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KZN263" sheetId="2" r:id="rId2"/>
    <sheet name="DC25" sheetId="3" r:id="rId3"/>
    <sheet name="KZN254" sheetId="4" r:id="rId4"/>
    <sheet name="KZN261" sheetId="5" r:id="rId5"/>
    <sheet name="KZN253" sheetId="6" r:id="rId6"/>
    <sheet name="KZN232" sheetId="7" r:id="rId7"/>
    <sheet name="KZN241" sheetId="8" r:id="rId8"/>
    <sheet name="ETH" sheetId="9" r:id="rId9"/>
    <sheet name="KZN215" sheetId="10" r:id="rId10"/>
    <sheet name="KZN433" sheetId="11" r:id="rId11"/>
    <sheet name="DC43" sheetId="12" r:id="rId12"/>
    <sheet name="KZN216" sheetId="13" r:id="rId13"/>
    <sheet name="KZN274" sheetId="14" r:id="rId14"/>
    <sheet name="DC29" sheetId="15" r:id="rId15"/>
    <sheet name="KZN236" sheetId="16" r:id="rId16"/>
    <sheet name="KZN224" sheetId="17" r:id="rId17"/>
    <sheet name="KZN233" sheetId="18" r:id="rId18"/>
    <sheet name="KZN431" sheetId="19" r:id="rId19"/>
    <sheet name="KZN272" sheetId="20" r:id="rId20"/>
    <sheet name="KZN432" sheetId="21" r:id="rId21"/>
    <sheet name="KZN292" sheetId="22" r:id="rId22"/>
    <sheet name="KZN291" sheetId="23" r:id="rId23"/>
    <sheet name="KZN294" sheetId="24" r:id="rId24"/>
    <sheet name="KZN281" sheetId="25" r:id="rId25"/>
    <sheet name="KZN226" sheetId="26" r:id="rId26"/>
    <sheet name="KZN223" sheetId="27" r:id="rId27"/>
    <sheet name="KZN244" sheetId="28" r:id="rId28"/>
    <sheet name="KZN225" sheetId="29" r:id="rId29"/>
    <sheet name="KZN285" sheetId="30" r:id="rId30"/>
    <sheet name="KZN275" sheetId="31" r:id="rId31"/>
    <sheet name="KZN293" sheetId="32" r:id="rId32"/>
    <sheet name="KZN252" sheetId="33" r:id="rId33"/>
    <sheet name="KZN286" sheetId="34" r:id="rId34"/>
    <sheet name="KZN265" sheetId="35" r:id="rId35"/>
    <sheet name="KZN242" sheetId="36" r:id="rId36"/>
    <sheet name="KZN283" sheetId="37" r:id="rId37"/>
    <sheet name="KZN235" sheetId="38" r:id="rId38"/>
    <sheet name="KZN227" sheetId="39" r:id="rId39"/>
    <sheet name="KZN273" sheetId="40" r:id="rId40"/>
    <sheet name="KZN434" sheetId="41" r:id="rId41"/>
    <sheet name="DC21" sheetId="42" r:id="rId42"/>
    <sheet name="KZN266" sheetId="43" r:id="rId43"/>
    <sheet name="KZN212" sheetId="44" r:id="rId44"/>
    <sheet name="DC22" sheetId="45" r:id="rId45"/>
    <sheet name="KZN271" sheetId="46" r:id="rId46"/>
    <sheet name="KZN282" sheetId="47" r:id="rId47"/>
    <sheet name="DC27" sheetId="48" r:id="rId48"/>
    <sheet name="KZN284" sheetId="49" r:id="rId49"/>
    <sheet name="KZN222" sheetId="50" r:id="rId50"/>
    <sheet name="KZN221" sheetId="51" r:id="rId51"/>
    <sheet name="KZN234" sheetId="52" r:id="rId52"/>
    <sheet name="KZN214" sheetId="53" r:id="rId53"/>
    <sheet name="KZN245" sheetId="54" r:id="rId54"/>
    <sheet name="KZN435" sheetId="55" r:id="rId55"/>
    <sheet name="DC24" sheetId="56" r:id="rId56"/>
    <sheet name="KZN213" sheetId="57" r:id="rId57"/>
    <sheet name="KZN262" sheetId="58" r:id="rId58"/>
    <sheet name="DC23" sheetId="59" r:id="rId59"/>
    <sheet name="DC28" sheetId="60" r:id="rId60"/>
    <sheet name="KZN211" sheetId="61" r:id="rId61"/>
    <sheet name="DC26" sheetId="62" r:id="rId62"/>
  </sheets>
  <definedNames>
    <definedName name="_xlnm.Print_Area" localSheetId="41">'DC21'!$A$1:$AA$54</definedName>
    <definedName name="_xlnm.Print_Area" localSheetId="44">'DC22'!$A$1:$AA$54</definedName>
    <definedName name="_xlnm.Print_Area" localSheetId="58">'DC23'!$A$1:$AA$54</definedName>
    <definedName name="_xlnm.Print_Area" localSheetId="55">'DC24'!$A$1:$AA$54</definedName>
    <definedName name="_xlnm.Print_Area" localSheetId="2">'DC25'!$A$1:$AA$54</definedName>
    <definedName name="_xlnm.Print_Area" localSheetId="61">'DC26'!$A$1:$AA$54</definedName>
    <definedName name="_xlnm.Print_Area" localSheetId="47">'DC27'!$A$1:$AA$54</definedName>
    <definedName name="_xlnm.Print_Area" localSheetId="59">'DC28'!$A$1:$AA$54</definedName>
    <definedName name="_xlnm.Print_Area" localSheetId="14">'DC29'!$A$1:$AA$54</definedName>
    <definedName name="_xlnm.Print_Area" localSheetId="11">'DC43'!$A$1:$AA$54</definedName>
    <definedName name="_xlnm.Print_Area" localSheetId="8">'ETH'!$A$1:$AA$54</definedName>
    <definedName name="_xlnm.Print_Area" localSheetId="60">'KZN211'!$A$1:$AA$54</definedName>
    <definedName name="_xlnm.Print_Area" localSheetId="43">'KZN212'!$A$1:$AA$54</definedName>
    <definedName name="_xlnm.Print_Area" localSheetId="56">'KZN213'!$A$1:$AA$54</definedName>
    <definedName name="_xlnm.Print_Area" localSheetId="52">'KZN214'!$A$1:$AA$54</definedName>
    <definedName name="_xlnm.Print_Area" localSheetId="9">'KZN215'!$A$1:$AA$54</definedName>
    <definedName name="_xlnm.Print_Area" localSheetId="12">'KZN216'!$A$1:$AA$54</definedName>
    <definedName name="_xlnm.Print_Area" localSheetId="50">'KZN221'!$A$1:$AA$54</definedName>
    <definedName name="_xlnm.Print_Area" localSheetId="49">'KZN222'!$A$1:$AA$54</definedName>
    <definedName name="_xlnm.Print_Area" localSheetId="26">'KZN223'!$A$1:$AA$54</definedName>
    <definedName name="_xlnm.Print_Area" localSheetId="16">'KZN224'!$A$1:$AA$54</definedName>
    <definedName name="_xlnm.Print_Area" localSheetId="28">'KZN225'!$A$1:$AA$54</definedName>
    <definedName name="_xlnm.Print_Area" localSheetId="25">'KZN226'!$A$1:$AA$54</definedName>
    <definedName name="_xlnm.Print_Area" localSheetId="38">'KZN227'!$A$1:$AA$54</definedName>
    <definedName name="_xlnm.Print_Area" localSheetId="6">'KZN232'!$A$1:$AA$54</definedName>
    <definedName name="_xlnm.Print_Area" localSheetId="17">'KZN233'!$A$1:$AA$54</definedName>
    <definedName name="_xlnm.Print_Area" localSheetId="51">'KZN234'!$A$1:$AA$54</definedName>
    <definedName name="_xlnm.Print_Area" localSheetId="37">'KZN235'!$A$1:$AA$54</definedName>
    <definedName name="_xlnm.Print_Area" localSheetId="15">'KZN236'!$A$1:$AA$54</definedName>
    <definedName name="_xlnm.Print_Area" localSheetId="7">'KZN241'!$A$1:$AA$54</definedName>
    <definedName name="_xlnm.Print_Area" localSheetId="35">'KZN242'!$A$1:$AA$54</definedName>
    <definedName name="_xlnm.Print_Area" localSheetId="27">'KZN244'!$A$1:$AA$54</definedName>
    <definedName name="_xlnm.Print_Area" localSheetId="53">'KZN245'!$A$1:$AA$54</definedName>
    <definedName name="_xlnm.Print_Area" localSheetId="32">'KZN252'!$A$1:$AA$54</definedName>
    <definedName name="_xlnm.Print_Area" localSheetId="5">'KZN253'!$A$1:$AA$54</definedName>
    <definedName name="_xlnm.Print_Area" localSheetId="3">'KZN254'!$A$1:$AA$54</definedName>
    <definedName name="_xlnm.Print_Area" localSheetId="4">'KZN261'!$A$1:$AA$54</definedName>
    <definedName name="_xlnm.Print_Area" localSheetId="57">'KZN262'!$A$1:$AA$54</definedName>
    <definedName name="_xlnm.Print_Area" localSheetId="1">'KZN263'!$A$1:$AA$54</definedName>
    <definedName name="_xlnm.Print_Area" localSheetId="34">'KZN265'!$A$1:$AA$54</definedName>
    <definedName name="_xlnm.Print_Area" localSheetId="42">'KZN266'!$A$1:$AA$54</definedName>
    <definedName name="_xlnm.Print_Area" localSheetId="45">'KZN271'!$A$1:$AA$54</definedName>
    <definedName name="_xlnm.Print_Area" localSheetId="19">'KZN272'!$A$1:$AA$54</definedName>
    <definedName name="_xlnm.Print_Area" localSheetId="39">'KZN273'!$A$1:$AA$54</definedName>
    <definedName name="_xlnm.Print_Area" localSheetId="13">'KZN274'!$A$1:$AA$54</definedName>
    <definedName name="_xlnm.Print_Area" localSheetId="30">'KZN275'!$A$1:$AA$54</definedName>
    <definedName name="_xlnm.Print_Area" localSheetId="24">'KZN281'!$A$1:$AA$54</definedName>
    <definedName name="_xlnm.Print_Area" localSheetId="46">'KZN282'!$A$1:$AA$54</definedName>
    <definedName name="_xlnm.Print_Area" localSheetId="36">'KZN283'!$A$1:$AA$54</definedName>
    <definedName name="_xlnm.Print_Area" localSheetId="48">'KZN284'!$A$1:$AA$54</definedName>
    <definedName name="_xlnm.Print_Area" localSheetId="29">'KZN285'!$A$1:$AA$54</definedName>
    <definedName name="_xlnm.Print_Area" localSheetId="33">'KZN286'!$A$1:$AA$54</definedName>
    <definedName name="_xlnm.Print_Area" localSheetId="22">'KZN291'!$A$1:$AA$54</definedName>
    <definedName name="_xlnm.Print_Area" localSheetId="21">'KZN292'!$A$1:$AA$54</definedName>
    <definedName name="_xlnm.Print_Area" localSheetId="31">'KZN293'!$A$1:$AA$54</definedName>
    <definedName name="_xlnm.Print_Area" localSheetId="23">'KZN294'!$A$1:$AA$54</definedName>
    <definedName name="_xlnm.Print_Area" localSheetId="18">'KZN431'!$A$1:$AA$54</definedName>
    <definedName name="_xlnm.Print_Area" localSheetId="20">'KZN432'!$A$1:$AA$54</definedName>
    <definedName name="_xlnm.Print_Area" localSheetId="10">'KZN433'!$A$1:$AA$54</definedName>
    <definedName name="_xlnm.Print_Area" localSheetId="40">'KZN434'!$A$1:$AA$54</definedName>
    <definedName name="_xlnm.Print_Area" localSheetId="54">'KZN435'!$A$1:$AA$54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<sst xmlns="http://schemas.openxmlformats.org/spreadsheetml/2006/main" count="4836" uniqueCount="135">
  <si>
    <t>Kwazulu-Natal: Abaqulusi(KZN263)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</si>
  <si>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</si>
  <si>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</si>
  <si>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</si>
  <si>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</si>
  <si>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</si>
  <si>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</si>
  <si>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</si>
  <si>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</si>
  <si>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</si>
  <si>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</si>
  <si>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</si>
  <si>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</si>
  <si>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</si>
  <si>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</si>
  <si>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</si>
  <si>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</si>
  <si>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</si>
  <si>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</si>
  <si>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</si>
  <si>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</si>
  <si>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</si>
  <si>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</si>
  <si>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</si>
  <si>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</si>
  <si>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</si>
  <si>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</si>
  <si>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</si>
  <si>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</si>
  <si>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</si>
  <si>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</si>
  <si>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</si>
  <si>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</si>
  <si>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</si>
  <si>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</si>
  <si>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</si>
  <si>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</si>
  <si>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</si>
  <si>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</si>
  <si>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</si>
  <si>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</si>
  <si>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</si>
  <si>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</si>
  <si>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</si>
  <si>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</si>
  <si>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</si>
  <si>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</si>
  <si>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</si>
  <si>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</si>
  <si>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</si>
  <si>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</si>
  <si>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</si>
  <si>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</si>
  <si>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</si>
  <si>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</si>
  <si>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</si>
  <si>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</si>
  <si>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</si>
  <si>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</si>
  <si>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</si>
  <si>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</si>
  <si>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</si>
  <si>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</si>
  <si>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</si>
  <si>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</si>
  <si>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</si>
  <si>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</si>
  <si>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</si>
  <si>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</si>
  <si>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</si>
  <si>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Amajuba(DC25) - Table C6 Quarterly Budget Statement - Financial Position for 4th Quarter ended 30 June 2015 (Figures Finalised as at 2015/07/31)</t>
  </si>
  <si>
    <t>Kwazulu-Natal: Dannhauser(KZN254) - Table C6 Quarterly Budget Statement - Financial Position for 4th Quarter ended 30 June 2015 (Figures Finalised as at 2015/07/31)</t>
  </si>
  <si>
    <t>Kwazulu-Natal: eDumbe(KZN261) - Table C6 Quarterly Budget Statement - Financial Position for 4th Quarter ended 30 June 2015 (Figures Finalised as at 2015/07/31)</t>
  </si>
  <si>
    <t>Kwazulu-Natal: eMadlangeni(KZN253) - Table C6 Quarterly Budget Statement - Financial Position for 4th Quarter ended 30 June 2015 (Figures Finalised as at 2015/07/31)</t>
  </si>
  <si>
    <t>Kwazulu-Natal: Emnambithi/Ladysmith(KZN232) - Table C6 Quarterly Budget Statement - Financial Position for 4th Quarter ended 30 June 2015 (Figures Finalised as at 2015/07/31)</t>
  </si>
  <si>
    <t>Kwazulu-Natal: Endumeni(KZN241) - Table C6 Quarterly Budget Statement - Financial Position for 4th Quarter ended 30 June 2015 (Figures Finalised as at 2015/07/31)</t>
  </si>
  <si>
    <t>Kwazulu-Natal: eThekwini(ETH) - Table C6 Quarterly Budget Statement - Financial Position for 4th Quarter ended 30 June 2015 (Figures Finalised as at 2015/07/31)</t>
  </si>
  <si>
    <t>Kwazulu-Natal: Ezinqoleni(KZN215) - Table C6 Quarterly Budget Statement - Financial Position for 4th Quarter ended 30 June 2015 (Figures Finalised as at 2015/07/31)</t>
  </si>
  <si>
    <t>Kwazulu-Natal: Greater Kokstad(KZN433) - Table C6 Quarterly Budget Statement - Financial Position for 4th Quarter ended 30 June 2015 (Figures Finalised as at 2015/07/31)</t>
  </si>
  <si>
    <t>Kwazulu-Natal: Harry Gwala(DC43) - Table C6 Quarterly Budget Statement - Financial Position for 4th Quarter ended 30 June 2015 (Figures Finalised as at 2015/07/31)</t>
  </si>
  <si>
    <t>Kwazulu-Natal: Hibiscus Coast(KZN216) - Table C6 Quarterly Budget Statement - Financial Position for 4th Quarter ended 30 June 2015 (Figures Finalised as at 2015/07/31)</t>
  </si>
  <si>
    <t>Kwazulu-Natal: Hlabisa(KZN274) - Table C6 Quarterly Budget Statement - Financial Position for 4th Quarter ended 30 June 2015 (Figures Finalised as at 2015/07/31)</t>
  </si>
  <si>
    <t>Kwazulu-Natal: iLembe(DC29) - Table C6 Quarterly Budget Statement - Financial Position for 4th Quarter ended 30 June 2015 (Figures Finalised as at 2015/07/31)</t>
  </si>
  <si>
    <t>Kwazulu-Natal: Imbabazane(KZN236) - Table C6 Quarterly Budget Statement - Financial Position for 4th Quarter ended 30 June 2015 (Figures Finalised as at 2015/07/31)</t>
  </si>
  <si>
    <t>Kwazulu-Natal: Impendle(KZN224) - Table C6 Quarterly Budget Statement - Financial Position for 4th Quarter ended 30 June 2015 (Figures Finalised as at 2015/07/31)</t>
  </si>
  <si>
    <t>Kwazulu-Natal: Indaka(KZN233) - Table C6 Quarterly Budget Statement - Financial Position for 4th Quarter ended 30 June 2015 (Figures Finalised as at 2015/07/31)</t>
  </si>
  <si>
    <t>Kwazulu-Natal: Ingwe(KZN431) - Table C6 Quarterly Budget Statement - Financial Position for 4th Quarter ended 30 June 2015 (Figures Finalised as at 2015/07/31)</t>
  </si>
  <si>
    <t>Kwazulu-Natal: Jozini(KZN272) - Table C6 Quarterly Budget Statement - Financial Position for 4th Quarter ended 30 June 2015 (Figures Finalised as at 2015/07/31)</t>
  </si>
  <si>
    <t>Kwazulu-Natal: Kwa Sani(KZN432) - Table C6 Quarterly Budget Statement - Financial Position for 4th Quarter ended 30 June 2015 (Figures Finalised as at 2015/07/31)</t>
  </si>
  <si>
    <t>Kwazulu-Natal: KwaDukuza(KZN292) - Table C6 Quarterly Budget Statement - Financial Position for 4th Quarter ended 30 June 2015 (Figures Finalised as at 2015/07/31)</t>
  </si>
  <si>
    <t>Kwazulu-Natal: Mandeni(KZN291) - Table C6 Quarterly Budget Statement - Financial Position for 4th Quarter ended 30 June 2015 (Figures Finalised as at 2015/07/31)</t>
  </si>
  <si>
    <t>Kwazulu-Natal: Maphumulo(KZN294) - Table C6 Quarterly Budget Statement - Financial Position for 4th Quarter ended 30 June 2015 (Figures Finalised as at 2015/07/31)</t>
  </si>
  <si>
    <t>Kwazulu-Natal: Mfolozi(KZN281) - Table C6 Quarterly Budget Statement - Financial Position for 4th Quarter ended 30 June 2015 (Figures Finalised as at 2015/07/31)</t>
  </si>
  <si>
    <t>Kwazulu-Natal: Mkhambathini(KZN226) - Table C6 Quarterly Budget Statement - Financial Position for 4th Quarter ended 30 June 2015 (Figures Finalised as at 2015/07/31)</t>
  </si>
  <si>
    <t>Kwazulu-Natal: Mpofana(KZN223) - Table C6 Quarterly Budget Statement - Financial Position for 4th Quarter ended 30 June 2015 (Figures Finalised as at 2015/07/31)</t>
  </si>
  <si>
    <t>Kwazulu-Natal: Msinga(KZN244) - Table C6 Quarterly Budget Statement - Financial Position for 4th Quarter ended 30 June 2015 (Figures Finalised as at 2015/07/31)</t>
  </si>
  <si>
    <t>Kwazulu-Natal: Msunduzi(KZN225) - Table C6 Quarterly Budget Statement - Financial Position for 4th Quarter ended 30 June 2015 (Figures Finalised as at 2015/07/31)</t>
  </si>
  <si>
    <t>Kwazulu-Natal: Mthonjaneni(KZN285) - Table C6 Quarterly Budget Statement - Financial Position for 4th Quarter ended 30 June 2015 (Figures Finalised as at 2015/07/31)</t>
  </si>
  <si>
    <t>Kwazulu-Natal: Mtubatuba(KZN275) - Table C6 Quarterly Budget Statement - Financial Position for 4th Quarter ended 30 June 2015 (Figures Finalised as at 2015/07/31)</t>
  </si>
  <si>
    <t>Kwazulu-Natal: Ndwedwe(KZN293) - Table C6 Quarterly Budget Statement - Financial Position for 4th Quarter ended 30 June 2015 (Figures Finalised as at 2015/07/31)</t>
  </si>
  <si>
    <t>Kwazulu-Natal: Newcastle(KZN252) - Table C6 Quarterly Budget Statement - Financial Position for 4th Quarter ended 30 June 2015 (Figures Finalised as at 2015/07/31)</t>
  </si>
  <si>
    <t>Kwazulu-Natal: Nkandla(KZN286) - Table C6 Quarterly Budget Statement - Financial Position for 4th Quarter ended 30 June 2015 (Figures Finalised as at 2015/07/31)</t>
  </si>
  <si>
    <t>Kwazulu-Natal: Nongoma(KZN265) - Table C6 Quarterly Budget Statement - Financial Position for 4th Quarter ended 30 June 2015 (Figures Finalised as at 2015/07/31)</t>
  </si>
  <si>
    <t>Kwazulu-Natal: Nquthu(KZN242) - Table C6 Quarterly Budget Statement - Financial Position for 4th Quarter ended 30 June 2015 (Figures Finalised as at 2015/07/31)</t>
  </si>
  <si>
    <t>Kwazulu-Natal: Ntambanana(KZN283) - Table C6 Quarterly Budget Statement - Financial Position for 4th Quarter ended 30 June 2015 (Figures Finalised as at 2015/07/31)</t>
  </si>
  <si>
    <t>Kwazulu-Natal: Okhahlamba(KZN235) - Table C6 Quarterly Budget Statement - Financial Position for 4th Quarter ended 30 June 2015 (Figures Finalised as at 2015/07/31)</t>
  </si>
  <si>
    <t>Kwazulu-Natal: Richmond(KZN227) - Table C6 Quarterly Budget Statement - Financial Position for 4th Quarter ended 30 June 2015 (Figures Finalised as at 2015/07/31)</t>
  </si>
  <si>
    <t>Kwazulu-Natal: The Big 5 False Bay(KZN273) - Table C6 Quarterly Budget Statement - Financial Position for 4th Quarter ended 30 June 2015 (Figures Finalised as at 2015/07/31)</t>
  </si>
  <si>
    <t>Kwazulu-Natal: Ubuhlebezwe(KZN434) - Table C6 Quarterly Budget Statement - Financial Position for 4th Quarter ended 30 June 2015 (Figures Finalised as at 2015/07/31)</t>
  </si>
  <si>
    <t>Kwazulu-Natal: Ugu(DC21) - Table C6 Quarterly Budget Statement - Financial Position for 4th Quarter ended 30 June 2015 (Figures Finalised as at 2015/07/31)</t>
  </si>
  <si>
    <t>Kwazulu-Natal: Ulundi(KZN266) - Table C6 Quarterly Budget Statement - Financial Position for 4th Quarter ended 30 June 2015 (Figures Finalised as at 2015/07/31)</t>
  </si>
  <si>
    <t>Kwazulu-Natal: Umdoni(KZN212) - Table C6 Quarterly Budget Statement - Financial Position for 4th Quarter ended 30 June 2015 (Figures Finalised as at 2015/07/31)</t>
  </si>
  <si>
    <t>Kwazulu-Natal: uMgungundlovu(DC22) - Table C6 Quarterly Budget Statement - Financial Position for 4th Quarter ended 30 June 2015 (Figures Finalised as at 2015/07/31)</t>
  </si>
  <si>
    <t>Kwazulu-Natal: Umhlabuyalingana(KZN271) - Table C6 Quarterly Budget Statement - Financial Position for 4th Quarter ended 30 June 2015 (Figures Finalised as at 2015/07/31)</t>
  </si>
  <si>
    <t>Kwazulu-Natal: uMhlathuze(KZN282) - Table C6 Quarterly Budget Statement - Financial Position for 4th Quarter ended 30 June 2015 (Figures Finalised as at 2015/07/31)</t>
  </si>
  <si>
    <t>Kwazulu-Natal: Umkhanyakude(DC27) - Table C6 Quarterly Budget Statement - Financial Position for 4th Quarter ended 30 June 2015 (Figures Finalised as at 2015/07/31)</t>
  </si>
  <si>
    <t>Kwazulu-Natal: uMlalazi(KZN284) - Table C6 Quarterly Budget Statement - Financial Position for 4th Quarter ended 30 June 2015 (Figures Finalised as at 2015/07/31)</t>
  </si>
  <si>
    <t>Kwazulu-Natal: uMngeni(KZN222) - Table C6 Quarterly Budget Statement - Financial Position for 4th Quarter ended 30 June 2015 (Figures Finalised as at 2015/07/31)</t>
  </si>
  <si>
    <t>Kwazulu-Natal: uMshwathi(KZN221) - Table C6 Quarterly Budget Statement - Financial Position for 4th Quarter ended 30 June 2015 (Figures Finalised as at 2015/07/31)</t>
  </si>
  <si>
    <t>Kwazulu-Natal: Umtshezi(KZN234) - Table C6 Quarterly Budget Statement - Financial Position for 4th Quarter ended 30 June 2015 (Figures Finalised as at 2015/07/31)</t>
  </si>
  <si>
    <t>Kwazulu-Natal: uMuziwabantu(KZN214) - Table C6 Quarterly Budget Statement - Financial Position for 4th Quarter ended 30 June 2015 (Figures Finalised as at 2015/07/31)</t>
  </si>
  <si>
    <t>Kwazulu-Natal: Umvoti(KZN245) - Table C6 Quarterly Budget Statement - Financial Position for 4th Quarter ended 30 June 2015 (Figures Finalised as at 2015/07/31)</t>
  </si>
  <si>
    <t>Kwazulu-Natal: Umzimkhulu(KZN435) - Table C6 Quarterly Budget Statement - Financial Position for 4th Quarter ended 30 June 2015 (Figures Finalised as at 2015/07/31)</t>
  </si>
  <si>
    <t>Kwazulu-Natal: Umzinyathi(DC24) - Table C6 Quarterly Budget Statement - Financial Position for 4th Quarter ended 30 June 2015 (Figures Finalised as at 2015/07/31)</t>
  </si>
  <si>
    <t>Kwazulu-Natal: Umzumbe(KZN213) - Table C6 Quarterly Budget Statement - Financial Position for 4th Quarter ended 30 June 2015 (Figures Finalised as at 2015/07/31)</t>
  </si>
  <si>
    <t>Kwazulu-Natal: uPhongolo(KZN262) - Table C6 Quarterly Budget Statement - Financial Position for 4th Quarter ended 30 June 2015 (Figures Finalised as at 2015/07/31)</t>
  </si>
  <si>
    <t>Kwazulu-Natal: Uthukela(DC23) - Table C6 Quarterly Budget Statement - Financial Position for 4th Quarter ended 30 June 2015 (Figures Finalised as at 2015/07/31)</t>
  </si>
  <si>
    <t>Kwazulu-Natal: uThungulu(DC28) - Table C6 Quarterly Budget Statement - Financial Position for 4th Quarter ended 30 June 2015 (Figures Finalised as at 2015/07/31)</t>
  </si>
  <si>
    <t>Kwazulu-Natal: Vulamehlo(KZN211) - Table C6 Quarterly Budget Statement - Financial Position for 4th Quarter ended 30 June 2015 (Figures Finalised as at 2015/07/31)</t>
  </si>
  <si>
    <t>Kwazulu-Natal: Zululand(DC26)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</si>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</sst>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3801346281</v>
      </c>
      <c r="D6" s="18"/>
      <c r="E6" s="19">
        <v>2895580253</v>
      </c>
      <c r="F6" s="20">
        <v>2637904954</v>
      </c>
      <c r="G6" s="20">
        <v>3467080745</v>
      </c>
      <c r="H6" s="20">
        <v>2392752511</v>
      </c>
      <c r="I6" s="20">
        <v>2390038413</v>
      </c>
      <c r="J6" s="20">
        <v>2390038413</v>
      </c>
      <c r="K6" s="20">
        <v>2298561784</v>
      </c>
      <c r="L6" s="20">
        <v>3130520505</v>
      </c>
      <c r="M6" s="20">
        <v>2357695226</v>
      </c>
      <c r="N6" s="20">
        <v>2357695226</v>
      </c>
      <c r="O6" s="20">
        <v>2301930851</v>
      </c>
      <c r="P6" s="20">
        <v>1946953564</v>
      </c>
      <c r="Q6" s="20">
        <v>2871799114</v>
      </c>
      <c r="R6" s="20">
        <v>2871799114</v>
      </c>
      <c r="S6" s="20">
        <v>2456620037</v>
      </c>
      <c r="T6" s="20">
        <v>1787293498</v>
      </c>
      <c r="U6" s="20">
        <v>1646565491</v>
      </c>
      <c r="V6" s="20">
        <v>1788461618</v>
      </c>
      <c r="W6" s="20">
        <v>1788461618</v>
      </c>
      <c r="X6" s="20">
        <v>2637904954</v>
      </c>
      <c r="Y6" s="20">
        <v>-849443336</v>
      </c>
      <c r="Z6" s="21">
        <v>-32.2</v>
      </c>
      <c r="AA6" s="22">
        <v>2637904954</v>
      </c>
    </row>
    <row r="7" spans="1:27" ht="13.5">
      <c r="A7" s="23" t="s">
        <v>34</v>
      </c>
      <c r="B7" s="17"/>
      <c r="C7" s="18">
        <v>8632176302</v>
      </c>
      <c r="D7" s="18"/>
      <c r="E7" s="19">
        <v>8965150541</v>
      </c>
      <c r="F7" s="20">
        <v>8758201536</v>
      </c>
      <c r="G7" s="20">
        <v>3051862437</v>
      </c>
      <c r="H7" s="20">
        <v>3398675315</v>
      </c>
      <c r="I7" s="20">
        <v>3164304916</v>
      </c>
      <c r="J7" s="20">
        <v>3164304916</v>
      </c>
      <c r="K7" s="20">
        <v>2809952539</v>
      </c>
      <c r="L7" s="20">
        <v>2772465401</v>
      </c>
      <c r="M7" s="20">
        <v>3318959423</v>
      </c>
      <c r="N7" s="20">
        <v>3318959423</v>
      </c>
      <c r="O7" s="20">
        <v>3545799582</v>
      </c>
      <c r="P7" s="20">
        <v>3575972247</v>
      </c>
      <c r="Q7" s="20">
        <v>4246989639</v>
      </c>
      <c r="R7" s="20">
        <v>4246989639</v>
      </c>
      <c r="S7" s="20">
        <v>3675539613</v>
      </c>
      <c r="T7" s="20">
        <v>3712559851</v>
      </c>
      <c r="U7" s="20">
        <v>3177123845</v>
      </c>
      <c r="V7" s="20">
        <v>3199156993</v>
      </c>
      <c r="W7" s="20">
        <v>3199156993</v>
      </c>
      <c r="X7" s="20">
        <v>8758201536</v>
      </c>
      <c r="Y7" s="20">
        <v>-5559044543</v>
      </c>
      <c r="Z7" s="21">
        <v>-63.47</v>
      </c>
      <c r="AA7" s="22">
        <v>8758201536</v>
      </c>
    </row>
    <row r="8" spans="1:27" ht="13.5">
      <c r="A8" s="23" t="s">
        <v>35</v>
      </c>
      <c r="B8" s="17"/>
      <c r="C8" s="18">
        <v>5563704930</v>
      </c>
      <c r="D8" s="18"/>
      <c r="E8" s="19">
        <v>6614870322</v>
      </c>
      <c r="F8" s="20">
        <v>6991326746</v>
      </c>
      <c r="G8" s="20">
        <v>4031618019</v>
      </c>
      <c r="H8" s="20">
        <v>4305728761</v>
      </c>
      <c r="I8" s="20">
        <v>4147295014</v>
      </c>
      <c r="J8" s="20">
        <v>4147295014</v>
      </c>
      <c r="K8" s="20">
        <v>4060126174</v>
      </c>
      <c r="L8" s="20">
        <v>4111181220</v>
      </c>
      <c r="M8" s="20">
        <v>3628332268</v>
      </c>
      <c r="N8" s="20">
        <v>3628332268</v>
      </c>
      <c r="O8" s="20">
        <v>3791122201</v>
      </c>
      <c r="P8" s="20">
        <v>4245792348</v>
      </c>
      <c r="Q8" s="20">
        <v>4148767927</v>
      </c>
      <c r="R8" s="20">
        <v>4148767927</v>
      </c>
      <c r="S8" s="20">
        <v>4250349065</v>
      </c>
      <c r="T8" s="20">
        <v>4405495607</v>
      </c>
      <c r="U8" s="20">
        <v>4276179755</v>
      </c>
      <c r="V8" s="20">
        <v>4332902592</v>
      </c>
      <c r="W8" s="20">
        <v>4332902592</v>
      </c>
      <c r="X8" s="20">
        <v>6991326746</v>
      </c>
      <c r="Y8" s="20">
        <v>-2658424154</v>
      </c>
      <c r="Z8" s="21">
        <v>-38.02</v>
      </c>
      <c r="AA8" s="22">
        <v>6991326746</v>
      </c>
    </row>
    <row r="9" spans="1:27" ht="13.5">
      <c r="A9" s="23" t="s">
        <v>36</v>
      </c>
      <c r="B9" s="17"/>
      <c r="C9" s="18">
        <v>3844445825</v>
      </c>
      <c r="D9" s="18"/>
      <c r="E9" s="19">
        <v>3104462228</v>
      </c>
      <c r="F9" s="20">
        <v>3253947615</v>
      </c>
      <c r="G9" s="20">
        <v>1074325108</v>
      </c>
      <c r="H9" s="20">
        <v>1369967936</v>
      </c>
      <c r="I9" s="20">
        <v>1180951733</v>
      </c>
      <c r="J9" s="20">
        <v>1180951733</v>
      </c>
      <c r="K9" s="20">
        <v>807675391</v>
      </c>
      <c r="L9" s="20">
        <v>865105979</v>
      </c>
      <c r="M9" s="20">
        <v>662101865</v>
      </c>
      <c r="N9" s="20">
        <v>662101865</v>
      </c>
      <c r="O9" s="20">
        <v>666831813</v>
      </c>
      <c r="P9" s="20">
        <v>513953314</v>
      </c>
      <c r="Q9" s="20">
        <v>649201001</v>
      </c>
      <c r="R9" s="20">
        <v>649201001</v>
      </c>
      <c r="S9" s="20">
        <v>488745241</v>
      </c>
      <c r="T9" s="20">
        <v>569341744</v>
      </c>
      <c r="U9" s="20">
        <v>688979616</v>
      </c>
      <c r="V9" s="20">
        <v>695625543</v>
      </c>
      <c r="W9" s="20">
        <v>695625543</v>
      </c>
      <c r="X9" s="20">
        <v>3253947615</v>
      </c>
      <c r="Y9" s="20">
        <v>-2558322072</v>
      </c>
      <c r="Z9" s="21">
        <v>-78.62</v>
      </c>
      <c r="AA9" s="22">
        <v>3253947615</v>
      </c>
    </row>
    <row r="10" spans="1:27" ht="13.5">
      <c r="A10" s="23" t="s">
        <v>37</v>
      </c>
      <c r="B10" s="17"/>
      <c r="C10" s="18">
        <v>286422270</v>
      </c>
      <c r="D10" s="18"/>
      <c r="E10" s="19">
        <v>148718054</v>
      </c>
      <c r="F10" s="20">
        <v>-288274890</v>
      </c>
      <c r="G10" s="24">
        <v>129570014</v>
      </c>
      <c r="H10" s="24">
        <v>134674881</v>
      </c>
      <c r="I10" s="24">
        <v>19156000</v>
      </c>
      <c r="J10" s="20">
        <v>19156000</v>
      </c>
      <c r="K10" s="24">
        <v>28263127</v>
      </c>
      <c r="L10" s="24">
        <v>4073963</v>
      </c>
      <c r="M10" s="20">
        <v>6435571</v>
      </c>
      <c r="N10" s="24">
        <v>6435571</v>
      </c>
      <c r="O10" s="24">
        <v>6286554</v>
      </c>
      <c r="P10" s="24">
        <v>6140190</v>
      </c>
      <c r="Q10" s="20">
        <v>6237563</v>
      </c>
      <c r="R10" s="24">
        <v>6237563</v>
      </c>
      <c r="S10" s="24">
        <v>5858417</v>
      </c>
      <c r="T10" s="20">
        <v>7212723</v>
      </c>
      <c r="U10" s="24">
        <v>9224995</v>
      </c>
      <c r="V10" s="24">
        <v>9224995</v>
      </c>
      <c r="W10" s="24">
        <v>9224995</v>
      </c>
      <c r="X10" s="20">
        <v>-288274890</v>
      </c>
      <c r="Y10" s="24">
        <v>297499885</v>
      </c>
      <c r="Z10" s="25">
        <v>-103.2</v>
      </c>
      <c r="AA10" s="26">
        <v>-288274890</v>
      </c>
    </row>
    <row r="11" spans="1:27" ht="13.5">
      <c r="A11" s="23" t="s">
        <v>38</v>
      </c>
      <c r="B11" s="17"/>
      <c r="C11" s="18">
        <v>1436350369</v>
      </c>
      <c r="D11" s="18"/>
      <c r="E11" s="19">
        <v>1288421952</v>
      </c>
      <c r="F11" s="20">
        <v>1255409738</v>
      </c>
      <c r="G11" s="20">
        <v>1033442423</v>
      </c>
      <c r="H11" s="20">
        <v>929016225</v>
      </c>
      <c r="I11" s="20">
        <v>1006466640</v>
      </c>
      <c r="J11" s="20">
        <v>1006466640</v>
      </c>
      <c r="K11" s="20">
        <v>1023113377</v>
      </c>
      <c r="L11" s="20">
        <v>1021839644</v>
      </c>
      <c r="M11" s="20">
        <v>1030821877</v>
      </c>
      <c r="N11" s="20">
        <v>1030821877</v>
      </c>
      <c r="O11" s="20">
        <v>1158789870</v>
      </c>
      <c r="P11" s="20">
        <v>465302472</v>
      </c>
      <c r="Q11" s="20">
        <v>321151619</v>
      </c>
      <c r="R11" s="20">
        <v>321151619</v>
      </c>
      <c r="S11" s="20">
        <v>329522885</v>
      </c>
      <c r="T11" s="20">
        <v>355149343</v>
      </c>
      <c r="U11" s="20">
        <v>472524746</v>
      </c>
      <c r="V11" s="20">
        <v>473224284</v>
      </c>
      <c r="W11" s="20">
        <v>473224284</v>
      </c>
      <c r="X11" s="20">
        <v>1255409738</v>
      </c>
      <c r="Y11" s="20">
        <v>-782185454</v>
      </c>
      <c r="Z11" s="21">
        <v>-62.31</v>
      </c>
      <c r="AA11" s="22">
        <v>1255409738</v>
      </c>
    </row>
    <row r="12" spans="1:27" ht="13.5">
      <c r="A12" s="27" t="s">
        <v>39</v>
      </c>
      <c r="B12" s="28"/>
      <c r="C12" s="29">
        <f aca="true" t="shared" si="0" ref="C12:Y12">SUM(C6:C11)</f>
        <v>23564445977</v>
      </c>
      <c r="D12" s="29">
        <f>SUM(D6:D11)</f>
        <v>0</v>
      </c>
      <c r="E12" s="30">
        <f t="shared" si="0"/>
        <v>23017203350</v>
      </c>
      <c r="F12" s="31">
        <f t="shared" si="0"/>
        <v>22608515699</v>
      </c>
      <c r="G12" s="31">
        <f t="shared" si="0"/>
        <v>12787898746</v>
      </c>
      <c r="H12" s="31">
        <f t="shared" si="0"/>
        <v>12530815629</v>
      </c>
      <c r="I12" s="31">
        <f t="shared" si="0"/>
        <v>11908212716</v>
      </c>
      <c r="J12" s="31">
        <f t="shared" si="0"/>
        <v>11908212716</v>
      </c>
      <c r="K12" s="31">
        <f t="shared" si="0"/>
        <v>11027692392</v>
      </c>
      <c r="L12" s="31">
        <f t="shared" si="0"/>
        <v>11905186712</v>
      </c>
      <c r="M12" s="31">
        <f t="shared" si="0"/>
        <v>11004346230</v>
      </c>
      <c r="N12" s="31">
        <f t="shared" si="0"/>
        <v>11004346230</v>
      </c>
      <c r="O12" s="31">
        <f t="shared" si="0"/>
        <v>11470760871</v>
      </c>
      <c r="P12" s="31">
        <f t="shared" si="0"/>
        <v>10754114135</v>
      </c>
      <c r="Q12" s="31">
        <f t="shared" si="0"/>
        <v>12244146863</v>
      </c>
      <c r="R12" s="31">
        <f t="shared" si="0"/>
        <v>12244146863</v>
      </c>
      <c r="S12" s="31">
        <f t="shared" si="0"/>
        <v>11206635258</v>
      </c>
      <c r="T12" s="31">
        <f t="shared" si="0"/>
        <v>10837052766</v>
      </c>
      <c r="U12" s="31">
        <f t="shared" si="0"/>
        <v>10270598448</v>
      </c>
      <c r="V12" s="31">
        <f t="shared" si="0"/>
        <v>10498596025</v>
      </c>
      <c r="W12" s="31">
        <f t="shared" si="0"/>
        <v>10498596025</v>
      </c>
      <c r="X12" s="31">
        <f t="shared" si="0"/>
        <v>22608515699</v>
      </c>
      <c r="Y12" s="31">
        <f t="shared" si="0"/>
        <v>-12109919674</v>
      </c>
      <c r="Z12" s="32">
        <f>+IF(X12&lt;&gt;0,+(Y12/X12)*100,0)</f>
        <v>-53.563532587571125</v>
      </c>
      <c r="AA12" s="33">
        <f>SUM(AA6:AA11)</f>
        <v>22608515699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116186991</v>
      </c>
      <c r="D15" s="18"/>
      <c r="E15" s="19">
        <v>182884326</v>
      </c>
      <c r="F15" s="20">
        <v>189013814</v>
      </c>
      <c r="G15" s="20">
        <v>11168749</v>
      </c>
      <c r="H15" s="20">
        <v>10208477</v>
      </c>
      <c r="I15" s="20">
        <v>10693535</v>
      </c>
      <c r="J15" s="20">
        <v>10693535</v>
      </c>
      <c r="K15" s="20">
        <v>10898661</v>
      </c>
      <c r="L15" s="20">
        <v>14136489</v>
      </c>
      <c r="M15" s="20">
        <v>17866809</v>
      </c>
      <c r="N15" s="20">
        <v>17866809</v>
      </c>
      <c r="O15" s="20">
        <v>42442942</v>
      </c>
      <c r="P15" s="20">
        <v>43308088</v>
      </c>
      <c r="Q15" s="20">
        <v>47339479</v>
      </c>
      <c r="R15" s="20">
        <v>47339479</v>
      </c>
      <c r="S15" s="20">
        <v>47550359</v>
      </c>
      <c r="T15" s="20">
        <v>49846268</v>
      </c>
      <c r="U15" s="20">
        <v>27713335</v>
      </c>
      <c r="V15" s="20">
        <v>27713335</v>
      </c>
      <c r="W15" s="20">
        <v>27713335</v>
      </c>
      <c r="X15" s="20">
        <v>189013814</v>
      </c>
      <c r="Y15" s="20">
        <v>-161300479</v>
      </c>
      <c r="Z15" s="21">
        <v>-85.34</v>
      </c>
      <c r="AA15" s="22">
        <v>189013814</v>
      </c>
    </row>
    <row r="16" spans="1:27" ht="13.5">
      <c r="A16" s="23" t="s">
        <v>42</v>
      </c>
      <c r="B16" s="17"/>
      <c r="C16" s="18">
        <v>549425655</v>
      </c>
      <c r="D16" s="18"/>
      <c r="E16" s="19">
        <v>61865801</v>
      </c>
      <c r="F16" s="20">
        <v>55861536</v>
      </c>
      <c r="G16" s="24">
        <v>-428914762</v>
      </c>
      <c r="H16" s="24">
        <v>184279175</v>
      </c>
      <c r="I16" s="24">
        <v>130431407</v>
      </c>
      <c r="J16" s="20">
        <v>130431407</v>
      </c>
      <c r="K16" s="24">
        <v>114579682</v>
      </c>
      <c r="L16" s="24">
        <v>74933942</v>
      </c>
      <c r="M16" s="20">
        <v>106675249</v>
      </c>
      <c r="N16" s="24">
        <v>106675249</v>
      </c>
      <c r="O16" s="24">
        <v>87141047</v>
      </c>
      <c r="P16" s="24">
        <v>36608434</v>
      </c>
      <c r="Q16" s="20">
        <v>100280757</v>
      </c>
      <c r="R16" s="24">
        <v>100280757</v>
      </c>
      <c r="S16" s="24">
        <v>85514352</v>
      </c>
      <c r="T16" s="20">
        <v>100975958</v>
      </c>
      <c r="U16" s="24">
        <v>79077928</v>
      </c>
      <c r="V16" s="24">
        <v>79077928</v>
      </c>
      <c r="W16" s="24">
        <v>79077928</v>
      </c>
      <c r="X16" s="20">
        <v>55861536</v>
      </c>
      <c r="Y16" s="24">
        <v>23216392</v>
      </c>
      <c r="Z16" s="25">
        <v>41.56</v>
      </c>
      <c r="AA16" s="26">
        <v>55861536</v>
      </c>
    </row>
    <row r="17" spans="1:27" ht="13.5">
      <c r="A17" s="23" t="s">
        <v>43</v>
      </c>
      <c r="B17" s="17"/>
      <c r="C17" s="18">
        <v>2046165288</v>
      </c>
      <c r="D17" s="18"/>
      <c r="E17" s="19">
        <v>2295273179</v>
      </c>
      <c r="F17" s="20">
        <v>2224169129</v>
      </c>
      <c r="G17" s="20">
        <v>990876481</v>
      </c>
      <c r="H17" s="20">
        <v>852415359</v>
      </c>
      <c r="I17" s="20">
        <v>853999015</v>
      </c>
      <c r="J17" s="20">
        <v>853999015</v>
      </c>
      <c r="K17" s="20">
        <v>852125521</v>
      </c>
      <c r="L17" s="20">
        <v>814529223</v>
      </c>
      <c r="M17" s="20">
        <v>804638833</v>
      </c>
      <c r="N17" s="20">
        <v>804638833</v>
      </c>
      <c r="O17" s="20">
        <v>804903117</v>
      </c>
      <c r="P17" s="20">
        <v>845694792</v>
      </c>
      <c r="Q17" s="20">
        <v>837882749</v>
      </c>
      <c r="R17" s="20">
        <v>837882749</v>
      </c>
      <c r="S17" s="20">
        <v>824542288</v>
      </c>
      <c r="T17" s="20">
        <v>848642787</v>
      </c>
      <c r="U17" s="20">
        <v>792434479</v>
      </c>
      <c r="V17" s="20">
        <v>801096335</v>
      </c>
      <c r="W17" s="20">
        <v>801096335</v>
      </c>
      <c r="X17" s="20">
        <v>2224169129</v>
      </c>
      <c r="Y17" s="20">
        <v>-1423072794</v>
      </c>
      <c r="Z17" s="21">
        <v>-63.98</v>
      </c>
      <c r="AA17" s="22">
        <v>2224169129</v>
      </c>
    </row>
    <row r="18" spans="1:27" ht="13.5">
      <c r="A18" s="23" t="s">
        <v>44</v>
      </c>
      <c r="B18" s="17"/>
      <c r="C18" s="18">
        <v>305805108</v>
      </c>
      <c r="D18" s="18"/>
      <c r="E18" s="19">
        <v>1129978753</v>
      </c>
      <c r="F18" s="20">
        <v>1131069189</v>
      </c>
      <c r="G18" s="20">
        <v>2069609462</v>
      </c>
      <c r="H18" s="20">
        <v>1547230762</v>
      </c>
      <c r="I18" s="20">
        <v>463517814</v>
      </c>
      <c r="J18" s="20">
        <v>463517814</v>
      </c>
      <c r="K18" s="20">
        <v>1025314446</v>
      </c>
      <c r="L18" s="20">
        <v>342162409</v>
      </c>
      <c r="M18" s="20">
        <v>342327444</v>
      </c>
      <c r="N18" s="20">
        <v>342327444</v>
      </c>
      <c r="O18" s="20">
        <v>342327953</v>
      </c>
      <c r="P18" s="20">
        <v>342328064</v>
      </c>
      <c r="Q18" s="20">
        <v>342104949</v>
      </c>
      <c r="R18" s="20">
        <v>342104949</v>
      </c>
      <c r="S18" s="20">
        <v>283327424</v>
      </c>
      <c r="T18" s="20">
        <v>283384534</v>
      </c>
      <c r="U18" s="20">
        <v>294044067</v>
      </c>
      <c r="V18" s="20">
        <v>294044067</v>
      </c>
      <c r="W18" s="20">
        <v>294044067</v>
      </c>
      <c r="X18" s="20">
        <v>1131069189</v>
      </c>
      <c r="Y18" s="20">
        <v>-837025122</v>
      </c>
      <c r="Z18" s="21">
        <v>-74</v>
      </c>
      <c r="AA18" s="22">
        <v>1131069189</v>
      </c>
    </row>
    <row r="19" spans="1:27" ht="13.5">
      <c r="A19" s="23" t="s">
        <v>45</v>
      </c>
      <c r="B19" s="17"/>
      <c r="C19" s="18">
        <v>77431736522</v>
      </c>
      <c r="D19" s="18"/>
      <c r="E19" s="19">
        <v>86338645746</v>
      </c>
      <c r="F19" s="20">
        <v>87570109647</v>
      </c>
      <c r="G19" s="20">
        <v>33324124026</v>
      </c>
      <c r="H19" s="20">
        <v>35089173890</v>
      </c>
      <c r="I19" s="20">
        <v>36102236464</v>
      </c>
      <c r="J19" s="20">
        <v>36102236464</v>
      </c>
      <c r="K19" s="20">
        <v>35989362605</v>
      </c>
      <c r="L19" s="20">
        <v>35454842088</v>
      </c>
      <c r="M19" s="20">
        <v>37725789667</v>
      </c>
      <c r="N19" s="20">
        <v>37725789667</v>
      </c>
      <c r="O19" s="20">
        <v>40254923368</v>
      </c>
      <c r="P19" s="20">
        <v>49793402858</v>
      </c>
      <c r="Q19" s="20">
        <v>39973338272</v>
      </c>
      <c r="R19" s="20">
        <v>39973338272</v>
      </c>
      <c r="S19" s="20">
        <v>39586082433</v>
      </c>
      <c r="T19" s="20">
        <v>40222403250</v>
      </c>
      <c r="U19" s="20">
        <v>38784155875</v>
      </c>
      <c r="V19" s="20">
        <v>39379198593</v>
      </c>
      <c r="W19" s="20">
        <v>39379198593</v>
      </c>
      <c r="X19" s="20">
        <v>87570109647</v>
      </c>
      <c r="Y19" s="20">
        <v>-48190911054</v>
      </c>
      <c r="Z19" s="21">
        <v>-55.03</v>
      </c>
      <c r="AA19" s="22">
        <v>87570109647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53530219</v>
      </c>
      <c r="D21" s="18"/>
      <c r="E21" s="19">
        <v>8516000</v>
      </c>
      <c r="F21" s="20">
        <v>9034320</v>
      </c>
      <c r="G21" s="20">
        <v>6378685</v>
      </c>
      <c r="H21" s="20">
        <v>5146822</v>
      </c>
      <c r="I21" s="20">
        <v>5146822</v>
      </c>
      <c r="J21" s="20">
        <v>5146822</v>
      </c>
      <c r="K21" s="20">
        <v>5146822</v>
      </c>
      <c r="L21" s="20">
        <v>5224072</v>
      </c>
      <c r="M21" s="20">
        <v>7242392</v>
      </c>
      <c r="N21" s="20">
        <v>7242392</v>
      </c>
      <c r="O21" s="20">
        <v>5217457</v>
      </c>
      <c r="P21" s="20">
        <v>5217457</v>
      </c>
      <c r="Q21" s="20">
        <v>5217457</v>
      </c>
      <c r="R21" s="20">
        <v>5217457</v>
      </c>
      <c r="S21" s="20">
        <v>5217457</v>
      </c>
      <c r="T21" s="20">
        <v>19594694</v>
      </c>
      <c r="U21" s="20">
        <v>5423035</v>
      </c>
      <c r="V21" s="20">
        <v>5423035</v>
      </c>
      <c r="W21" s="20">
        <v>5423035</v>
      </c>
      <c r="X21" s="20">
        <v>9034320</v>
      </c>
      <c r="Y21" s="20">
        <v>-3611285</v>
      </c>
      <c r="Z21" s="21">
        <v>-39.97</v>
      </c>
      <c r="AA21" s="22">
        <v>9034320</v>
      </c>
    </row>
    <row r="22" spans="1:27" ht="13.5">
      <c r="A22" s="23" t="s">
        <v>48</v>
      </c>
      <c r="B22" s="17"/>
      <c r="C22" s="18">
        <v>830517624</v>
      </c>
      <c r="D22" s="18"/>
      <c r="E22" s="19">
        <v>740259172</v>
      </c>
      <c r="F22" s="20">
        <v>742601672</v>
      </c>
      <c r="G22" s="20">
        <v>53897458</v>
      </c>
      <c r="H22" s="20">
        <v>47411936</v>
      </c>
      <c r="I22" s="20">
        <v>45673110</v>
      </c>
      <c r="J22" s="20">
        <v>45673110</v>
      </c>
      <c r="K22" s="20">
        <v>46312606</v>
      </c>
      <c r="L22" s="20">
        <v>46526211</v>
      </c>
      <c r="M22" s="20">
        <v>42791530</v>
      </c>
      <c r="N22" s="20">
        <v>42791530</v>
      </c>
      <c r="O22" s="20">
        <v>41881881</v>
      </c>
      <c r="P22" s="20">
        <v>44453000</v>
      </c>
      <c r="Q22" s="20">
        <v>38595461</v>
      </c>
      <c r="R22" s="20">
        <v>38595461</v>
      </c>
      <c r="S22" s="20">
        <v>54852124</v>
      </c>
      <c r="T22" s="20">
        <v>38927844</v>
      </c>
      <c r="U22" s="20">
        <v>38536162</v>
      </c>
      <c r="V22" s="20">
        <v>38692621</v>
      </c>
      <c r="W22" s="20">
        <v>38692621</v>
      </c>
      <c r="X22" s="20">
        <v>742601672</v>
      </c>
      <c r="Y22" s="20">
        <v>-703909051</v>
      </c>
      <c r="Z22" s="21">
        <v>-94.79</v>
      </c>
      <c r="AA22" s="22">
        <v>742601672</v>
      </c>
    </row>
    <row r="23" spans="1:27" ht="13.5">
      <c r="A23" s="23" t="s">
        <v>49</v>
      </c>
      <c r="B23" s="17"/>
      <c r="C23" s="18">
        <v>1366263891</v>
      </c>
      <c r="D23" s="18"/>
      <c r="E23" s="19">
        <v>204532765</v>
      </c>
      <c r="F23" s="20">
        <v>181118460</v>
      </c>
      <c r="G23" s="24">
        <v>171940076</v>
      </c>
      <c r="H23" s="24">
        <v>171720843</v>
      </c>
      <c r="I23" s="24">
        <v>1154663225</v>
      </c>
      <c r="J23" s="20">
        <v>1154663225</v>
      </c>
      <c r="K23" s="24">
        <v>2230644520</v>
      </c>
      <c r="L23" s="24">
        <v>1200955049</v>
      </c>
      <c r="M23" s="20">
        <v>1136918538</v>
      </c>
      <c r="N23" s="24">
        <v>1136918538</v>
      </c>
      <c r="O23" s="24">
        <v>1136844813</v>
      </c>
      <c r="P23" s="24">
        <v>1144616221</v>
      </c>
      <c r="Q23" s="20">
        <v>1102027580</v>
      </c>
      <c r="R23" s="24">
        <v>1102027580</v>
      </c>
      <c r="S23" s="24">
        <v>1123530745</v>
      </c>
      <c r="T23" s="20">
        <v>1092931200</v>
      </c>
      <c r="U23" s="24">
        <v>1040820758</v>
      </c>
      <c r="V23" s="24">
        <v>1040876334</v>
      </c>
      <c r="W23" s="24">
        <v>1040876334</v>
      </c>
      <c r="X23" s="20">
        <v>181118460</v>
      </c>
      <c r="Y23" s="24">
        <v>859757874</v>
      </c>
      <c r="Z23" s="25">
        <v>474.69</v>
      </c>
      <c r="AA23" s="26">
        <v>181118460</v>
      </c>
    </row>
    <row r="24" spans="1:27" ht="13.5">
      <c r="A24" s="27" t="s">
        <v>50</v>
      </c>
      <c r="B24" s="35"/>
      <c r="C24" s="29">
        <f aca="true" t="shared" si="1" ref="C24:Y24">SUM(C15:C23)</f>
        <v>82699631298</v>
      </c>
      <c r="D24" s="29">
        <f>SUM(D15:D23)</f>
        <v>0</v>
      </c>
      <c r="E24" s="36">
        <f t="shared" si="1"/>
        <v>90961955742</v>
      </c>
      <c r="F24" s="37">
        <f t="shared" si="1"/>
        <v>92102977767</v>
      </c>
      <c r="G24" s="37">
        <f t="shared" si="1"/>
        <v>36199080175</v>
      </c>
      <c r="H24" s="37">
        <f t="shared" si="1"/>
        <v>37907587264</v>
      </c>
      <c r="I24" s="37">
        <f t="shared" si="1"/>
        <v>38766361392</v>
      </c>
      <c r="J24" s="37">
        <f t="shared" si="1"/>
        <v>38766361392</v>
      </c>
      <c r="K24" s="37">
        <f t="shared" si="1"/>
        <v>40274384863</v>
      </c>
      <c r="L24" s="37">
        <f t="shared" si="1"/>
        <v>37953309483</v>
      </c>
      <c r="M24" s="37">
        <f t="shared" si="1"/>
        <v>40184250462</v>
      </c>
      <c r="N24" s="37">
        <f t="shared" si="1"/>
        <v>40184250462</v>
      </c>
      <c r="O24" s="37">
        <f t="shared" si="1"/>
        <v>42715682578</v>
      </c>
      <c r="P24" s="37">
        <f t="shared" si="1"/>
        <v>52255628914</v>
      </c>
      <c r="Q24" s="37">
        <f t="shared" si="1"/>
        <v>42446786704</v>
      </c>
      <c r="R24" s="37">
        <f t="shared" si="1"/>
        <v>42446786704</v>
      </c>
      <c r="S24" s="37">
        <f t="shared" si="1"/>
        <v>42010617182</v>
      </c>
      <c r="T24" s="37">
        <f t="shared" si="1"/>
        <v>42656706535</v>
      </c>
      <c r="U24" s="37">
        <f t="shared" si="1"/>
        <v>41062205639</v>
      </c>
      <c r="V24" s="37">
        <f t="shared" si="1"/>
        <v>41666122248</v>
      </c>
      <c r="W24" s="37">
        <f t="shared" si="1"/>
        <v>41666122248</v>
      </c>
      <c r="X24" s="37">
        <f t="shared" si="1"/>
        <v>92102977767</v>
      </c>
      <c r="Y24" s="37">
        <f t="shared" si="1"/>
        <v>-50436855519</v>
      </c>
      <c r="Z24" s="38">
        <f>+IF(X24&lt;&gt;0,+(Y24/X24)*100,0)</f>
        <v>-54.761373347335194</v>
      </c>
      <c r="AA24" s="39">
        <f>SUM(AA15:AA23)</f>
        <v>92102977767</v>
      </c>
    </row>
    <row r="25" spans="1:27" ht="13.5">
      <c r="A25" s="27" t="s">
        <v>51</v>
      </c>
      <c r="B25" s="28"/>
      <c r="C25" s="29">
        <f aca="true" t="shared" si="2" ref="C25:Y25">+C12+C24</f>
        <v>106264077275</v>
      </c>
      <c r="D25" s="29">
        <f>+D12+D24</f>
        <v>0</v>
      </c>
      <c r="E25" s="30">
        <f t="shared" si="2"/>
        <v>113979159092</v>
      </c>
      <c r="F25" s="31">
        <f t="shared" si="2"/>
        <v>114711493466</v>
      </c>
      <c r="G25" s="31">
        <f t="shared" si="2"/>
        <v>48986978921</v>
      </c>
      <c r="H25" s="31">
        <f t="shared" si="2"/>
        <v>50438402893</v>
      </c>
      <c r="I25" s="31">
        <f t="shared" si="2"/>
        <v>50674574108</v>
      </c>
      <c r="J25" s="31">
        <f t="shared" si="2"/>
        <v>50674574108</v>
      </c>
      <c r="K25" s="31">
        <f t="shared" si="2"/>
        <v>51302077255</v>
      </c>
      <c r="L25" s="31">
        <f t="shared" si="2"/>
        <v>49858496195</v>
      </c>
      <c r="M25" s="31">
        <f t="shared" si="2"/>
        <v>51188596692</v>
      </c>
      <c r="N25" s="31">
        <f t="shared" si="2"/>
        <v>51188596692</v>
      </c>
      <c r="O25" s="31">
        <f t="shared" si="2"/>
        <v>54186443449</v>
      </c>
      <c r="P25" s="31">
        <f t="shared" si="2"/>
        <v>63009743049</v>
      </c>
      <c r="Q25" s="31">
        <f t="shared" si="2"/>
        <v>54690933567</v>
      </c>
      <c r="R25" s="31">
        <f t="shared" si="2"/>
        <v>54690933567</v>
      </c>
      <c r="S25" s="31">
        <f t="shared" si="2"/>
        <v>53217252440</v>
      </c>
      <c r="T25" s="31">
        <f t="shared" si="2"/>
        <v>53493759301</v>
      </c>
      <c r="U25" s="31">
        <f t="shared" si="2"/>
        <v>51332804087</v>
      </c>
      <c r="V25" s="31">
        <f t="shared" si="2"/>
        <v>52164718273</v>
      </c>
      <c r="W25" s="31">
        <f t="shared" si="2"/>
        <v>52164718273</v>
      </c>
      <c r="X25" s="31">
        <f t="shared" si="2"/>
        <v>114711493466</v>
      </c>
      <c r="Y25" s="31">
        <f t="shared" si="2"/>
        <v>-62546775193</v>
      </c>
      <c r="Z25" s="32">
        <f>+IF(X25&lt;&gt;0,+(Y25/X25)*100,0)</f>
        <v>-54.52529062533616</v>
      </c>
      <c r="AA25" s="33">
        <f>+AA12+AA24</f>
        <v>114711493466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869173631</v>
      </c>
      <c r="D29" s="18"/>
      <c r="E29" s="19">
        <v>870549956</v>
      </c>
      <c r="F29" s="20">
        <v>876795000</v>
      </c>
      <c r="G29" s="20">
        <v>26312057</v>
      </c>
      <c r="H29" s="20">
        <v>3474560</v>
      </c>
      <c r="I29" s="20">
        <v>11179835</v>
      </c>
      <c r="J29" s="20">
        <v>11179835</v>
      </c>
      <c r="K29" s="20">
        <v>19113864</v>
      </c>
      <c r="L29" s="20">
        <v>31878201</v>
      </c>
      <c r="M29" s="20">
        <v>55790335</v>
      </c>
      <c r="N29" s="20">
        <v>55790335</v>
      </c>
      <c r="O29" s="20">
        <v>19523766</v>
      </c>
      <c r="P29" s="20">
        <v>67138572</v>
      </c>
      <c r="Q29" s="20">
        <v>12680650</v>
      </c>
      <c r="R29" s="20">
        <v>12680650</v>
      </c>
      <c r="S29" s="20">
        <v>17204666</v>
      </c>
      <c r="T29" s="20">
        <v>16050003</v>
      </c>
      <c r="U29" s="20">
        <v>65507764</v>
      </c>
      <c r="V29" s="20">
        <v>65507764</v>
      </c>
      <c r="W29" s="20">
        <v>65507764</v>
      </c>
      <c r="X29" s="20">
        <v>876795000</v>
      </c>
      <c r="Y29" s="20">
        <v>-811287236</v>
      </c>
      <c r="Z29" s="21">
        <v>-92.53</v>
      </c>
      <c r="AA29" s="22">
        <v>876795000</v>
      </c>
    </row>
    <row r="30" spans="1:27" ht="13.5">
      <c r="A30" s="23" t="s">
        <v>55</v>
      </c>
      <c r="B30" s="17"/>
      <c r="C30" s="18">
        <v>1526155220</v>
      </c>
      <c r="D30" s="18"/>
      <c r="E30" s="19">
        <v>1403089466</v>
      </c>
      <c r="F30" s="20">
        <v>1440709505</v>
      </c>
      <c r="G30" s="20">
        <v>443286775</v>
      </c>
      <c r="H30" s="20">
        <v>477017103</v>
      </c>
      <c r="I30" s="20">
        <v>480688248</v>
      </c>
      <c r="J30" s="20">
        <v>480688248</v>
      </c>
      <c r="K30" s="20">
        <v>342085923</v>
      </c>
      <c r="L30" s="20">
        <v>436203231</v>
      </c>
      <c r="M30" s="20">
        <v>289947356</v>
      </c>
      <c r="N30" s="20">
        <v>289947356</v>
      </c>
      <c r="O30" s="20">
        <v>281987620</v>
      </c>
      <c r="P30" s="20">
        <v>363602721</v>
      </c>
      <c r="Q30" s="20">
        <v>168259652</v>
      </c>
      <c r="R30" s="20">
        <v>168259652</v>
      </c>
      <c r="S30" s="20">
        <v>286766186</v>
      </c>
      <c r="T30" s="20">
        <v>294905517</v>
      </c>
      <c r="U30" s="20">
        <v>478931134</v>
      </c>
      <c r="V30" s="20">
        <v>478931134</v>
      </c>
      <c r="W30" s="20">
        <v>478931134</v>
      </c>
      <c r="X30" s="20">
        <v>1440709505</v>
      </c>
      <c r="Y30" s="20">
        <v>-961778371</v>
      </c>
      <c r="Z30" s="21">
        <v>-66.76</v>
      </c>
      <c r="AA30" s="22">
        <v>1440709505</v>
      </c>
    </row>
    <row r="31" spans="1:27" ht="13.5">
      <c r="A31" s="23" t="s">
        <v>56</v>
      </c>
      <c r="B31" s="17"/>
      <c r="C31" s="18">
        <v>1843214885</v>
      </c>
      <c r="D31" s="18"/>
      <c r="E31" s="19">
        <v>1598004726</v>
      </c>
      <c r="F31" s="20">
        <v>1608327164</v>
      </c>
      <c r="G31" s="20">
        <v>266438321</v>
      </c>
      <c r="H31" s="20">
        <v>261161423</v>
      </c>
      <c r="I31" s="20">
        <v>271011953</v>
      </c>
      <c r="J31" s="20">
        <v>271011953</v>
      </c>
      <c r="K31" s="20">
        <v>271823676</v>
      </c>
      <c r="L31" s="20">
        <v>273347677</v>
      </c>
      <c r="M31" s="20">
        <v>267456856</v>
      </c>
      <c r="N31" s="20">
        <v>267456856</v>
      </c>
      <c r="O31" s="20">
        <v>263277969</v>
      </c>
      <c r="P31" s="20">
        <v>307244569</v>
      </c>
      <c r="Q31" s="20">
        <v>304080780</v>
      </c>
      <c r="R31" s="20">
        <v>304080780</v>
      </c>
      <c r="S31" s="20">
        <v>318062426</v>
      </c>
      <c r="T31" s="20">
        <v>312474670</v>
      </c>
      <c r="U31" s="20">
        <v>310310336</v>
      </c>
      <c r="V31" s="20">
        <v>311756928</v>
      </c>
      <c r="W31" s="20">
        <v>311756928</v>
      </c>
      <c r="X31" s="20">
        <v>1608327164</v>
      </c>
      <c r="Y31" s="20">
        <v>-1296570236</v>
      </c>
      <c r="Z31" s="21">
        <v>-80.62</v>
      </c>
      <c r="AA31" s="22">
        <v>1608327164</v>
      </c>
    </row>
    <row r="32" spans="1:27" ht="13.5">
      <c r="A32" s="23" t="s">
        <v>57</v>
      </c>
      <c r="B32" s="17"/>
      <c r="C32" s="18">
        <v>11532647122</v>
      </c>
      <c r="D32" s="18"/>
      <c r="E32" s="19">
        <v>9012226936</v>
      </c>
      <c r="F32" s="20">
        <v>9266084630</v>
      </c>
      <c r="G32" s="20">
        <v>3981886055</v>
      </c>
      <c r="H32" s="20">
        <v>4244569021</v>
      </c>
      <c r="I32" s="20">
        <v>6685840629</v>
      </c>
      <c r="J32" s="20">
        <v>6685840629</v>
      </c>
      <c r="K32" s="20">
        <v>6167136892</v>
      </c>
      <c r="L32" s="20">
        <v>4384196885</v>
      </c>
      <c r="M32" s="20">
        <v>4240850556</v>
      </c>
      <c r="N32" s="20">
        <v>4240850556</v>
      </c>
      <c r="O32" s="20">
        <v>3873339506</v>
      </c>
      <c r="P32" s="20">
        <v>4003479914</v>
      </c>
      <c r="Q32" s="20">
        <v>5056566185</v>
      </c>
      <c r="R32" s="20">
        <v>5056566185</v>
      </c>
      <c r="S32" s="20">
        <v>4083406304</v>
      </c>
      <c r="T32" s="20">
        <v>3900799781</v>
      </c>
      <c r="U32" s="20">
        <v>3951390119</v>
      </c>
      <c r="V32" s="20">
        <v>4016420034</v>
      </c>
      <c r="W32" s="20">
        <v>4016420034</v>
      </c>
      <c r="X32" s="20">
        <v>9266084630</v>
      </c>
      <c r="Y32" s="20">
        <v>-5249664596</v>
      </c>
      <c r="Z32" s="21">
        <v>-56.65</v>
      </c>
      <c r="AA32" s="22">
        <v>9266084630</v>
      </c>
    </row>
    <row r="33" spans="1:27" ht="13.5">
      <c r="A33" s="23" t="s">
        <v>58</v>
      </c>
      <c r="B33" s="17"/>
      <c r="C33" s="18">
        <v>517492128</v>
      </c>
      <c r="D33" s="18"/>
      <c r="E33" s="19">
        <v>539159353</v>
      </c>
      <c r="F33" s="20">
        <v>551464167</v>
      </c>
      <c r="G33" s="20">
        <v>493901255</v>
      </c>
      <c r="H33" s="20">
        <v>553772385</v>
      </c>
      <c r="I33" s="20">
        <v>444101068</v>
      </c>
      <c r="J33" s="20">
        <v>444101068</v>
      </c>
      <c r="K33" s="20">
        <v>554325259</v>
      </c>
      <c r="L33" s="20">
        <v>535968631</v>
      </c>
      <c r="M33" s="20">
        <v>497076837</v>
      </c>
      <c r="N33" s="20">
        <v>497076837</v>
      </c>
      <c r="O33" s="20">
        <v>632486293</v>
      </c>
      <c r="P33" s="20">
        <v>653617784</v>
      </c>
      <c r="Q33" s="20">
        <v>605465840</v>
      </c>
      <c r="R33" s="20">
        <v>605465840</v>
      </c>
      <c r="S33" s="20">
        <v>671680171</v>
      </c>
      <c r="T33" s="20">
        <v>586894396</v>
      </c>
      <c r="U33" s="20">
        <v>741646201</v>
      </c>
      <c r="V33" s="20">
        <v>747292493</v>
      </c>
      <c r="W33" s="20">
        <v>747292493</v>
      </c>
      <c r="X33" s="20">
        <v>551464167</v>
      </c>
      <c r="Y33" s="20">
        <v>195828326</v>
      </c>
      <c r="Z33" s="21">
        <v>35.51</v>
      </c>
      <c r="AA33" s="22">
        <v>551464167</v>
      </c>
    </row>
    <row r="34" spans="1:27" ht="13.5">
      <c r="A34" s="27" t="s">
        <v>59</v>
      </c>
      <c r="B34" s="28"/>
      <c r="C34" s="29">
        <f aca="true" t="shared" si="3" ref="C34:Y34">SUM(C29:C33)</f>
        <v>16288682986</v>
      </c>
      <c r="D34" s="29">
        <f>SUM(D29:D33)</f>
        <v>0</v>
      </c>
      <c r="E34" s="30">
        <f t="shared" si="3"/>
        <v>13423030437</v>
      </c>
      <c r="F34" s="31">
        <f t="shared" si="3"/>
        <v>13743380466</v>
      </c>
      <c r="G34" s="31">
        <f t="shared" si="3"/>
        <v>5211824463</v>
      </c>
      <c r="H34" s="31">
        <f t="shared" si="3"/>
        <v>5539994492</v>
      </c>
      <c r="I34" s="31">
        <f t="shared" si="3"/>
        <v>7892821733</v>
      </c>
      <c r="J34" s="31">
        <f t="shared" si="3"/>
        <v>7892821733</v>
      </c>
      <c r="K34" s="31">
        <f t="shared" si="3"/>
        <v>7354485614</v>
      </c>
      <c r="L34" s="31">
        <f t="shared" si="3"/>
        <v>5661594625</v>
      </c>
      <c r="M34" s="31">
        <f t="shared" si="3"/>
        <v>5351121940</v>
      </c>
      <c r="N34" s="31">
        <f t="shared" si="3"/>
        <v>5351121940</v>
      </c>
      <c r="O34" s="31">
        <f t="shared" si="3"/>
        <v>5070615154</v>
      </c>
      <c r="P34" s="31">
        <f t="shared" si="3"/>
        <v>5395083560</v>
      </c>
      <c r="Q34" s="31">
        <f t="shared" si="3"/>
        <v>6147053107</v>
      </c>
      <c r="R34" s="31">
        <f t="shared" si="3"/>
        <v>6147053107</v>
      </c>
      <c r="S34" s="31">
        <f t="shared" si="3"/>
        <v>5377119753</v>
      </c>
      <c r="T34" s="31">
        <f t="shared" si="3"/>
        <v>5111124367</v>
      </c>
      <c r="U34" s="31">
        <f t="shared" si="3"/>
        <v>5547785554</v>
      </c>
      <c r="V34" s="31">
        <f t="shared" si="3"/>
        <v>5619908353</v>
      </c>
      <c r="W34" s="31">
        <f t="shared" si="3"/>
        <v>5619908353</v>
      </c>
      <c r="X34" s="31">
        <f t="shared" si="3"/>
        <v>13743380466</v>
      </c>
      <c r="Y34" s="31">
        <f t="shared" si="3"/>
        <v>-8123472113</v>
      </c>
      <c r="Z34" s="32">
        <f>+IF(X34&lt;&gt;0,+(Y34/X34)*100,0)</f>
        <v>-59.10825311936031</v>
      </c>
      <c r="AA34" s="33">
        <f>SUM(AA29:AA33)</f>
        <v>13743380466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11470724717</v>
      </c>
      <c r="D37" s="18"/>
      <c r="E37" s="19">
        <v>11795306163</v>
      </c>
      <c r="F37" s="20">
        <v>11549205152</v>
      </c>
      <c r="G37" s="20">
        <v>2114031194</v>
      </c>
      <c r="H37" s="20">
        <v>2031520356</v>
      </c>
      <c r="I37" s="20">
        <v>2004930110</v>
      </c>
      <c r="J37" s="20">
        <v>2004930110</v>
      </c>
      <c r="K37" s="20">
        <v>2123736821</v>
      </c>
      <c r="L37" s="20">
        <v>2112486147</v>
      </c>
      <c r="M37" s="20">
        <v>2117891862</v>
      </c>
      <c r="N37" s="20">
        <v>2117891862</v>
      </c>
      <c r="O37" s="20">
        <v>2272641723</v>
      </c>
      <c r="P37" s="20">
        <v>2475926085</v>
      </c>
      <c r="Q37" s="20">
        <v>2659057759</v>
      </c>
      <c r="R37" s="20">
        <v>2659057759</v>
      </c>
      <c r="S37" s="20">
        <v>2586235865</v>
      </c>
      <c r="T37" s="20">
        <v>2678005647</v>
      </c>
      <c r="U37" s="20">
        <v>2607317138</v>
      </c>
      <c r="V37" s="20">
        <v>2607317138</v>
      </c>
      <c r="W37" s="20">
        <v>2607317138</v>
      </c>
      <c r="X37" s="20">
        <v>11549205152</v>
      </c>
      <c r="Y37" s="20">
        <v>-8941888014</v>
      </c>
      <c r="Z37" s="21">
        <v>-77.42</v>
      </c>
      <c r="AA37" s="22">
        <v>11549205152</v>
      </c>
    </row>
    <row r="38" spans="1:27" ht="13.5">
      <c r="A38" s="23" t="s">
        <v>58</v>
      </c>
      <c r="B38" s="17"/>
      <c r="C38" s="18">
        <v>5155140981</v>
      </c>
      <c r="D38" s="18"/>
      <c r="E38" s="19">
        <v>5006413030</v>
      </c>
      <c r="F38" s="20">
        <v>4962650279</v>
      </c>
      <c r="G38" s="20">
        <v>1626132036</v>
      </c>
      <c r="H38" s="20">
        <v>1726389199</v>
      </c>
      <c r="I38" s="20">
        <v>1653507066</v>
      </c>
      <c r="J38" s="20">
        <v>1653507066</v>
      </c>
      <c r="K38" s="20">
        <v>1571932942</v>
      </c>
      <c r="L38" s="20">
        <v>1656949045</v>
      </c>
      <c r="M38" s="20">
        <v>1564720167</v>
      </c>
      <c r="N38" s="20">
        <v>1564720167</v>
      </c>
      <c r="O38" s="20">
        <v>1823008109</v>
      </c>
      <c r="P38" s="20">
        <v>1899658336</v>
      </c>
      <c r="Q38" s="20">
        <v>1897716226</v>
      </c>
      <c r="R38" s="20">
        <v>1897716226</v>
      </c>
      <c r="S38" s="20">
        <v>1901072746</v>
      </c>
      <c r="T38" s="20">
        <v>1810464319</v>
      </c>
      <c r="U38" s="20">
        <v>1570154108</v>
      </c>
      <c r="V38" s="20">
        <v>1583910613</v>
      </c>
      <c r="W38" s="20">
        <v>1583910613</v>
      </c>
      <c r="X38" s="20">
        <v>4962650279</v>
      </c>
      <c r="Y38" s="20">
        <v>-3378739666</v>
      </c>
      <c r="Z38" s="21">
        <v>-68.08</v>
      </c>
      <c r="AA38" s="22">
        <v>4962650279</v>
      </c>
    </row>
    <row r="39" spans="1:27" ht="13.5">
      <c r="A39" s="27" t="s">
        <v>61</v>
      </c>
      <c r="B39" s="35"/>
      <c r="C39" s="29">
        <f aca="true" t="shared" si="4" ref="C39:Y39">SUM(C37:C38)</f>
        <v>16625865698</v>
      </c>
      <c r="D39" s="29">
        <f>SUM(D37:D38)</f>
        <v>0</v>
      </c>
      <c r="E39" s="36">
        <f t="shared" si="4"/>
        <v>16801719193</v>
      </c>
      <c r="F39" s="37">
        <f t="shared" si="4"/>
        <v>16511855431</v>
      </c>
      <c r="G39" s="37">
        <f t="shared" si="4"/>
        <v>3740163230</v>
      </c>
      <c r="H39" s="37">
        <f t="shared" si="4"/>
        <v>3757909555</v>
      </c>
      <c r="I39" s="37">
        <f t="shared" si="4"/>
        <v>3658437176</v>
      </c>
      <c r="J39" s="37">
        <f t="shared" si="4"/>
        <v>3658437176</v>
      </c>
      <c r="K39" s="37">
        <f t="shared" si="4"/>
        <v>3695669763</v>
      </c>
      <c r="L39" s="37">
        <f t="shared" si="4"/>
        <v>3769435192</v>
      </c>
      <c r="M39" s="37">
        <f t="shared" si="4"/>
        <v>3682612029</v>
      </c>
      <c r="N39" s="37">
        <f t="shared" si="4"/>
        <v>3682612029</v>
      </c>
      <c r="O39" s="37">
        <f t="shared" si="4"/>
        <v>4095649832</v>
      </c>
      <c r="P39" s="37">
        <f t="shared" si="4"/>
        <v>4375584421</v>
      </c>
      <c r="Q39" s="37">
        <f t="shared" si="4"/>
        <v>4556773985</v>
      </c>
      <c r="R39" s="37">
        <f t="shared" si="4"/>
        <v>4556773985</v>
      </c>
      <c r="S39" s="37">
        <f t="shared" si="4"/>
        <v>4487308611</v>
      </c>
      <c r="T39" s="37">
        <f t="shared" si="4"/>
        <v>4488469966</v>
      </c>
      <c r="U39" s="37">
        <f t="shared" si="4"/>
        <v>4177471246</v>
      </c>
      <c r="V39" s="37">
        <f t="shared" si="4"/>
        <v>4191227751</v>
      </c>
      <c r="W39" s="37">
        <f t="shared" si="4"/>
        <v>4191227751</v>
      </c>
      <c r="X39" s="37">
        <f t="shared" si="4"/>
        <v>16511855431</v>
      </c>
      <c r="Y39" s="37">
        <f t="shared" si="4"/>
        <v>-12320627680</v>
      </c>
      <c r="Z39" s="38">
        <f>+IF(X39&lt;&gt;0,+(Y39/X39)*100,0)</f>
        <v>-74.61685775705602</v>
      </c>
      <c r="AA39" s="39">
        <f>SUM(AA37:AA38)</f>
        <v>16511855431</v>
      </c>
    </row>
    <row r="40" spans="1:27" ht="13.5">
      <c r="A40" s="27" t="s">
        <v>62</v>
      </c>
      <c r="B40" s="28"/>
      <c r="C40" s="29">
        <f aca="true" t="shared" si="5" ref="C40:Y40">+C34+C39</f>
        <v>32914548684</v>
      </c>
      <c r="D40" s="29">
        <f>+D34+D39</f>
        <v>0</v>
      </c>
      <c r="E40" s="30">
        <f t="shared" si="5"/>
        <v>30224749630</v>
      </c>
      <c r="F40" s="31">
        <f t="shared" si="5"/>
        <v>30255235897</v>
      </c>
      <c r="G40" s="31">
        <f t="shared" si="5"/>
        <v>8951987693</v>
      </c>
      <c r="H40" s="31">
        <f t="shared" si="5"/>
        <v>9297904047</v>
      </c>
      <c r="I40" s="31">
        <f t="shared" si="5"/>
        <v>11551258909</v>
      </c>
      <c r="J40" s="31">
        <f t="shared" si="5"/>
        <v>11551258909</v>
      </c>
      <c r="K40" s="31">
        <f t="shared" si="5"/>
        <v>11050155377</v>
      </c>
      <c r="L40" s="31">
        <f t="shared" si="5"/>
        <v>9431029817</v>
      </c>
      <c r="M40" s="31">
        <f t="shared" si="5"/>
        <v>9033733969</v>
      </c>
      <c r="N40" s="31">
        <f t="shared" si="5"/>
        <v>9033733969</v>
      </c>
      <c r="O40" s="31">
        <f t="shared" si="5"/>
        <v>9166264986</v>
      </c>
      <c r="P40" s="31">
        <f t="shared" si="5"/>
        <v>9770667981</v>
      </c>
      <c r="Q40" s="31">
        <f t="shared" si="5"/>
        <v>10703827092</v>
      </c>
      <c r="R40" s="31">
        <f t="shared" si="5"/>
        <v>10703827092</v>
      </c>
      <c r="S40" s="31">
        <f t="shared" si="5"/>
        <v>9864428364</v>
      </c>
      <c r="T40" s="31">
        <f t="shared" si="5"/>
        <v>9599594333</v>
      </c>
      <c r="U40" s="31">
        <f t="shared" si="5"/>
        <v>9725256800</v>
      </c>
      <c r="V40" s="31">
        <f t="shared" si="5"/>
        <v>9811136104</v>
      </c>
      <c r="W40" s="31">
        <f t="shared" si="5"/>
        <v>9811136104</v>
      </c>
      <c r="X40" s="31">
        <f t="shared" si="5"/>
        <v>30255235897</v>
      </c>
      <c r="Y40" s="31">
        <f t="shared" si="5"/>
        <v>-20444099793</v>
      </c>
      <c r="Z40" s="32">
        <f>+IF(X40&lt;&gt;0,+(Y40/X40)*100,0)</f>
        <v>-67.5721050815775</v>
      </c>
      <c r="AA40" s="33">
        <f>+AA34+AA39</f>
        <v>30255235897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73349528591</v>
      </c>
      <c r="D42" s="43">
        <f>+D25-D40</f>
        <v>0</v>
      </c>
      <c r="E42" s="44">
        <f t="shared" si="6"/>
        <v>83754409462</v>
      </c>
      <c r="F42" s="45">
        <f t="shared" si="6"/>
        <v>84456257569</v>
      </c>
      <c r="G42" s="45">
        <f t="shared" si="6"/>
        <v>40034991228</v>
      </c>
      <c r="H42" s="45">
        <f t="shared" si="6"/>
        <v>41140498846</v>
      </c>
      <c r="I42" s="45">
        <f t="shared" si="6"/>
        <v>39123315199</v>
      </c>
      <c r="J42" s="45">
        <f t="shared" si="6"/>
        <v>39123315199</v>
      </c>
      <c r="K42" s="45">
        <f t="shared" si="6"/>
        <v>40251921878</v>
      </c>
      <c r="L42" s="45">
        <f t="shared" si="6"/>
        <v>40427466378</v>
      </c>
      <c r="M42" s="45">
        <f t="shared" si="6"/>
        <v>42154862723</v>
      </c>
      <c r="N42" s="45">
        <f t="shared" si="6"/>
        <v>42154862723</v>
      </c>
      <c r="O42" s="45">
        <f t="shared" si="6"/>
        <v>45020178463</v>
      </c>
      <c r="P42" s="45">
        <f t="shared" si="6"/>
        <v>53239075068</v>
      </c>
      <c r="Q42" s="45">
        <f t="shared" si="6"/>
        <v>43987106475</v>
      </c>
      <c r="R42" s="45">
        <f t="shared" si="6"/>
        <v>43987106475</v>
      </c>
      <c r="S42" s="45">
        <f t="shared" si="6"/>
        <v>43352824076</v>
      </c>
      <c r="T42" s="45">
        <f t="shared" si="6"/>
        <v>43894164968</v>
      </c>
      <c r="U42" s="45">
        <f t="shared" si="6"/>
        <v>41607547287</v>
      </c>
      <c r="V42" s="45">
        <f t="shared" si="6"/>
        <v>42353582169</v>
      </c>
      <c r="W42" s="45">
        <f t="shared" si="6"/>
        <v>42353582169</v>
      </c>
      <c r="X42" s="45">
        <f t="shared" si="6"/>
        <v>84456257569</v>
      </c>
      <c r="Y42" s="45">
        <f t="shared" si="6"/>
        <v>-42102675400</v>
      </c>
      <c r="Z42" s="46">
        <f>+IF(X42&lt;&gt;0,+(Y42/X42)*100,0)</f>
        <v>-49.851457561451255</v>
      </c>
      <c r="AA42" s="47">
        <f>+AA25-AA40</f>
        <v>84456257569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71057967464</v>
      </c>
      <c r="D45" s="18"/>
      <c r="E45" s="19">
        <v>67707291830</v>
      </c>
      <c r="F45" s="20">
        <v>67800186396</v>
      </c>
      <c r="G45" s="20">
        <v>36940869654</v>
      </c>
      <c r="H45" s="20">
        <v>38254935514</v>
      </c>
      <c r="I45" s="20">
        <v>36234503424</v>
      </c>
      <c r="J45" s="20">
        <v>36234503424</v>
      </c>
      <c r="K45" s="20">
        <v>37330339359</v>
      </c>
      <c r="L45" s="20">
        <v>37007605984</v>
      </c>
      <c r="M45" s="20">
        <v>38926559728</v>
      </c>
      <c r="N45" s="20">
        <v>38926559728</v>
      </c>
      <c r="O45" s="20">
        <v>40017435874</v>
      </c>
      <c r="P45" s="20">
        <v>49247451591</v>
      </c>
      <c r="Q45" s="20">
        <v>39827035228</v>
      </c>
      <c r="R45" s="20">
        <v>39827035228</v>
      </c>
      <c r="S45" s="20">
        <v>39171067888</v>
      </c>
      <c r="T45" s="20">
        <v>39643473556</v>
      </c>
      <c r="U45" s="20">
        <v>38525754797</v>
      </c>
      <c r="V45" s="20">
        <v>39092752847</v>
      </c>
      <c r="W45" s="20">
        <v>39092752847</v>
      </c>
      <c r="X45" s="20">
        <v>67800186396</v>
      </c>
      <c r="Y45" s="20">
        <v>-28707433549</v>
      </c>
      <c r="Z45" s="48">
        <v>-42.34</v>
      </c>
      <c r="AA45" s="22">
        <v>67800186396</v>
      </c>
    </row>
    <row r="46" spans="1:27" ht="13.5">
      <c r="A46" s="23" t="s">
        <v>67</v>
      </c>
      <c r="B46" s="17"/>
      <c r="C46" s="18">
        <v>2291561127</v>
      </c>
      <c r="D46" s="18"/>
      <c r="E46" s="19">
        <v>16047117635</v>
      </c>
      <c r="F46" s="20">
        <v>14960330172</v>
      </c>
      <c r="G46" s="20">
        <v>3094121570</v>
      </c>
      <c r="H46" s="20">
        <v>2885563330</v>
      </c>
      <c r="I46" s="20">
        <v>2888811772</v>
      </c>
      <c r="J46" s="20">
        <v>2888811772</v>
      </c>
      <c r="K46" s="20">
        <v>2921582516</v>
      </c>
      <c r="L46" s="20">
        <v>3419860392</v>
      </c>
      <c r="M46" s="20">
        <v>3228302993</v>
      </c>
      <c r="N46" s="20">
        <v>3228302993</v>
      </c>
      <c r="O46" s="20">
        <v>5002742585</v>
      </c>
      <c r="P46" s="20">
        <v>3991623474</v>
      </c>
      <c r="Q46" s="20">
        <v>4160071243</v>
      </c>
      <c r="R46" s="20">
        <v>4160071243</v>
      </c>
      <c r="S46" s="20">
        <v>4181756185</v>
      </c>
      <c r="T46" s="20">
        <v>4250691409</v>
      </c>
      <c r="U46" s="20">
        <v>3081792490</v>
      </c>
      <c r="V46" s="20">
        <v>3260829320</v>
      </c>
      <c r="W46" s="20">
        <v>3260829320</v>
      </c>
      <c r="X46" s="20">
        <v>14960330172</v>
      </c>
      <c r="Y46" s="20">
        <v>-11699500852</v>
      </c>
      <c r="Z46" s="48">
        <v>-78.2</v>
      </c>
      <c r="AA46" s="22">
        <v>14960330172</v>
      </c>
    </row>
    <row r="47" spans="1:27" ht="13.5">
      <c r="A47" s="23" t="s">
        <v>68</v>
      </c>
      <c r="B47" s="17"/>
      <c r="C47" s="18"/>
      <c r="D47" s="18"/>
      <c r="E47" s="19"/>
      <c r="F47" s="20">
        <v>1695741000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1695741000</v>
      </c>
      <c r="Y47" s="20">
        <v>-1695741000</v>
      </c>
      <c r="Z47" s="48">
        <v>-100</v>
      </c>
      <c r="AA47" s="22">
        <v>1695741000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73349528591</v>
      </c>
      <c r="D48" s="51">
        <f>SUM(D45:D47)</f>
        <v>0</v>
      </c>
      <c r="E48" s="52">
        <f t="shared" si="7"/>
        <v>83754409465</v>
      </c>
      <c r="F48" s="53">
        <f t="shared" si="7"/>
        <v>84456257568</v>
      </c>
      <c r="G48" s="53">
        <f t="shared" si="7"/>
        <v>40034991224</v>
      </c>
      <c r="H48" s="53">
        <f t="shared" si="7"/>
        <v>41140498844</v>
      </c>
      <c r="I48" s="53">
        <f t="shared" si="7"/>
        <v>39123315196</v>
      </c>
      <c r="J48" s="53">
        <f t="shared" si="7"/>
        <v>39123315196</v>
      </c>
      <c r="K48" s="53">
        <f t="shared" si="7"/>
        <v>40251921875</v>
      </c>
      <c r="L48" s="53">
        <f t="shared" si="7"/>
        <v>40427466376</v>
      </c>
      <c r="M48" s="53">
        <f t="shared" si="7"/>
        <v>42154862721</v>
      </c>
      <c r="N48" s="53">
        <f t="shared" si="7"/>
        <v>42154862721</v>
      </c>
      <c r="O48" s="53">
        <f t="shared" si="7"/>
        <v>45020178459</v>
      </c>
      <c r="P48" s="53">
        <f t="shared" si="7"/>
        <v>53239075065</v>
      </c>
      <c r="Q48" s="53">
        <f t="shared" si="7"/>
        <v>43987106471</v>
      </c>
      <c r="R48" s="53">
        <f t="shared" si="7"/>
        <v>43987106471</v>
      </c>
      <c r="S48" s="53">
        <f t="shared" si="7"/>
        <v>43352824073</v>
      </c>
      <c r="T48" s="53">
        <f t="shared" si="7"/>
        <v>43894164965</v>
      </c>
      <c r="U48" s="53">
        <f t="shared" si="7"/>
        <v>41607547287</v>
      </c>
      <c r="V48" s="53">
        <f t="shared" si="7"/>
        <v>42353582167</v>
      </c>
      <c r="W48" s="53">
        <f t="shared" si="7"/>
        <v>42353582167</v>
      </c>
      <c r="X48" s="53">
        <f t="shared" si="7"/>
        <v>84456257568</v>
      </c>
      <c r="Y48" s="53">
        <f t="shared" si="7"/>
        <v>-42102675401</v>
      </c>
      <c r="Z48" s="54">
        <f>+IF(X48&lt;&gt;0,+(Y48/X48)*100,0)</f>
        <v>-49.851457563225566</v>
      </c>
      <c r="AA48" s="55">
        <f>SUM(AA45:AA47)</f>
        <v>84456257568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29110530</v>
      </c>
      <c r="D6" s="18">
        <v>29110530</v>
      </c>
      <c r="E6" s="19">
        <v>18107000</v>
      </c>
      <c r="F6" s="20">
        <v>18107000</v>
      </c>
      <c r="G6" s="20">
        <v>49806514</v>
      </c>
      <c r="H6" s="20">
        <v>39318929</v>
      </c>
      <c r="I6" s="20">
        <v>38521997</v>
      </c>
      <c r="J6" s="20">
        <v>38521997</v>
      </c>
      <c r="K6" s="20">
        <v>35096981</v>
      </c>
      <c r="L6" s="20">
        <v>42319068</v>
      </c>
      <c r="M6" s="20">
        <v>37912319</v>
      </c>
      <c r="N6" s="20">
        <v>37912319</v>
      </c>
      <c r="O6" s="20">
        <v>41728105</v>
      </c>
      <c r="P6" s="20">
        <v>37871617</v>
      </c>
      <c r="Q6" s="20">
        <v>41159770</v>
      </c>
      <c r="R6" s="20">
        <v>41159770</v>
      </c>
      <c r="S6" s="20">
        <v>33740095</v>
      </c>
      <c r="T6" s="20">
        <v>28022254</v>
      </c>
      <c r="U6" s="20"/>
      <c r="V6" s="20">
        <v>28022254</v>
      </c>
      <c r="W6" s="20">
        <v>28022254</v>
      </c>
      <c r="X6" s="20">
        <v>18107000</v>
      </c>
      <c r="Y6" s="20">
        <v>9915254</v>
      </c>
      <c r="Z6" s="21">
        <v>54.76</v>
      </c>
      <c r="AA6" s="22">
        <v>18107000</v>
      </c>
    </row>
    <row r="7" spans="1:27" ht="13.5">
      <c r="A7" s="23" t="s">
        <v>34</v>
      </c>
      <c r="B7" s="17"/>
      <c r="C7" s="18">
        <v>7513646</v>
      </c>
      <c r="D7" s="18">
        <v>7513646</v>
      </c>
      <c r="E7" s="19">
        <v>24790000</v>
      </c>
      <c r="F7" s="20">
        <v>24790000</v>
      </c>
      <c r="G7" s="20">
        <v>5446674</v>
      </c>
      <c r="H7" s="20">
        <v>13694257</v>
      </c>
      <c r="I7" s="20">
        <v>13679385</v>
      </c>
      <c r="J7" s="20">
        <v>13679385</v>
      </c>
      <c r="K7" s="20">
        <v>13731409</v>
      </c>
      <c r="L7" s="20">
        <v>13784354</v>
      </c>
      <c r="M7" s="20">
        <v>14461354</v>
      </c>
      <c r="N7" s="20">
        <v>14461354</v>
      </c>
      <c r="O7" s="20">
        <v>14414792</v>
      </c>
      <c r="P7" s="20">
        <v>14526527</v>
      </c>
      <c r="Q7" s="20">
        <v>14580134</v>
      </c>
      <c r="R7" s="20">
        <v>14580134</v>
      </c>
      <c r="S7" s="20">
        <v>14580134</v>
      </c>
      <c r="T7" s="20">
        <v>15692605</v>
      </c>
      <c r="U7" s="20"/>
      <c r="V7" s="20">
        <v>15692605</v>
      </c>
      <c r="W7" s="20">
        <v>15692605</v>
      </c>
      <c r="X7" s="20">
        <v>24790000</v>
      </c>
      <c r="Y7" s="20">
        <v>-9097395</v>
      </c>
      <c r="Z7" s="21">
        <v>-36.7</v>
      </c>
      <c r="AA7" s="22">
        <v>24790000</v>
      </c>
    </row>
    <row r="8" spans="1:27" ht="13.5">
      <c r="A8" s="23" t="s">
        <v>35</v>
      </c>
      <c r="B8" s="17"/>
      <c r="C8" s="18">
        <v>1397902</v>
      </c>
      <c r="D8" s="18">
        <v>1397902</v>
      </c>
      <c r="E8" s="19">
        <v>620000</v>
      </c>
      <c r="F8" s="20">
        <v>770000</v>
      </c>
      <c r="G8" s="20">
        <v>2542051</v>
      </c>
      <c r="H8" s="20">
        <v>2232823</v>
      </c>
      <c r="I8" s="20">
        <v>2432296</v>
      </c>
      <c r="J8" s="20">
        <v>2432296</v>
      </c>
      <c r="K8" s="20">
        <v>2580292</v>
      </c>
      <c r="L8" s="20">
        <v>2676821</v>
      </c>
      <c r="M8" s="20">
        <v>2857573</v>
      </c>
      <c r="N8" s="20">
        <v>2857573</v>
      </c>
      <c r="O8" s="20">
        <v>2647466</v>
      </c>
      <c r="P8" s="20">
        <v>2825392</v>
      </c>
      <c r="Q8" s="20">
        <v>3278148</v>
      </c>
      <c r="R8" s="20">
        <v>3278148</v>
      </c>
      <c r="S8" s="20">
        <v>3675457</v>
      </c>
      <c r="T8" s="20">
        <v>3230168</v>
      </c>
      <c r="U8" s="20"/>
      <c r="V8" s="20">
        <v>3230168</v>
      </c>
      <c r="W8" s="20">
        <v>3230168</v>
      </c>
      <c r="X8" s="20">
        <v>770000</v>
      </c>
      <c r="Y8" s="20">
        <v>2460168</v>
      </c>
      <c r="Z8" s="21">
        <v>319.5</v>
      </c>
      <c r="AA8" s="22">
        <v>770000</v>
      </c>
    </row>
    <row r="9" spans="1:27" ht="13.5">
      <c r="A9" s="23" t="s">
        <v>36</v>
      </c>
      <c r="B9" s="17"/>
      <c r="C9" s="18">
        <v>504674</v>
      </c>
      <c r="D9" s="18">
        <v>504674</v>
      </c>
      <c r="E9" s="19">
        <v>199000</v>
      </c>
      <c r="F9" s="20">
        <v>199000</v>
      </c>
      <c r="G9" s="20">
        <v>2293382</v>
      </c>
      <c r="H9" s="20">
        <v>2751818</v>
      </c>
      <c r="I9" s="20">
        <v>2392570</v>
      </c>
      <c r="J9" s="20">
        <v>2392570</v>
      </c>
      <c r="K9" s="20">
        <v>207964</v>
      </c>
      <c r="L9" s="20">
        <v>2566340</v>
      </c>
      <c r="M9" s="20">
        <v>401668</v>
      </c>
      <c r="N9" s="20">
        <v>401668</v>
      </c>
      <c r="O9" s="20">
        <v>278360</v>
      </c>
      <c r="P9" s="20">
        <v>207964</v>
      </c>
      <c r="Q9" s="20">
        <v>208250</v>
      </c>
      <c r="R9" s="20">
        <v>208250</v>
      </c>
      <c r="S9" s="20">
        <v>207849</v>
      </c>
      <c r="T9" s="20">
        <v>207849</v>
      </c>
      <c r="U9" s="20"/>
      <c r="V9" s="20">
        <v>207849</v>
      </c>
      <c r="W9" s="20">
        <v>207849</v>
      </c>
      <c r="X9" s="20">
        <v>199000</v>
      </c>
      <c r="Y9" s="20">
        <v>8849</v>
      </c>
      <c r="Z9" s="21">
        <v>4.45</v>
      </c>
      <c r="AA9" s="22">
        <v>199000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38526752</v>
      </c>
      <c r="D12" s="29">
        <f>SUM(D6:D11)</f>
        <v>38526752</v>
      </c>
      <c r="E12" s="30">
        <f t="shared" si="0"/>
        <v>43716000</v>
      </c>
      <c r="F12" s="31">
        <f t="shared" si="0"/>
        <v>43866000</v>
      </c>
      <c r="G12" s="31">
        <f t="shared" si="0"/>
        <v>60088621</v>
      </c>
      <c r="H12" s="31">
        <f t="shared" si="0"/>
        <v>57997827</v>
      </c>
      <c r="I12" s="31">
        <f t="shared" si="0"/>
        <v>57026248</v>
      </c>
      <c r="J12" s="31">
        <f t="shared" si="0"/>
        <v>57026248</v>
      </c>
      <c r="K12" s="31">
        <f t="shared" si="0"/>
        <v>51616646</v>
      </c>
      <c r="L12" s="31">
        <f t="shared" si="0"/>
        <v>61346583</v>
      </c>
      <c r="M12" s="31">
        <f t="shared" si="0"/>
        <v>55632914</v>
      </c>
      <c r="N12" s="31">
        <f t="shared" si="0"/>
        <v>55632914</v>
      </c>
      <c r="O12" s="31">
        <f t="shared" si="0"/>
        <v>59068723</v>
      </c>
      <c r="P12" s="31">
        <f t="shared" si="0"/>
        <v>55431500</v>
      </c>
      <c r="Q12" s="31">
        <f t="shared" si="0"/>
        <v>59226302</v>
      </c>
      <c r="R12" s="31">
        <f t="shared" si="0"/>
        <v>59226302</v>
      </c>
      <c r="S12" s="31">
        <f t="shared" si="0"/>
        <v>52203535</v>
      </c>
      <c r="T12" s="31">
        <f t="shared" si="0"/>
        <v>47152876</v>
      </c>
      <c r="U12" s="31">
        <f t="shared" si="0"/>
        <v>0</v>
      </c>
      <c r="V12" s="31">
        <f t="shared" si="0"/>
        <v>47152876</v>
      </c>
      <c r="W12" s="31">
        <f t="shared" si="0"/>
        <v>47152876</v>
      </c>
      <c r="X12" s="31">
        <f t="shared" si="0"/>
        <v>43866000</v>
      </c>
      <c r="Y12" s="31">
        <f t="shared" si="0"/>
        <v>3286876</v>
      </c>
      <c r="Z12" s="32">
        <f>+IF(X12&lt;&gt;0,+(Y12/X12)*100,0)</f>
        <v>7.492992294715725</v>
      </c>
      <c r="AA12" s="33">
        <f>SUM(AA6:AA11)</f>
        <v>43866000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77386559</v>
      </c>
      <c r="D19" s="18">
        <v>77386559</v>
      </c>
      <c r="E19" s="19">
        <v>81038000</v>
      </c>
      <c r="F19" s="20">
        <v>84017000</v>
      </c>
      <c r="G19" s="20">
        <v>78350996</v>
      </c>
      <c r="H19" s="20">
        <v>78915081</v>
      </c>
      <c r="I19" s="20">
        <v>79149821</v>
      </c>
      <c r="J19" s="20">
        <v>79149821</v>
      </c>
      <c r="K19" s="20">
        <v>79721239</v>
      </c>
      <c r="L19" s="20">
        <v>81385474</v>
      </c>
      <c r="M19" s="20">
        <v>82482947</v>
      </c>
      <c r="N19" s="20">
        <v>82482947</v>
      </c>
      <c r="O19" s="20">
        <v>83114967</v>
      </c>
      <c r="P19" s="20">
        <v>84360701</v>
      </c>
      <c r="Q19" s="20">
        <v>88013077</v>
      </c>
      <c r="R19" s="20">
        <v>88013077</v>
      </c>
      <c r="S19" s="20">
        <v>91686747</v>
      </c>
      <c r="T19" s="20">
        <v>93232495</v>
      </c>
      <c r="U19" s="20"/>
      <c r="V19" s="20">
        <v>93232495</v>
      </c>
      <c r="W19" s="20">
        <v>93232495</v>
      </c>
      <c r="X19" s="20">
        <v>84017000</v>
      </c>
      <c r="Y19" s="20">
        <v>9215495</v>
      </c>
      <c r="Z19" s="21">
        <v>10.97</v>
      </c>
      <c r="AA19" s="22">
        <v>84017000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131520</v>
      </c>
      <c r="D22" s="18">
        <v>131520</v>
      </c>
      <c r="E22" s="19">
        <v>342000</v>
      </c>
      <c r="F22" s="20">
        <v>342000</v>
      </c>
      <c r="G22" s="20">
        <v>131525</v>
      </c>
      <c r="H22" s="20">
        <v>131525</v>
      </c>
      <c r="I22" s="20">
        <v>131525</v>
      </c>
      <c r="J22" s="20">
        <v>131525</v>
      </c>
      <c r="K22" s="20">
        <v>131525</v>
      </c>
      <c r="L22" s="20">
        <v>131525</v>
      </c>
      <c r="M22" s="20">
        <v>131525</v>
      </c>
      <c r="N22" s="20">
        <v>131525</v>
      </c>
      <c r="O22" s="20">
        <v>131525</v>
      </c>
      <c r="P22" s="20">
        <v>131525</v>
      </c>
      <c r="Q22" s="20">
        <v>131525</v>
      </c>
      <c r="R22" s="20">
        <v>131525</v>
      </c>
      <c r="S22" s="20">
        <v>131525</v>
      </c>
      <c r="T22" s="20">
        <v>131525</v>
      </c>
      <c r="U22" s="20"/>
      <c r="V22" s="20">
        <v>131525</v>
      </c>
      <c r="W22" s="20">
        <v>131525</v>
      </c>
      <c r="X22" s="20">
        <v>342000</v>
      </c>
      <c r="Y22" s="20">
        <v>-210475</v>
      </c>
      <c r="Z22" s="21">
        <v>-61.54</v>
      </c>
      <c r="AA22" s="22">
        <v>342000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77518079</v>
      </c>
      <c r="D24" s="29">
        <f>SUM(D15:D23)</f>
        <v>77518079</v>
      </c>
      <c r="E24" s="36">
        <f t="shared" si="1"/>
        <v>81380000</v>
      </c>
      <c r="F24" s="37">
        <f t="shared" si="1"/>
        <v>84359000</v>
      </c>
      <c r="G24" s="37">
        <f t="shared" si="1"/>
        <v>78482521</v>
      </c>
      <c r="H24" s="37">
        <f t="shared" si="1"/>
        <v>79046606</v>
      </c>
      <c r="I24" s="37">
        <f t="shared" si="1"/>
        <v>79281346</v>
      </c>
      <c r="J24" s="37">
        <f t="shared" si="1"/>
        <v>79281346</v>
      </c>
      <c r="K24" s="37">
        <f t="shared" si="1"/>
        <v>79852764</v>
      </c>
      <c r="L24" s="37">
        <f t="shared" si="1"/>
        <v>81516999</v>
      </c>
      <c r="M24" s="37">
        <f t="shared" si="1"/>
        <v>82614472</v>
      </c>
      <c r="N24" s="37">
        <f t="shared" si="1"/>
        <v>82614472</v>
      </c>
      <c r="O24" s="37">
        <f t="shared" si="1"/>
        <v>83246492</v>
      </c>
      <c r="P24" s="37">
        <f t="shared" si="1"/>
        <v>84492226</v>
      </c>
      <c r="Q24" s="37">
        <f t="shared" si="1"/>
        <v>88144602</v>
      </c>
      <c r="R24" s="37">
        <f t="shared" si="1"/>
        <v>88144602</v>
      </c>
      <c r="S24" s="37">
        <f t="shared" si="1"/>
        <v>91818272</v>
      </c>
      <c r="T24" s="37">
        <f t="shared" si="1"/>
        <v>93364020</v>
      </c>
      <c r="U24" s="37">
        <f t="shared" si="1"/>
        <v>0</v>
      </c>
      <c r="V24" s="37">
        <f t="shared" si="1"/>
        <v>93364020</v>
      </c>
      <c r="W24" s="37">
        <f t="shared" si="1"/>
        <v>93364020</v>
      </c>
      <c r="X24" s="37">
        <f t="shared" si="1"/>
        <v>84359000</v>
      </c>
      <c r="Y24" s="37">
        <f t="shared" si="1"/>
        <v>9005020</v>
      </c>
      <c r="Z24" s="38">
        <f>+IF(X24&lt;&gt;0,+(Y24/X24)*100,0)</f>
        <v>10.674640524425373</v>
      </c>
      <c r="AA24" s="39">
        <f>SUM(AA15:AA23)</f>
        <v>84359000</v>
      </c>
    </row>
    <row r="25" spans="1:27" ht="13.5">
      <c r="A25" s="27" t="s">
        <v>51</v>
      </c>
      <c r="B25" s="28"/>
      <c r="C25" s="29">
        <f aca="true" t="shared" si="2" ref="C25:Y25">+C12+C24</f>
        <v>116044831</v>
      </c>
      <c r="D25" s="29">
        <f>+D12+D24</f>
        <v>116044831</v>
      </c>
      <c r="E25" s="30">
        <f t="shared" si="2"/>
        <v>125096000</v>
      </c>
      <c r="F25" s="31">
        <f t="shared" si="2"/>
        <v>128225000</v>
      </c>
      <c r="G25" s="31">
        <f t="shared" si="2"/>
        <v>138571142</v>
      </c>
      <c r="H25" s="31">
        <f t="shared" si="2"/>
        <v>137044433</v>
      </c>
      <c r="I25" s="31">
        <f t="shared" si="2"/>
        <v>136307594</v>
      </c>
      <c r="J25" s="31">
        <f t="shared" si="2"/>
        <v>136307594</v>
      </c>
      <c r="K25" s="31">
        <f t="shared" si="2"/>
        <v>131469410</v>
      </c>
      <c r="L25" s="31">
        <f t="shared" si="2"/>
        <v>142863582</v>
      </c>
      <c r="M25" s="31">
        <f t="shared" si="2"/>
        <v>138247386</v>
      </c>
      <c r="N25" s="31">
        <f t="shared" si="2"/>
        <v>138247386</v>
      </c>
      <c r="O25" s="31">
        <f t="shared" si="2"/>
        <v>142315215</v>
      </c>
      <c r="P25" s="31">
        <f t="shared" si="2"/>
        <v>139923726</v>
      </c>
      <c r="Q25" s="31">
        <f t="shared" si="2"/>
        <v>147370904</v>
      </c>
      <c r="R25" s="31">
        <f t="shared" si="2"/>
        <v>147370904</v>
      </c>
      <c r="S25" s="31">
        <f t="shared" si="2"/>
        <v>144021807</v>
      </c>
      <c r="T25" s="31">
        <f t="shared" si="2"/>
        <v>140516896</v>
      </c>
      <c r="U25" s="31">
        <f t="shared" si="2"/>
        <v>0</v>
      </c>
      <c r="V25" s="31">
        <f t="shared" si="2"/>
        <v>140516896</v>
      </c>
      <c r="W25" s="31">
        <f t="shared" si="2"/>
        <v>140516896</v>
      </c>
      <c r="X25" s="31">
        <f t="shared" si="2"/>
        <v>128225000</v>
      </c>
      <c r="Y25" s="31">
        <f t="shared" si="2"/>
        <v>12291896</v>
      </c>
      <c r="Z25" s="32">
        <f>+IF(X25&lt;&gt;0,+(Y25/X25)*100,0)</f>
        <v>9.586193020081888</v>
      </c>
      <c r="AA25" s="33">
        <f>+AA12+AA24</f>
        <v>128225000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4687264</v>
      </c>
      <c r="D32" s="18">
        <v>4687264</v>
      </c>
      <c r="E32" s="19">
        <v>4049000</v>
      </c>
      <c r="F32" s="20">
        <v>4049000</v>
      </c>
      <c r="G32" s="20">
        <v>12155232</v>
      </c>
      <c r="H32" s="20">
        <v>11484670</v>
      </c>
      <c r="I32" s="20">
        <v>11737092</v>
      </c>
      <c r="J32" s="20">
        <v>11737092</v>
      </c>
      <c r="K32" s="20">
        <v>10971680</v>
      </c>
      <c r="L32" s="20">
        <v>9018356</v>
      </c>
      <c r="M32" s="20">
        <v>7369690</v>
      </c>
      <c r="N32" s="20">
        <v>7369690</v>
      </c>
      <c r="O32" s="20">
        <v>12960729</v>
      </c>
      <c r="P32" s="20">
        <v>11394755</v>
      </c>
      <c r="Q32" s="20">
        <v>7557054</v>
      </c>
      <c r="R32" s="20">
        <v>7557054</v>
      </c>
      <c r="S32" s="20">
        <v>6948512</v>
      </c>
      <c r="T32" s="20">
        <v>3098673</v>
      </c>
      <c r="U32" s="20"/>
      <c r="V32" s="20">
        <v>3098673</v>
      </c>
      <c r="W32" s="20">
        <v>3098673</v>
      </c>
      <c r="X32" s="20">
        <v>4049000</v>
      </c>
      <c r="Y32" s="20">
        <v>-950327</v>
      </c>
      <c r="Z32" s="21">
        <v>-23.47</v>
      </c>
      <c r="AA32" s="22">
        <v>4049000</v>
      </c>
    </row>
    <row r="33" spans="1:27" ht="13.5">
      <c r="A33" s="23" t="s">
        <v>58</v>
      </c>
      <c r="B33" s="17"/>
      <c r="C33" s="18"/>
      <c r="D33" s="18"/>
      <c r="E33" s="19">
        <v>362000</v>
      </c>
      <c r="F33" s="20">
        <v>362000</v>
      </c>
      <c r="G33" s="20">
        <v>1585149</v>
      </c>
      <c r="H33" s="20">
        <v>1585149</v>
      </c>
      <c r="I33" s="20">
        <v>1585149</v>
      </c>
      <c r="J33" s="20">
        <v>1585149</v>
      </c>
      <c r="K33" s="20">
        <v>1600494</v>
      </c>
      <c r="L33" s="20">
        <v>1585149</v>
      </c>
      <c r="M33" s="20">
        <v>1601493</v>
      </c>
      <c r="N33" s="20">
        <v>1601493</v>
      </c>
      <c r="O33" s="20">
        <v>1601493</v>
      </c>
      <c r="P33" s="20">
        <v>1601493</v>
      </c>
      <c r="Q33" s="20">
        <v>1601493</v>
      </c>
      <c r="R33" s="20">
        <v>1601493</v>
      </c>
      <c r="S33" s="20">
        <v>1601493</v>
      </c>
      <c r="T33" s="20">
        <v>1601493</v>
      </c>
      <c r="U33" s="20"/>
      <c r="V33" s="20">
        <v>1601493</v>
      </c>
      <c r="W33" s="20">
        <v>1601493</v>
      </c>
      <c r="X33" s="20">
        <v>362000</v>
      </c>
      <c r="Y33" s="20">
        <v>1239493</v>
      </c>
      <c r="Z33" s="21">
        <v>342.4</v>
      </c>
      <c r="AA33" s="22">
        <v>362000</v>
      </c>
    </row>
    <row r="34" spans="1:27" ht="13.5">
      <c r="A34" s="27" t="s">
        <v>59</v>
      </c>
      <c r="B34" s="28"/>
      <c r="C34" s="29">
        <f aca="true" t="shared" si="3" ref="C34:Y34">SUM(C29:C33)</f>
        <v>4687264</v>
      </c>
      <c r="D34" s="29">
        <f>SUM(D29:D33)</f>
        <v>4687264</v>
      </c>
      <c r="E34" s="30">
        <f t="shared" si="3"/>
        <v>4411000</v>
      </c>
      <c r="F34" s="31">
        <f t="shared" si="3"/>
        <v>4411000</v>
      </c>
      <c r="G34" s="31">
        <f t="shared" si="3"/>
        <v>13740381</v>
      </c>
      <c r="H34" s="31">
        <f t="shared" si="3"/>
        <v>13069819</v>
      </c>
      <c r="I34" s="31">
        <f t="shared" si="3"/>
        <v>13322241</v>
      </c>
      <c r="J34" s="31">
        <f t="shared" si="3"/>
        <v>13322241</v>
      </c>
      <c r="K34" s="31">
        <f t="shared" si="3"/>
        <v>12572174</v>
      </c>
      <c r="L34" s="31">
        <f t="shared" si="3"/>
        <v>10603505</v>
      </c>
      <c r="M34" s="31">
        <f t="shared" si="3"/>
        <v>8971183</v>
      </c>
      <c r="N34" s="31">
        <f t="shared" si="3"/>
        <v>8971183</v>
      </c>
      <c r="O34" s="31">
        <f t="shared" si="3"/>
        <v>14562222</v>
      </c>
      <c r="P34" s="31">
        <f t="shared" si="3"/>
        <v>12996248</v>
      </c>
      <c r="Q34" s="31">
        <f t="shared" si="3"/>
        <v>9158547</v>
      </c>
      <c r="R34" s="31">
        <f t="shared" si="3"/>
        <v>9158547</v>
      </c>
      <c r="S34" s="31">
        <f t="shared" si="3"/>
        <v>8550005</v>
      </c>
      <c r="T34" s="31">
        <f t="shared" si="3"/>
        <v>4700166</v>
      </c>
      <c r="U34" s="31">
        <f t="shared" si="3"/>
        <v>0</v>
      </c>
      <c r="V34" s="31">
        <f t="shared" si="3"/>
        <v>4700166</v>
      </c>
      <c r="W34" s="31">
        <f t="shared" si="3"/>
        <v>4700166</v>
      </c>
      <c r="X34" s="31">
        <f t="shared" si="3"/>
        <v>4411000</v>
      </c>
      <c r="Y34" s="31">
        <f t="shared" si="3"/>
        <v>289166</v>
      </c>
      <c r="Z34" s="32">
        <f>+IF(X34&lt;&gt;0,+(Y34/X34)*100,0)</f>
        <v>6.555565631376105</v>
      </c>
      <c r="AA34" s="33">
        <f>SUM(AA29:AA33)</f>
        <v>4411000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1497000</v>
      </c>
      <c r="D38" s="18">
        <v>1497000</v>
      </c>
      <c r="E38" s="19">
        <v>1134000</v>
      </c>
      <c r="F38" s="20">
        <v>1871000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1871000</v>
      </c>
      <c r="Y38" s="20">
        <v>-1871000</v>
      </c>
      <c r="Z38" s="21">
        <v>-100</v>
      </c>
      <c r="AA38" s="22">
        <v>1871000</v>
      </c>
    </row>
    <row r="39" spans="1:27" ht="13.5">
      <c r="A39" s="27" t="s">
        <v>61</v>
      </c>
      <c r="B39" s="35"/>
      <c r="C39" s="29">
        <f aca="true" t="shared" si="4" ref="C39:Y39">SUM(C37:C38)</f>
        <v>1497000</v>
      </c>
      <c r="D39" s="29">
        <f>SUM(D37:D38)</f>
        <v>1497000</v>
      </c>
      <c r="E39" s="36">
        <f t="shared" si="4"/>
        <v>1134000</v>
      </c>
      <c r="F39" s="37">
        <f t="shared" si="4"/>
        <v>1871000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1871000</v>
      </c>
      <c r="Y39" s="37">
        <f t="shared" si="4"/>
        <v>-1871000</v>
      </c>
      <c r="Z39" s="38">
        <f>+IF(X39&lt;&gt;0,+(Y39/X39)*100,0)</f>
        <v>-100</v>
      </c>
      <c r="AA39" s="39">
        <f>SUM(AA37:AA38)</f>
        <v>1871000</v>
      </c>
    </row>
    <row r="40" spans="1:27" ht="13.5">
      <c r="A40" s="27" t="s">
        <v>62</v>
      </c>
      <c r="B40" s="28"/>
      <c r="C40" s="29">
        <f aca="true" t="shared" si="5" ref="C40:Y40">+C34+C39</f>
        <v>6184264</v>
      </c>
      <c r="D40" s="29">
        <f>+D34+D39</f>
        <v>6184264</v>
      </c>
      <c r="E40" s="30">
        <f t="shared" si="5"/>
        <v>5545000</v>
      </c>
      <c r="F40" s="31">
        <f t="shared" si="5"/>
        <v>6282000</v>
      </c>
      <c r="G40" s="31">
        <f t="shared" si="5"/>
        <v>13740381</v>
      </c>
      <c r="H40" s="31">
        <f t="shared" si="5"/>
        <v>13069819</v>
      </c>
      <c r="I40" s="31">
        <f t="shared" si="5"/>
        <v>13322241</v>
      </c>
      <c r="J40" s="31">
        <f t="shared" si="5"/>
        <v>13322241</v>
      </c>
      <c r="K40" s="31">
        <f t="shared" si="5"/>
        <v>12572174</v>
      </c>
      <c r="L40" s="31">
        <f t="shared" si="5"/>
        <v>10603505</v>
      </c>
      <c r="M40" s="31">
        <f t="shared" si="5"/>
        <v>8971183</v>
      </c>
      <c r="N40" s="31">
        <f t="shared" si="5"/>
        <v>8971183</v>
      </c>
      <c r="O40" s="31">
        <f t="shared" si="5"/>
        <v>14562222</v>
      </c>
      <c r="P40" s="31">
        <f t="shared" si="5"/>
        <v>12996248</v>
      </c>
      <c r="Q40" s="31">
        <f t="shared" si="5"/>
        <v>9158547</v>
      </c>
      <c r="R40" s="31">
        <f t="shared" si="5"/>
        <v>9158547</v>
      </c>
      <c r="S40" s="31">
        <f t="shared" si="5"/>
        <v>8550005</v>
      </c>
      <c r="T40" s="31">
        <f t="shared" si="5"/>
        <v>4700166</v>
      </c>
      <c r="U40" s="31">
        <f t="shared" si="5"/>
        <v>0</v>
      </c>
      <c r="V40" s="31">
        <f t="shared" si="5"/>
        <v>4700166</v>
      </c>
      <c r="W40" s="31">
        <f t="shared" si="5"/>
        <v>4700166</v>
      </c>
      <c r="X40" s="31">
        <f t="shared" si="5"/>
        <v>6282000</v>
      </c>
      <c r="Y40" s="31">
        <f t="shared" si="5"/>
        <v>-1581834</v>
      </c>
      <c r="Z40" s="32">
        <f>+IF(X40&lt;&gt;0,+(Y40/X40)*100,0)</f>
        <v>-25.180420248328556</v>
      </c>
      <c r="AA40" s="33">
        <f>+AA34+AA39</f>
        <v>6282000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109860567</v>
      </c>
      <c r="D42" s="43">
        <f>+D25-D40</f>
        <v>109860567</v>
      </c>
      <c r="E42" s="44">
        <f t="shared" si="6"/>
        <v>119551000</v>
      </c>
      <c r="F42" s="45">
        <f t="shared" si="6"/>
        <v>121943000</v>
      </c>
      <c r="G42" s="45">
        <f t="shared" si="6"/>
        <v>124830761</v>
      </c>
      <c r="H42" s="45">
        <f t="shared" si="6"/>
        <v>123974614</v>
      </c>
      <c r="I42" s="45">
        <f t="shared" si="6"/>
        <v>122985353</v>
      </c>
      <c r="J42" s="45">
        <f t="shared" si="6"/>
        <v>122985353</v>
      </c>
      <c r="K42" s="45">
        <f t="shared" si="6"/>
        <v>118897236</v>
      </c>
      <c r="L42" s="45">
        <f t="shared" si="6"/>
        <v>132260077</v>
      </c>
      <c r="M42" s="45">
        <f t="shared" si="6"/>
        <v>129276203</v>
      </c>
      <c r="N42" s="45">
        <f t="shared" si="6"/>
        <v>129276203</v>
      </c>
      <c r="O42" s="45">
        <f t="shared" si="6"/>
        <v>127752993</v>
      </c>
      <c r="P42" s="45">
        <f t="shared" si="6"/>
        <v>126927478</v>
      </c>
      <c r="Q42" s="45">
        <f t="shared" si="6"/>
        <v>138212357</v>
      </c>
      <c r="R42" s="45">
        <f t="shared" si="6"/>
        <v>138212357</v>
      </c>
      <c r="S42" s="45">
        <f t="shared" si="6"/>
        <v>135471802</v>
      </c>
      <c r="T42" s="45">
        <f t="shared" si="6"/>
        <v>135816730</v>
      </c>
      <c r="U42" s="45">
        <f t="shared" si="6"/>
        <v>0</v>
      </c>
      <c r="V42" s="45">
        <f t="shared" si="6"/>
        <v>135816730</v>
      </c>
      <c r="W42" s="45">
        <f t="shared" si="6"/>
        <v>135816730</v>
      </c>
      <c r="X42" s="45">
        <f t="shared" si="6"/>
        <v>121943000</v>
      </c>
      <c r="Y42" s="45">
        <f t="shared" si="6"/>
        <v>13873730</v>
      </c>
      <c r="Z42" s="46">
        <f>+IF(X42&lt;&gt;0,+(Y42/X42)*100,0)</f>
        <v>11.377225424993645</v>
      </c>
      <c r="AA42" s="47">
        <f>+AA25-AA40</f>
        <v>121943000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109860567</v>
      </c>
      <c r="D45" s="18">
        <v>109860567</v>
      </c>
      <c r="E45" s="19">
        <v>119551000</v>
      </c>
      <c r="F45" s="20">
        <v>121943000</v>
      </c>
      <c r="G45" s="20">
        <v>124830761</v>
      </c>
      <c r="H45" s="20">
        <v>123974614</v>
      </c>
      <c r="I45" s="20">
        <v>122985353</v>
      </c>
      <c r="J45" s="20">
        <v>122985353</v>
      </c>
      <c r="K45" s="20">
        <v>118897236</v>
      </c>
      <c r="L45" s="20">
        <v>132260077</v>
      </c>
      <c r="M45" s="20">
        <v>129276203</v>
      </c>
      <c r="N45" s="20">
        <v>129276203</v>
      </c>
      <c r="O45" s="20">
        <v>127752993</v>
      </c>
      <c r="P45" s="20">
        <v>126927478</v>
      </c>
      <c r="Q45" s="20">
        <v>138212357</v>
      </c>
      <c r="R45" s="20">
        <v>138212357</v>
      </c>
      <c r="S45" s="20">
        <v>135471802</v>
      </c>
      <c r="T45" s="20">
        <v>135816730</v>
      </c>
      <c r="U45" s="20"/>
      <c r="V45" s="20">
        <v>135816730</v>
      </c>
      <c r="W45" s="20">
        <v>135816730</v>
      </c>
      <c r="X45" s="20">
        <v>121943000</v>
      </c>
      <c r="Y45" s="20">
        <v>13873730</v>
      </c>
      <c r="Z45" s="48">
        <v>11.38</v>
      </c>
      <c r="AA45" s="22">
        <v>121943000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109860567</v>
      </c>
      <c r="D48" s="51">
        <f>SUM(D45:D47)</f>
        <v>109860567</v>
      </c>
      <c r="E48" s="52">
        <f t="shared" si="7"/>
        <v>119551000</v>
      </c>
      <c r="F48" s="53">
        <f t="shared" si="7"/>
        <v>121943000</v>
      </c>
      <c r="G48" s="53">
        <f t="shared" si="7"/>
        <v>124830761</v>
      </c>
      <c r="H48" s="53">
        <f t="shared" si="7"/>
        <v>123974614</v>
      </c>
      <c r="I48" s="53">
        <f t="shared" si="7"/>
        <v>122985353</v>
      </c>
      <c r="J48" s="53">
        <f t="shared" si="7"/>
        <v>122985353</v>
      </c>
      <c r="K48" s="53">
        <f t="shared" si="7"/>
        <v>118897236</v>
      </c>
      <c r="L48" s="53">
        <f t="shared" si="7"/>
        <v>132260077</v>
      </c>
      <c r="M48" s="53">
        <f t="shared" si="7"/>
        <v>129276203</v>
      </c>
      <c r="N48" s="53">
        <f t="shared" si="7"/>
        <v>129276203</v>
      </c>
      <c r="O48" s="53">
        <f t="shared" si="7"/>
        <v>127752993</v>
      </c>
      <c r="P48" s="53">
        <f t="shared" si="7"/>
        <v>126927478</v>
      </c>
      <c r="Q48" s="53">
        <f t="shared" si="7"/>
        <v>138212357</v>
      </c>
      <c r="R48" s="53">
        <f t="shared" si="7"/>
        <v>138212357</v>
      </c>
      <c r="S48" s="53">
        <f t="shared" si="7"/>
        <v>135471802</v>
      </c>
      <c r="T48" s="53">
        <f t="shared" si="7"/>
        <v>135816730</v>
      </c>
      <c r="U48" s="53">
        <f t="shared" si="7"/>
        <v>0</v>
      </c>
      <c r="V48" s="53">
        <f t="shared" si="7"/>
        <v>135816730</v>
      </c>
      <c r="W48" s="53">
        <f t="shared" si="7"/>
        <v>135816730</v>
      </c>
      <c r="X48" s="53">
        <f t="shared" si="7"/>
        <v>121943000</v>
      </c>
      <c r="Y48" s="53">
        <f t="shared" si="7"/>
        <v>13873730</v>
      </c>
      <c r="Z48" s="54">
        <f>+IF(X48&lt;&gt;0,+(Y48/X48)*100,0)</f>
        <v>11.377225424993645</v>
      </c>
      <c r="AA48" s="55">
        <f>SUM(AA45:AA47)</f>
        <v>121943000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4175261</v>
      </c>
      <c r="D6" s="18">
        <v>4175261</v>
      </c>
      <c r="E6" s="19">
        <v>4137000</v>
      </c>
      <c r="F6" s="20">
        <v>4137295</v>
      </c>
      <c r="G6" s="20">
        <v>2542783</v>
      </c>
      <c r="H6" s="20">
        <v>10596570</v>
      </c>
      <c r="I6" s="20">
        <v>8981348</v>
      </c>
      <c r="J6" s="20">
        <v>8981348</v>
      </c>
      <c r="K6" s="20">
        <v>29497269</v>
      </c>
      <c r="L6" s="20">
        <v>25570132</v>
      </c>
      <c r="M6" s="20">
        <v>15537549</v>
      </c>
      <c r="N6" s="20">
        <v>15537549</v>
      </c>
      <c r="O6" s="20">
        <v>5436107</v>
      </c>
      <c r="P6" s="20">
        <v>3030064</v>
      </c>
      <c r="Q6" s="20">
        <v>24723611</v>
      </c>
      <c r="R6" s="20">
        <v>24723611</v>
      </c>
      <c r="S6" s="20">
        <v>13838702</v>
      </c>
      <c r="T6" s="20">
        <v>9242576</v>
      </c>
      <c r="U6" s="20">
        <v>1322000</v>
      </c>
      <c r="V6" s="20">
        <v>1322000</v>
      </c>
      <c r="W6" s="20">
        <v>1322000</v>
      </c>
      <c r="X6" s="20">
        <v>4137295</v>
      </c>
      <c r="Y6" s="20">
        <v>-2815295</v>
      </c>
      <c r="Z6" s="21">
        <v>-68.05</v>
      </c>
      <c r="AA6" s="22">
        <v>4137295</v>
      </c>
    </row>
    <row r="7" spans="1:27" ht="13.5">
      <c r="A7" s="23" t="s">
        <v>34</v>
      </c>
      <c r="B7" s="17"/>
      <c r="C7" s="18">
        <v>9347286</v>
      </c>
      <c r="D7" s="18">
        <v>9347286</v>
      </c>
      <c r="E7" s="19">
        <v>3830000</v>
      </c>
      <c r="F7" s="20">
        <v>54726549</v>
      </c>
      <c r="G7" s="20">
        <v>12564934</v>
      </c>
      <c r="H7" s="20">
        <v>17702516</v>
      </c>
      <c r="I7" s="20">
        <v>19265507</v>
      </c>
      <c r="J7" s="20">
        <v>19265507</v>
      </c>
      <c r="K7" s="20">
        <v>26698238</v>
      </c>
      <c r="L7" s="20">
        <v>26251912</v>
      </c>
      <c r="M7" s="20">
        <v>55681508</v>
      </c>
      <c r="N7" s="20">
        <v>55681508</v>
      </c>
      <c r="O7" s="20">
        <v>66495570</v>
      </c>
      <c r="P7" s="20">
        <v>65864053</v>
      </c>
      <c r="Q7" s="20">
        <v>66545685</v>
      </c>
      <c r="R7" s="20">
        <v>66545685</v>
      </c>
      <c r="S7" s="20">
        <v>61741238</v>
      </c>
      <c r="T7" s="20">
        <v>57708623</v>
      </c>
      <c r="U7" s="20">
        <v>51000353</v>
      </c>
      <c r="V7" s="20">
        <v>51000353</v>
      </c>
      <c r="W7" s="20">
        <v>51000353</v>
      </c>
      <c r="X7" s="20">
        <v>54726549</v>
      </c>
      <c r="Y7" s="20">
        <v>-3726196</v>
      </c>
      <c r="Z7" s="21">
        <v>-6.81</v>
      </c>
      <c r="AA7" s="22">
        <v>54726549</v>
      </c>
    </row>
    <row r="8" spans="1:27" ht="13.5">
      <c r="A8" s="23" t="s">
        <v>35</v>
      </c>
      <c r="B8" s="17"/>
      <c r="C8" s="18">
        <v>14616323</v>
      </c>
      <c r="D8" s="18">
        <v>14616323</v>
      </c>
      <c r="E8" s="19">
        <v>9412000</v>
      </c>
      <c r="F8" s="20">
        <v>11412000</v>
      </c>
      <c r="G8" s="20">
        <v>63994178</v>
      </c>
      <c r="H8" s="20">
        <v>63745769</v>
      </c>
      <c r="I8" s="20">
        <v>54766466</v>
      </c>
      <c r="J8" s="20">
        <v>54766466</v>
      </c>
      <c r="K8" s="20">
        <v>23926545</v>
      </c>
      <c r="L8" s="20">
        <v>23181799</v>
      </c>
      <c r="M8" s="20">
        <v>19709044</v>
      </c>
      <c r="N8" s="20">
        <v>19709044</v>
      </c>
      <c r="O8" s="20">
        <v>22247034</v>
      </c>
      <c r="P8" s="20">
        <v>21942618</v>
      </c>
      <c r="Q8" s="20">
        <v>21364664</v>
      </c>
      <c r="R8" s="20">
        <v>21364664</v>
      </c>
      <c r="S8" s="20">
        <v>22898186</v>
      </c>
      <c r="T8" s="20">
        <v>23483307</v>
      </c>
      <c r="U8" s="20">
        <v>24678910</v>
      </c>
      <c r="V8" s="20">
        <v>24678910</v>
      </c>
      <c r="W8" s="20">
        <v>24678910</v>
      </c>
      <c r="X8" s="20">
        <v>11412000</v>
      </c>
      <c r="Y8" s="20">
        <v>13266910</v>
      </c>
      <c r="Z8" s="21">
        <v>116.25</v>
      </c>
      <c r="AA8" s="22">
        <v>11412000</v>
      </c>
    </row>
    <row r="9" spans="1:27" ht="13.5">
      <c r="A9" s="23" t="s">
        <v>36</v>
      </c>
      <c r="B9" s="17"/>
      <c r="C9" s="18">
        <v>1537516</v>
      </c>
      <c r="D9" s="18">
        <v>1537516</v>
      </c>
      <c r="E9" s="19">
        <v>986000</v>
      </c>
      <c r="F9" s="20">
        <v>20940000</v>
      </c>
      <c r="G9" s="20">
        <v>2137081</v>
      </c>
      <c r="H9" s="20">
        <v>3188440</v>
      </c>
      <c r="I9" s="20">
        <v>2179909</v>
      </c>
      <c r="J9" s="20">
        <v>2179909</v>
      </c>
      <c r="K9" s="20">
        <v>1728016</v>
      </c>
      <c r="L9" s="20">
        <v>1209639</v>
      </c>
      <c r="M9" s="20">
        <v>1385319</v>
      </c>
      <c r="N9" s="20">
        <v>1385319</v>
      </c>
      <c r="O9" s="20">
        <v>1390748</v>
      </c>
      <c r="P9" s="20">
        <v>1584281</v>
      </c>
      <c r="Q9" s="20">
        <v>1906798</v>
      </c>
      <c r="R9" s="20">
        <v>1906798</v>
      </c>
      <c r="S9" s="20">
        <v>1898956</v>
      </c>
      <c r="T9" s="20">
        <v>1888368</v>
      </c>
      <c r="U9" s="20">
        <v>3160970</v>
      </c>
      <c r="V9" s="20">
        <v>3160970</v>
      </c>
      <c r="W9" s="20">
        <v>3160970</v>
      </c>
      <c r="X9" s="20">
        <v>20940000</v>
      </c>
      <c r="Y9" s="20">
        <v>-17779030</v>
      </c>
      <c r="Z9" s="21">
        <v>-84.9</v>
      </c>
      <c r="AA9" s="22">
        <v>20940000</v>
      </c>
    </row>
    <row r="10" spans="1:27" ht="13.5">
      <c r="A10" s="23" t="s">
        <v>37</v>
      </c>
      <c r="B10" s="17"/>
      <c r="C10" s="18">
        <v>1772337</v>
      </c>
      <c r="D10" s="18">
        <v>1772337</v>
      </c>
      <c r="E10" s="19"/>
      <c r="F10" s="20"/>
      <c r="G10" s="24"/>
      <c r="H10" s="24"/>
      <c r="I10" s="24"/>
      <c r="J10" s="20"/>
      <c r="K10" s="24"/>
      <c r="L10" s="24">
        <v>429905</v>
      </c>
      <c r="M10" s="20">
        <v>429905</v>
      </c>
      <c r="N10" s="24">
        <v>429905</v>
      </c>
      <c r="O10" s="24">
        <v>429905</v>
      </c>
      <c r="P10" s="24">
        <v>429905</v>
      </c>
      <c r="Q10" s="20">
        <v>429905</v>
      </c>
      <c r="R10" s="24">
        <v>429905</v>
      </c>
      <c r="S10" s="24">
        <v>429905</v>
      </c>
      <c r="T10" s="20">
        <v>429905</v>
      </c>
      <c r="U10" s="24">
        <v>429905</v>
      </c>
      <c r="V10" s="24">
        <v>429905</v>
      </c>
      <c r="W10" s="24">
        <v>429905</v>
      </c>
      <c r="X10" s="20"/>
      <c r="Y10" s="24">
        <v>429905</v>
      </c>
      <c r="Z10" s="25"/>
      <c r="AA10" s="26"/>
    </row>
    <row r="11" spans="1:27" ht="13.5">
      <c r="A11" s="23" t="s">
        <v>38</v>
      </c>
      <c r="B11" s="17"/>
      <c r="C11" s="18">
        <v>314230</v>
      </c>
      <c r="D11" s="18">
        <v>314230</v>
      </c>
      <c r="E11" s="19">
        <v>486000</v>
      </c>
      <c r="F11" s="20">
        <v>486000</v>
      </c>
      <c r="G11" s="20">
        <v>344934</v>
      </c>
      <c r="H11" s="20">
        <v>388591</v>
      </c>
      <c r="I11" s="20">
        <v>315655</v>
      </c>
      <c r="J11" s="20">
        <v>315655</v>
      </c>
      <c r="K11" s="20">
        <v>322091</v>
      </c>
      <c r="L11" s="20">
        <v>403956</v>
      </c>
      <c r="M11" s="20">
        <v>450081</v>
      </c>
      <c r="N11" s="20">
        <v>450081</v>
      </c>
      <c r="O11" s="20">
        <v>387072</v>
      </c>
      <c r="P11" s="20">
        <v>405244</v>
      </c>
      <c r="Q11" s="20">
        <v>239288</v>
      </c>
      <c r="R11" s="20">
        <v>239288</v>
      </c>
      <c r="S11" s="20">
        <v>360931</v>
      </c>
      <c r="T11" s="20">
        <v>402801</v>
      </c>
      <c r="U11" s="20">
        <v>366901</v>
      </c>
      <c r="V11" s="20">
        <v>366901</v>
      </c>
      <c r="W11" s="20">
        <v>366901</v>
      </c>
      <c r="X11" s="20">
        <v>486000</v>
      </c>
      <c r="Y11" s="20">
        <v>-119099</v>
      </c>
      <c r="Z11" s="21">
        <v>-24.51</v>
      </c>
      <c r="AA11" s="22">
        <v>486000</v>
      </c>
    </row>
    <row r="12" spans="1:27" ht="13.5">
      <c r="A12" s="27" t="s">
        <v>39</v>
      </c>
      <c r="B12" s="28"/>
      <c r="C12" s="29">
        <f aca="true" t="shared" si="0" ref="C12:Y12">SUM(C6:C11)</f>
        <v>31762953</v>
      </c>
      <c r="D12" s="29">
        <f>SUM(D6:D11)</f>
        <v>31762953</v>
      </c>
      <c r="E12" s="30">
        <f t="shared" si="0"/>
        <v>18851000</v>
      </c>
      <c r="F12" s="31">
        <f t="shared" si="0"/>
        <v>91701844</v>
      </c>
      <c r="G12" s="31">
        <f t="shared" si="0"/>
        <v>81583910</v>
      </c>
      <c r="H12" s="31">
        <f t="shared" si="0"/>
        <v>95621886</v>
      </c>
      <c r="I12" s="31">
        <f t="shared" si="0"/>
        <v>85508885</v>
      </c>
      <c r="J12" s="31">
        <f t="shared" si="0"/>
        <v>85508885</v>
      </c>
      <c r="K12" s="31">
        <f t="shared" si="0"/>
        <v>82172159</v>
      </c>
      <c r="L12" s="31">
        <f t="shared" si="0"/>
        <v>77047343</v>
      </c>
      <c r="M12" s="31">
        <f t="shared" si="0"/>
        <v>93193406</v>
      </c>
      <c r="N12" s="31">
        <f t="shared" si="0"/>
        <v>93193406</v>
      </c>
      <c r="O12" s="31">
        <f t="shared" si="0"/>
        <v>96386436</v>
      </c>
      <c r="P12" s="31">
        <f t="shared" si="0"/>
        <v>93256165</v>
      </c>
      <c r="Q12" s="31">
        <f t="shared" si="0"/>
        <v>115209951</v>
      </c>
      <c r="R12" s="31">
        <f t="shared" si="0"/>
        <v>115209951</v>
      </c>
      <c r="S12" s="31">
        <f t="shared" si="0"/>
        <v>101167918</v>
      </c>
      <c r="T12" s="31">
        <f t="shared" si="0"/>
        <v>93155580</v>
      </c>
      <c r="U12" s="31">
        <f t="shared" si="0"/>
        <v>80959039</v>
      </c>
      <c r="V12" s="31">
        <f t="shared" si="0"/>
        <v>80959039</v>
      </c>
      <c r="W12" s="31">
        <f t="shared" si="0"/>
        <v>80959039</v>
      </c>
      <c r="X12" s="31">
        <f t="shared" si="0"/>
        <v>91701844</v>
      </c>
      <c r="Y12" s="31">
        <f t="shared" si="0"/>
        <v>-10742805</v>
      </c>
      <c r="Z12" s="32">
        <f>+IF(X12&lt;&gt;0,+(Y12/X12)*100,0)</f>
        <v>-11.71492800079353</v>
      </c>
      <c r="AA12" s="33">
        <f>SUM(AA6:AA11)</f>
        <v>91701844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22801496</v>
      </c>
      <c r="D17" s="18">
        <v>22801496</v>
      </c>
      <c r="E17" s="19">
        <v>22161000</v>
      </c>
      <c r="F17" s="20">
        <v>22801000</v>
      </c>
      <c r="G17" s="20">
        <v>22161250</v>
      </c>
      <c r="H17" s="20">
        <v>22161250</v>
      </c>
      <c r="I17" s="20">
        <v>22161250</v>
      </c>
      <c r="J17" s="20">
        <v>22161250</v>
      </c>
      <c r="K17" s="20">
        <v>22161250</v>
      </c>
      <c r="L17" s="20">
        <v>22801496</v>
      </c>
      <c r="M17" s="20">
        <v>22801496</v>
      </c>
      <c r="N17" s="20">
        <v>22801496</v>
      </c>
      <c r="O17" s="20">
        <v>22801496</v>
      </c>
      <c r="P17" s="20">
        <v>22801496</v>
      </c>
      <c r="Q17" s="20">
        <v>22801496</v>
      </c>
      <c r="R17" s="20">
        <v>22801496</v>
      </c>
      <c r="S17" s="20">
        <v>22801496</v>
      </c>
      <c r="T17" s="20">
        <v>22801496</v>
      </c>
      <c r="U17" s="20">
        <v>22801496</v>
      </c>
      <c r="V17" s="20">
        <v>22801496</v>
      </c>
      <c r="W17" s="20">
        <v>22801496</v>
      </c>
      <c r="X17" s="20">
        <v>22801000</v>
      </c>
      <c r="Y17" s="20">
        <v>496</v>
      </c>
      <c r="Z17" s="21"/>
      <c r="AA17" s="22">
        <v>22801000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481955661</v>
      </c>
      <c r="D19" s="18">
        <v>481955661</v>
      </c>
      <c r="E19" s="19">
        <v>451603000</v>
      </c>
      <c r="F19" s="20">
        <v>489054000</v>
      </c>
      <c r="G19" s="20">
        <v>482335321</v>
      </c>
      <c r="H19" s="20">
        <v>486715843</v>
      </c>
      <c r="I19" s="20">
        <v>488169175</v>
      </c>
      <c r="J19" s="20">
        <v>488169175</v>
      </c>
      <c r="K19" s="20">
        <v>485797395</v>
      </c>
      <c r="L19" s="20">
        <v>485397739</v>
      </c>
      <c r="M19" s="20">
        <v>489053749</v>
      </c>
      <c r="N19" s="20">
        <v>489053749</v>
      </c>
      <c r="O19" s="20">
        <v>489298201</v>
      </c>
      <c r="P19" s="20">
        <v>488163336</v>
      </c>
      <c r="Q19" s="20">
        <v>486670027</v>
      </c>
      <c r="R19" s="20">
        <v>486670027</v>
      </c>
      <c r="S19" s="20">
        <v>489791513</v>
      </c>
      <c r="T19" s="20">
        <v>493827959</v>
      </c>
      <c r="U19" s="20">
        <v>496944943</v>
      </c>
      <c r="V19" s="20">
        <v>496944943</v>
      </c>
      <c r="W19" s="20">
        <v>496944943</v>
      </c>
      <c r="X19" s="20">
        <v>489054000</v>
      </c>
      <c r="Y19" s="20">
        <v>7890943</v>
      </c>
      <c r="Z19" s="21">
        <v>1.61</v>
      </c>
      <c r="AA19" s="22">
        <v>489054000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1232000</v>
      </c>
      <c r="F21" s="20">
        <v>1232000</v>
      </c>
      <c r="G21" s="20">
        <v>1232325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1232000</v>
      </c>
      <c r="Y21" s="20">
        <v>-1232000</v>
      </c>
      <c r="Z21" s="21">
        <v>-100</v>
      </c>
      <c r="AA21" s="22">
        <v>1232000</v>
      </c>
    </row>
    <row r="22" spans="1:27" ht="13.5">
      <c r="A22" s="23" t="s">
        <v>48</v>
      </c>
      <c r="B22" s="17"/>
      <c r="C22" s="18">
        <v>25</v>
      </c>
      <c r="D22" s="18">
        <v>25</v>
      </c>
      <c r="E22" s="19">
        <v>39000</v>
      </c>
      <c r="F22" s="20">
        <v>25000</v>
      </c>
      <c r="G22" s="20">
        <v>25</v>
      </c>
      <c r="H22" s="20">
        <v>25</v>
      </c>
      <c r="I22" s="20">
        <v>25</v>
      </c>
      <c r="J22" s="20">
        <v>25</v>
      </c>
      <c r="K22" s="20">
        <v>25</v>
      </c>
      <c r="L22" s="20">
        <v>25</v>
      </c>
      <c r="M22" s="20">
        <v>25</v>
      </c>
      <c r="N22" s="20">
        <v>25</v>
      </c>
      <c r="O22" s="20">
        <v>25</v>
      </c>
      <c r="P22" s="20">
        <v>25</v>
      </c>
      <c r="Q22" s="20">
        <v>25</v>
      </c>
      <c r="R22" s="20">
        <v>25</v>
      </c>
      <c r="S22" s="20">
        <v>25</v>
      </c>
      <c r="T22" s="20">
        <v>25</v>
      </c>
      <c r="U22" s="20">
        <v>25</v>
      </c>
      <c r="V22" s="20">
        <v>25</v>
      </c>
      <c r="W22" s="20">
        <v>25</v>
      </c>
      <c r="X22" s="20">
        <v>25000</v>
      </c>
      <c r="Y22" s="20">
        <v>-24975</v>
      </c>
      <c r="Z22" s="21">
        <v>-99.9</v>
      </c>
      <c r="AA22" s="22">
        <v>25000</v>
      </c>
    </row>
    <row r="23" spans="1:27" ht="13.5">
      <c r="A23" s="23" t="s">
        <v>49</v>
      </c>
      <c r="B23" s="17"/>
      <c r="C23" s="18">
        <v>1973925</v>
      </c>
      <c r="D23" s="18">
        <v>1973925</v>
      </c>
      <c r="E23" s="19">
        <v>742000</v>
      </c>
      <c r="F23" s="20">
        <v>741600</v>
      </c>
      <c r="G23" s="24">
        <v>741600</v>
      </c>
      <c r="H23" s="24">
        <v>1973925</v>
      </c>
      <c r="I23" s="24">
        <v>1973925</v>
      </c>
      <c r="J23" s="20">
        <v>1973925</v>
      </c>
      <c r="K23" s="24">
        <v>1973925</v>
      </c>
      <c r="L23" s="24">
        <v>1973925</v>
      </c>
      <c r="M23" s="20">
        <v>1973925</v>
      </c>
      <c r="N23" s="24">
        <v>1973925</v>
      </c>
      <c r="O23" s="24">
        <v>1973925</v>
      </c>
      <c r="P23" s="24">
        <v>1973925</v>
      </c>
      <c r="Q23" s="20">
        <v>1973925</v>
      </c>
      <c r="R23" s="24">
        <v>1973925</v>
      </c>
      <c r="S23" s="24">
        <v>1973925</v>
      </c>
      <c r="T23" s="20">
        <v>1973925</v>
      </c>
      <c r="U23" s="24">
        <v>1973925</v>
      </c>
      <c r="V23" s="24">
        <v>1973925</v>
      </c>
      <c r="W23" s="24">
        <v>1973925</v>
      </c>
      <c r="X23" s="20">
        <v>741600</v>
      </c>
      <c r="Y23" s="24">
        <v>1232325</v>
      </c>
      <c r="Z23" s="25">
        <v>166.17</v>
      </c>
      <c r="AA23" s="26">
        <v>741600</v>
      </c>
    </row>
    <row r="24" spans="1:27" ht="13.5">
      <c r="A24" s="27" t="s">
        <v>50</v>
      </c>
      <c r="B24" s="35"/>
      <c r="C24" s="29">
        <f aca="true" t="shared" si="1" ref="C24:Y24">SUM(C15:C23)</f>
        <v>506731107</v>
      </c>
      <c r="D24" s="29">
        <f>SUM(D15:D23)</f>
        <v>506731107</v>
      </c>
      <c r="E24" s="36">
        <f t="shared" si="1"/>
        <v>475777000</v>
      </c>
      <c r="F24" s="37">
        <f t="shared" si="1"/>
        <v>513853600</v>
      </c>
      <c r="G24" s="37">
        <f t="shared" si="1"/>
        <v>506470521</v>
      </c>
      <c r="H24" s="37">
        <f t="shared" si="1"/>
        <v>510851043</v>
      </c>
      <c r="I24" s="37">
        <f t="shared" si="1"/>
        <v>512304375</v>
      </c>
      <c r="J24" s="37">
        <f t="shared" si="1"/>
        <v>512304375</v>
      </c>
      <c r="K24" s="37">
        <f t="shared" si="1"/>
        <v>509932595</v>
      </c>
      <c r="L24" s="37">
        <f t="shared" si="1"/>
        <v>510173185</v>
      </c>
      <c r="M24" s="37">
        <f t="shared" si="1"/>
        <v>513829195</v>
      </c>
      <c r="N24" s="37">
        <f t="shared" si="1"/>
        <v>513829195</v>
      </c>
      <c r="O24" s="37">
        <f t="shared" si="1"/>
        <v>514073647</v>
      </c>
      <c r="P24" s="37">
        <f t="shared" si="1"/>
        <v>512938782</v>
      </c>
      <c r="Q24" s="37">
        <f t="shared" si="1"/>
        <v>511445473</v>
      </c>
      <c r="R24" s="37">
        <f t="shared" si="1"/>
        <v>511445473</v>
      </c>
      <c r="S24" s="37">
        <f t="shared" si="1"/>
        <v>514566959</v>
      </c>
      <c r="T24" s="37">
        <f t="shared" si="1"/>
        <v>518603405</v>
      </c>
      <c r="U24" s="37">
        <f t="shared" si="1"/>
        <v>521720389</v>
      </c>
      <c r="V24" s="37">
        <f t="shared" si="1"/>
        <v>521720389</v>
      </c>
      <c r="W24" s="37">
        <f t="shared" si="1"/>
        <v>521720389</v>
      </c>
      <c r="X24" s="37">
        <f t="shared" si="1"/>
        <v>513853600</v>
      </c>
      <c r="Y24" s="37">
        <f t="shared" si="1"/>
        <v>7866789</v>
      </c>
      <c r="Z24" s="38">
        <f>+IF(X24&lt;&gt;0,+(Y24/X24)*100,0)</f>
        <v>1.5309397462623597</v>
      </c>
      <c r="AA24" s="39">
        <f>SUM(AA15:AA23)</f>
        <v>513853600</v>
      </c>
    </row>
    <row r="25" spans="1:27" ht="13.5">
      <c r="A25" s="27" t="s">
        <v>51</v>
      </c>
      <c r="B25" s="28"/>
      <c r="C25" s="29">
        <f aca="true" t="shared" si="2" ref="C25:Y25">+C12+C24</f>
        <v>538494060</v>
      </c>
      <c r="D25" s="29">
        <f>+D12+D24</f>
        <v>538494060</v>
      </c>
      <c r="E25" s="30">
        <f t="shared" si="2"/>
        <v>494628000</v>
      </c>
      <c r="F25" s="31">
        <f t="shared" si="2"/>
        <v>605555444</v>
      </c>
      <c r="G25" s="31">
        <f t="shared" si="2"/>
        <v>588054431</v>
      </c>
      <c r="H25" s="31">
        <f t="shared" si="2"/>
        <v>606472929</v>
      </c>
      <c r="I25" s="31">
        <f t="shared" si="2"/>
        <v>597813260</v>
      </c>
      <c r="J25" s="31">
        <f t="shared" si="2"/>
        <v>597813260</v>
      </c>
      <c r="K25" s="31">
        <f t="shared" si="2"/>
        <v>592104754</v>
      </c>
      <c r="L25" s="31">
        <f t="shared" si="2"/>
        <v>587220528</v>
      </c>
      <c r="M25" s="31">
        <f t="shared" si="2"/>
        <v>607022601</v>
      </c>
      <c r="N25" s="31">
        <f t="shared" si="2"/>
        <v>607022601</v>
      </c>
      <c r="O25" s="31">
        <f t="shared" si="2"/>
        <v>610460083</v>
      </c>
      <c r="P25" s="31">
        <f t="shared" si="2"/>
        <v>606194947</v>
      </c>
      <c r="Q25" s="31">
        <f t="shared" si="2"/>
        <v>626655424</v>
      </c>
      <c r="R25" s="31">
        <f t="shared" si="2"/>
        <v>626655424</v>
      </c>
      <c r="S25" s="31">
        <f t="shared" si="2"/>
        <v>615734877</v>
      </c>
      <c r="T25" s="31">
        <f t="shared" si="2"/>
        <v>611758985</v>
      </c>
      <c r="U25" s="31">
        <f t="shared" si="2"/>
        <v>602679428</v>
      </c>
      <c r="V25" s="31">
        <f t="shared" si="2"/>
        <v>602679428</v>
      </c>
      <c r="W25" s="31">
        <f t="shared" si="2"/>
        <v>602679428</v>
      </c>
      <c r="X25" s="31">
        <f t="shared" si="2"/>
        <v>605555444</v>
      </c>
      <c r="Y25" s="31">
        <f t="shared" si="2"/>
        <v>-2876016</v>
      </c>
      <c r="Z25" s="32">
        <f>+IF(X25&lt;&gt;0,+(Y25/X25)*100,0)</f>
        <v>-0.474938509511608</v>
      </c>
      <c r="AA25" s="33">
        <f>+AA12+AA24</f>
        <v>605555444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8839560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2821895</v>
      </c>
      <c r="D30" s="18">
        <v>2821895</v>
      </c>
      <c r="E30" s="19">
        <v>798000</v>
      </c>
      <c r="F30" s="20">
        <v>3016013</v>
      </c>
      <c r="G30" s="20">
        <v>7399806</v>
      </c>
      <c r="H30" s="20">
        <v>9457995</v>
      </c>
      <c r="I30" s="20">
        <v>9288949</v>
      </c>
      <c r="J30" s="20">
        <v>9288949</v>
      </c>
      <c r="K30" s="20">
        <v>3169054</v>
      </c>
      <c r="L30" s="20">
        <v>3189661</v>
      </c>
      <c r="M30" s="20">
        <v>3116410</v>
      </c>
      <c r="N30" s="20">
        <v>3116410</v>
      </c>
      <c r="O30" s="20">
        <v>4934641</v>
      </c>
      <c r="P30" s="20">
        <v>5328938</v>
      </c>
      <c r="Q30" s="20">
        <v>3191633</v>
      </c>
      <c r="R30" s="20">
        <v>3191633</v>
      </c>
      <c r="S30" s="20">
        <v>3202170</v>
      </c>
      <c r="T30" s="20">
        <v>3232170</v>
      </c>
      <c r="U30" s="20">
        <v>2843295</v>
      </c>
      <c r="V30" s="20">
        <v>2843295</v>
      </c>
      <c r="W30" s="20">
        <v>2843295</v>
      </c>
      <c r="X30" s="20">
        <v>3016013</v>
      </c>
      <c r="Y30" s="20">
        <v>-172718</v>
      </c>
      <c r="Z30" s="21">
        <v>-5.73</v>
      </c>
      <c r="AA30" s="22">
        <v>3016013</v>
      </c>
    </row>
    <row r="31" spans="1:27" ht="13.5">
      <c r="A31" s="23" t="s">
        <v>56</v>
      </c>
      <c r="B31" s="17"/>
      <c r="C31" s="18">
        <v>3966281</v>
      </c>
      <c r="D31" s="18">
        <v>3966281</v>
      </c>
      <c r="E31" s="19">
        <v>3875000</v>
      </c>
      <c r="F31" s="20">
        <v>3875000</v>
      </c>
      <c r="G31" s="20">
        <v>3991412</v>
      </c>
      <c r="H31" s="20">
        <v>3977453</v>
      </c>
      <c r="I31" s="20">
        <v>3977771</v>
      </c>
      <c r="J31" s="20">
        <v>3977771</v>
      </c>
      <c r="K31" s="20">
        <v>3948527</v>
      </c>
      <c r="L31" s="20">
        <v>3946396</v>
      </c>
      <c r="M31" s="20">
        <v>3938890</v>
      </c>
      <c r="N31" s="20">
        <v>3938890</v>
      </c>
      <c r="O31" s="20">
        <v>3961124</v>
      </c>
      <c r="P31" s="20">
        <v>3949138</v>
      </c>
      <c r="Q31" s="20">
        <v>3971681</v>
      </c>
      <c r="R31" s="20">
        <v>3971681</v>
      </c>
      <c r="S31" s="20">
        <v>3969052</v>
      </c>
      <c r="T31" s="20">
        <v>3958191</v>
      </c>
      <c r="U31" s="20">
        <v>3954658</v>
      </c>
      <c r="V31" s="20">
        <v>3954658</v>
      </c>
      <c r="W31" s="20">
        <v>3954658</v>
      </c>
      <c r="X31" s="20">
        <v>3875000</v>
      </c>
      <c r="Y31" s="20">
        <v>79658</v>
      </c>
      <c r="Z31" s="21">
        <v>2.06</v>
      </c>
      <c r="AA31" s="22">
        <v>3875000</v>
      </c>
    </row>
    <row r="32" spans="1:27" ht="13.5">
      <c r="A32" s="23" t="s">
        <v>57</v>
      </c>
      <c r="B32" s="17"/>
      <c r="C32" s="18">
        <v>32575365</v>
      </c>
      <c r="D32" s="18">
        <v>32575365</v>
      </c>
      <c r="E32" s="19">
        <v>9086000</v>
      </c>
      <c r="F32" s="20">
        <v>9086404</v>
      </c>
      <c r="G32" s="20">
        <v>30427506</v>
      </c>
      <c r="H32" s="20">
        <v>40406628</v>
      </c>
      <c r="I32" s="20">
        <v>34842567</v>
      </c>
      <c r="J32" s="20">
        <v>34842567</v>
      </c>
      <c r="K32" s="20">
        <v>33743375</v>
      </c>
      <c r="L32" s="20">
        <v>33835783</v>
      </c>
      <c r="M32" s="20">
        <v>38247782</v>
      </c>
      <c r="N32" s="20">
        <v>38247782</v>
      </c>
      <c r="O32" s="20">
        <v>39625766</v>
      </c>
      <c r="P32" s="20">
        <v>39390139</v>
      </c>
      <c r="Q32" s="20">
        <v>46577677</v>
      </c>
      <c r="R32" s="20">
        <v>46577677</v>
      </c>
      <c r="S32" s="20">
        <v>37595789</v>
      </c>
      <c r="T32" s="20">
        <v>31367436</v>
      </c>
      <c r="U32" s="20">
        <v>28834794</v>
      </c>
      <c r="V32" s="20">
        <v>28834794</v>
      </c>
      <c r="W32" s="20">
        <v>28834794</v>
      </c>
      <c r="X32" s="20">
        <v>9086404</v>
      </c>
      <c r="Y32" s="20">
        <v>19748390</v>
      </c>
      <c r="Z32" s="21">
        <v>217.34</v>
      </c>
      <c r="AA32" s="22">
        <v>9086404</v>
      </c>
    </row>
    <row r="33" spans="1:27" ht="13.5">
      <c r="A33" s="23" t="s">
        <v>58</v>
      </c>
      <c r="B33" s="17"/>
      <c r="C33" s="18">
        <v>5628768</v>
      </c>
      <c r="D33" s="18">
        <v>5628768</v>
      </c>
      <c r="E33" s="19">
        <v>5791000</v>
      </c>
      <c r="F33" s="20">
        <v>5791000</v>
      </c>
      <c r="G33" s="20">
        <v>1474458</v>
      </c>
      <c r="H33" s="20">
        <v>2724458</v>
      </c>
      <c r="I33" s="20">
        <v>1466266</v>
      </c>
      <c r="J33" s="20">
        <v>1466266</v>
      </c>
      <c r="K33" s="20">
        <v>216266</v>
      </c>
      <c r="L33" s="20">
        <v>216266</v>
      </c>
      <c r="M33" s="20">
        <v>216266</v>
      </c>
      <c r="N33" s="20">
        <v>216266</v>
      </c>
      <c r="O33" s="20">
        <v>216266</v>
      </c>
      <c r="P33" s="20">
        <v>216266</v>
      </c>
      <c r="Q33" s="20">
        <v>3133757</v>
      </c>
      <c r="R33" s="20">
        <v>3133757</v>
      </c>
      <c r="S33" s="20">
        <v>3133757</v>
      </c>
      <c r="T33" s="20">
        <v>3133757</v>
      </c>
      <c r="U33" s="20">
        <v>3133757</v>
      </c>
      <c r="V33" s="20">
        <v>3133757</v>
      </c>
      <c r="W33" s="20">
        <v>3133757</v>
      </c>
      <c r="X33" s="20">
        <v>5791000</v>
      </c>
      <c r="Y33" s="20">
        <v>-2657243</v>
      </c>
      <c r="Z33" s="21">
        <v>-45.89</v>
      </c>
      <c r="AA33" s="22">
        <v>5791000</v>
      </c>
    </row>
    <row r="34" spans="1:27" ht="13.5">
      <c r="A34" s="27" t="s">
        <v>59</v>
      </c>
      <c r="B34" s="28"/>
      <c r="C34" s="29">
        <f aca="true" t="shared" si="3" ref="C34:Y34">SUM(C29:C33)</f>
        <v>44992309</v>
      </c>
      <c r="D34" s="29">
        <f>SUM(D29:D33)</f>
        <v>44992309</v>
      </c>
      <c r="E34" s="30">
        <f t="shared" si="3"/>
        <v>19550000</v>
      </c>
      <c r="F34" s="31">
        <f t="shared" si="3"/>
        <v>21768417</v>
      </c>
      <c r="G34" s="31">
        <f t="shared" si="3"/>
        <v>52132742</v>
      </c>
      <c r="H34" s="31">
        <f t="shared" si="3"/>
        <v>56566534</v>
      </c>
      <c r="I34" s="31">
        <f t="shared" si="3"/>
        <v>49575553</v>
      </c>
      <c r="J34" s="31">
        <f t="shared" si="3"/>
        <v>49575553</v>
      </c>
      <c r="K34" s="31">
        <f t="shared" si="3"/>
        <v>41077222</v>
      </c>
      <c r="L34" s="31">
        <f t="shared" si="3"/>
        <v>41188106</v>
      </c>
      <c r="M34" s="31">
        <f t="shared" si="3"/>
        <v>45519348</v>
      </c>
      <c r="N34" s="31">
        <f t="shared" si="3"/>
        <v>45519348</v>
      </c>
      <c r="O34" s="31">
        <f t="shared" si="3"/>
        <v>48737797</v>
      </c>
      <c r="P34" s="31">
        <f t="shared" si="3"/>
        <v>48884481</v>
      </c>
      <c r="Q34" s="31">
        <f t="shared" si="3"/>
        <v>56874748</v>
      </c>
      <c r="R34" s="31">
        <f t="shared" si="3"/>
        <v>56874748</v>
      </c>
      <c r="S34" s="31">
        <f t="shared" si="3"/>
        <v>47900768</v>
      </c>
      <c r="T34" s="31">
        <f t="shared" si="3"/>
        <v>41691554</v>
      </c>
      <c r="U34" s="31">
        <f t="shared" si="3"/>
        <v>38766504</v>
      </c>
      <c r="V34" s="31">
        <f t="shared" si="3"/>
        <v>38766504</v>
      </c>
      <c r="W34" s="31">
        <f t="shared" si="3"/>
        <v>38766504</v>
      </c>
      <c r="X34" s="31">
        <f t="shared" si="3"/>
        <v>21768417</v>
      </c>
      <c r="Y34" s="31">
        <f t="shared" si="3"/>
        <v>16998087</v>
      </c>
      <c r="Z34" s="32">
        <f>+IF(X34&lt;&gt;0,+(Y34/X34)*100,0)</f>
        <v>78.08600414076963</v>
      </c>
      <c r="AA34" s="33">
        <f>SUM(AA29:AA33)</f>
        <v>21768417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6918440</v>
      </c>
      <c r="D37" s="18">
        <v>6918440</v>
      </c>
      <c r="E37" s="19">
        <v>7932000</v>
      </c>
      <c r="F37" s="20">
        <v>3607015</v>
      </c>
      <c r="G37" s="20"/>
      <c r="H37" s="20"/>
      <c r="I37" s="20"/>
      <c r="J37" s="20"/>
      <c r="K37" s="20">
        <v>1287682</v>
      </c>
      <c r="L37" s="20">
        <v>1287682</v>
      </c>
      <c r="M37" s="20">
        <v>901969</v>
      </c>
      <c r="N37" s="20">
        <v>901969</v>
      </c>
      <c r="O37" s="20">
        <v>1364468</v>
      </c>
      <c r="P37" s="20">
        <v>1336944</v>
      </c>
      <c r="Q37" s="20">
        <v>901969</v>
      </c>
      <c r="R37" s="20">
        <v>901969</v>
      </c>
      <c r="S37" s="20">
        <v>901969</v>
      </c>
      <c r="T37" s="20">
        <v>897471</v>
      </c>
      <c r="U37" s="20">
        <v>897471</v>
      </c>
      <c r="V37" s="20">
        <v>897471</v>
      </c>
      <c r="W37" s="20">
        <v>897471</v>
      </c>
      <c r="X37" s="20">
        <v>3607015</v>
      </c>
      <c r="Y37" s="20">
        <v>-2709544</v>
      </c>
      <c r="Z37" s="21">
        <v>-75.12</v>
      </c>
      <c r="AA37" s="22">
        <v>3607015</v>
      </c>
    </row>
    <row r="38" spans="1:27" ht="13.5">
      <c r="A38" s="23" t="s">
        <v>58</v>
      </c>
      <c r="B38" s="17"/>
      <c r="C38" s="18">
        <v>15998295</v>
      </c>
      <c r="D38" s="18">
        <v>15998295</v>
      </c>
      <c r="E38" s="19">
        <v>14099000</v>
      </c>
      <c r="F38" s="20">
        <v>14099000</v>
      </c>
      <c r="G38" s="20">
        <v>14274272</v>
      </c>
      <c r="H38" s="20">
        <v>15998295</v>
      </c>
      <c r="I38" s="20">
        <v>15998295</v>
      </c>
      <c r="J38" s="20">
        <v>15998295</v>
      </c>
      <c r="K38" s="20">
        <v>20619397</v>
      </c>
      <c r="L38" s="20">
        <v>20330854</v>
      </c>
      <c r="M38" s="20">
        <v>20226483</v>
      </c>
      <c r="N38" s="20">
        <v>20226483</v>
      </c>
      <c r="O38" s="20">
        <v>20031156</v>
      </c>
      <c r="P38" s="20">
        <v>19836651</v>
      </c>
      <c r="Q38" s="20">
        <v>19618882</v>
      </c>
      <c r="R38" s="20">
        <v>19618882</v>
      </c>
      <c r="S38" s="20">
        <v>19427246</v>
      </c>
      <c r="T38" s="20">
        <v>19223197</v>
      </c>
      <c r="U38" s="20">
        <v>19016110</v>
      </c>
      <c r="V38" s="20">
        <v>19016110</v>
      </c>
      <c r="W38" s="20">
        <v>19016110</v>
      </c>
      <c r="X38" s="20">
        <v>14099000</v>
      </c>
      <c r="Y38" s="20">
        <v>4917110</v>
      </c>
      <c r="Z38" s="21">
        <v>34.88</v>
      </c>
      <c r="AA38" s="22">
        <v>14099000</v>
      </c>
    </row>
    <row r="39" spans="1:27" ht="13.5">
      <c r="A39" s="27" t="s">
        <v>61</v>
      </c>
      <c r="B39" s="35"/>
      <c r="C39" s="29">
        <f aca="true" t="shared" si="4" ref="C39:Y39">SUM(C37:C38)</f>
        <v>22916735</v>
      </c>
      <c r="D39" s="29">
        <f>SUM(D37:D38)</f>
        <v>22916735</v>
      </c>
      <c r="E39" s="36">
        <f t="shared" si="4"/>
        <v>22031000</v>
      </c>
      <c r="F39" s="37">
        <f t="shared" si="4"/>
        <v>17706015</v>
      </c>
      <c r="G39" s="37">
        <f t="shared" si="4"/>
        <v>14274272</v>
      </c>
      <c r="H39" s="37">
        <f t="shared" si="4"/>
        <v>15998295</v>
      </c>
      <c r="I39" s="37">
        <f t="shared" si="4"/>
        <v>15998295</v>
      </c>
      <c r="J39" s="37">
        <f t="shared" si="4"/>
        <v>15998295</v>
      </c>
      <c r="K39" s="37">
        <f t="shared" si="4"/>
        <v>21907079</v>
      </c>
      <c r="L39" s="37">
        <f t="shared" si="4"/>
        <v>21618536</v>
      </c>
      <c r="M39" s="37">
        <f t="shared" si="4"/>
        <v>21128452</v>
      </c>
      <c r="N39" s="37">
        <f t="shared" si="4"/>
        <v>21128452</v>
      </c>
      <c r="O39" s="37">
        <f t="shared" si="4"/>
        <v>21395624</v>
      </c>
      <c r="P39" s="37">
        <f t="shared" si="4"/>
        <v>21173595</v>
      </c>
      <c r="Q39" s="37">
        <f t="shared" si="4"/>
        <v>20520851</v>
      </c>
      <c r="R39" s="37">
        <f t="shared" si="4"/>
        <v>20520851</v>
      </c>
      <c r="S39" s="37">
        <f t="shared" si="4"/>
        <v>20329215</v>
      </c>
      <c r="T39" s="37">
        <f t="shared" si="4"/>
        <v>20120668</v>
      </c>
      <c r="U39" s="37">
        <f t="shared" si="4"/>
        <v>19913581</v>
      </c>
      <c r="V39" s="37">
        <f t="shared" si="4"/>
        <v>19913581</v>
      </c>
      <c r="W39" s="37">
        <f t="shared" si="4"/>
        <v>19913581</v>
      </c>
      <c r="X39" s="37">
        <f t="shared" si="4"/>
        <v>17706015</v>
      </c>
      <c r="Y39" s="37">
        <f t="shared" si="4"/>
        <v>2207566</v>
      </c>
      <c r="Z39" s="38">
        <f>+IF(X39&lt;&gt;0,+(Y39/X39)*100,0)</f>
        <v>12.467887325295951</v>
      </c>
      <c r="AA39" s="39">
        <f>SUM(AA37:AA38)</f>
        <v>17706015</v>
      </c>
    </row>
    <row r="40" spans="1:27" ht="13.5">
      <c r="A40" s="27" t="s">
        <v>62</v>
      </c>
      <c r="B40" s="28"/>
      <c r="C40" s="29">
        <f aca="true" t="shared" si="5" ref="C40:Y40">+C34+C39</f>
        <v>67909044</v>
      </c>
      <c r="D40" s="29">
        <f>+D34+D39</f>
        <v>67909044</v>
      </c>
      <c r="E40" s="30">
        <f t="shared" si="5"/>
        <v>41581000</v>
      </c>
      <c r="F40" s="31">
        <f t="shared" si="5"/>
        <v>39474432</v>
      </c>
      <c r="G40" s="31">
        <f t="shared" si="5"/>
        <v>66407014</v>
      </c>
      <c r="H40" s="31">
        <f t="shared" si="5"/>
        <v>72564829</v>
      </c>
      <c r="I40" s="31">
        <f t="shared" si="5"/>
        <v>65573848</v>
      </c>
      <c r="J40" s="31">
        <f t="shared" si="5"/>
        <v>65573848</v>
      </c>
      <c r="K40" s="31">
        <f t="shared" si="5"/>
        <v>62984301</v>
      </c>
      <c r="L40" s="31">
        <f t="shared" si="5"/>
        <v>62806642</v>
      </c>
      <c r="M40" s="31">
        <f t="shared" si="5"/>
        <v>66647800</v>
      </c>
      <c r="N40" s="31">
        <f t="shared" si="5"/>
        <v>66647800</v>
      </c>
      <c r="O40" s="31">
        <f t="shared" si="5"/>
        <v>70133421</v>
      </c>
      <c r="P40" s="31">
        <f t="shared" si="5"/>
        <v>70058076</v>
      </c>
      <c r="Q40" s="31">
        <f t="shared" si="5"/>
        <v>77395599</v>
      </c>
      <c r="R40" s="31">
        <f t="shared" si="5"/>
        <v>77395599</v>
      </c>
      <c r="S40" s="31">
        <f t="shared" si="5"/>
        <v>68229983</v>
      </c>
      <c r="T40" s="31">
        <f t="shared" si="5"/>
        <v>61812222</v>
      </c>
      <c r="U40" s="31">
        <f t="shared" si="5"/>
        <v>58680085</v>
      </c>
      <c r="V40" s="31">
        <f t="shared" si="5"/>
        <v>58680085</v>
      </c>
      <c r="W40" s="31">
        <f t="shared" si="5"/>
        <v>58680085</v>
      </c>
      <c r="X40" s="31">
        <f t="shared" si="5"/>
        <v>39474432</v>
      </c>
      <c r="Y40" s="31">
        <f t="shared" si="5"/>
        <v>19205653</v>
      </c>
      <c r="Z40" s="32">
        <f>+IF(X40&lt;&gt;0,+(Y40/X40)*100,0)</f>
        <v>48.65339924333807</v>
      </c>
      <c r="AA40" s="33">
        <f>+AA34+AA39</f>
        <v>39474432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470585016</v>
      </c>
      <c r="D42" s="43">
        <f>+D25-D40</f>
        <v>470585016</v>
      </c>
      <c r="E42" s="44">
        <f t="shared" si="6"/>
        <v>453047000</v>
      </c>
      <c r="F42" s="45">
        <f t="shared" si="6"/>
        <v>566081012</v>
      </c>
      <c r="G42" s="45">
        <f t="shared" si="6"/>
        <v>521647417</v>
      </c>
      <c r="H42" s="45">
        <f t="shared" si="6"/>
        <v>533908100</v>
      </c>
      <c r="I42" s="45">
        <f t="shared" si="6"/>
        <v>532239412</v>
      </c>
      <c r="J42" s="45">
        <f t="shared" si="6"/>
        <v>532239412</v>
      </c>
      <c r="K42" s="45">
        <f t="shared" si="6"/>
        <v>529120453</v>
      </c>
      <c r="L42" s="45">
        <f t="shared" si="6"/>
        <v>524413886</v>
      </c>
      <c r="M42" s="45">
        <f t="shared" si="6"/>
        <v>540374801</v>
      </c>
      <c r="N42" s="45">
        <f t="shared" si="6"/>
        <v>540374801</v>
      </c>
      <c r="O42" s="45">
        <f t="shared" si="6"/>
        <v>540326662</v>
      </c>
      <c r="P42" s="45">
        <f t="shared" si="6"/>
        <v>536136871</v>
      </c>
      <c r="Q42" s="45">
        <f t="shared" si="6"/>
        <v>549259825</v>
      </c>
      <c r="R42" s="45">
        <f t="shared" si="6"/>
        <v>549259825</v>
      </c>
      <c r="S42" s="45">
        <f t="shared" si="6"/>
        <v>547504894</v>
      </c>
      <c r="T42" s="45">
        <f t="shared" si="6"/>
        <v>549946763</v>
      </c>
      <c r="U42" s="45">
        <f t="shared" si="6"/>
        <v>543999343</v>
      </c>
      <c r="V42" s="45">
        <f t="shared" si="6"/>
        <v>543999343</v>
      </c>
      <c r="W42" s="45">
        <f t="shared" si="6"/>
        <v>543999343</v>
      </c>
      <c r="X42" s="45">
        <f t="shared" si="6"/>
        <v>566081012</v>
      </c>
      <c r="Y42" s="45">
        <f t="shared" si="6"/>
        <v>-22081669</v>
      </c>
      <c r="Z42" s="46">
        <f>+IF(X42&lt;&gt;0,+(Y42/X42)*100,0)</f>
        <v>-3.900796623081221</v>
      </c>
      <c r="AA42" s="47">
        <f>+AA25-AA40</f>
        <v>566081012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470585016</v>
      </c>
      <c r="D45" s="18">
        <v>470585016</v>
      </c>
      <c r="E45" s="19">
        <v>453047000</v>
      </c>
      <c r="F45" s="20">
        <v>566081012</v>
      </c>
      <c r="G45" s="20">
        <v>521647417</v>
      </c>
      <c r="H45" s="20">
        <v>533908100</v>
      </c>
      <c r="I45" s="20">
        <v>532239412</v>
      </c>
      <c r="J45" s="20">
        <v>532239412</v>
      </c>
      <c r="K45" s="20">
        <v>529120453</v>
      </c>
      <c r="L45" s="20">
        <v>524413886</v>
      </c>
      <c r="M45" s="20">
        <v>540374801</v>
      </c>
      <c r="N45" s="20">
        <v>540374801</v>
      </c>
      <c r="O45" s="20">
        <v>540326662</v>
      </c>
      <c r="P45" s="20">
        <v>536136871</v>
      </c>
      <c r="Q45" s="20">
        <v>549259825</v>
      </c>
      <c r="R45" s="20">
        <v>549259825</v>
      </c>
      <c r="S45" s="20">
        <v>547504894</v>
      </c>
      <c r="T45" s="20">
        <v>549946763</v>
      </c>
      <c r="U45" s="20">
        <v>543999343</v>
      </c>
      <c r="V45" s="20">
        <v>543999343</v>
      </c>
      <c r="W45" s="20">
        <v>543999343</v>
      </c>
      <c r="X45" s="20">
        <v>566081012</v>
      </c>
      <c r="Y45" s="20">
        <v>-22081669</v>
      </c>
      <c r="Z45" s="48">
        <v>-3.9</v>
      </c>
      <c r="AA45" s="22">
        <v>566081012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470585016</v>
      </c>
      <c r="D48" s="51">
        <f>SUM(D45:D47)</f>
        <v>470585016</v>
      </c>
      <c r="E48" s="52">
        <f t="shared" si="7"/>
        <v>453047000</v>
      </c>
      <c r="F48" s="53">
        <f t="shared" si="7"/>
        <v>566081012</v>
      </c>
      <c r="G48" s="53">
        <f t="shared" si="7"/>
        <v>521647417</v>
      </c>
      <c r="H48" s="53">
        <f t="shared" si="7"/>
        <v>533908100</v>
      </c>
      <c r="I48" s="53">
        <f t="shared" si="7"/>
        <v>532239412</v>
      </c>
      <c r="J48" s="53">
        <f t="shared" si="7"/>
        <v>532239412</v>
      </c>
      <c r="K48" s="53">
        <f t="shared" si="7"/>
        <v>529120453</v>
      </c>
      <c r="L48" s="53">
        <f t="shared" si="7"/>
        <v>524413886</v>
      </c>
      <c r="M48" s="53">
        <f t="shared" si="7"/>
        <v>540374801</v>
      </c>
      <c r="N48" s="53">
        <f t="shared" si="7"/>
        <v>540374801</v>
      </c>
      <c r="O48" s="53">
        <f t="shared" si="7"/>
        <v>540326662</v>
      </c>
      <c r="P48" s="53">
        <f t="shared" si="7"/>
        <v>536136871</v>
      </c>
      <c r="Q48" s="53">
        <f t="shared" si="7"/>
        <v>549259825</v>
      </c>
      <c r="R48" s="53">
        <f t="shared" si="7"/>
        <v>549259825</v>
      </c>
      <c r="S48" s="53">
        <f t="shared" si="7"/>
        <v>547504894</v>
      </c>
      <c r="T48" s="53">
        <f t="shared" si="7"/>
        <v>549946763</v>
      </c>
      <c r="U48" s="53">
        <f t="shared" si="7"/>
        <v>543999343</v>
      </c>
      <c r="V48" s="53">
        <f t="shared" si="7"/>
        <v>543999343</v>
      </c>
      <c r="W48" s="53">
        <f t="shared" si="7"/>
        <v>543999343</v>
      </c>
      <c r="X48" s="53">
        <f t="shared" si="7"/>
        <v>566081012</v>
      </c>
      <c r="Y48" s="53">
        <f t="shared" si="7"/>
        <v>-22081669</v>
      </c>
      <c r="Z48" s="54">
        <f>+IF(X48&lt;&gt;0,+(Y48/X48)*100,0)</f>
        <v>-3.900796623081221</v>
      </c>
      <c r="AA48" s="55">
        <f>SUM(AA45:AA47)</f>
        <v>566081012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29474485</v>
      </c>
      <c r="D6" s="18">
        <v>29474485</v>
      </c>
      <c r="E6" s="19">
        <v>44885373</v>
      </c>
      <c r="F6" s="20">
        <v>30347000</v>
      </c>
      <c r="G6" s="20">
        <v>164857370</v>
      </c>
      <c r="H6" s="20">
        <v>139803945</v>
      </c>
      <c r="I6" s="20">
        <v>117967075</v>
      </c>
      <c r="J6" s="20">
        <v>117967075</v>
      </c>
      <c r="K6" s="20">
        <v>62057000</v>
      </c>
      <c r="L6" s="20">
        <v>108940449</v>
      </c>
      <c r="M6" s="20">
        <v>93531131</v>
      </c>
      <c r="N6" s="20">
        <v>93531131</v>
      </c>
      <c r="O6" s="20">
        <v>82903989</v>
      </c>
      <c r="P6" s="20">
        <v>28324084</v>
      </c>
      <c r="Q6" s="20">
        <v>88517877</v>
      </c>
      <c r="R6" s="20">
        <v>88517877</v>
      </c>
      <c r="S6" s="20">
        <v>58326000</v>
      </c>
      <c r="T6" s="20">
        <v>25474726</v>
      </c>
      <c r="U6" s="20">
        <v>25871009</v>
      </c>
      <c r="V6" s="20">
        <v>25871009</v>
      </c>
      <c r="W6" s="20">
        <v>25871009</v>
      </c>
      <c r="X6" s="20">
        <v>30347000</v>
      </c>
      <c r="Y6" s="20">
        <v>-4475991</v>
      </c>
      <c r="Z6" s="21">
        <v>-14.75</v>
      </c>
      <c r="AA6" s="22">
        <v>30347000</v>
      </c>
    </row>
    <row r="7" spans="1:27" ht="13.5">
      <c r="A7" s="23" t="s">
        <v>34</v>
      </c>
      <c r="B7" s="17"/>
      <c r="C7" s="18">
        <v>100</v>
      </c>
      <c r="D7" s="18">
        <v>100</v>
      </c>
      <c r="E7" s="19"/>
      <c r="F7" s="20"/>
      <c r="G7" s="20"/>
      <c r="H7" s="20">
        <v>100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6923235</v>
      </c>
      <c r="D8" s="18">
        <v>6923235</v>
      </c>
      <c r="E8" s="19">
        <v>13307299</v>
      </c>
      <c r="F8" s="20">
        <v>307000</v>
      </c>
      <c r="G8" s="20">
        <v>101899079</v>
      </c>
      <c r="H8" s="20">
        <v>106537382</v>
      </c>
      <c r="I8" s="20">
        <v>83480154</v>
      </c>
      <c r="J8" s="20">
        <v>83480154</v>
      </c>
      <c r="K8" s="20">
        <v>22478000</v>
      </c>
      <c r="L8" s="20">
        <v>112138835</v>
      </c>
      <c r="M8" s="20">
        <v>24541521</v>
      </c>
      <c r="N8" s="20">
        <v>24541521</v>
      </c>
      <c r="O8" s="20">
        <v>29050477</v>
      </c>
      <c r="P8" s="20">
        <v>31659534</v>
      </c>
      <c r="Q8" s="20">
        <v>33400745</v>
      </c>
      <c r="R8" s="20">
        <v>33400745</v>
      </c>
      <c r="S8" s="20">
        <v>35201000</v>
      </c>
      <c r="T8" s="20">
        <v>36593842</v>
      </c>
      <c r="U8" s="20">
        <v>37293429</v>
      </c>
      <c r="V8" s="20">
        <v>37293429</v>
      </c>
      <c r="W8" s="20">
        <v>37293429</v>
      </c>
      <c r="X8" s="20">
        <v>307000</v>
      </c>
      <c r="Y8" s="20">
        <v>36986429</v>
      </c>
      <c r="Z8" s="21">
        <v>12047.7</v>
      </c>
      <c r="AA8" s="22">
        <v>307000</v>
      </c>
    </row>
    <row r="9" spans="1:27" ht="13.5">
      <c r="A9" s="23" t="s">
        <v>36</v>
      </c>
      <c r="B9" s="17"/>
      <c r="C9" s="18">
        <v>48343800</v>
      </c>
      <c r="D9" s="18">
        <v>48343800</v>
      </c>
      <c r="E9" s="19">
        <v>10967885</v>
      </c>
      <c r="F9" s="20">
        <v>10968000</v>
      </c>
      <c r="G9" s="20">
        <v>50592051</v>
      </c>
      <c r="H9" s="20">
        <v>47607093</v>
      </c>
      <c r="I9" s="20">
        <v>43887624</v>
      </c>
      <c r="J9" s="20">
        <v>43887624</v>
      </c>
      <c r="K9" s="20">
        <v>54138000</v>
      </c>
      <c r="L9" s="20">
        <v>51204941</v>
      </c>
      <c r="M9" s="20">
        <v>47554733</v>
      </c>
      <c r="N9" s="20">
        <v>47554733</v>
      </c>
      <c r="O9" s="20">
        <v>48879080</v>
      </c>
      <c r="P9" s="20">
        <v>59146757</v>
      </c>
      <c r="Q9" s="20">
        <v>61327674</v>
      </c>
      <c r="R9" s="20">
        <v>61327674</v>
      </c>
      <c r="S9" s="20">
        <v>63602000</v>
      </c>
      <c r="T9" s="20">
        <v>65109360</v>
      </c>
      <c r="U9" s="20">
        <v>65358263</v>
      </c>
      <c r="V9" s="20">
        <v>65358263</v>
      </c>
      <c r="W9" s="20">
        <v>65358263</v>
      </c>
      <c r="X9" s="20">
        <v>10968000</v>
      </c>
      <c r="Y9" s="20">
        <v>54390263</v>
      </c>
      <c r="Z9" s="21">
        <v>495.9</v>
      </c>
      <c r="AA9" s="22">
        <v>10968000</v>
      </c>
    </row>
    <row r="10" spans="1:27" ht="13.5">
      <c r="A10" s="23" t="s">
        <v>37</v>
      </c>
      <c r="B10" s="17"/>
      <c r="C10" s="18">
        <v>5794348</v>
      </c>
      <c r="D10" s="18">
        <v>5794348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268683</v>
      </c>
      <c r="D11" s="18">
        <v>268683</v>
      </c>
      <c r="E11" s="19">
        <v>317658</v>
      </c>
      <c r="F11" s="20">
        <v>318000</v>
      </c>
      <c r="G11" s="20"/>
      <c r="H11" s="20"/>
      <c r="I11" s="20"/>
      <c r="J11" s="20"/>
      <c r="K11" s="20">
        <v>269000</v>
      </c>
      <c r="L11" s="20">
        <v>269000</v>
      </c>
      <c r="M11" s="20">
        <v>269825</v>
      </c>
      <c r="N11" s="20">
        <v>269825</v>
      </c>
      <c r="O11" s="20">
        <v>269825</v>
      </c>
      <c r="P11" s="20">
        <v>269825</v>
      </c>
      <c r="Q11" s="20">
        <v>269825</v>
      </c>
      <c r="R11" s="20">
        <v>269825</v>
      </c>
      <c r="S11" s="20">
        <v>269825</v>
      </c>
      <c r="T11" s="20">
        <v>100000</v>
      </c>
      <c r="U11" s="20">
        <v>100000</v>
      </c>
      <c r="V11" s="20">
        <v>100000</v>
      </c>
      <c r="W11" s="20">
        <v>100000</v>
      </c>
      <c r="X11" s="20">
        <v>318000</v>
      </c>
      <c r="Y11" s="20">
        <v>-218000</v>
      </c>
      <c r="Z11" s="21">
        <v>-68.55</v>
      </c>
      <c r="AA11" s="22">
        <v>318000</v>
      </c>
    </row>
    <row r="12" spans="1:27" ht="13.5">
      <c r="A12" s="27" t="s">
        <v>39</v>
      </c>
      <c r="B12" s="28"/>
      <c r="C12" s="29">
        <f aca="true" t="shared" si="0" ref="C12:Y12">SUM(C6:C11)</f>
        <v>90804651</v>
      </c>
      <c r="D12" s="29">
        <f>SUM(D6:D11)</f>
        <v>90804651</v>
      </c>
      <c r="E12" s="30">
        <f t="shared" si="0"/>
        <v>69478215</v>
      </c>
      <c r="F12" s="31">
        <f t="shared" si="0"/>
        <v>41940000</v>
      </c>
      <c r="G12" s="31">
        <f t="shared" si="0"/>
        <v>317348500</v>
      </c>
      <c r="H12" s="31">
        <f t="shared" si="0"/>
        <v>293948520</v>
      </c>
      <c r="I12" s="31">
        <f t="shared" si="0"/>
        <v>245334853</v>
      </c>
      <c r="J12" s="31">
        <f t="shared" si="0"/>
        <v>245334853</v>
      </c>
      <c r="K12" s="31">
        <f t="shared" si="0"/>
        <v>138942000</v>
      </c>
      <c r="L12" s="31">
        <f t="shared" si="0"/>
        <v>272553225</v>
      </c>
      <c r="M12" s="31">
        <f t="shared" si="0"/>
        <v>165897210</v>
      </c>
      <c r="N12" s="31">
        <f t="shared" si="0"/>
        <v>165897210</v>
      </c>
      <c r="O12" s="31">
        <f t="shared" si="0"/>
        <v>161103371</v>
      </c>
      <c r="P12" s="31">
        <f t="shared" si="0"/>
        <v>119400200</v>
      </c>
      <c r="Q12" s="31">
        <f t="shared" si="0"/>
        <v>183516121</v>
      </c>
      <c r="R12" s="31">
        <f t="shared" si="0"/>
        <v>183516121</v>
      </c>
      <c r="S12" s="31">
        <f t="shared" si="0"/>
        <v>157398825</v>
      </c>
      <c r="T12" s="31">
        <f t="shared" si="0"/>
        <v>127277928</v>
      </c>
      <c r="U12" s="31">
        <f t="shared" si="0"/>
        <v>128622701</v>
      </c>
      <c r="V12" s="31">
        <f t="shared" si="0"/>
        <v>128622701</v>
      </c>
      <c r="W12" s="31">
        <f t="shared" si="0"/>
        <v>128622701</v>
      </c>
      <c r="X12" s="31">
        <f t="shared" si="0"/>
        <v>41940000</v>
      </c>
      <c r="Y12" s="31">
        <f t="shared" si="0"/>
        <v>86682701</v>
      </c>
      <c r="Z12" s="32">
        <f>+IF(X12&lt;&gt;0,+(Y12/X12)*100,0)</f>
        <v>206.68264425369577</v>
      </c>
      <c r="AA12" s="33">
        <f>SUM(AA6:AA11)</f>
        <v>41940000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1279316741</v>
      </c>
      <c r="D19" s="18">
        <v>1279316741</v>
      </c>
      <c r="E19" s="19">
        <v>1548061754</v>
      </c>
      <c r="F19" s="20">
        <v>1533958000</v>
      </c>
      <c r="G19" s="20">
        <v>1276728457</v>
      </c>
      <c r="H19" s="20">
        <v>1276728457</v>
      </c>
      <c r="I19" s="20">
        <v>1276728457</v>
      </c>
      <c r="J19" s="20">
        <v>1276728457</v>
      </c>
      <c r="K19" s="20">
        <v>1328321000</v>
      </c>
      <c r="L19" s="20">
        <v>1275993784</v>
      </c>
      <c r="M19" s="20">
        <v>1276728457</v>
      </c>
      <c r="N19" s="20">
        <v>1276728457</v>
      </c>
      <c r="O19" s="20">
        <v>1276728457</v>
      </c>
      <c r="P19" s="20">
        <v>1276720071</v>
      </c>
      <c r="Q19" s="20">
        <v>1279930378</v>
      </c>
      <c r="R19" s="20">
        <v>1279930378</v>
      </c>
      <c r="S19" s="20">
        <v>1279930673</v>
      </c>
      <c r="T19" s="20">
        <v>1397859978</v>
      </c>
      <c r="U19" s="20">
        <v>1397859978</v>
      </c>
      <c r="V19" s="20">
        <v>1397859978</v>
      </c>
      <c r="W19" s="20">
        <v>1397859978</v>
      </c>
      <c r="X19" s="20">
        <v>1533958000</v>
      </c>
      <c r="Y19" s="20">
        <v>-136098022</v>
      </c>
      <c r="Z19" s="21">
        <v>-8.87</v>
      </c>
      <c r="AA19" s="22">
        <v>1533958000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832965</v>
      </c>
      <c r="D22" s="18">
        <v>832965</v>
      </c>
      <c r="E22" s="19">
        <v>1384333</v>
      </c>
      <c r="F22" s="20">
        <v>1384000</v>
      </c>
      <c r="G22" s="20">
        <v>219327</v>
      </c>
      <c r="H22" s="20">
        <v>219327</v>
      </c>
      <c r="I22" s="20">
        <v>219327</v>
      </c>
      <c r="J22" s="20">
        <v>219327</v>
      </c>
      <c r="K22" s="20">
        <v>833000</v>
      </c>
      <c r="L22" s="20">
        <v>954000</v>
      </c>
      <c r="M22" s="20">
        <v>219327</v>
      </c>
      <c r="N22" s="20">
        <v>219327</v>
      </c>
      <c r="O22" s="20">
        <v>219327</v>
      </c>
      <c r="P22" s="20">
        <v>219327</v>
      </c>
      <c r="Q22" s="20">
        <v>219327</v>
      </c>
      <c r="R22" s="20">
        <v>219327</v>
      </c>
      <c r="S22" s="20">
        <v>219327</v>
      </c>
      <c r="T22" s="20">
        <v>219327</v>
      </c>
      <c r="U22" s="20">
        <v>219327</v>
      </c>
      <c r="V22" s="20">
        <v>219327</v>
      </c>
      <c r="W22" s="20">
        <v>219327</v>
      </c>
      <c r="X22" s="20">
        <v>1384000</v>
      </c>
      <c r="Y22" s="20">
        <v>-1164673</v>
      </c>
      <c r="Z22" s="21">
        <v>-84.15</v>
      </c>
      <c r="AA22" s="22">
        <v>1384000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1280149706</v>
      </c>
      <c r="D24" s="29">
        <f>SUM(D15:D23)</f>
        <v>1280149706</v>
      </c>
      <c r="E24" s="36">
        <f t="shared" si="1"/>
        <v>1549446087</v>
      </c>
      <c r="F24" s="37">
        <f t="shared" si="1"/>
        <v>1535342000</v>
      </c>
      <c r="G24" s="37">
        <f t="shared" si="1"/>
        <v>1276947784</v>
      </c>
      <c r="H24" s="37">
        <f t="shared" si="1"/>
        <v>1276947784</v>
      </c>
      <c r="I24" s="37">
        <f t="shared" si="1"/>
        <v>1276947784</v>
      </c>
      <c r="J24" s="37">
        <f t="shared" si="1"/>
        <v>1276947784</v>
      </c>
      <c r="K24" s="37">
        <f t="shared" si="1"/>
        <v>1329154000</v>
      </c>
      <c r="L24" s="37">
        <f t="shared" si="1"/>
        <v>1276947784</v>
      </c>
      <c r="M24" s="37">
        <f t="shared" si="1"/>
        <v>1276947784</v>
      </c>
      <c r="N24" s="37">
        <f t="shared" si="1"/>
        <v>1276947784</v>
      </c>
      <c r="O24" s="37">
        <f t="shared" si="1"/>
        <v>1276947784</v>
      </c>
      <c r="P24" s="37">
        <f t="shared" si="1"/>
        <v>1276939398</v>
      </c>
      <c r="Q24" s="37">
        <f t="shared" si="1"/>
        <v>1280149705</v>
      </c>
      <c r="R24" s="37">
        <f t="shared" si="1"/>
        <v>1280149705</v>
      </c>
      <c r="S24" s="37">
        <f t="shared" si="1"/>
        <v>1280150000</v>
      </c>
      <c r="T24" s="37">
        <f t="shared" si="1"/>
        <v>1398079305</v>
      </c>
      <c r="U24" s="37">
        <f t="shared" si="1"/>
        <v>1398079305</v>
      </c>
      <c r="V24" s="37">
        <f t="shared" si="1"/>
        <v>1398079305</v>
      </c>
      <c r="W24" s="37">
        <f t="shared" si="1"/>
        <v>1398079305</v>
      </c>
      <c r="X24" s="37">
        <f t="shared" si="1"/>
        <v>1535342000</v>
      </c>
      <c r="Y24" s="37">
        <f t="shared" si="1"/>
        <v>-137262695</v>
      </c>
      <c r="Z24" s="38">
        <f>+IF(X24&lt;&gt;0,+(Y24/X24)*100,0)</f>
        <v>-8.940203225079493</v>
      </c>
      <c r="AA24" s="39">
        <f>SUM(AA15:AA23)</f>
        <v>1535342000</v>
      </c>
    </row>
    <row r="25" spans="1:27" ht="13.5">
      <c r="A25" s="27" t="s">
        <v>51</v>
      </c>
      <c r="B25" s="28"/>
      <c r="C25" s="29">
        <f aca="true" t="shared" si="2" ref="C25:Y25">+C12+C24</f>
        <v>1370954357</v>
      </c>
      <c r="D25" s="29">
        <f>+D12+D24</f>
        <v>1370954357</v>
      </c>
      <c r="E25" s="30">
        <f t="shared" si="2"/>
        <v>1618924302</v>
      </c>
      <c r="F25" s="31">
        <f t="shared" si="2"/>
        <v>1577282000</v>
      </c>
      <c r="G25" s="31">
        <f t="shared" si="2"/>
        <v>1594296284</v>
      </c>
      <c r="H25" s="31">
        <f t="shared" si="2"/>
        <v>1570896304</v>
      </c>
      <c r="I25" s="31">
        <f t="shared" si="2"/>
        <v>1522282637</v>
      </c>
      <c r="J25" s="31">
        <f t="shared" si="2"/>
        <v>1522282637</v>
      </c>
      <c r="K25" s="31">
        <f t="shared" si="2"/>
        <v>1468096000</v>
      </c>
      <c r="L25" s="31">
        <f t="shared" si="2"/>
        <v>1549501009</v>
      </c>
      <c r="M25" s="31">
        <f t="shared" si="2"/>
        <v>1442844994</v>
      </c>
      <c r="N25" s="31">
        <f t="shared" si="2"/>
        <v>1442844994</v>
      </c>
      <c r="O25" s="31">
        <f t="shared" si="2"/>
        <v>1438051155</v>
      </c>
      <c r="P25" s="31">
        <f t="shared" si="2"/>
        <v>1396339598</v>
      </c>
      <c r="Q25" s="31">
        <f t="shared" si="2"/>
        <v>1463665826</v>
      </c>
      <c r="R25" s="31">
        <f t="shared" si="2"/>
        <v>1463665826</v>
      </c>
      <c r="S25" s="31">
        <f t="shared" si="2"/>
        <v>1437548825</v>
      </c>
      <c r="T25" s="31">
        <f t="shared" si="2"/>
        <v>1525357233</v>
      </c>
      <c r="U25" s="31">
        <f t="shared" si="2"/>
        <v>1526702006</v>
      </c>
      <c r="V25" s="31">
        <f t="shared" si="2"/>
        <v>1526702006</v>
      </c>
      <c r="W25" s="31">
        <f t="shared" si="2"/>
        <v>1526702006</v>
      </c>
      <c r="X25" s="31">
        <f t="shared" si="2"/>
        <v>1577282000</v>
      </c>
      <c r="Y25" s="31">
        <f t="shared" si="2"/>
        <v>-50579994</v>
      </c>
      <c r="Z25" s="32">
        <f>+IF(X25&lt;&gt;0,+(Y25/X25)*100,0)</f>
        <v>-3.2067819197835266</v>
      </c>
      <c r="AA25" s="33">
        <f>+AA12+AA24</f>
        <v>1577282000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3415335</v>
      </c>
      <c r="D30" s="18">
        <v>3415335</v>
      </c>
      <c r="E30" s="19">
        <v>3265855</v>
      </c>
      <c r="F30" s="20">
        <v>3266000</v>
      </c>
      <c r="G30" s="20">
        <v>2638912</v>
      </c>
      <c r="H30" s="20">
        <v>2638912</v>
      </c>
      <c r="I30" s="20">
        <v>3415335</v>
      </c>
      <c r="J30" s="20">
        <v>3415335</v>
      </c>
      <c r="K30" s="20">
        <v>4754000</v>
      </c>
      <c r="L30" s="20">
        <v>3266000</v>
      </c>
      <c r="M30" s="20">
        <v>3266000</v>
      </c>
      <c r="N30" s="20">
        <v>3266000</v>
      </c>
      <c r="O30" s="20">
        <v>2462763</v>
      </c>
      <c r="P30" s="20">
        <v>2463000</v>
      </c>
      <c r="Q30" s="20">
        <v>2463000</v>
      </c>
      <c r="R30" s="20">
        <v>2463000</v>
      </c>
      <c r="S30" s="20">
        <v>2639000</v>
      </c>
      <c r="T30" s="20">
        <v>2463000</v>
      </c>
      <c r="U30" s="20">
        <v>2462763</v>
      </c>
      <c r="V30" s="20">
        <v>2462763</v>
      </c>
      <c r="W30" s="20">
        <v>2462763</v>
      </c>
      <c r="X30" s="20">
        <v>3266000</v>
      </c>
      <c r="Y30" s="20">
        <v>-803237</v>
      </c>
      <c r="Z30" s="21">
        <v>-24.59</v>
      </c>
      <c r="AA30" s="22">
        <v>3266000</v>
      </c>
    </row>
    <row r="31" spans="1:27" ht="13.5">
      <c r="A31" s="23" t="s">
        <v>56</v>
      </c>
      <c r="B31" s="17"/>
      <c r="C31" s="18">
        <v>1113719</v>
      </c>
      <c r="D31" s="18">
        <v>1113719</v>
      </c>
      <c r="E31" s="19">
        <v>1264565</v>
      </c>
      <c r="F31" s="20">
        <v>1265000</v>
      </c>
      <c r="G31" s="20">
        <v>1127207</v>
      </c>
      <c r="H31" s="20">
        <v>1142589</v>
      </c>
      <c r="I31" s="20">
        <v>1155123</v>
      </c>
      <c r="J31" s="20">
        <v>1155123</v>
      </c>
      <c r="K31" s="20">
        <v>1114000</v>
      </c>
      <c r="L31" s="20">
        <v>1184103</v>
      </c>
      <c r="M31" s="20">
        <v>1195748</v>
      </c>
      <c r="N31" s="20">
        <v>1195748</v>
      </c>
      <c r="O31" s="20">
        <v>1203756</v>
      </c>
      <c r="P31" s="20">
        <v>1215133</v>
      </c>
      <c r="Q31" s="20">
        <v>1231777</v>
      </c>
      <c r="R31" s="20">
        <v>1231777</v>
      </c>
      <c r="S31" s="20">
        <v>1239000</v>
      </c>
      <c r="T31" s="20">
        <v>1249878</v>
      </c>
      <c r="U31" s="20">
        <v>1257312</v>
      </c>
      <c r="V31" s="20">
        <v>1257312</v>
      </c>
      <c r="W31" s="20">
        <v>1257312</v>
      </c>
      <c r="X31" s="20">
        <v>1265000</v>
      </c>
      <c r="Y31" s="20">
        <v>-7688</v>
      </c>
      <c r="Z31" s="21">
        <v>-0.61</v>
      </c>
      <c r="AA31" s="22">
        <v>1265000</v>
      </c>
    </row>
    <row r="32" spans="1:27" ht="13.5">
      <c r="A32" s="23" t="s">
        <v>57</v>
      </c>
      <c r="B32" s="17"/>
      <c r="C32" s="18">
        <v>105245559</v>
      </c>
      <c r="D32" s="18">
        <v>105245559</v>
      </c>
      <c r="E32" s="19">
        <v>53128406</v>
      </c>
      <c r="F32" s="20">
        <v>53128000</v>
      </c>
      <c r="G32" s="20">
        <v>161719479</v>
      </c>
      <c r="H32" s="20">
        <v>168098233</v>
      </c>
      <c r="I32" s="20">
        <v>169359394</v>
      </c>
      <c r="J32" s="20">
        <v>169359394</v>
      </c>
      <c r="K32" s="20">
        <v>171031678</v>
      </c>
      <c r="L32" s="20">
        <v>189032840</v>
      </c>
      <c r="M32" s="20">
        <v>62584691</v>
      </c>
      <c r="N32" s="20">
        <v>62584691</v>
      </c>
      <c r="O32" s="20">
        <v>87121784</v>
      </c>
      <c r="P32" s="20">
        <v>143178442</v>
      </c>
      <c r="Q32" s="20">
        <v>196277202</v>
      </c>
      <c r="R32" s="20">
        <v>196277202</v>
      </c>
      <c r="S32" s="20">
        <v>89701000</v>
      </c>
      <c r="T32" s="20">
        <v>37943389</v>
      </c>
      <c r="U32" s="20">
        <v>39658013</v>
      </c>
      <c r="V32" s="20">
        <v>39658013</v>
      </c>
      <c r="W32" s="20">
        <v>39658013</v>
      </c>
      <c r="X32" s="20">
        <v>53128000</v>
      </c>
      <c r="Y32" s="20">
        <v>-13469987</v>
      </c>
      <c r="Z32" s="21">
        <v>-25.35</v>
      </c>
      <c r="AA32" s="22">
        <v>53128000</v>
      </c>
    </row>
    <row r="33" spans="1:27" ht="13.5">
      <c r="A33" s="23" t="s">
        <v>58</v>
      </c>
      <c r="B33" s="17"/>
      <c r="C33" s="18">
        <v>10841035</v>
      </c>
      <c r="D33" s="18">
        <v>10841035</v>
      </c>
      <c r="E33" s="19">
        <v>7293445</v>
      </c>
      <c r="F33" s="20">
        <v>7293000</v>
      </c>
      <c r="G33" s="20">
        <v>7711123</v>
      </c>
      <c r="H33" s="20">
        <v>4942756</v>
      </c>
      <c r="I33" s="20">
        <v>7711122</v>
      </c>
      <c r="J33" s="20">
        <v>7711122</v>
      </c>
      <c r="K33" s="20">
        <v>7918000</v>
      </c>
      <c r="L33" s="20">
        <v>7711122</v>
      </c>
      <c r="M33" s="20">
        <v>7711123</v>
      </c>
      <c r="N33" s="20">
        <v>7711123</v>
      </c>
      <c r="O33" s="20">
        <v>14134432</v>
      </c>
      <c r="P33" s="20">
        <v>7293000</v>
      </c>
      <c r="Q33" s="20">
        <v>7293000</v>
      </c>
      <c r="R33" s="20">
        <v>7293000</v>
      </c>
      <c r="S33" s="20">
        <v>7711000</v>
      </c>
      <c r="T33" s="20">
        <v>7293000</v>
      </c>
      <c r="U33" s="20">
        <v>7293000</v>
      </c>
      <c r="V33" s="20">
        <v>7293000</v>
      </c>
      <c r="W33" s="20">
        <v>7293000</v>
      </c>
      <c r="X33" s="20">
        <v>7293000</v>
      </c>
      <c r="Y33" s="20"/>
      <c r="Z33" s="21"/>
      <c r="AA33" s="22">
        <v>7293000</v>
      </c>
    </row>
    <row r="34" spans="1:27" ht="13.5">
      <c r="A34" s="27" t="s">
        <v>59</v>
      </c>
      <c r="B34" s="28"/>
      <c r="C34" s="29">
        <f aca="true" t="shared" si="3" ref="C34:Y34">SUM(C29:C33)</f>
        <v>120615648</v>
      </c>
      <c r="D34" s="29">
        <f>SUM(D29:D33)</f>
        <v>120615648</v>
      </c>
      <c r="E34" s="30">
        <f t="shared" si="3"/>
        <v>64952271</v>
      </c>
      <c r="F34" s="31">
        <f t="shared" si="3"/>
        <v>64952000</v>
      </c>
      <c r="G34" s="31">
        <f t="shared" si="3"/>
        <v>173196721</v>
      </c>
      <c r="H34" s="31">
        <f t="shared" si="3"/>
        <v>176822490</v>
      </c>
      <c r="I34" s="31">
        <f t="shared" si="3"/>
        <v>181640974</v>
      </c>
      <c r="J34" s="31">
        <f t="shared" si="3"/>
        <v>181640974</v>
      </c>
      <c r="K34" s="31">
        <f t="shared" si="3"/>
        <v>184817678</v>
      </c>
      <c r="L34" s="31">
        <f t="shared" si="3"/>
        <v>201194065</v>
      </c>
      <c r="M34" s="31">
        <f t="shared" si="3"/>
        <v>74757562</v>
      </c>
      <c r="N34" s="31">
        <f t="shared" si="3"/>
        <v>74757562</v>
      </c>
      <c r="O34" s="31">
        <f t="shared" si="3"/>
        <v>104922735</v>
      </c>
      <c r="P34" s="31">
        <f t="shared" si="3"/>
        <v>154149575</v>
      </c>
      <c r="Q34" s="31">
        <f t="shared" si="3"/>
        <v>207264979</v>
      </c>
      <c r="R34" s="31">
        <f t="shared" si="3"/>
        <v>207264979</v>
      </c>
      <c r="S34" s="31">
        <f t="shared" si="3"/>
        <v>101290000</v>
      </c>
      <c r="T34" s="31">
        <f t="shared" si="3"/>
        <v>48949267</v>
      </c>
      <c r="U34" s="31">
        <f t="shared" si="3"/>
        <v>50671088</v>
      </c>
      <c r="V34" s="31">
        <f t="shared" si="3"/>
        <v>50671088</v>
      </c>
      <c r="W34" s="31">
        <f t="shared" si="3"/>
        <v>50671088</v>
      </c>
      <c r="X34" s="31">
        <f t="shared" si="3"/>
        <v>64952000</v>
      </c>
      <c r="Y34" s="31">
        <f t="shared" si="3"/>
        <v>-14280912</v>
      </c>
      <c r="Z34" s="32">
        <f>+IF(X34&lt;&gt;0,+(Y34/X34)*100,0)</f>
        <v>-21.98687030422466</v>
      </c>
      <c r="AA34" s="33">
        <f>SUM(AA29:AA33)</f>
        <v>64952000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22063772</v>
      </c>
      <c r="D37" s="18">
        <v>22063772</v>
      </c>
      <c r="E37" s="19">
        <v>18683390</v>
      </c>
      <c r="F37" s="20">
        <v>18683000</v>
      </c>
      <c r="G37" s="20">
        <v>30447390</v>
      </c>
      <c r="H37" s="20">
        <v>29972538</v>
      </c>
      <c r="I37" s="20">
        <v>28509077</v>
      </c>
      <c r="J37" s="20">
        <v>28509077</v>
      </c>
      <c r="K37" s="20">
        <v>27193000</v>
      </c>
      <c r="L37" s="20">
        <v>27601205</v>
      </c>
      <c r="M37" s="20">
        <v>27180000</v>
      </c>
      <c r="N37" s="20">
        <v>27180000</v>
      </c>
      <c r="O37" s="20">
        <v>27445502</v>
      </c>
      <c r="P37" s="20">
        <v>21630430</v>
      </c>
      <c r="Q37" s="20">
        <v>26776291</v>
      </c>
      <c r="R37" s="20">
        <v>26776291</v>
      </c>
      <c r="S37" s="20">
        <v>16152000</v>
      </c>
      <c r="T37" s="20">
        <v>25352716</v>
      </c>
      <c r="U37" s="20">
        <v>24093708</v>
      </c>
      <c r="V37" s="20">
        <v>24093708</v>
      </c>
      <c r="W37" s="20">
        <v>24093708</v>
      </c>
      <c r="X37" s="20">
        <v>18683000</v>
      </c>
      <c r="Y37" s="20">
        <v>5410708</v>
      </c>
      <c r="Z37" s="21">
        <v>28.96</v>
      </c>
      <c r="AA37" s="22">
        <v>18683000</v>
      </c>
    </row>
    <row r="38" spans="1:27" ht="13.5">
      <c r="A38" s="23" t="s">
        <v>58</v>
      </c>
      <c r="B38" s="17"/>
      <c r="C38" s="18">
        <v>19057592</v>
      </c>
      <c r="D38" s="18">
        <v>19057592</v>
      </c>
      <c r="E38" s="19">
        <v>13252785</v>
      </c>
      <c r="F38" s="20">
        <v>13253000</v>
      </c>
      <c r="G38" s="20">
        <v>106365213</v>
      </c>
      <c r="H38" s="20">
        <v>109133578</v>
      </c>
      <c r="I38" s="20">
        <v>106365214</v>
      </c>
      <c r="J38" s="20">
        <v>106365214</v>
      </c>
      <c r="K38" s="20">
        <v>13928000</v>
      </c>
      <c r="L38" s="20">
        <v>106333131</v>
      </c>
      <c r="M38" s="20">
        <v>14134432</v>
      </c>
      <c r="N38" s="20">
        <v>14134432</v>
      </c>
      <c r="O38" s="20">
        <v>7711123</v>
      </c>
      <c r="P38" s="20">
        <v>11342248</v>
      </c>
      <c r="Q38" s="20">
        <v>14552555</v>
      </c>
      <c r="R38" s="20">
        <v>14552555</v>
      </c>
      <c r="S38" s="20">
        <v>14134000</v>
      </c>
      <c r="T38" s="20">
        <v>14552555</v>
      </c>
      <c r="U38" s="20">
        <v>14552555</v>
      </c>
      <c r="V38" s="20">
        <v>14552555</v>
      </c>
      <c r="W38" s="20">
        <v>14552555</v>
      </c>
      <c r="X38" s="20">
        <v>13253000</v>
      </c>
      <c r="Y38" s="20">
        <v>1299555</v>
      </c>
      <c r="Z38" s="21">
        <v>9.81</v>
      </c>
      <c r="AA38" s="22">
        <v>13253000</v>
      </c>
    </row>
    <row r="39" spans="1:27" ht="13.5">
      <c r="A39" s="27" t="s">
        <v>61</v>
      </c>
      <c r="B39" s="35"/>
      <c r="C39" s="29">
        <f aca="true" t="shared" si="4" ref="C39:Y39">SUM(C37:C38)</f>
        <v>41121364</v>
      </c>
      <c r="D39" s="29">
        <f>SUM(D37:D38)</f>
        <v>41121364</v>
      </c>
      <c r="E39" s="36">
        <f t="shared" si="4"/>
        <v>31936175</v>
      </c>
      <c r="F39" s="37">
        <f t="shared" si="4"/>
        <v>31936000</v>
      </c>
      <c r="G39" s="37">
        <f t="shared" si="4"/>
        <v>136812603</v>
      </c>
      <c r="H39" s="37">
        <f t="shared" si="4"/>
        <v>139106116</v>
      </c>
      <c r="I39" s="37">
        <f t="shared" si="4"/>
        <v>134874291</v>
      </c>
      <c r="J39" s="37">
        <f t="shared" si="4"/>
        <v>134874291</v>
      </c>
      <c r="K39" s="37">
        <f t="shared" si="4"/>
        <v>41121000</v>
      </c>
      <c r="L39" s="37">
        <f t="shared" si="4"/>
        <v>133934336</v>
      </c>
      <c r="M39" s="37">
        <f t="shared" si="4"/>
        <v>41314432</v>
      </c>
      <c r="N39" s="37">
        <f t="shared" si="4"/>
        <v>41314432</v>
      </c>
      <c r="O39" s="37">
        <f t="shared" si="4"/>
        <v>35156625</v>
      </c>
      <c r="P39" s="37">
        <f t="shared" si="4"/>
        <v>32972678</v>
      </c>
      <c r="Q39" s="37">
        <f t="shared" si="4"/>
        <v>41328846</v>
      </c>
      <c r="R39" s="37">
        <f t="shared" si="4"/>
        <v>41328846</v>
      </c>
      <c r="S39" s="37">
        <f t="shared" si="4"/>
        <v>30286000</v>
      </c>
      <c r="T39" s="37">
        <f t="shared" si="4"/>
        <v>39905271</v>
      </c>
      <c r="U39" s="37">
        <f t="shared" si="4"/>
        <v>38646263</v>
      </c>
      <c r="V39" s="37">
        <f t="shared" si="4"/>
        <v>38646263</v>
      </c>
      <c r="W39" s="37">
        <f t="shared" si="4"/>
        <v>38646263</v>
      </c>
      <c r="X39" s="37">
        <f t="shared" si="4"/>
        <v>31936000</v>
      </c>
      <c r="Y39" s="37">
        <f t="shared" si="4"/>
        <v>6710263</v>
      </c>
      <c r="Z39" s="38">
        <f>+IF(X39&lt;&gt;0,+(Y39/X39)*100,0)</f>
        <v>21.011595065130262</v>
      </c>
      <c r="AA39" s="39">
        <f>SUM(AA37:AA38)</f>
        <v>31936000</v>
      </c>
    </row>
    <row r="40" spans="1:27" ht="13.5">
      <c r="A40" s="27" t="s">
        <v>62</v>
      </c>
      <c r="B40" s="28"/>
      <c r="C40" s="29">
        <f aca="true" t="shared" si="5" ref="C40:Y40">+C34+C39</f>
        <v>161737012</v>
      </c>
      <c r="D40" s="29">
        <f>+D34+D39</f>
        <v>161737012</v>
      </c>
      <c r="E40" s="30">
        <f t="shared" si="5"/>
        <v>96888446</v>
      </c>
      <c r="F40" s="31">
        <f t="shared" si="5"/>
        <v>96888000</v>
      </c>
      <c r="G40" s="31">
        <f t="shared" si="5"/>
        <v>310009324</v>
      </c>
      <c r="H40" s="31">
        <f t="shared" si="5"/>
        <v>315928606</v>
      </c>
      <c r="I40" s="31">
        <f t="shared" si="5"/>
        <v>316515265</v>
      </c>
      <c r="J40" s="31">
        <f t="shared" si="5"/>
        <v>316515265</v>
      </c>
      <c r="K40" s="31">
        <f t="shared" si="5"/>
        <v>225938678</v>
      </c>
      <c r="L40" s="31">
        <f t="shared" si="5"/>
        <v>335128401</v>
      </c>
      <c r="M40" s="31">
        <f t="shared" si="5"/>
        <v>116071994</v>
      </c>
      <c r="N40" s="31">
        <f t="shared" si="5"/>
        <v>116071994</v>
      </c>
      <c r="O40" s="31">
        <f t="shared" si="5"/>
        <v>140079360</v>
      </c>
      <c r="P40" s="31">
        <f t="shared" si="5"/>
        <v>187122253</v>
      </c>
      <c r="Q40" s="31">
        <f t="shared" si="5"/>
        <v>248593825</v>
      </c>
      <c r="R40" s="31">
        <f t="shared" si="5"/>
        <v>248593825</v>
      </c>
      <c r="S40" s="31">
        <f t="shared" si="5"/>
        <v>131576000</v>
      </c>
      <c r="T40" s="31">
        <f t="shared" si="5"/>
        <v>88854538</v>
      </c>
      <c r="U40" s="31">
        <f t="shared" si="5"/>
        <v>89317351</v>
      </c>
      <c r="V40" s="31">
        <f t="shared" si="5"/>
        <v>89317351</v>
      </c>
      <c r="W40" s="31">
        <f t="shared" si="5"/>
        <v>89317351</v>
      </c>
      <c r="X40" s="31">
        <f t="shared" si="5"/>
        <v>96888000</v>
      </c>
      <c r="Y40" s="31">
        <f t="shared" si="5"/>
        <v>-7570649</v>
      </c>
      <c r="Z40" s="32">
        <f>+IF(X40&lt;&gt;0,+(Y40/X40)*100,0)</f>
        <v>-7.813814920320369</v>
      </c>
      <c r="AA40" s="33">
        <f>+AA34+AA39</f>
        <v>96888000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1209217345</v>
      </c>
      <c r="D42" s="43">
        <f>+D25-D40</f>
        <v>1209217345</v>
      </c>
      <c r="E42" s="44">
        <f t="shared" si="6"/>
        <v>1522035856</v>
      </c>
      <c r="F42" s="45">
        <f t="shared" si="6"/>
        <v>1480394000</v>
      </c>
      <c r="G42" s="45">
        <f t="shared" si="6"/>
        <v>1284286960</v>
      </c>
      <c r="H42" s="45">
        <f t="shared" si="6"/>
        <v>1254967698</v>
      </c>
      <c r="I42" s="45">
        <f t="shared" si="6"/>
        <v>1205767372</v>
      </c>
      <c r="J42" s="45">
        <f t="shared" si="6"/>
        <v>1205767372</v>
      </c>
      <c r="K42" s="45">
        <f t="shared" si="6"/>
        <v>1242157322</v>
      </c>
      <c r="L42" s="45">
        <f t="shared" si="6"/>
        <v>1214372608</v>
      </c>
      <c r="M42" s="45">
        <f t="shared" si="6"/>
        <v>1326773000</v>
      </c>
      <c r="N42" s="45">
        <f t="shared" si="6"/>
        <v>1326773000</v>
      </c>
      <c r="O42" s="45">
        <f t="shared" si="6"/>
        <v>1297971795</v>
      </c>
      <c r="P42" s="45">
        <f t="shared" si="6"/>
        <v>1209217345</v>
      </c>
      <c r="Q42" s="45">
        <f t="shared" si="6"/>
        <v>1215072001</v>
      </c>
      <c r="R42" s="45">
        <f t="shared" si="6"/>
        <v>1215072001</v>
      </c>
      <c r="S42" s="45">
        <f t="shared" si="6"/>
        <v>1305972825</v>
      </c>
      <c r="T42" s="45">
        <f t="shared" si="6"/>
        <v>1436502695</v>
      </c>
      <c r="U42" s="45">
        <f t="shared" si="6"/>
        <v>1437384655</v>
      </c>
      <c r="V42" s="45">
        <f t="shared" si="6"/>
        <v>1437384655</v>
      </c>
      <c r="W42" s="45">
        <f t="shared" si="6"/>
        <v>1437384655</v>
      </c>
      <c r="X42" s="45">
        <f t="shared" si="6"/>
        <v>1480394000</v>
      </c>
      <c r="Y42" s="45">
        <f t="shared" si="6"/>
        <v>-43009345</v>
      </c>
      <c r="Z42" s="46">
        <f>+IF(X42&lt;&gt;0,+(Y42/X42)*100,0)</f>
        <v>-2.9052633960959042</v>
      </c>
      <c r="AA42" s="47">
        <f>+AA25-AA40</f>
        <v>1480394000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1209217345</v>
      </c>
      <c r="D45" s="18">
        <v>1209217345</v>
      </c>
      <c r="E45" s="19">
        <v>1522035857</v>
      </c>
      <c r="F45" s="20">
        <v>1480394000</v>
      </c>
      <c r="G45" s="20">
        <v>1284286960</v>
      </c>
      <c r="H45" s="20">
        <v>1254967698</v>
      </c>
      <c r="I45" s="20">
        <v>1205767372</v>
      </c>
      <c r="J45" s="20">
        <v>1205767372</v>
      </c>
      <c r="K45" s="20">
        <v>1242157322</v>
      </c>
      <c r="L45" s="20">
        <v>1214372608</v>
      </c>
      <c r="M45" s="20">
        <v>1326773000</v>
      </c>
      <c r="N45" s="20">
        <v>1326773000</v>
      </c>
      <c r="O45" s="20">
        <v>1297971795</v>
      </c>
      <c r="P45" s="20">
        <v>1209217345</v>
      </c>
      <c r="Q45" s="20">
        <v>1215072001</v>
      </c>
      <c r="R45" s="20">
        <v>1215072001</v>
      </c>
      <c r="S45" s="20">
        <v>1305972825</v>
      </c>
      <c r="T45" s="20">
        <v>1436502695</v>
      </c>
      <c r="U45" s="20">
        <v>1437384655</v>
      </c>
      <c r="V45" s="20">
        <v>1437384655</v>
      </c>
      <c r="W45" s="20">
        <v>1437384655</v>
      </c>
      <c r="X45" s="20">
        <v>1480394000</v>
      </c>
      <c r="Y45" s="20">
        <v>-43009345</v>
      </c>
      <c r="Z45" s="48">
        <v>-2.91</v>
      </c>
      <c r="AA45" s="22">
        <v>1480394000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1209217345</v>
      </c>
      <c r="D48" s="51">
        <f>SUM(D45:D47)</f>
        <v>1209217345</v>
      </c>
      <c r="E48" s="52">
        <f t="shared" si="7"/>
        <v>1522035857</v>
      </c>
      <c r="F48" s="53">
        <f t="shared" si="7"/>
        <v>1480394000</v>
      </c>
      <c r="G48" s="53">
        <f t="shared" si="7"/>
        <v>1284286960</v>
      </c>
      <c r="H48" s="53">
        <f t="shared" si="7"/>
        <v>1254967698</v>
      </c>
      <c r="I48" s="53">
        <f t="shared" si="7"/>
        <v>1205767372</v>
      </c>
      <c r="J48" s="53">
        <f t="shared" si="7"/>
        <v>1205767372</v>
      </c>
      <c r="K48" s="53">
        <f t="shared" si="7"/>
        <v>1242157322</v>
      </c>
      <c r="L48" s="53">
        <f t="shared" si="7"/>
        <v>1214372608</v>
      </c>
      <c r="M48" s="53">
        <f t="shared" si="7"/>
        <v>1326773000</v>
      </c>
      <c r="N48" s="53">
        <f t="shared" si="7"/>
        <v>1326773000</v>
      </c>
      <c r="O48" s="53">
        <f t="shared" si="7"/>
        <v>1297971795</v>
      </c>
      <c r="P48" s="53">
        <f t="shared" si="7"/>
        <v>1209217345</v>
      </c>
      <c r="Q48" s="53">
        <f t="shared" si="7"/>
        <v>1215072001</v>
      </c>
      <c r="R48" s="53">
        <f t="shared" si="7"/>
        <v>1215072001</v>
      </c>
      <c r="S48" s="53">
        <f t="shared" si="7"/>
        <v>1305972825</v>
      </c>
      <c r="T48" s="53">
        <f t="shared" si="7"/>
        <v>1436502695</v>
      </c>
      <c r="U48" s="53">
        <f t="shared" si="7"/>
        <v>1437384655</v>
      </c>
      <c r="V48" s="53">
        <f t="shared" si="7"/>
        <v>1437384655</v>
      </c>
      <c r="W48" s="53">
        <f t="shared" si="7"/>
        <v>1437384655</v>
      </c>
      <c r="X48" s="53">
        <f t="shared" si="7"/>
        <v>1480394000</v>
      </c>
      <c r="Y48" s="53">
        <f t="shared" si="7"/>
        <v>-43009345</v>
      </c>
      <c r="Z48" s="54">
        <f>+IF(X48&lt;&gt;0,+(Y48/X48)*100,0)</f>
        <v>-2.9052633960959042</v>
      </c>
      <c r="AA48" s="55">
        <f>SUM(AA45:AA47)</f>
        <v>1480394000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150715422</v>
      </c>
      <c r="D6" s="18">
        <v>150715422</v>
      </c>
      <c r="E6" s="19">
        <v>9050000</v>
      </c>
      <c r="F6" s="20">
        <v>8500000</v>
      </c>
      <c r="G6" s="20">
        <v>147093978</v>
      </c>
      <c r="H6" s="20">
        <v>147093978</v>
      </c>
      <c r="I6" s="20">
        <v>147093978</v>
      </c>
      <c r="J6" s="20">
        <v>147093978</v>
      </c>
      <c r="K6" s="20">
        <v>147093978</v>
      </c>
      <c r="L6" s="20">
        <v>147093978</v>
      </c>
      <c r="M6" s="20">
        <v>147093978</v>
      </c>
      <c r="N6" s="20">
        <v>147093978</v>
      </c>
      <c r="O6" s="20">
        <v>13852</v>
      </c>
      <c r="P6" s="20">
        <v>2852</v>
      </c>
      <c r="Q6" s="20">
        <v>3773</v>
      </c>
      <c r="R6" s="20">
        <v>3773</v>
      </c>
      <c r="S6" s="20">
        <v>3773</v>
      </c>
      <c r="T6" s="20">
        <v>3773</v>
      </c>
      <c r="U6" s="20">
        <v>3010429</v>
      </c>
      <c r="V6" s="20">
        <v>3010429</v>
      </c>
      <c r="W6" s="20">
        <v>3010429</v>
      </c>
      <c r="X6" s="20">
        <v>8500000</v>
      </c>
      <c r="Y6" s="20">
        <v>-5489571</v>
      </c>
      <c r="Z6" s="21">
        <v>-64.58</v>
      </c>
      <c r="AA6" s="22">
        <v>8500000</v>
      </c>
    </row>
    <row r="7" spans="1:27" ht="13.5">
      <c r="A7" s="23" t="s">
        <v>34</v>
      </c>
      <c r="B7" s="17"/>
      <c r="C7" s="18"/>
      <c r="D7" s="18"/>
      <c r="E7" s="19">
        <v>149330000</v>
      </c>
      <c r="F7" s="20">
        <v>151798000</v>
      </c>
      <c r="G7" s="20"/>
      <c r="H7" s="20"/>
      <c r="I7" s="20"/>
      <c r="J7" s="20"/>
      <c r="K7" s="20"/>
      <c r="L7" s="20"/>
      <c r="M7" s="20"/>
      <c r="N7" s="20"/>
      <c r="O7" s="20">
        <v>424798770</v>
      </c>
      <c r="P7" s="20">
        <v>423798770</v>
      </c>
      <c r="Q7" s="20">
        <v>245674546</v>
      </c>
      <c r="R7" s="20">
        <v>245674546</v>
      </c>
      <c r="S7" s="20">
        <v>245674546</v>
      </c>
      <c r="T7" s="20">
        <v>245674546</v>
      </c>
      <c r="U7" s="20">
        <v>126643653</v>
      </c>
      <c r="V7" s="20">
        <v>126643653</v>
      </c>
      <c r="W7" s="20">
        <v>126643653</v>
      </c>
      <c r="X7" s="20">
        <v>151798000</v>
      </c>
      <c r="Y7" s="20">
        <v>-25154347</v>
      </c>
      <c r="Z7" s="21">
        <v>-16.57</v>
      </c>
      <c r="AA7" s="22">
        <v>151798000</v>
      </c>
    </row>
    <row r="8" spans="1:27" ht="13.5">
      <c r="A8" s="23" t="s">
        <v>35</v>
      </c>
      <c r="B8" s="17"/>
      <c r="C8" s="18">
        <v>175802760</v>
      </c>
      <c r="D8" s="18">
        <v>175802760</v>
      </c>
      <c r="E8" s="19">
        <v>119298000</v>
      </c>
      <c r="F8" s="20">
        <v>99698000</v>
      </c>
      <c r="G8" s="20">
        <v>129811265</v>
      </c>
      <c r="H8" s="20">
        <v>129811265</v>
      </c>
      <c r="I8" s="20">
        <v>129811265</v>
      </c>
      <c r="J8" s="20">
        <v>129811265</v>
      </c>
      <c r="K8" s="20">
        <v>129811265</v>
      </c>
      <c r="L8" s="20">
        <v>129811265</v>
      </c>
      <c r="M8" s="20">
        <v>125611265</v>
      </c>
      <c r="N8" s="20">
        <v>125611265</v>
      </c>
      <c r="O8" s="20">
        <v>375081702</v>
      </c>
      <c r="P8" s="20">
        <v>378002982</v>
      </c>
      <c r="Q8" s="20">
        <v>262944280</v>
      </c>
      <c r="R8" s="20">
        <v>262944280</v>
      </c>
      <c r="S8" s="20">
        <v>262944280</v>
      </c>
      <c r="T8" s="20">
        <v>262944280</v>
      </c>
      <c r="U8" s="20">
        <v>130320467</v>
      </c>
      <c r="V8" s="20">
        <v>130320467</v>
      </c>
      <c r="W8" s="20">
        <v>130320467</v>
      </c>
      <c r="X8" s="20">
        <v>99698000</v>
      </c>
      <c r="Y8" s="20">
        <v>30622467</v>
      </c>
      <c r="Z8" s="21">
        <v>30.72</v>
      </c>
      <c r="AA8" s="22">
        <v>99698000</v>
      </c>
    </row>
    <row r="9" spans="1:27" ht="13.5">
      <c r="A9" s="23" t="s">
        <v>36</v>
      </c>
      <c r="B9" s="17"/>
      <c r="C9" s="18">
        <v>7683632</v>
      </c>
      <c r="D9" s="18">
        <v>7683632</v>
      </c>
      <c r="E9" s="19">
        <v>8836000</v>
      </c>
      <c r="F9" s="20">
        <v>5289000</v>
      </c>
      <c r="G9" s="20">
        <v>16393931</v>
      </c>
      <c r="H9" s="20">
        <v>16393931</v>
      </c>
      <c r="I9" s="20">
        <v>16393931</v>
      </c>
      <c r="J9" s="20">
        <v>16393931</v>
      </c>
      <c r="K9" s="20">
        <v>16393931</v>
      </c>
      <c r="L9" s="20">
        <v>16393931</v>
      </c>
      <c r="M9" s="20">
        <v>16393931</v>
      </c>
      <c r="N9" s="20">
        <v>16393931</v>
      </c>
      <c r="O9" s="20">
        <v>2059600</v>
      </c>
      <c r="P9" s="20">
        <v>2059600</v>
      </c>
      <c r="Q9" s="20">
        <v>1059532</v>
      </c>
      <c r="R9" s="20">
        <v>1059532</v>
      </c>
      <c r="S9" s="20">
        <v>1059532</v>
      </c>
      <c r="T9" s="20">
        <v>1059532</v>
      </c>
      <c r="U9" s="20">
        <v>1059532</v>
      </c>
      <c r="V9" s="20">
        <v>1059532</v>
      </c>
      <c r="W9" s="20">
        <v>1059532</v>
      </c>
      <c r="X9" s="20">
        <v>5289000</v>
      </c>
      <c r="Y9" s="20">
        <v>-4229468</v>
      </c>
      <c r="Z9" s="21">
        <v>-79.97</v>
      </c>
      <c r="AA9" s="22">
        <v>5289000</v>
      </c>
    </row>
    <row r="10" spans="1:27" ht="13.5">
      <c r="A10" s="23" t="s">
        <v>37</v>
      </c>
      <c r="B10" s="17"/>
      <c r="C10" s="18">
        <v>1271921</v>
      </c>
      <c r="D10" s="18">
        <v>1271921</v>
      </c>
      <c r="E10" s="19">
        <v>1001000</v>
      </c>
      <c r="F10" s="20">
        <v>1765000</v>
      </c>
      <c r="G10" s="24">
        <v>1271921</v>
      </c>
      <c r="H10" s="24">
        <v>1271921</v>
      </c>
      <c r="I10" s="24">
        <v>1271921</v>
      </c>
      <c r="J10" s="20">
        <v>1271921</v>
      </c>
      <c r="K10" s="24">
        <v>1271921</v>
      </c>
      <c r="L10" s="24">
        <v>1271921</v>
      </c>
      <c r="M10" s="20">
        <v>1271921</v>
      </c>
      <c r="N10" s="24">
        <v>1271921</v>
      </c>
      <c r="O10" s="24">
        <v>3492457</v>
      </c>
      <c r="P10" s="24">
        <v>3492457</v>
      </c>
      <c r="Q10" s="20">
        <v>3492457</v>
      </c>
      <c r="R10" s="24">
        <v>3492457</v>
      </c>
      <c r="S10" s="24">
        <v>3492457</v>
      </c>
      <c r="T10" s="20">
        <v>3492457</v>
      </c>
      <c r="U10" s="24">
        <v>948615</v>
      </c>
      <c r="V10" s="24">
        <v>948615</v>
      </c>
      <c r="W10" s="24">
        <v>948615</v>
      </c>
      <c r="X10" s="20">
        <v>1765000</v>
      </c>
      <c r="Y10" s="24">
        <v>-816385</v>
      </c>
      <c r="Z10" s="25">
        <v>-46.25</v>
      </c>
      <c r="AA10" s="26">
        <v>1765000</v>
      </c>
    </row>
    <row r="11" spans="1:27" ht="13.5">
      <c r="A11" s="23" t="s">
        <v>38</v>
      </c>
      <c r="B11" s="17"/>
      <c r="C11" s="18">
        <v>3137502</v>
      </c>
      <c r="D11" s="18">
        <v>3137502</v>
      </c>
      <c r="E11" s="19">
        <v>2897000</v>
      </c>
      <c r="F11" s="20">
        <v>2415000</v>
      </c>
      <c r="G11" s="20">
        <v>2836220</v>
      </c>
      <c r="H11" s="20">
        <v>2836220</v>
      </c>
      <c r="I11" s="20">
        <v>2836220</v>
      </c>
      <c r="J11" s="20">
        <v>2836220</v>
      </c>
      <c r="K11" s="20">
        <v>2836220</v>
      </c>
      <c r="L11" s="20">
        <v>2836220</v>
      </c>
      <c r="M11" s="20">
        <v>2836220</v>
      </c>
      <c r="N11" s="20">
        <v>2836220</v>
      </c>
      <c r="O11" s="20">
        <v>7807146</v>
      </c>
      <c r="P11" s="20">
        <v>8807146</v>
      </c>
      <c r="Q11" s="20">
        <v>5806327</v>
      </c>
      <c r="R11" s="20">
        <v>5806327</v>
      </c>
      <c r="S11" s="20">
        <v>5806327</v>
      </c>
      <c r="T11" s="20">
        <v>5806327</v>
      </c>
      <c r="U11" s="20">
        <v>2650314</v>
      </c>
      <c r="V11" s="20">
        <v>2650314</v>
      </c>
      <c r="W11" s="20">
        <v>2650314</v>
      </c>
      <c r="X11" s="20">
        <v>2415000</v>
      </c>
      <c r="Y11" s="20">
        <v>235314</v>
      </c>
      <c r="Z11" s="21">
        <v>9.74</v>
      </c>
      <c r="AA11" s="22">
        <v>2415000</v>
      </c>
    </row>
    <row r="12" spans="1:27" ht="13.5">
      <c r="A12" s="27" t="s">
        <v>39</v>
      </c>
      <c r="B12" s="28"/>
      <c r="C12" s="29">
        <f aca="true" t="shared" si="0" ref="C12:Y12">SUM(C6:C11)</f>
        <v>338611237</v>
      </c>
      <c r="D12" s="29">
        <f>SUM(D6:D11)</f>
        <v>338611237</v>
      </c>
      <c r="E12" s="30">
        <f t="shared" si="0"/>
        <v>290412000</v>
      </c>
      <c r="F12" s="31">
        <f t="shared" si="0"/>
        <v>269465000</v>
      </c>
      <c r="G12" s="31">
        <f t="shared" si="0"/>
        <v>297407315</v>
      </c>
      <c r="H12" s="31">
        <f t="shared" si="0"/>
        <v>297407315</v>
      </c>
      <c r="I12" s="31">
        <f t="shared" si="0"/>
        <v>297407315</v>
      </c>
      <c r="J12" s="31">
        <f t="shared" si="0"/>
        <v>297407315</v>
      </c>
      <c r="K12" s="31">
        <f t="shared" si="0"/>
        <v>297407315</v>
      </c>
      <c r="L12" s="31">
        <f t="shared" si="0"/>
        <v>297407315</v>
      </c>
      <c r="M12" s="31">
        <f t="shared" si="0"/>
        <v>293207315</v>
      </c>
      <c r="N12" s="31">
        <f t="shared" si="0"/>
        <v>293207315</v>
      </c>
      <c r="O12" s="31">
        <f t="shared" si="0"/>
        <v>813253527</v>
      </c>
      <c r="P12" s="31">
        <f t="shared" si="0"/>
        <v>816163807</v>
      </c>
      <c r="Q12" s="31">
        <f t="shared" si="0"/>
        <v>518980915</v>
      </c>
      <c r="R12" s="31">
        <f t="shared" si="0"/>
        <v>518980915</v>
      </c>
      <c r="S12" s="31">
        <f t="shared" si="0"/>
        <v>518980915</v>
      </c>
      <c r="T12" s="31">
        <f t="shared" si="0"/>
        <v>518980915</v>
      </c>
      <c r="U12" s="31">
        <f t="shared" si="0"/>
        <v>264633010</v>
      </c>
      <c r="V12" s="31">
        <f t="shared" si="0"/>
        <v>264633010</v>
      </c>
      <c r="W12" s="31">
        <f t="shared" si="0"/>
        <v>264633010</v>
      </c>
      <c r="X12" s="31">
        <f t="shared" si="0"/>
        <v>269465000</v>
      </c>
      <c r="Y12" s="31">
        <f t="shared" si="0"/>
        <v>-4831990</v>
      </c>
      <c r="Z12" s="32">
        <f>+IF(X12&lt;&gt;0,+(Y12/X12)*100,0)</f>
        <v>-1.7931790770601006</v>
      </c>
      <c r="AA12" s="33">
        <f>SUM(AA6:AA11)</f>
        <v>269465000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8762119</v>
      </c>
      <c r="D15" s="18">
        <v>8762119</v>
      </c>
      <c r="E15" s="19">
        <v>9499000</v>
      </c>
      <c r="F15" s="20">
        <v>12752000</v>
      </c>
      <c r="G15" s="20"/>
      <c r="H15" s="20"/>
      <c r="I15" s="20"/>
      <c r="J15" s="20"/>
      <c r="K15" s="20"/>
      <c r="L15" s="20"/>
      <c r="M15" s="20"/>
      <c r="N15" s="20"/>
      <c r="O15" s="20">
        <v>28333163</v>
      </c>
      <c r="P15" s="20">
        <v>28333163</v>
      </c>
      <c r="Q15" s="20">
        <v>32333163</v>
      </c>
      <c r="R15" s="20">
        <v>32333163</v>
      </c>
      <c r="S15" s="20">
        <v>32333163</v>
      </c>
      <c r="T15" s="20">
        <v>32333163</v>
      </c>
      <c r="U15" s="20">
        <v>10808926</v>
      </c>
      <c r="V15" s="20">
        <v>10808926</v>
      </c>
      <c r="W15" s="20">
        <v>10808926</v>
      </c>
      <c r="X15" s="20">
        <v>12752000</v>
      </c>
      <c r="Y15" s="20">
        <v>-1943074</v>
      </c>
      <c r="Z15" s="21">
        <v>-15.24</v>
      </c>
      <c r="AA15" s="22">
        <v>12752000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274676860</v>
      </c>
      <c r="D17" s="18">
        <v>274676860</v>
      </c>
      <c r="E17" s="19">
        <v>291715000</v>
      </c>
      <c r="F17" s="20">
        <v>275203000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275203000</v>
      </c>
      <c r="Y17" s="20">
        <v>-275203000</v>
      </c>
      <c r="Z17" s="21">
        <v>-100</v>
      </c>
      <c r="AA17" s="22">
        <v>275203000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964066662</v>
      </c>
      <c r="D19" s="18">
        <v>964066662</v>
      </c>
      <c r="E19" s="19">
        <v>592306000</v>
      </c>
      <c r="F19" s="20">
        <v>532775000</v>
      </c>
      <c r="G19" s="20">
        <v>914625888</v>
      </c>
      <c r="H19" s="20">
        <v>914625888</v>
      </c>
      <c r="I19" s="20">
        <v>914625888</v>
      </c>
      <c r="J19" s="20">
        <v>914625888</v>
      </c>
      <c r="K19" s="20">
        <v>914625888</v>
      </c>
      <c r="L19" s="20">
        <v>914625888</v>
      </c>
      <c r="M19" s="20">
        <v>914625888</v>
      </c>
      <c r="N19" s="20">
        <v>914625888</v>
      </c>
      <c r="O19" s="20">
        <v>3320650393</v>
      </c>
      <c r="P19" s="20">
        <v>3496463028</v>
      </c>
      <c r="Q19" s="20">
        <v>3885525140</v>
      </c>
      <c r="R19" s="20">
        <v>3885525140</v>
      </c>
      <c r="S19" s="20">
        <v>3885525140</v>
      </c>
      <c r="T19" s="20">
        <v>3885525140</v>
      </c>
      <c r="U19" s="20">
        <v>839864133</v>
      </c>
      <c r="V19" s="20">
        <v>839864133</v>
      </c>
      <c r="W19" s="20">
        <v>839864133</v>
      </c>
      <c r="X19" s="20">
        <v>532775000</v>
      </c>
      <c r="Y19" s="20">
        <v>307089133</v>
      </c>
      <c r="Z19" s="21">
        <v>57.64</v>
      </c>
      <c r="AA19" s="22">
        <v>532775000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540653</v>
      </c>
      <c r="D22" s="18">
        <v>540653</v>
      </c>
      <c r="E22" s="19">
        <v>235000</v>
      </c>
      <c r="F22" s="20">
        <v>560000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560000</v>
      </c>
      <c r="Y22" s="20">
        <v>-560000</v>
      </c>
      <c r="Z22" s="21">
        <v>-100</v>
      </c>
      <c r="AA22" s="22">
        <v>560000</v>
      </c>
    </row>
    <row r="23" spans="1:27" ht="13.5">
      <c r="A23" s="23" t="s">
        <v>49</v>
      </c>
      <c r="B23" s="17"/>
      <c r="C23" s="18">
        <v>1230501</v>
      </c>
      <c r="D23" s="18">
        <v>1230501</v>
      </c>
      <c r="E23" s="19"/>
      <c r="F23" s="20"/>
      <c r="G23" s="24">
        <v>8762119</v>
      </c>
      <c r="H23" s="24">
        <v>8762119</v>
      </c>
      <c r="I23" s="24">
        <v>8762119</v>
      </c>
      <c r="J23" s="20">
        <v>8762119</v>
      </c>
      <c r="K23" s="24">
        <v>8762119</v>
      </c>
      <c r="L23" s="24">
        <v>8762119</v>
      </c>
      <c r="M23" s="20">
        <v>8762119</v>
      </c>
      <c r="N23" s="24">
        <v>8762119</v>
      </c>
      <c r="O23" s="24">
        <v>73175</v>
      </c>
      <c r="P23" s="24">
        <v>73175</v>
      </c>
      <c r="Q23" s="20">
        <v>69175</v>
      </c>
      <c r="R23" s="24">
        <v>69175</v>
      </c>
      <c r="S23" s="24">
        <v>69175</v>
      </c>
      <c r="T23" s="20">
        <v>69175</v>
      </c>
      <c r="U23" s="24">
        <v>24392</v>
      </c>
      <c r="V23" s="24">
        <v>24392</v>
      </c>
      <c r="W23" s="24">
        <v>24392</v>
      </c>
      <c r="X23" s="20"/>
      <c r="Y23" s="24">
        <v>24392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1249276795</v>
      </c>
      <c r="D24" s="29">
        <f>SUM(D15:D23)</f>
        <v>1249276795</v>
      </c>
      <c r="E24" s="36">
        <f t="shared" si="1"/>
        <v>893755000</v>
      </c>
      <c r="F24" s="37">
        <f t="shared" si="1"/>
        <v>821290000</v>
      </c>
      <c r="G24" s="37">
        <f t="shared" si="1"/>
        <v>923388007</v>
      </c>
      <c r="H24" s="37">
        <f t="shared" si="1"/>
        <v>923388007</v>
      </c>
      <c r="I24" s="37">
        <f t="shared" si="1"/>
        <v>923388007</v>
      </c>
      <c r="J24" s="37">
        <f t="shared" si="1"/>
        <v>923388007</v>
      </c>
      <c r="K24" s="37">
        <f t="shared" si="1"/>
        <v>923388007</v>
      </c>
      <c r="L24" s="37">
        <f t="shared" si="1"/>
        <v>923388007</v>
      </c>
      <c r="M24" s="37">
        <f t="shared" si="1"/>
        <v>923388007</v>
      </c>
      <c r="N24" s="37">
        <f t="shared" si="1"/>
        <v>923388007</v>
      </c>
      <c r="O24" s="37">
        <f t="shared" si="1"/>
        <v>3349056731</v>
      </c>
      <c r="P24" s="37">
        <f t="shared" si="1"/>
        <v>3524869366</v>
      </c>
      <c r="Q24" s="37">
        <f t="shared" si="1"/>
        <v>3917927478</v>
      </c>
      <c r="R24" s="37">
        <f t="shared" si="1"/>
        <v>3917927478</v>
      </c>
      <c r="S24" s="37">
        <f t="shared" si="1"/>
        <v>3917927478</v>
      </c>
      <c r="T24" s="37">
        <f t="shared" si="1"/>
        <v>3917927478</v>
      </c>
      <c r="U24" s="37">
        <f t="shared" si="1"/>
        <v>850697451</v>
      </c>
      <c r="V24" s="37">
        <f t="shared" si="1"/>
        <v>850697451</v>
      </c>
      <c r="W24" s="37">
        <f t="shared" si="1"/>
        <v>850697451</v>
      </c>
      <c r="X24" s="37">
        <f t="shared" si="1"/>
        <v>821290000</v>
      </c>
      <c r="Y24" s="37">
        <f t="shared" si="1"/>
        <v>29407451</v>
      </c>
      <c r="Z24" s="38">
        <f>+IF(X24&lt;&gt;0,+(Y24/X24)*100,0)</f>
        <v>3.5806415517052446</v>
      </c>
      <c r="AA24" s="39">
        <f>SUM(AA15:AA23)</f>
        <v>821290000</v>
      </c>
    </row>
    <row r="25" spans="1:27" ht="13.5">
      <c r="A25" s="27" t="s">
        <v>51</v>
      </c>
      <c r="B25" s="28"/>
      <c r="C25" s="29">
        <f aca="true" t="shared" si="2" ref="C25:Y25">+C12+C24</f>
        <v>1587888032</v>
      </c>
      <c r="D25" s="29">
        <f>+D12+D24</f>
        <v>1587888032</v>
      </c>
      <c r="E25" s="30">
        <f t="shared" si="2"/>
        <v>1184167000</v>
      </c>
      <c r="F25" s="31">
        <f t="shared" si="2"/>
        <v>1090755000</v>
      </c>
      <c r="G25" s="31">
        <f t="shared" si="2"/>
        <v>1220795322</v>
      </c>
      <c r="H25" s="31">
        <f t="shared" si="2"/>
        <v>1220795322</v>
      </c>
      <c r="I25" s="31">
        <f t="shared" si="2"/>
        <v>1220795322</v>
      </c>
      <c r="J25" s="31">
        <f t="shared" si="2"/>
        <v>1220795322</v>
      </c>
      <c r="K25" s="31">
        <f t="shared" si="2"/>
        <v>1220795322</v>
      </c>
      <c r="L25" s="31">
        <f t="shared" si="2"/>
        <v>1220795322</v>
      </c>
      <c r="M25" s="31">
        <f t="shared" si="2"/>
        <v>1216595322</v>
      </c>
      <c r="N25" s="31">
        <f t="shared" si="2"/>
        <v>1216595322</v>
      </c>
      <c r="O25" s="31">
        <f t="shared" si="2"/>
        <v>4162310258</v>
      </c>
      <c r="P25" s="31">
        <f t="shared" si="2"/>
        <v>4341033173</v>
      </c>
      <c r="Q25" s="31">
        <f t="shared" si="2"/>
        <v>4436908393</v>
      </c>
      <c r="R25" s="31">
        <f t="shared" si="2"/>
        <v>4436908393</v>
      </c>
      <c r="S25" s="31">
        <f t="shared" si="2"/>
        <v>4436908393</v>
      </c>
      <c r="T25" s="31">
        <f t="shared" si="2"/>
        <v>4436908393</v>
      </c>
      <c r="U25" s="31">
        <f t="shared" si="2"/>
        <v>1115330461</v>
      </c>
      <c r="V25" s="31">
        <f t="shared" si="2"/>
        <v>1115330461</v>
      </c>
      <c r="W25" s="31">
        <f t="shared" si="2"/>
        <v>1115330461</v>
      </c>
      <c r="X25" s="31">
        <f t="shared" si="2"/>
        <v>1090755000</v>
      </c>
      <c r="Y25" s="31">
        <f t="shared" si="2"/>
        <v>24575461</v>
      </c>
      <c r="Z25" s="32">
        <f>+IF(X25&lt;&gt;0,+(Y25/X25)*100,0)</f>
        <v>2.253068837639983</v>
      </c>
      <c r="AA25" s="33">
        <f>+AA12+AA24</f>
        <v>1090755000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6373764</v>
      </c>
      <c r="D30" s="18">
        <v>6373764</v>
      </c>
      <c r="E30" s="19">
        <v>5230000</v>
      </c>
      <c r="F30" s="20">
        <v>8860000</v>
      </c>
      <c r="G30" s="20">
        <v>6373764</v>
      </c>
      <c r="H30" s="20">
        <v>6373764</v>
      </c>
      <c r="I30" s="20">
        <v>6373764</v>
      </c>
      <c r="J30" s="20">
        <v>6373764</v>
      </c>
      <c r="K30" s="20">
        <v>6373764</v>
      </c>
      <c r="L30" s="20">
        <v>6373764</v>
      </c>
      <c r="M30" s="20">
        <v>6373764</v>
      </c>
      <c r="N30" s="20">
        <v>6373764</v>
      </c>
      <c r="O30" s="20">
        <v>18065112</v>
      </c>
      <c r="P30" s="20">
        <v>18065112</v>
      </c>
      <c r="Q30" s="20">
        <v>18065112</v>
      </c>
      <c r="R30" s="20">
        <v>18065112</v>
      </c>
      <c r="S30" s="20">
        <v>18065112</v>
      </c>
      <c r="T30" s="20">
        <v>18065112</v>
      </c>
      <c r="U30" s="20">
        <v>5317583</v>
      </c>
      <c r="V30" s="20">
        <v>5317583</v>
      </c>
      <c r="W30" s="20">
        <v>5317583</v>
      </c>
      <c r="X30" s="20">
        <v>8860000</v>
      </c>
      <c r="Y30" s="20">
        <v>-3542417</v>
      </c>
      <c r="Z30" s="21">
        <v>-39.98</v>
      </c>
      <c r="AA30" s="22">
        <v>8860000</v>
      </c>
    </row>
    <row r="31" spans="1:27" ht="13.5">
      <c r="A31" s="23" t="s">
        <v>56</v>
      </c>
      <c r="B31" s="17"/>
      <c r="C31" s="18">
        <v>19328882</v>
      </c>
      <c r="D31" s="18">
        <v>19328882</v>
      </c>
      <c r="E31" s="19">
        <v>19029000</v>
      </c>
      <c r="F31" s="20">
        <v>16219000</v>
      </c>
      <c r="G31" s="20">
        <v>19064439</v>
      </c>
      <c r="H31" s="20">
        <v>19064439</v>
      </c>
      <c r="I31" s="20">
        <v>19064439</v>
      </c>
      <c r="J31" s="20">
        <v>19064439</v>
      </c>
      <c r="K31" s="20">
        <v>19064439</v>
      </c>
      <c r="L31" s="20">
        <v>19064439</v>
      </c>
      <c r="M31" s="20">
        <v>19064439</v>
      </c>
      <c r="N31" s="20">
        <v>19064439</v>
      </c>
      <c r="O31" s="20">
        <v>14761763</v>
      </c>
      <c r="P31" s="20">
        <v>56224678</v>
      </c>
      <c r="Q31" s="20">
        <v>56224678</v>
      </c>
      <c r="R31" s="20">
        <v>56224678</v>
      </c>
      <c r="S31" s="20">
        <v>56224678</v>
      </c>
      <c r="T31" s="20">
        <v>56224678</v>
      </c>
      <c r="U31" s="20">
        <v>17899654</v>
      </c>
      <c r="V31" s="20">
        <v>17899654</v>
      </c>
      <c r="W31" s="20">
        <v>17899654</v>
      </c>
      <c r="X31" s="20">
        <v>16219000</v>
      </c>
      <c r="Y31" s="20">
        <v>1680654</v>
      </c>
      <c r="Z31" s="21">
        <v>10.36</v>
      </c>
      <c r="AA31" s="22">
        <v>16219000</v>
      </c>
    </row>
    <row r="32" spans="1:27" ht="13.5">
      <c r="A32" s="23" t="s">
        <v>57</v>
      </c>
      <c r="B32" s="17"/>
      <c r="C32" s="18">
        <v>124646531</v>
      </c>
      <c r="D32" s="18">
        <v>124646531</v>
      </c>
      <c r="E32" s="19">
        <v>104176000</v>
      </c>
      <c r="F32" s="20">
        <v>87500000</v>
      </c>
      <c r="G32" s="20">
        <v>92185900</v>
      </c>
      <c r="H32" s="20">
        <v>92185900</v>
      </c>
      <c r="I32" s="20">
        <v>92185900</v>
      </c>
      <c r="J32" s="20">
        <v>92185900</v>
      </c>
      <c r="K32" s="20">
        <v>92185900</v>
      </c>
      <c r="L32" s="20">
        <v>92185900</v>
      </c>
      <c r="M32" s="20">
        <v>91985900</v>
      </c>
      <c r="N32" s="20">
        <v>91985900</v>
      </c>
      <c r="O32" s="20">
        <v>135732171</v>
      </c>
      <c r="P32" s="20">
        <v>235732171</v>
      </c>
      <c r="Q32" s="20">
        <v>335544279</v>
      </c>
      <c r="R32" s="20">
        <v>335544279</v>
      </c>
      <c r="S32" s="20">
        <v>335544279</v>
      </c>
      <c r="T32" s="20">
        <v>335544279</v>
      </c>
      <c r="U32" s="20">
        <v>64432579</v>
      </c>
      <c r="V32" s="20">
        <v>64432579</v>
      </c>
      <c r="W32" s="20">
        <v>64432579</v>
      </c>
      <c r="X32" s="20">
        <v>87500000</v>
      </c>
      <c r="Y32" s="20">
        <v>-23067421</v>
      </c>
      <c r="Z32" s="21">
        <v>-26.36</v>
      </c>
      <c r="AA32" s="22">
        <v>87500000</v>
      </c>
    </row>
    <row r="33" spans="1:27" ht="13.5">
      <c r="A33" s="23" t="s">
        <v>58</v>
      </c>
      <c r="B33" s="17"/>
      <c r="C33" s="18">
        <v>31005000</v>
      </c>
      <c r="D33" s="18">
        <v>31005000</v>
      </c>
      <c r="E33" s="19">
        <v>28351000</v>
      </c>
      <c r="F33" s="20">
        <v>28479000</v>
      </c>
      <c r="G33" s="20">
        <v>31005000</v>
      </c>
      <c r="H33" s="20">
        <v>31005000</v>
      </c>
      <c r="I33" s="20">
        <v>31005000</v>
      </c>
      <c r="J33" s="20">
        <v>31005000</v>
      </c>
      <c r="K33" s="20">
        <v>31005000</v>
      </c>
      <c r="L33" s="20">
        <v>31005000</v>
      </c>
      <c r="M33" s="20">
        <v>31005000</v>
      </c>
      <c r="N33" s="20">
        <v>31005000</v>
      </c>
      <c r="O33" s="20">
        <v>7334000</v>
      </c>
      <c r="P33" s="20">
        <v>7334000</v>
      </c>
      <c r="Q33" s="20">
        <v>7334000</v>
      </c>
      <c r="R33" s="20">
        <v>7334000</v>
      </c>
      <c r="S33" s="20">
        <v>7334000</v>
      </c>
      <c r="T33" s="20">
        <v>7334000</v>
      </c>
      <c r="U33" s="20">
        <v>2054000</v>
      </c>
      <c r="V33" s="20">
        <v>2054000</v>
      </c>
      <c r="W33" s="20">
        <v>2054000</v>
      </c>
      <c r="X33" s="20">
        <v>28479000</v>
      </c>
      <c r="Y33" s="20">
        <v>-26425000</v>
      </c>
      <c r="Z33" s="21">
        <v>-92.79</v>
      </c>
      <c r="AA33" s="22">
        <v>28479000</v>
      </c>
    </row>
    <row r="34" spans="1:27" ht="13.5">
      <c r="A34" s="27" t="s">
        <v>59</v>
      </c>
      <c r="B34" s="28"/>
      <c r="C34" s="29">
        <f aca="true" t="shared" si="3" ref="C34:Y34">SUM(C29:C33)</f>
        <v>181354177</v>
      </c>
      <c r="D34" s="29">
        <f>SUM(D29:D33)</f>
        <v>181354177</v>
      </c>
      <c r="E34" s="30">
        <f t="shared" si="3"/>
        <v>156786000</v>
      </c>
      <c r="F34" s="31">
        <f t="shared" si="3"/>
        <v>141058000</v>
      </c>
      <c r="G34" s="31">
        <f t="shared" si="3"/>
        <v>148629103</v>
      </c>
      <c r="H34" s="31">
        <f t="shared" si="3"/>
        <v>148629103</v>
      </c>
      <c r="I34" s="31">
        <f t="shared" si="3"/>
        <v>148629103</v>
      </c>
      <c r="J34" s="31">
        <f t="shared" si="3"/>
        <v>148629103</v>
      </c>
      <c r="K34" s="31">
        <f t="shared" si="3"/>
        <v>148629103</v>
      </c>
      <c r="L34" s="31">
        <f t="shared" si="3"/>
        <v>148629103</v>
      </c>
      <c r="M34" s="31">
        <f t="shared" si="3"/>
        <v>148429103</v>
      </c>
      <c r="N34" s="31">
        <f t="shared" si="3"/>
        <v>148429103</v>
      </c>
      <c r="O34" s="31">
        <f t="shared" si="3"/>
        <v>175893046</v>
      </c>
      <c r="P34" s="31">
        <f t="shared" si="3"/>
        <v>317355961</v>
      </c>
      <c r="Q34" s="31">
        <f t="shared" si="3"/>
        <v>417168069</v>
      </c>
      <c r="R34" s="31">
        <f t="shared" si="3"/>
        <v>417168069</v>
      </c>
      <c r="S34" s="31">
        <f t="shared" si="3"/>
        <v>417168069</v>
      </c>
      <c r="T34" s="31">
        <f t="shared" si="3"/>
        <v>417168069</v>
      </c>
      <c r="U34" s="31">
        <f t="shared" si="3"/>
        <v>89703816</v>
      </c>
      <c r="V34" s="31">
        <f t="shared" si="3"/>
        <v>89703816</v>
      </c>
      <c r="W34" s="31">
        <f t="shared" si="3"/>
        <v>89703816</v>
      </c>
      <c r="X34" s="31">
        <f t="shared" si="3"/>
        <v>141058000</v>
      </c>
      <c r="Y34" s="31">
        <f t="shared" si="3"/>
        <v>-51354184</v>
      </c>
      <c r="Z34" s="32">
        <f>+IF(X34&lt;&gt;0,+(Y34/X34)*100,0)</f>
        <v>-36.406431397013996</v>
      </c>
      <c r="AA34" s="33">
        <f>SUM(AA29:AA33)</f>
        <v>141058000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40710492</v>
      </c>
      <c r="D37" s="18">
        <v>40710492</v>
      </c>
      <c r="E37" s="19">
        <v>35120000</v>
      </c>
      <c r="F37" s="20">
        <v>62077000</v>
      </c>
      <c r="G37" s="20">
        <v>40710492</v>
      </c>
      <c r="H37" s="20">
        <v>40710492</v>
      </c>
      <c r="I37" s="20">
        <v>40710492</v>
      </c>
      <c r="J37" s="20">
        <v>40710492</v>
      </c>
      <c r="K37" s="20">
        <v>40710492</v>
      </c>
      <c r="L37" s="20">
        <v>40710492</v>
      </c>
      <c r="M37" s="20">
        <v>40710492</v>
      </c>
      <c r="N37" s="20">
        <v>40710492</v>
      </c>
      <c r="O37" s="20">
        <v>162430354</v>
      </c>
      <c r="P37" s="20">
        <v>162430354</v>
      </c>
      <c r="Q37" s="20">
        <v>159430354</v>
      </c>
      <c r="R37" s="20">
        <v>159430354</v>
      </c>
      <c r="S37" s="20">
        <v>159430354</v>
      </c>
      <c r="T37" s="20">
        <v>159430354</v>
      </c>
      <c r="U37" s="20">
        <v>48765011</v>
      </c>
      <c r="V37" s="20">
        <v>48765011</v>
      </c>
      <c r="W37" s="20">
        <v>48765011</v>
      </c>
      <c r="X37" s="20">
        <v>62077000</v>
      </c>
      <c r="Y37" s="20">
        <v>-13311989</v>
      </c>
      <c r="Z37" s="21">
        <v>-21.44</v>
      </c>
      <c r="AA37" s="22">
        <v>62077000</v>
      </c>
    </row>
    <row r="38" spans="1:27" ht="13.5">
      <c r="A38" s="23" t="s">
        <v>58</v>
      </c>
      <c r="B38" s="17"/>
      <c r="C38" s="18">
        <v>73183000</v>
      </c>
      <c r="D38" s="18">
        <v>73183000</v>
      </c>
      <c r="E38" s="19">
        <v>62371000</v>
      </c>
      <c r="F38" s="20">
        <v>17045000</v>
      </c>
      <c r="G38" s="20">
        <v>58878000</v>
      </c>
      <c r="H38" s="20">
        <v>58878000</v>
      </c>
      <c r="I38" s="20">
        <v>58878000</v>
      </c>
      <c r="J38" s="20">
        <v>58878000</v>
      </c>
      <c r="K38" s="20">
        <v>58878000</v>
      </c>
      <c r="L38" s="20">
        <v>58878000</v>
      </c>
      <c r="M38" s="20">
        <v>54878000</v>
      </c>
      <c r="N38" s="20">
        <v>54878000</v>
      </c>
      <c r="O38" s="20">
        <v>317891262</v>
      </c>
      <c r="P38" s="20">
        <v>355179262</v>
      </c>
      <c r="Q38" s="20">
        <v>355179262</v>
      </c>
      <c r="R38" s="20">
        <v>355179262</v>
      </c>
      <c r="S38" s="20">
        <v>355179262</v>
      </c>
      <c r="T38" s="20">
        <v>355179262</v>
      </c>
      <c r="U38" s="20">
        <v>107139217</v>
      </c>
      <c r="V38" s="20">
        <v>107139217</v>
      </c>
      <c r="W38" s="20">
        <v>107139217</v>
      </c>
      <c r="X38" s="20">
        <v>17045000</v>
      </c>
      <c r="Y38" s="20">
        <v>90094217</v>
      </c>
      <c r="Z38" s="21">
        <v>528.57</v>
      </c>
      <c r="AA38" s="22">
        <v>17045000</v>
      </c>
    </row>
    <row r="39" spans="1:27" ht="13.5">
      <c r="A39" s="27" t="s">
        <v>61</v>
      </c>
      <c r="B39" s="35"/>
      <c r="C39" s="29">
        <f aca="true" t="shared" si="4" ref="C39:Y39">SUM(C37:C38)</f>
        <v>113893492</v>
      </c>
      <c r="D39" s="29">
        <f>SUM(D37:D38)</f>
        <v>113893492</v>
      </c>
      <c r="E39" s="36">
        <f t="shared" si="4"/>
        <v>97491000</v>
      </c>
      <c r="F39" s="37">
        <f t="shared" si="4"/>
        <v>79122000</v>
      </c>
      <c r="G39" s="37">
        <f t="shared" si="4"/>
        <v>99588492</v>
      </c>
      <c r="H39" s="37">
        <f t="shared" si="4"/>
        <v>99588492</v>
      </c>
      <c r="I39" s="37">
        <f t="shared" si="4"/>
        <v>99588492</v>
      </c>
      <c r="J39" s="37">
        <f t="shared" si="4"/>
        <v>99588492</v>
      </c>
      <c r="K39" s="37">
        <f t="shared" si="4"/>
        <v>99588492</v>
      </c>
      <c r="L39" s="37">
        <f t="shared" si="4"/>
        <v>99588492</v>
      </c>
      <c r="M39" s="37">
        <f t="shared" si="4"/>
        <v>95588492</v>
      </c>
      <c r="N39" s="37">
        <f t="shared" si="4"/>
        <v>95588492</v>
      </c>
      <c r="O39" s="37">
        <f t="shared" si="4"/>
        <v>480321616</v>
      </c>
      <c r="P39" s="37">
        <f t="shared" si="4"/>
        <v>517609616</v>
      </c>
      <c r="Q39" s="37">
        <f t="shared" si="4"/>
        <v>514609616</v>
      </c>
      <c r="R39" s="37">
        <f t="shared" si="4"/>
        <v>514609616</v>
      </c>
      <c r="S39" s="37">
        <f t="shared" si="4"/>
        <v>514609616</v>
      </c>
      <c r="T39" s="37">
        <f t="shared" si="4"/>
        <v>514609616</v>
      </c>
      <c r="U39" s="37">
        <f t="shared" si="4"/>
        <v>155904228</v>
      </c>
      <c r="V39" s="37">
        <f t="shared" si="4"/>
        <v>155904228</v>
      </c>
      <c r="W39" s="37">
        <f t="shared" si="4"/>
        <v>155904228</v>
      </c>
      <c r="X39" s="37">
        <f t="shared" si="4"/>
        <v>79122000</v>
      </c>
      <c r="Y39" s="37">
        <f t="shared" si="4"/>
        <v>76782228</v>
      </c>
      <c r="Z39" s="38">
        <f>+IF(X39&lt;&gt;0,+(Y39/X39)*100,0)</f>
        <v>97.04283005990749</v>
      </c>
      <c r="AA39" s="39">
        <f>SUM(AA37:AA38)</f>
        <v>79122000</v>
      </c>
    </row>
    <row r="40" spans="1:27" ht="13.5">
      <c r="A40" s="27" t="s">
        <v>62</v>
      </c>
      <c r="B40" s="28"/>
      <c r="C40" s="29">
        <f aca="true" t="shared" si="5" ref="C40:Y40">+C34+C39</f>
        <v>295247669</v>
      </c>
      <c r="D40" s="29">
        <f>+D34+D39</f>
        <v>295247669</v>
      </c>
      <c r="E40" s="30">
        <f t="shared" si="5"/>
        <v>254277000</v>
      </c>
      <c r="F40" s="31">
        <f t="shared" si="5"/>
        <v>220180000</v>
      </c>
      <c r="G40" s="31">
        <f t="shared" si="5"/>
        <v>248217595</v>
      </c>
      <c r="H40" s="31">
        <f t="shared" si="5"/>
        <v>248217595</v>
      </c>
      <c r="I40" s="31">
        <f t="shared" si="5"/>
        <v>248217595</v>
      </c>
      <c r="J40" s="31">
        <f t="shared" si="5"/>
        <v>248217595</v>
      </c>
      <c r="K40" s="31">
        <f t="shared" si="5"/>
        <v>248217595</v>
      </c>
      <c r="L40" s="31">
        <f t="shared" si="5"/>
        <v>248217595</v>
      </c>
      <c r="M40" s="31">
        <f t="shared" si="5"/>
        <v>244017595</v>
      </c>
      <c r="N40" s="31">
        <f t="shared" si="5"/>
        <v>244017595</v>
      </c>
      <c r="O40" s="31">
        <f t="shared" si="5"/>
        <v>656214662</v>
      </c>
      <c r="P40" s="31">
        <f t="shared" si="5"/>
        <v>834965577</v>
      </c>
      <c r="Q40" s="31">
        <f t="shared" si="5"/>
        <v>931777685</v>
      </c>
      <c r="R40" s="31">
        <f t="shared" si="5"/>
        <v>931777685</v>
      </c>
      <c r="S40" s="31">
        <f t="shared" si="5"/>
        <v>931777685</v>
      </c>
      <c r="T40" s="31">
        <f t="shared" si="5"/>
        <v>931777685</v>
      </c>
      <c r="U40" s="31">
        <f t="shared" si="5"/>
        <v>245608044</v>
      </c>
      <c r="V40" s="31">
        <f t="shared" si="5"/>
        <v>245608044</v>
      </c>
      <c r="W40" s="31">
        <f t="shared" si="5"/>
        <v>245608044</v>
      </c>
      <c r="X40" s="31">
        <f t="shared" si="5"/>
        <v>220180000</v>
      </c>
      <c r="Y40" s="31">
        <f t="shared" si="5"/>
        <v>25428044</v>
      </c>
      <c r="Z40" s="32">
        <f>+IF(X40&lt;&gt;0,+(Y40/X40)*100,0)</f>
        <v>11.54875283858661</v>
      </c>
      <c r="AA40" s="33">
        <f>+AA34+AA39</f>
        <v>220180000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1292640363</v>
      </c>
      <c r="D42" s="43">
        <f>+D25-D40</f>
        <v>1292640363</v>
      </c>
      <c r="E42" s="44">
        <f t="shared" si="6"/>
        <v>929890000</v>
      </c>
      <c r="F42" s="45">
        <f t="shared" si="6"/>
        <v>870575000</v>
      </c>
      <c r="G42" s="45">
        <f t="shared" si="6"/>
        <v>972577727</v>
      </c>
      <c r="H42" s="45">
        <f t="shared" si="6"/>
        <v>972577727</v>
      </c>
      <c r="I42" s="45">
        <f t="shared" si="6"/>
        <v>972577727</v>
      </c>
      <c r="J42" s="45">
        <f t="shared" si="6"/>
        <v>972577727</v>
      </c>
      <c r="K42" s="45">
        <f t="shared" si="6"/>
        <v>972577727</v>
      </c>
      <c r="L42" s="45">
        <f t="shared" si="6"/>
        <v>972577727</v>
      </c>
      <c r="M42" s="45">
        <f t="shared" si="6"/>
        <v>972577727</v>
      </c>
      <c r="N42" s="45">
        <f t="shared" si="6"/>
        <v>972577727</v>
      </c>
      <c r="O42" s="45">
        <f t="shared" si="6"/>
        <v>3506095596</v>
      </c>
      <c r="P42" s="45">
        <f t="shared" si="6"/>
        <v>3506067596</v>
      </c>
      <c r="Q42" s="45">
        <f t="shared" si="6"/>
        <v>3505130708</v>
      </c>
      <c r="R42" s="45">
        <f t="shared" si="6"/>
        <v>3505130708</v>
      </c>
      <c r="S42" s="45">
        <f t="shared" si="6"/>
        <v>3505130708</v>
      </c>
      <c r="T42" s="45">
        <f t="shared" si="6"/>
        <v>3505130708</v>
      </c>
      <c r="U42" s="45">
        <f t="shared" si="6"/>
        <v>869722417</v>
      </c>
      <c r="V42" s="45">
        <f t="shared" si="6"/>
        <v>869722417</v>
      </c>
      <c r="W42" s="45">
        <f t="shared" si="6"/>
        <v>869722417</v>
      </c>
      <c r="X42" s="45">
        <f t="shared" si="6"/>
        <v>870575000</v>
      </c>
      <c r="Y42" s="45">
        <f t="shared" si="6"/>
        <v>-852583</v>
      </c>
      <c r="Z42" s="46">
        <f>+IF(X42&lt;&gt;0,+(Y42/X42)*100,0)</f>
        <v>-0.0979333199322287</v>
      </c>
      <c r="AA42" s="47">
        <f>+AA25-AA40</f>
        <v>870575000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898141884</v>
      </c>
      <c r="D45" s="18">
        <v>898141884</v>
      </c>
      <c r="E45" s="19">
        <v>539963000</v>
      </c>
      <c r="F45" s="20">
        <v>473427000</v>
      </c>
      <c r="G45" s="20">
        <v>577150521</v>
      </c>
      <c r="H45" s="20">
        <v>577150521</v>
      </c>
      <c r="I45" s="20">
        <v>577150521</v>
      </c>
      <c r="J45" s="20">
        <v>577150521</v>
      </c>
      <c r="K45" s="20">
        <v>577150521</v>
      </c>
      <c r="L45" s="20">
        <v>577150521</v>
      </c>
      <c r="M45" s="20">
        <v>577150521</v>
      </c>
      <c r="N45" s="20">
        <v>577150521</v>
      </c>
      <c r="O45" s="20">
        <v>1249980771</v>
      </c>
      <c r="P45" s="20">
        <v>2249950771</v>
      </c>
      <c r="Q45" s="20">
        <v>2229012883</v>
      </c>
      <c r="R45" s="20">
        <v>2229012883</v>
      </c>
      <c r="S45" s="20">
        <v>2229012883</v>
      </c>
      <c r="T45" s="20">
        <v>2229012883</v>
      </c>
      <c r="U45" s="20">
        <v>451011996</v>
      </c>
      <c r="V45" s="20">
        <v>451011996</v>
      </c>
      <c r="W45" s="20">
        <v>451011996</v>
      </c>
      <c r="X45" s="20">
        <v>473427000</v>
      </c>
      <c r="Y45" s="20">
        <v>-22415004</v>
      </c>
      <c r="Z45" s="48">
        <v>-4.73</v>
      </c>
      <c r="AA45" s="22">
        <v>473427000</v>
      </c>
    </row>
    <row r="46" spans="1:27" ht="13.5">
      <c r="A46" s="23" t="s">
        <v>67</v>
      </c>
      <c r="B46" s="17"/>
      <c r="C46" s="18">
        <v>394498479</v>
      </c>
      <c r="D46" s="18">
        <v>394498479</v>
      </c>
      <c r="E46" s="19">
        <v>389927000</v>
      </c>
      <c r="F46" s="20">
        <v>397148000</v>
      </c>
      <c r="G46" s="20">
        <v>395427206</v>
      </c>
      <c r="H46" s="20">
        <v>395427206</v>
      </c>
      <c r="I46" s="20">
        <v>395427206</v>
      </c>
      <c r="J46" s="20">
        <v>395427206</v>
      </c>
      <c r="K46" s="20">
        <v>395427206</v>
      </c>
      <c r="L46" s="20">
        <v>395427206</v>
      </c>
      <c r="M46" s="20">
        <v>395427206</v>
      </c>
      <c r="N46" s="20">
        <v>395427206</v>
      </c>
      <c r="O46" s="20">
        <v>2256114825</v>
      </c>
      <c r="P46" s="20">
        <v>1256116825</v>
      </c>
      <c r="Q46" s="20">
        <v>1276117825</v>
      </c>
      <c r="R46" s="20">
        <v>1276117825</v>
      </c>
      <c r="S46" s="20">
        <v>1276117825</v>
      </c>
      <c r="T46" s="20">
        <v>1276117825</v>
      </c>
      <c r="U46" s="20">
        <v>418710421</v>
      </c>
      <c r="V46" s="20">
        <v>418710421</v>
      </c>
      <c r="W46" s="20">
        <v>418710421</v>
      </c>
      <c r="X46" s="20">
        <v>397148000</v>
      </c>
      <c r="Y46" s="20">
        <v>21562421</v>
      </c>
      <c r="Z46" s="48">
        <v>5.43</v>
      </c>
      <c r="AA46" s="22">
        <v>397148000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1292640363</v>
      </c>
      <c r="D48" s="51">
        <f>SUM(D45:D47)</f>
        <v>1292640363</v>
      </c>
      <c r="E48" s="52">
        <f t="shared" si="7"/>
        <v>929890000</v>
      </c>
      <c r="F48" s="53">
        <f t="shared" si="7"/>
        <v>870575000</v>
      </c>
      <c r="G48" s="53">
        <f t="shared" si="7"/>
        <v>972577727</v>
      </c>
      <c r="H48" s="53">
        <f t="shared" si="7"/>
        <v>972577727</v>
      </c>
      <c r="I48" s="53">
        <f t="shared" si="7"/>
        <v>972577727</v>
      </c>
      <c r="J48" s="53">
        <f t="shared" si="7"/>
        <v>972577727</v>
      </c>
      <c r="K48" s="53">
        <f t="shared" si="7"/>
        <v>972577727</v>
      </c>
      <c r="L48" s="53">
        <f t="shared" si="7"/>
        <v>972577727</v>
      </c>
      <c r="M48" s="53">
        <f t="shared" si="7"/>
        <v>972577727</v>
      </c>
      <c r="N48" s="53">
        <f t="shared" si="7"/>
        <v>972577727</v>
      </c>
      <c r="O48" s="53">
        <f t="shared" si="7"/>
        <v>3506095596</v>
      </c>
      <c r="P48" s="53">
        <f t="shared" si="7"/>
        <v>3506067596</v>
      </c>
      <c r="Q48" s="53">
        <f t="shared" si="7"/>
        <v>3505130708</v>
      </c>
      <c r="R48" s="53">
        <f t="shared" si="7"/>
        <v>3505130708</v>
      </c>
      <c r="S48" s="53">
        <f t="shared" si="7"/>
        <v>3505130708</v>
      </c>
      <c r="T48" s="53">
        <f t="shared" si="7"/>
        <v>3505130708</v>
      </c>
      <c r="U48" s="53">
        <f t="shared" si="7"/>
        <v>869722417</v>
      </c>
      <c r="V48" s="53">
        <f t="shared" si="7"/>
        <v>869722417</v>
      </c>
      <c r="W48" s="53">
        <f t="shared" si="7"/>
        <v>869722417</v>
      </c>
      <c r="X48" s="53">
        <f t="shared" si="7"/>
        <v>870575000</v>
      </c>
      <c r="Y48" s="53">
        <f t="shared" si="7"/>
        <v>-852583</v>
      </c>
      <c r="Z48" s="54">
        <f>+IF(X48&lt;&gt;0,+(Y48/X48)*100,0)</f>
        <v>-0.0979333199322287</v>
      </c>
      <c r="AA48" s="55">
        <f>SUM(AA45:AA47)</f>
        <v>870575000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49137</v>
      </c>
      <c r="D6" s="18">
        <v>49137</v>
      </c>
      <c r="E6" s="19">
        <v>233000</v>
      </c>
      <c r="F6" s="20">
        <v>1749000</v>
      </c>
      <c r="G6" s="20">
        <v>15420458</v>
      </c>
      <c r="H6" s="20">
        <v>10099353</v>
      </c>
      <c r="I6" s="20">
        <v>9012058</v>
      </c>
      <c r="J6" s="20">
        <v>9012058</v>
      </c>
      <c r="K6" s="20">
        <v>9545941</v>
      </c>
      <c r="L6" s="20">
        <v>21054022</v>
      </c>
      <c r="M6" s="20">
        <v>16075783</v>
      </c>
      <c r="N6" s="20">
        <v>16075783</v>
      </c>
      <c r="O6" s="20">
        <v>13133539</v>
      </c>
      <c r="P6" s="20">
        <v>10543033</v>
      </c>
      <c r="Q6" s="20">
        <v>7245495</v>
      </c>
      <c r="R6" s="20">
        <v>7245495</v>
      </c>
      <c r="S6" s="20">
        <v>12431096</v>
      </c>
      <c r="T6" s="20">
        <v>9129276</v>
      </c>
      <c r="U6" s="20">
        <v>5022044</v>
      </c>
      <c r="V6" s="20">
        <v>5022044</v>
      </c>
      <c r="W6" s="20">
        <v>5022044</v>
      </c>
      <c r="X6" s="20">
        <v>1749000</v>
      </c>
      <c r="Y6" s="20">
        <v>3273044</v>
      </c>
      <c r="Z6" s="21">
        <v>187.14</v>
      </c>
      <c r="AA6" s="22">
        <v>1749000</v>
      </c>
    </row>
    <row r="7" spans="1:27" ht="13.5">
      <c r="A7" s="23" t="s">
        <v>34</v>
      </c>
      <c r="B7" s="17"/>
      <c r="C7" s="18">
        <v>2556525</v>
      </c>
      <c r="D7" s="18">
        <v>2556525</v>
      </c>
      <c r="E7" s="19">
        <v>7408228</v>
      </c>
      <c r="F7" s="20">
        <v>7408228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7408228</v>
      </c>
      <c r="Y7" s="20">
        <v>-7408228</v>
      </c>
      <c r="Z7" s="21">
        <v>-100</v>
      </c>
      <c r="AA7" s="22">
        <v>7408228</v>
      </c>
    </row>
    <row r="8" spans="1:27" ht="13.5">
      <c r="A8" s="23" t="s">
        <v>35</v>
      </c>
      <c r="B8" s="17"/>
      <c r="C8" s="18">
        <v>465301</v>
      </c>
      <c r="D8" s="18">
        <v>465301</v>
      </c>
      <c r="E8" s="19">
        <v>389000</v>
      </c>
      <c r="F8" s="20">
        <v>389000</v>
      </c>
      <c r="G8" s="20">
        <v>-742645</v>
      </c>
      <c r="H8" s="20">
        <v>1837810</v>
      </c>
      <c r="I8" s="20">
        <v>1465354</v>
      </c>
      <c r="J8" s="20">
        <v>1465354</v>
      </c>
      <c r="K8" s="20">
        <v>1461737</v>
      </c>
      <c r="L8" s="20">
        <v>1606869</v>
      </c>
      <c r="M8" s="20">
        <v>1012048</v>
      </c>
      <c r="N8" s="20">
        <v>1012048</v>
      </c>
      <c r="O8" s="20">
        <v>1720139</v>
      </c>
      <c r="P8" s="20">
        <v>1445824</v>
      </c>
      <c r="Q8" s="20">
        <v>1485945</v>
      </c>
      <c r="R8" s="20">
        <v>1485945</v>
      </c>
      <c r="S8" s="20">
        <v>1591208</v>
      </c>
      <c r="T8" s="20">
        <v>1653147</v>
      </c>
      <c r="U8" s="20">
        <v>2556561</v>
      </c>
      <c r="V8" s="20">
        <v>2556561</v>
      </c>
      <c r="W8" s="20">
        <v>2556561</v>
      </c>
      <c r="X8" s="20">
        <v>389000</v>
      </c>
      <c r="Y8" s="20">
        <v>2167561</v>
      </c>
      <c r="Z8" s="21">
        <v>557.21</v>
      </c>
      <c r="AA8" s="22">
        <v>389000</v>
      </c>
    </row>
    <row r="9" spans="1:27" ht="13.5">
      <c r="A9" s="23" t="s">
        <v>36</v>
      </c>
      <c r="B9" s="17"/>
      <c r="C9" s="18"/>
      <c r="D9" s="18"/>
      <c r="E9" s="19">
        <v>1200</v>
      </c>
      <c r="F9" s="20">
        <v>1400</v>
      </c>
      <c r="G9" s="20">
        <v>63303</v>
      </c>
      <c r="H9" s="20">
        <v>-107699</v>
      </c>
      <c r="I9" s="20">
        <v>-482635</v>
      </c>
      <c r="J9" s="20">
        <v>-482635</v>
      </c>
      <c r="K9" s="20">
        <v>-334722</v>
      </c>
      <c r="L9" s="20">
        <v>54476</v>
      </c>
      <c r="M9" s="20">
        <v>914835</v>
      </c>
      <c r="N9" s="20">
        <v>914835</v>
      </c>
      <c r="O9" s="20">
        <v>-247783</v>
      </c>
      <c r="P9" s="20"/>
      <c r="Q9" s="20">
        <v>-184731</v>
      </c>
      <c r="R9" s="20">
        <v>-184731</v>
      </c>
      <c r="S9" s="20">
        <v>162592</v>
      </c>
      <c r="T9" s="20">
        <v>103686</v>
      </c>
      <c r="U9" s="20">
        <v>76209</v>
      </c>
      <c r="V9" s="20">
        <v>76209</v>
      </c>
      <c r="W9" s="20">
        <v>76209</v>
      </c>
      <c r="X9" s="20">
        <v>1400</v>
      </c>
      <c r="Y9" s="20">
        <v>74809</v>
      </c>
      <c r="Z9" s="21">
        <v>5343.5</v>
      </c>
      <c r="AA9" s="22">
        <v>1400</v>
      </c>
    </row>
    <row r="10" spans="1:27" ht="13.5">
      <c r="A10" s="23" t="s">
        <v>37</v>
      </c>
      <c r="B10" s="17"/>
      <c r="C10" s="18"/>
      <c r="D10" s="18"/>
      <c r="E10" s="19">
        <v>1911012</v>
      </c>
      <c r="F10" s="20">
        <v>913200</v>
      </c>
      <c r="G10" s="24">
        <v>1106091</v>
      </c>
      <c r="H10" s="24">
        <v>231778</v>
      </c>
      <c r="I10" s="24">
        <v>231778</v>
      </c>
      <c r="J10" s="20">
        <v>231778</v>
      </c>
      <c r="K10" s="24">
        <v>231778</v>
      </c>
      <c r="L10" s="24">
        <v>231778</v>
      </c>
      <c r="M10" s="20">
        <v>231778</v>
      </c>
      <c r="N10" s="24">
        <v>231778</v>
      </c>
      <c r="O10" s="24">
        <v>231778</v>
      </c>
      <c r="P10" s="24">
        <v>94843</v>
      </c>
      <c r="Q10" s="20">
        <v>220939</v>
      </c>
      <c r="R10" s="24">
        <v>220939</v>
      </c>
      <c r="S10" s="24">
        <v>231778</v>
      </c>
      <c r="T10" s="20">
        <v>231778</v>
      </c>
      <c r="U10" s="24">
        <v>231778</v>
      </c>
      <c r="V10" s="24">
        <v>231778</v>
      </c>
      <c r="W10" s="24">
        <v>231778</v>
      </c>
      <c r="X10" s="20">
        <v>913200</v>
      </c>
      <c r="Y10" s="24">
        <v>-681422</v>
      </c>
      <c r="Z10" s="25">
        <v>-74.62</v>
      </c>
      <c r="AA10" s="26">
        <v>913200</v>
      </c>
    </row>
    <row r="11" spans="1:27" ht="13.5">
      <c r="A11" s="23" t="s">
        <v>38</v>
      </c>
      <c r="B11" s="17"/>
      <c r="C11" s="18">
        <v>2893</v>
      </c>
      <c r="D11" s="18">
        <v>2893</v>
      </c>
      <c r="E11" s="19">
        <v>134000</v>
      </c>
      <c r="F11" s="20">
        <v>7400</v>
      </c>
      <c r="G11" s="20">
        <v>8496</v>
      </c>
      <c r="H11" s="20">
        <v>2893</v>
      </c>
      <c r="I11" s="20">
        <v>2893</v>
      </c>
      <c r="J11" s="20">
        <v>2893</v>
      </c>
      <c r="K11" s="20">
        <v>2893</v>
      </c>
      <c r="L11" s="20">
        <v>2893</v>
      </c>
      <c r="M11" s="20">
        <v>2892</v>
      </c>
      <c r="N11" s="20">
        <v>2892</v>
      </c>
      <c r="O11" s="20">
        <v>2893</v>
      </c>
      <c r="P11" s="20">
        <v>2893</v>
      </c>
      <c r="Q11" s="20">
        <v>2893</v>
      </c>
      <c r="R11" s="20">
        <v>2893</v>
      </c>
      <c r="S11" s="20">
        <v>2893</v>
      </c>
      <c r="T11" s="20">
        <v>2893</v>
      </c>
      <c r="U11" s="20">
        <v>2893</v>
      </c>
      <c r="V11" s="20">
        <v>2893</v>
      </c>
      <c r="W11" s="20">
        <v>2893</v>
      </c>
      <c r="X11" s="20">
        <v>7400</v>
      </c>
      <c r="Y11" s="20">
        <v>-4507</v>
      </c>
      <c r="Z11" s="21">
        <v>-60.91</v>
      </c>
      <c r="AA11" s="22">
        <v>7400</v>
      </c>
    </row>
    <row r="12" spans="1:27" ht="13.5">
      <c r="A12" s="27" t="s">
        <v>39</v>
      </c>
      <c r="B12" s="28"/>
      <c r="C12" s="29">
        <f aca="true" t="shared" si="0" ref="C12:Y12">SUM(C6:C11)</f>
        <v>3073856</v>
      </c>
      <c r="D12" s="29">
        <f>SUM(D6:D11)</f>
        <v>3073856</v>
      </c>
      <c r="E12" s="30">
        <f t="shared" si="0"/>
        <v>10076440</v>
      </c>
      <c r="F12" s="31">
        <f t="shared" si="0"/>
        <v>10468228</v>
      </c>
      <c r="G12" s="31">
        <f t="shared" si="0"/>
        <v>15855703</v>
      </c>
      <c r="H12" s="31">
        <f t="shared" si="0"/>
        <v>12064135</v>
      </c>
      <c r="I12" s="31">
        <f t="shared" si="0"/>
        <v>10229448</v>
      </c>
      <c r="J12" s="31">
        <f t="shared" si="0"/>
        <v>10229448</v>
      </c>
      <c r="K12" s="31">
        <f t="shared" si="0"/>
        <v>10907627</v>
      </c>
      <c r="L12" s="31">
        <f t="shared" si="0"/>
        <v>22950038</v>
      </c>
      <c r="M12" s="31">
        <f t="shared" si="0"/>
        <v>18237336</v>
      </c>
      <c r="N12" s="31">
        <f t="shared" si="0"/>
        <v>18237336</v>
      </c>
      <c r="O12" s="31">
        <f t="shared" si="0"/>
        <v>14840566</v>
      </c>
      <c r="P12" s="31">
        <f t="shared" si="0"/>
        <v>12086593</v>
      </c>
      <c r="Q12" s="31">
        <f t="shared" si="0"/>
        <v>8770541</v>
      </c>
      <c r="R12" s="31">
        <f t="shared" si="0"/>
        <v>8770541</v>
      </c>
      <c r="S12" s="31">
        <f t="shared" si="0"/>
        <v>14419567</v>
      </c>
      <c r="T12" s="31">
        <f t="shared" si="0"/>
        <v>11120780</v>
      </c>
      <c r="U12" s="31">
        <f t="shared" si="0"/>
        <v>7889485</v>
      </c>
      <c r="V12" s="31">
        <f t="shared" si="0"/>
        <v>7889485</v>
      </c>
      <c r="W12" s="31">
        <f t="shared" si="0"/>
        <v>7889485</v>
      </c>
      <c r="X12" s="31">
        <f t="shared" si="0"/>
        <v>10468228</v>
      </c>
      <c r="Y12" s="31">
        <f t="shared" si="0"/>
        <v>-2578743</v>
      </c>
      <c r="Z12" s="32">
        <f>+IF(X12&lt;&gt;0,+(Y12/X12)*100,0)</f>
        <v>-24.633997272508775</v>
      </c>
      <c r="AA12" s="33">
        <f>SUM(AA6:AA11)</f>
        <v>10468228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18544000</v>
      </c>
      <c r="D17" s="18">
        <v>18544000</v>
      </c>
      <c r="E17" s="19">
        <v>193000</v>
      </c>
      <c r="F17" s="20">
        <v>18544000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18544000</v>
      </c>
      <c r="Y17" s="20">
        <v>-18544000</v>
      </c>
      <c r="Z17" s="21">
        <v>-100</v>
      </c>
      <c r="AA17" s="22">
        <v>18544000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75977912</v>
      </c>
      <c r="D19" s="18">
        <v>75977912</v>
      </c>
      <c r="E19" s="19">
        <v>95167000</v>
      </c>
      <c r="F19" s="20">
        <v>86209000</v>
      </c>
      <c r="G19" s="20">
        <v>88248773</v>
      </c>
      <c r="H19" s="20">
        <v>94761417</v>
      </c>
      <c r="I19" s="20">
        <v>94841138</v>
      </c>
      <c r="J19" s="20">
        <v>94841138</v>
      </c>
      <c r="K19" s="20">
        <v>95410672</v>
      </c>
      <c r="L19" s="20">
        <v>95582232</v>
      </c>
      <c r="M19" s="20">
        <v>96422388</v>
      </c>
      <c r="N19" s="20">
        <v>96422388</v>
      </c>
      <c r="O19" s="20">
        <v>97403271</v>
      </c>
      <c r="P19" s="20">
        <v>98498984</v>
      </c>
      <c r="Q19" s="20">
        <v>98564474</v>
      </c>
      <c r="R19" s="20">
        <v>98564474</v>
      </c>
      <c r="S19" s="20">
        <v>99209188</v>
      </c>
      <c r="T19" s="20">
        <v>100156284</v>
      </c>
      <c r="U19" s="20">
        <v>101647418</v>
      </c>
      <c r="V19" s="20">
        <v>101647418</v>
      </c>
      <c r="W19" s="20">
        <v>101647418</v>
      </c>
      <c r="X19" s="20">
        <v>86209000</v>
      </c>
      <c r="Y19" s="20">
        <v>15438418</v>
      </c>
      <c r="Z19" s="21">
        <v>17.91</v>
      </c>
      <c r="AA19" s="22">
        <v>86209000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227609</v>
      </c>
      <c r="D22" s="18">
        <v>227609</v>
      </c>
      <c r="E22" s="19">
        <v>723000</v>
      </c>
      <c r="F22" s="20">
        <v>723000</v>
      </c>
      <c r="G22" s="20">
        <v>875140</v>
      </c>
      <c r="H22" s="20">
        <v>875140</v>
      </c>
      <c r="I22" s="20">
        <v>875140</v>
      </c>
      <c r="J22" s="20">
        <v>875140</v>
      </c>
      <c r="K22" s="20">
        <v>875140</v>
      </c>
      <c r="L22" s="20">
        <v>875140</v>
      </c>
      <c r="M22" s="20">
        <v>875140</v>
      </c>
      <c r="N22" s="20">
        <v>875140</v>
      </c>
      <c r="O22" s="20">
        <v>875140</v>
      </c>
      <c r="P22" s="20">
        <v>875140</v>
      </c>
      <c r="Q22" s="20">
        <v>875140</v>
      </c>
      <c r="R22" s="20">
        <v>875140</v>
      </c>
      <c r="S22" s="20">
        <v>875140</v>
      </c>
      <c r="T22" s="20">
        <v>875140</v>
      </c>
      <c r="U22" s="20">
        <v>875140</v>
      </c>
      <c r="V22" s="20">
        <v>875140</v>
      </c>
      <c r="W22" s="20">
        <v>875140</v>
      </c>
      <c r="X22" s="20">
        <v>723000</v>
      </c>
      <c r="Y22" s="20">
        <v>152140</v>
      </c>
      <c r="Z22" s="21">
        <v>21.04</v>
      </c>
      <c r="AA22" s="22">
        <v>723000</v>
      </c>
    </row>
    <row r="23" spans="1:27" ht="13.5">
      <c r="A23" s="23" t="s">
        <v>49</v>
      </c>
      <c r="B23" s="17"/>
      <c r="C23" s="18">
        <v>1696200</v>
      </c>
      <c r="D23" s="18">
        <v>1696200</v>
      </c>
      <c r="E23" s="19">
        <v>4486671</v>
      </c>
      <c r="F23" s="20">
        <v>4082000</v>
      </c>
      <c r="G23" s="24">
        <v>1182736</v>
      </c>
      <c r="H23" s="24">
        <v>1682000</v>
      </c>
      <c r="I23" s="24">
        <v>1682000</v>
      </c>
      <c r="J23" s="20">
        <v>1682000</v>
      </c>
      <c r="K23" s="24">
        <v>1682000</v>
      </c>
      <c r="L23" s="24">
        <v>1682000</v>
      </c>
      <c r="M23" s="20">
        <v>1682000</v>
      </c>
      <c r="N23" s="24">
        <v>1682000</v>
      </c>
      <c r="O23" s="24">
        <v>1682000</v>
      </c>
      <c r="P23" s="24">
        <v>1682000</v>
      </c>
      <c r="Q23" s="20">
        <v>1682000</v>
      </c>
      <c r="R23" s="24">
        <v>1682000</v>
      </c>
      <c r="S23" s="24">
        <v>1682000</v>
      </c>
      <c r="T23" s="20">
        <v>1682000</v>
      </c>
      <c r="U23" s="24">
        <v>1682000</v>
      </c>
      <c r="V23" s="24">
        <v>1682000</v>
      </c>
      <c r="W23" s="24">
        <v>1682000</v>
      </c>
      <c r="X23" s="20">
        <v>4082000</v>
      </c>
      <c r="Y23" s="24">
        <v>-2400000</v>
      </c>
      <c r="Z23" s="25">
        <v>-58.79</v>
      </c>
      <c r="AA23" s="26">
        <v>4082000</v>
      </c>
    </row>
    <row r="24" spans="1:27" ht="13.5">
      <c r="A24" s="27" t="s">
        <v>50</v>
      </c>
      <c r="B24" s="35"/>
      <c r="C24" s="29">
        <f aca="true" t="shared" si="1" ref="C24:Y24">SUM(C15:C23)</f>
        <v>96445721</v>
      </c>
      <c r="D24" s="29">
        <f>SUM(D15:D23)</f>
        <v>96445721</v>
      </c>
      <c r="E24" s="36">
        <f t="shared" si="1"/>
        <v>100569671</v>
      </c>
      <c r="F24" s="37">
        <f t="shared" si="1"/>
        <v>109558000</v>
      </c>
      <c r="G24" s="37">
        <f t="shared" si="1"/>
        <v>90306649</v>
      </c>
      <c r="H24" s="37">
        <f t="shared" si="1"/>
        <v>97318557</v>
      </c>
      <c r="I24" s="37">
        <f t="shared" si="1"/>
        <v>97398278</v>
      </c>
      <c r="J24" s="37">
        <f t="shared" si="1"/>
        <v>97398278</v>
      </c>
      <c r="K24" s="37">
        <f t="shared" si="1"/>
        <v>97967812</v>
      </c>
      <c r="L24" s="37">
        <f t="shared" si="1"/>
        <v>98139372</v>
      </c>
      <c r="M24" s="37">
        <f t="shared" si="1"/>
        <v>98979528</v>
      </c>
      <c r="N24" s="37">
        <f t="shared" si="1"/>
        <v>98979528</v>
      </c>
      <c r="O24" s="37">
        <f t="shared" si="1"/>
        <v>99960411</v>
      </c>
      <c r="P24" s="37">
        <f t="shared" si="1"/>
        <v>101056124</v>
      </c>
      <c r="Q24" s="37">
        <f t="shared" si="1"/>
        <v>101121614</v>
      </c>
      <c r="R24" s="37">
        <f t="shared" si="1"/>
        <v>101121614</v>
      </c>
      <c r="S24" s="37">
        <f t="shared" si="1"/>
        <v>101766328</v>
      </c>
      <c r="T24" s="37">
        <f t="shared" si="1"/>
        <v>102713424</v>
      </c>
      <c r="U24" s="37">
        <f t="shared" si="1"/>
        <v>104204558</v>
      </c>
      <c r="V24" s="37">
        <f t="shared" si="1"/>
        <v>104204558</v>
      </c>
      <c r="W24" s="37">
        <f t="shared" si="1"/>
        <v>104204558</v>
      </c>
      <c r="X24" s="37">
        <f t="shared" si="1"/>
        <v>109558000</v>
      </c>
      <c r="Y24" s="37">
        <f t="shared" si="1"/>
        <v>-5353442</v>
      </c>
      <c r="Z24" s="38">
        <f>+IF(X24&lt;&gt;0,+(Y24/X24)*100,0)</f>
        <v>-4.886399897771044</v>
      </c>
      <c r="AA24" s="39">
        <f>SUM(AA15:AA23)</f>
        <v>109558000</v>
      </c>
    </row>
    <row r="25" spans="1:27" ht="13.5">
      <c r="A25" s="27" t="s">
        <v>51</v>
      </c>
      <c r="B25" s="28"/>
      <c r="C25" s="29">
        <f aca="true" t="shared" si="2" ref="C25:Y25">+C12+C24</f>
        <v>99519577</v>
      </c>
      <c r="D25" s="29">
        <f>+D12+D24</f>
        <v>99519577</v>
      </c>
      <c r="E25" s="30">
        <f t="shared" si="2"/>
        <v>110646111</v>
      </c>
      <c r="F25" s="31">
        <f t="shared" si="2"/>
        <v>120026228</v>
      </c>
      <c r="G25" s="31">
        <f t="shared" si="2"/>
        <v>106162352</v>
      </c>
      <c r="H25" s="31">
        <f t="shared" si="2"/>
        <v>109382692</v>
      </c>
      <c r="I25" s="31">
        <f t="shared" si="2"/>
        <v>107627726</v>
      </c>
      <c r="J25" s="31">
        <f t="shared" si="2"/>
        <v>107627726</v>
      </c>
      <c r="K25" s="31">
        <f t="shared" si="2"/>
        <v>108875439</v>
      </c>
      <c r="L25" s="31">
        <f t="shared" si="2"/>
        <v>121089410</v>
      </c>
      <c r="M25" s="31">
        <f t="shared" si="2"/>
        <v>117216864</v>
      </c>
      <c r="N25" s="31">
        <f t="shared" si="2"/>
        <v>117216864</v>
      </c>
      <c r="O25" s="31">
        <f t="shared" si="2"/>
        <v>114800977</v>
      </c>
      <c r="P25" s="31">
        <f t="shared" si="2"/>
        <v>113142717</v>
      </c>
      <c r="Q25" s="31">
        <f t="shared" si="2"/>
        <v>109892155</v>
      </c>
      <c r="R25" s="31">
        <f t="shared" si="2"/>
        <v>109892155</v>
      </c>
      <c r="S25" s="31">
        <f t="shared" si="2"/>
        <v>116185895</v>
      </c>
      <c r="T25" s="31">
        <f t="shared" si="2"/>
        <v>113834204</v>
      </c>
      <c r="U25" s="31">
        <f t="shared" si="2"/>
        <v>112094043</v>
      </c>
      <c r="V25" s="31">
        <f t="shared" si="2"/>
        <v>112094043</v>
      </c>
      <c r="W25" s="31">
        <f t="shared" si="2"/>
        <v>112094043</v>
      </c>
      <c r="X25" s="31">
        <f t="shared" si="2"/>
        <v>120026228</v>
      </c>
      <c r="Y25" s="31">
        <f t="shared" si="2"/>
        <v>-7932185</v>
      </c>
      <c r="Z25" s="32">
        <f>+IF(X25&lt;&gt;0,+(Y25/X25)*100,0)</f>
        <v>-6.6087097230115415</v>
      </c>
      <c r="AA25" s="33">
        <f>+AA12+AA24</f>
        <v>120026228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856177</v>
      </c>
      <c r="D29" s="18">
        <v>856177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443666</v>
      </c>
      <c r="D30" s="18">
        <v>443666</v>
      </c>
      <c r="E30" s="19"/>
      <c r="F30" s="20"/>
      <c r="G30" s="20">
        <v>10154</v>
      </c>
      <c r="H30" s="20">
        <v>10154</v>
      </c>
      <c r="I30" s="20">
        <v>-9454</v>
      </c>
      <c r="J30" s="20">
        <v>-9454</v>
      </c>
      <c r="K30" s="20">
        <v>7692</v>
      </c>
      <c r="L30" s="20">
        <v>6992</v>
      </c>
      <c r="M30" s="20">
        <v>5435</v>
      </c>
      <c r="N30" s="20">
        <v>5435</v>
      </c>
      <c r="O30" s="20">
        <v>-7701</v>
      </c>
      <c r="P30" s="20">
        <v>6564</v>
      </c>
      <c r="Q30" s="20"/>
      <c r="R30" s="20"/>
      <c r="S30" s="20">
        <v>6186</v>
      </c>
      <c r="T30" s="20">
        <v>6176</v>
      </c>
      <c r="U30" s="20">
        <v>6176</v>
      </c>
      <c r="V30" s="20">
        <v>6176</v>
      </c>
      <c r="W30" s="20">
        <v>6176</v>
      </c>
      <c r="X30" s="20"/>
      <c r="Y30" s="20">
        <v>6176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30400</v>
      </c>
      <c r="F31" s="20">
        <v>30000</v>
      </c>
      <c r="G31" s="20">
        <v>311245</v>
      </c>
      <c r="H31" s="20">
        <v>314245</v>
      </c>
      <c r="I31" s="20">
        <v>315245</v>
      </c>
      <c r="J31" s="20">
        <v>315245</v>
      </c>
      <c r="K31" s="20">
        <v>315245</v>
      </c>
      <c r="L31" s="20">
        <v>315999</v>
      </c>
      <c r="M31" s="20">
        <v>314499</v>
      </c>
      <c r="N31" s="20">
        <v>314499</v>
      </c>
      <c r="O31" s="20">
        <v>309099</v>
      </c>
      <c r="P31" s="20">
        <v>309853</v>
      </c>
      <c r="Q31" s="20">
        <v>311363</v>
      </c>
      <c r="R31" s="20">
        <v>311363</v>
      </c>
      <c r="S31" s="20">
        <v>315748</v>
      </c>
      <c r="T31" s="20">
        <v>315248</v>
      </c>
      <c r="U31" s="20">
        <v>316248</v>
      </c>
      <c r="V31" s="20">
        <v>316248</v>
      </c>
      <c r="W31" s="20">
        <v>316248</v>
      </c>
      <c r="X31" s="20">
        <v>30000</v>
      </c>
      <c r="Y31" s="20">
        <v>286248</v>
      </c>
      <c r="Z31" s="21">
        <v>954.16</v>
      </c>
      <c r="AA31" s="22">
        <v>30000</v>
      </c>
    </row>
    <row r="32" spans="1:27" ht="13.5">
      <c r="A32" s="23" t="s">
        <v>57</v>
      </c>
      <c r="B32" s="17"/>
      <c r="C32" s="18">
        <v>13269552</v>
      </c>
      <c r="D32" s="18">
        <v>13269552</v>
      </c>
      <c r="E32" s="19">
        <v>9332728</v>
      </c>
      <c r="F32" s="20">
        <v>9332728</v>
      </c>
      <c r="G32" s="20">
        <v>21620372</v>
      </c>
      <c r="H32" s="20">
        <v>8350250</v>
      </c>
      <c r="I32" s="20">
        <v>7719785</v>
      </c>
      <c r="J32" s="20">
        <v>7719785</v>
      </c>
      <c r="K32" s="20">
        <v>17917172</v>
      </c>
      <c r="L32" s="20">
        <v>19877450</v>
      </c>
      <c r="M32" s="20">
        <v>20982558</v>
      </c>
      <c r="N32" s="20">
        <v>20982558</v>
      </c>
      <c r="O32" s="20">
        <v>10951518</v>
      </c>
      <c r="P32" s="20">
        <v>14240913</v>
      </c>
      <c r="Q32" s="20">
        <v>14490734</v>
      </c>
      <c r="R32" s="20">
        <v>14490734</v>
      </c>
      <c r="S32" s="20">
        <v>8020112</v>
      </c>
      <c r="T32" s="20">
        <v>7455906</v>
      </c>
      <c r="U32" s="20">
        <v>8012589</v>
      </c>
      <c r="V32" s="20">
        <v>8012589</v>
      </c>
      <c r="W32" s="20">
        <v>8012589</v>
      </c>
      <c r="X32" s="20">
        <v>9332728</v>
      </c>
      <c r="Y32" s="20">
        <v>-1320139</v>
      </c>
      <c r="Z32" s="21">
        <v>-14.15</v>
      </c>
      <c r="AA32" s="22">
        <v>9332728</v>
      </c>
    </row>
    <row r="33" spans="1:27" ht="13.5">
      <c r="A33" s="23" t="s">
        <v>58</v>
      </c>
      <c r="B33" s="17"/>
      <c r="C33" s="18"/>
      <c r="D33" s="18"/>
      <c r="E33" s="19">
        <v>857000</v>
      </c>
      <c r="F33" s="20">
        <v>857331</v>
      </c>
      <c r="G33" s="20">
        <v>1561988</v>
      </c>
      <c r="H33" s="20">
        <v>3749293</v>
      </c>
      <c r="I33" s="20">
        <v>3711386</v>
      </c>
      <c r="J33" s="20">
        <v>3711386</v>
      </c>
      <c r="K33" s="20">
        <v>3739599</v>
      </c>
      <c r="L33" s="20">
        <v>3700565</v>
      </c>
      <c r="M33" s="20">
        <v>3739599</v>
      </c>
      <c r="N33" s="20">
        <v>3739599</v>
      </c>
      <c r="O33" s="20">
        <v>3739599</v>
      </c>
      <c r="P33" s="20">
        <v>3731471</v>
      </c>
      <c r="Q33" s="20">
        <v>3715913</v>
      </c>
      <c r="R33" s="20">
        <v>3715913</v>
      </c>
      <c r="S33" s="20">
        <v>3739076</v>
      </c>
      <c r="T33" s="20">
        <v>3739077</v>
      </c>
      <c r="U33" s="20">
        <v>3739077</v>
      </c>
      <c r="V33" s="20">
        <v>3739077</v>
      </c>
      <c r="W33" s="20">
        <v>3739077</v>
      </c>
      <c r="X33" s="20">
        <v>857331</v>
      </c>
      <c r="Y33" s="20">
        <v>2881746</v>
      </c>
      <c r="Z33" s="21">
        <v>336.13</v>
      </c>
      <c r="AA33" s="22">
        <v>857331</v>
      </c>
    </row>
    <row r="34" spans="1:27" ht="13.5">
      <c r="A34" s="27" t="s">
        <v>59</v>
      </c>
      <c r="B34" s="28"/>
      <c r="C34" s="29">
        <f aca="true" t="shared" si="3" ref="C34:Y34">SUM(C29:C33)</f>
        <v>14569395</v>
      </c>
      <c r="D34" s="29">
        <f>SUM(D29:D33)</f>
        <v>14569395</v>
      </c>
      <c r="E34" s="30">
        <f t="shared" si="3"/>
        <v>10220128</v>
      </c>
      <c r="F34" s="31">
        <f t="shared" si="3"/>
        <v>10220059</v>
      </c>
      <c r="G34" s="31">
        <f t="shared" si="3"/>
        <v>23503759</v>
      </c>
      <c r="H34" s="31">
        <f t="shared" si="3"/>
        <v>12423942</v>
      </c>
      <c r="I34" s="31">
        <f t="shared" si="3"/>
        <v>11736962</v>
      </c>
      <c r="J34" s="31">
        <f t="shared" si="3"/>
        <v>11736962</v>
      </c>
      <c r="K34" s="31">
        <f t="shared" si="3"/>
        <v>21979708</v>
      </c>
      <c r="L34" s="31">
        <f t="shared" si="3"/>
        <v>23901006</v>
      </c>
      <c r="M34" s="31">
        <f t="shared" si="3"/>
        <v>25042091</v>
      </c>
      <c r="N34" s="31">
        <f t="shared" si="3"/>
        <v>25042091</v>
      </c>
      <c r="O34" s="31">
        <f t="shared" si="3"/>
        <v>14992515</v>
      </c>
      <c r="P34" s="31">
        <f t="shared" si="3"/>
        <v>18288801</v>
      </c>
      <c r="Q34" s="31">
        <f t="shared" si="3"/>
        <v>18518010</v>
      </c>
      <c r="R34" s="31">
        <f t="shared" si="3"/>
        <v>18518010</v>
      </c>
      <c r="S34" s="31">
        <f t="shared" si="3"/>
        <v>12081122</v>
      </c>
      <c r="T34" s="31">
        <f t="shared" si="3"/>
        <v>11516407</v>
      </c>
      <c r="U34" s="31">
        <f t="shared" si="3"/>
        <v>12074090</v>
      </c>
      <c r="V34" s="31">
        <f t="shared" si="3"/>
        <v>12074090</v>
      </c>
      <c r="W34" s="31">
        <f t="shared" si="3"/>
        <v>12074090</v>
      </c>
      <c r="X34" s="31">
        <f t="shared" si="3"/>
        <v>10220059</v>
      </c>
      <c r="Y34" s="31">
        <f t="shared" si="3"/>
        <v>1854031</v>
      </c>
      <c r="Z34" s="32">
        <f>+IF(X34&lt;&gt;0,+(Y34/X34)*100,0)</f>
        <v>18.14109879404806</v>
      </c>
      <c r="AA34" s="33">
        <f>SUM(AA29:AA33)</f>
        <v>10220059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488482</v>
      </c>
      <c r="D37" s="18">
        <v>488482</v>
      </c>
      <c r="E37" s="19">
        <v>169000</v>
      </c>
      <c r="F37" s="20">
        <v>169000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169000</v>
      </c>
      <c r="Y37" s="20">
        <v>-169000</v>
      </c>
      <c r="Z37" s="21">
        <v>-100</v>
      </c>
      <c r="AA37" s="22">
        <v>169000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488482</v>
      </c>
      <c r="D39" s="29">
        <f>SUM(D37:D38)</f>
        <v>488482</v>
      </c>
      <c r="E39" s="36">
        <f t="shared" si="4"/>
        <v>169000</v>
      </c>
      <c r="F39" s="37">
        <f t="shared" si="4"/>
        <v>169000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169000</v>
      </c>
      <c r="Y39" s="37">
        <f t="shared" si="4"/>
        <v>-169000</v>
      </c>
      <c r="Z39" s="38">
        <f>+IF(X39&lt;&gt;0,+(Y39/X39)*100,0)</f>
        <v>-100</v>
      </c>
      <c r="AA39" s="39">
        <f>SUM(AA37:AA38)</f>
        <v>169000</v>
      </c>
    </row>
    <row r="40" spans="1:27" ht="13.5">
      <c r="A40" s="27" t="s">
        <v>62</v>
      </c>
      <c r="B40" s="28"/>
      <c r="C40" s="29">
        <f aca="true" t="shared" si="5" ref="C40:Y40">+C34+C39</f>
        <v>15057877</v>
      </c>
      <c r="D40" s="29">
        <f>+D34+D39</f>
        <v>15057877</v>
      </c>
      <c r="E40" s="30">
        <f t="shared" si="5"/>
        <v>10389128</v>
      </c>
      <c r="F40" s="31">
        <f t="shared" si="5"/>
        <v>10389059</v>
      </c>
      <c r="G40" s="31">
        <f t="shared" si="5"/>
        <v>23503759</v>
      </c>
      <c r="H40" s="31">
        <f t="shared" si="5"/>
        <v>12423942</v>
      </c>
      <c r="I40" s="31">
        <f t="shared" si="5"/>
        <v>11736962</v>
      </c>
      <c r="J40" s="31">
        <f t="shared" si="5"/>
        <v>11736962</v>
      </c>
      <c r="K40" s="31">
        <f t="shared" si="5"/>
        <v>21979708</v>
      </c>
      <c r="L40" s="31">
        <f t="shared" si="5"/>
        <v>23901006</v>
      </c>
      <c r="M40" s="31">
        <f t="shared" si="5"/>
        <v>25042091</v>
      </c>
      <c r="N40" s="31">
        <f t="shared" si="5"/>
        <v>25042091</v>
      </c>
      <c r="O40" s="31">
        <f t="shared" si="5"/>
        <v>14992515</v>
      </c>
      <c r="P40" s="31">
        <f t="shared" si="5"/>
        <v>18288801</v>
      </c>
      <c r="Q40" s="31">
        <f t="shared" si="5"/>
        <v>18518010</v>
      </c>
      <c r="R40" s="31">
        <f t="shared" si="5"/>
        <v>18518010</v>
      </c>
      <c r="S40" s="31">
        <f t="shared" si="5"/>
        <v>12081122</v>
      </c>
      <c r="T40" s="31">
        <f t="shared" si="5"/>
        <v>11516407</v>
      </c>
      <c r="U40" s="31">
        <f t="shared" si="5"/>
        <v>12074090</v>
      </c>
      <c r="V40" s="31">
        <f t="shared" si="5"/>
        <v>12074090</v>
      </c>
      <c r="W40" s="31">
        <f t="shared" si="5"/>
        <v>12074090</v>
      </c>
      <c r="X40" s="31">
        <f t="shared" si="5"/>
        <v>10389059</v>
      </c>
      <c r="Y40" s="31">
        <f t="shared" si="5"/>
        <v>1685031</v>
      </c>
      <c r="Z40" s="32">
        <f>+IF(X40&lt;&gt;0,+(Y40/X40)*100,0)</f>
        <v>16.21928415268409</v>
      </c>
      <c r="AA40" s="33">
        <f>+AA34+AA39</f>
        <v>10389059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84461700</v>
      </c>
      <c r="D42" s="43">
        <f>+D25-D40</f>
        <v>84461700</v>
      </c>
      <c r="E42" s="44">
        <f t="shared" si="6"/>
        <v>100256983</v>
      </c>
      <c r="F42" s="45">
        <f t="shared" si="6"/>
        <v>109637169</v>
      </c>
      <c r="G42" s="45">
        <f t="shared" si="6"/>
        <v>82658593</v>
      </c>
      <c r="H42" s="45">
        <f t="shared" si="6"/>
        <v>96958750</v>
      </c>
      <c r="I42" s="45">
        <f t="shared" si="6"/>
        <v>95890764</v>
      </c>
      <c r="J42" s="45">
        <f t="shared" si="6"/>
        <v>95890764</v>
      </c>
      <c r="K42" s="45">
        <f t="shared" si="6"/>
        <v>86895731</v>
      </c>
      <c r="L42" s="45">
        <f t="shared" si="6"/>
        <v>97188404</v>
      </c>
      <c r="M42" s="45">
        <f t="shared" si="6"/>
        <v>92174773</v>
      </c>
      <c r="N42" s="45">
        <f t="shared" si="6"/>
        <v>92174773</v>
      </c>
      <c r="O42" s="45">
        <f t="shared" si="6"/>
        <v>99808462</v>
      </c>
      <c r="P42" s="45">
        <f t="shared" si="6"/>
        <v>94853916</v>
      </c>
      <c r="Q42" s="45">
        <f t="shared" si="6"/>
        <v>91374145</v>
      </c>
      <c r="R42" s="45">
        <f t="shared" si="6"/>
        <v>91374145</v>
      </c>
      <c r="S42" s="45">
        <f t="shared" si="6"/>
        <v>104104773</v>
      </c>
      <c r="T42" s="45">
        <f t="shared" si="6"/>
        <v>102317797</v>
      </c>
      <c r="U42" s="45">
        <f t="shared" si="6"/>
        <v>100019953</v>
      </c>
      <c r="V42" s="45">
        <f t="shared" si="6"/>
        <v>100019953</v>
      </c>
      <c r="W42" s="45">
        <f t="shared" si="6"/>
        <v>100019953</v>
      </c>
      <c r="X42" s="45">
        <f t="shared" si="6"/>
        <v>109637169</v>
      </c>
      <c r="Y42" s="45">
        <f t="shared" si="6"/>
        <v>-9617216</v>
      </c>
      <c r="Z42" s="46">
        <f>+IF(X42&lt;&gt;0,+(Y42/X42)*100,0)</f>
        <v>-8.771857288653631</v>
      </c>
      <c r="AA42" s="47">
        <f>+AA25-AA40</f>
        <v>109637169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84461700</v>
      </c>
      <c r="D45" s="18">
        <v>84461700</v>
      </c>
      <c r="E45" s="19">
        <v>70168383</v>
      </c>
      <c r="F45" s="20">
        <v>73301169</v>
      </c>
      <c r="G45" s="20">
        <v>51803715</v>
      </c>
      <c r="H45" s="20">
        <v>66103872</v>
      </c>
      <c r="I45" s="20">
        <v>65035886</v>
      </c>
      <c r="J45" s="20">
        <v>65035886</v>
      </c>
      <c r="K45" s="20">
        <v>56040853</v>
      </c>
      <c r="L45" s="20">
        <v>66333526</v>
      </c>
      <c r="M45" s="20">
        <v>61319895</v>
      </c>
      <c r="N45" s="20">
        <v>61319895</v>
      </c>
      <c r="O45" s="20">
        <v>68953584</v>
      </c>
      <c r="P45" s="20">
        <v>63999038</v>
      </c>
      <c r="Q45" s="20">
        <v>60519267</v>
      </c>
      <c r="R45" s="20">
        <v>60519267</v>
      </c>
      <c r="S45" s="20">
        <v>73249895</v>
      </c>
      <c r="T45" s="20">
        <v>71462919</v>
      </c>
      <c r="U45" s="20">
        <v>69165075</v>
      </c>
      <c r="V45" s="20">
        <v>69165075</v>
      </c>
      <c r="W45" s="20">
        <v>69165075</v>
      </c>
      <c r="X45" s="20">
        <v>73301169</v>
      </c>
      <c r="Y45" s="20">
        <v>-4136094</v>
      </c>
      <c r="Z45" s="48">
        <v>-5.64</v>
      </c>
      <c r="AA45" s="22">
        <v>73301169</v>
      </c>
    </row>
    <row r="46" spans="1:27" ht="13.5">
      <c r="A46" s="23" t="s">
        <v>67</v>
      </c>
      <c r="B46" s="17"/>
      <c r="C46" s="18"/>
      <c r="D46" s="18"/>
      <c r="E46" s="19">
        <v>30088600</v>
      </c>
      <c r="F46" s="20">
        <v>36336000</v>
      </c>
      <c r="G46" s="20">
        <v>30854878</v>
      </c>
      <c r="H46" s="20">
        <v>30854878</v>
      </c>
      <c r="I46" s="20">
        <v>30854878</v>
      </c>
      <c r="J46" s="20">
        <v>30854878</v>
      </c>
      <c r="K46" s="20">
        <v>30854878</v>
      </c>
      <c r="L46" s="20">
        <v>30854878</v>
      </c>
      <c r="M46" s="20">
        <v>30854878</v>
      </c>
      <c r="N46" s="20">
        <v>30854878</v>
      </c>
      <c r="O46" s="20">
        <v>30854878</v>
      </c>
      <c r="P46" s="20">
        <v>30854878</v>
      </c>
      <c r="Q46" s="20">
        <v>30854878</v>
      </c>
      <c r="R46" s="20">
        <v>30854878</v>
      </c>
      <c r="S46" s="20">
        <v>30854878</v>
      </c>
      <c r="T46" s="20">
        <v>30854878</v>
      </c>
      <c r="U46" s="20">
        <v>30854878</v>
      </c>
      <c r="V46" s="20">
        <v>30854878</v>
      </c>
      <c r="W46" s="20">
        <v>30854878</v>
      </c>
      <c r="X46" s="20">
        <v>36336000</v>
      </c>
      <c r="Y46" s="20">
        <v>-5481122</v>
      </c>
      <c r="Z46" s="48">
        <v>-15.08</v>
      </c>
      <c r="AA46" s="22">
        <v>36336000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84461700</v>
      </c>
      <c r="D48" s="51">
        <f>SUM(D45:D47)</f>
        <v>84461700</v>
      </c>
      <c r="E48" s="52">
        <f t="shared" si="7"/>
        <v>100256983</v>
      </c>
      <c r="F48" s="53">
        <f t="shared" si="7"/>
        <v>109637169</v>
      </c>
      <c r="G48" s="53">
        <f t="shared" si="7"/>
        <v>82658593</v>
      </c>
      <c r="H48" s="53">
        <f t="shared" si="7"/>
        <v>96958750</v>
      </c>
      <c r="I48" s="53">
        <f t="shared" si="7"/>
        <v>95890764</v>
      </c>
      <c r="J48" s="53">
        <f t="shared" si="7"/>
        <v>95890764</v>
      </c>
      <c r="K48" s="53">
        <f t="shared" si="7"/>
        <v>86895731</v>
      </c>
      <c r="L48" s="53">
        <f t="shared" si="7"/>
        <v>97188404</v>
      </c>
      <c r="M48" s="53">
        <f t="shared" si="7"/>
        <v>92174773</v>
      </c>
      <c r="N48" s="53">
        <f t="shared" si="7"/>
        <v>92174773</v>
      </c>
      <c r="O48" s="53">
        <f t="shared" si="7"/>
        <v>99808462</v>
      </c>
      <c r="P48" s="53">
        <f t="shared" si="7"/>
        <v>94853916</v>
      </c>
      <c r="Q48" s="53">
        <f t="shared" si="7"/>
        <v>91374145</v>
      </c>
      <c r="R48" s="53">
        <f t="shared" si="7"/>
        <v>91374145</v>
      </c>
      <c r="S48" s="53">
        <f t="shared" si="7"/>
        <v>104104773</v>
      </c>
      <c r="T48" s="53">
        <f t="shared" si="7"/>
        <v>102317797</v>
      </c>
      <c r="U48" s="53">
        <f t="shared" si="7"/>
        <v>100019953</v>
      </c>
      <c r="V48" s="53">
        <f t="shared" si="7"/>
        <v>100019953</v>
      </c>
      <c r="W48" s="53">
        <f t="shared" si="7"/>
        <v>100019953</v>
      </c>
      <c r="X48" s="53">
        <f t="shared" si="7"/>
        <v>109637169</v>
      </c>
      <c r="Y48" s="53">
        <f t="shared" si="7"/>
        <v>-9617216</v>
      </c>
      <c r="Z48" s="54">
        <f>+IF(X48&lt;&gt;0,+(Y48/X48)*100,0)</f>
        <v>-8.771857288653631</v>
      </c>
      <c r="AA48" s="55">
        <f>SUM(AA45:AA47)</f>
        <v>109637169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19900371</v>
      </c>
      <c r="D6" s="18">
        <v>19900371</v>
      </c>
      <c r="E6" s="19">
        <v>17451613</v>
      </c>
      <c r="F6" s="20">
        <v>11513872</v>
      </c>
      <c r="G6" s="20">
        <v>118942057</v>
      </c>
      <c r="H6" s="20">
        <v>87720563</v>
      </c>
      <c r="I6" s="20">
        <v>78051957</v>
      </c>
      <c r="J6" s="20">
        <v>78051957</v>
      </c>
      <c r="K6" s="20">
        <v>47207229</v>
      </c>
      <c r="L6" s="20">
        <v>47207229</v>
      </c>
      <c r="M6" s="20">
        <v>28795841</v>
      </c>
      <c r="N6" s="20">
        <v>28795841</v>
      </c>
      <c r="O6" s="20">
        <v>44755244</v>
      </c>
      <c r="P6" s="20">
        <v>9657184</v>
      </c>
      <c r="Q6" s="20">
        <v>110207031</v>
      </c>
      <c r="R6" s="20">
        <v>110207031</v>
      </c>
      <c r="S6" s="20">
        <v>48228881</v>
      </c>
      <c r="T6" s="20">
        <v>16295358</v>
      </c>
      <c r="U6" s="20">
        <v>16295358</v>
      </c>
      <c r="V6" s="20">
        <v>16295358</v>
      </c>
      <c r="W6" s="20">
        <v>16295358</v>
      </c>
      <c r="X6" s="20">
        <v>11513872</v>
      </c>
      <c r="Y6" s="20">
        <v>4781486</v>
      </c>
      <c r="Z6" s="21">
        <v>41.53</v>
      </c>
      <c r="AA6" s="22">
        <v>11513872</v>
      </c>
    </row>
    <row r="7" spans="1:27" ht="13.5">
      <c r="A7" s="23" t="s">
        <v>34</v>
      </c>
      <c r="B7" s="17"/>
      <c r="C7" s="18">
        <v>27156447</v>
      </c>
      <c r="D7" s="18">
        <v>27156447</v>
      </c>
      <c r="E7" s="19">
        <v>148248995</v>
      </c>
      <c r="F7" s="20">
        <v>14523400</v>
      </c>
      <c r="G7" s="20">
        <v>5571127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14523400</v>
      </c>
      <c r="Y7" s="20">
        <v>-14523400</v>
      </c>
      <c r="Z7" s="21">
        <v>-100</v>
      </c>
      <c r="AA7" s="22">
        <v>14523400</v>
      </c>
    </row>
    <row r="8" spans="1:27" ht="13.5">
      <c r="A8" s="23" t="s">
        <v>35</v>
      </c>
      <c r="B8" s="17"/>
      <c r="C8" s="18">
        <v>90628267</v>
      </c>
      <c r="D8" s="18">
        <v>90628267</v>
      </c>
      <c r="E8" s="19">
        <v>39680337</v>
      </c>
      <c r="F8" s="20">
        <v>39680337</v>
      </c>
      <c r="G8" s="20">
        <v>98125935</v>
      </c>
      <c r="H8" s="20">
        <v>114318388</v>
      </c>
      <c r="I8" s="20">
        <v>119713147</v>
      </c>
      <c r="J8" s="20">
        <v>119713147</v>
      </c>
      <c r="K8" s="20">
        <v>111232080</v>
      </c>
      <c r="L8" s="20">
        <v>111232080</v>
      </c>
      <c r="M8" s="20">
        <v>109515289</v>
      </c>
      <c r="N8" s="20">
        <v>109515289</v>
      </c>
      <c r="O8" s="20">
        <v>112936136</v>
      </c>
      <c r="P8" s="20">
        <v>121114995</v>
      </c>
      <c r="Q8" s="20">
        <v>121057374</v>
      </c>
      <c r="R8" s="20">
        <v>121057374</v>
      </c>
      <c r="S8" s="20">
        <v>133416340</v>
      </c>
      <c r="T8" s="20">
        <v>140876456</v>
      </c>
      <c r="U8" s="20">
        <v>140876456</v>
      </c>
      <c r="V8" s="20">
        <v>140876456</v>
      </c>
      <c r="W8" s="20">
        <v>140876456</v>
      </c>
      <c r="X8" s="20">
        <v>39680337</v>
      </c>
      <c r="Y8" s="20">
        <v>101196119</v>
      </c>
      <c r="Z8" s="21">
        <v>255.03</v>
      </c>
      <c r="AA8" s="22">
        <v>39680337</v>
      </c>
    </row>
    <row r="9" spans="1:27" ht="13.5">
      <c r="A9" s="23" t="s">
        <v>36</v>
      </c>
      <c r="B9" s="17"/>
      <c r="C9" s="18">
        <v>39632286</v>
      </c>
      <c r="D9" s="18">
        <v>39632286</v>
      </c>
      <c r="E9" s="19">
        <v>7169798</v>
      </c>
      <c r="F9" s="20">
        <v>7169798</v>
      </c>
      <c r="G9" s="20">
        <v>6772269</v>
      </c>
      <c r="H9" s="20">
        <v>34162234</v>
      </c>
      <c r="I9" s="20">
        <v>40716974</v>
      </c>
      <c r="J9" s="20">
        <v>40716974</v>
      </c>
      <c r="K9" s="20">
        <v>44929822</v>
      </c>
      <c r="L9" s="20">
        <v>44929822</v>
      </c>
      <c r="M9" s="20">
        <v>26569361</v>
      </c>
      <c r="N9" s="20">
        <v>26569361</v>
      </c>
      <c r="O9" s="20">
        <v>27274577</v>
      </c>
      <c r="P9" s="20">
        <v>50757275</v>
      </c>
      <c r="Q9" s="20">
        <v>30988881</v>
      </c>
      <c r="R9" s="20">
        <v>30988881</v>
      </c>
      <c r="S9" s="20">
        <v>38855674</v>
      </c>
      <c r="T9" s="20">
        <v>62967761</v>
      </c>
      <c r="U9" s="20">
        <v>62967761</v>
      </c>
      <c r="V9" s="20">
        <v>62967761</v>
      </c>
      <c r="W9" s="20">
        <v>62967761</v>
      </c>
      <c r="X9" s="20">
        <v>7169798</v>
      </c>
      <c r="Y9" s="20">
        <v>55797963</v>
      </c>
      <c r="Z9" s="21">
        <v>778.24</v>
      </c>
      <c r="AA9" s="22">
        <v>7169798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7078439</v>
      </c>
      <c r="D11" s="18">
        <v>7078439</v>
      </c>
      <c r="E11" s="19">
        <v>5905804</v>
      </c>
      <c r="F11" s="20">
        <v>5905805</v>
      </c>
      <c r="G11" s="20">
        <v>7870975</v>
      </c>
      <c r="H11" s="20">
        <v>6004847</v>
      </c>
      <c r="I11" s="20">
        <v>6590458</v>
      </c>
      <c r="J11" s="20">
        <v>6590458</v>
      </c>
      <c r="K11" s="20">
        <v>7257242</v>
      </c>
      <c r="L11" s="20">
        <v>7257242</v>
      </c>
      <c r="M11" s="20">
        <v>8353386</v>
      </c>
      <c r="N11" s="20">
        <v>8353386</v>
      </c>
      <c r="O11" s="20">
        <v>5908884</v>
      </c>
      <c r="P11" s="20">
        <v>7447352</v>
      </c>
      <c r="Q11" s="20">
        <v>9397922</v>
      </c>
      <c r="R11" s="20">
        <v>9397922</v>
      </c>
      <c r="S11" s="20">
        <v>9641441</v>
      </c>
      <c r="T11" s="20">
        <v>13236746</v>
      </c>
      <c r="U11" s="20">
        <v>13236746</v>
      </c>
      <c r="V11" s="20">
        <v>13236746</v>
      </c>
      <c r="W11" s="20">
        <v>13236746</v>
      </c>
      <c r="X11" s="20">
        <v>5905805</v>
      </c>
      <c r="Y11" s="20">
        <v>7330941</v>
      </c>
      <c r="Z11" s="21">
        <v>124.13</v>
      </c>
      <c r="AA11" s="22">
        <v>5905805</v>
      </c>
    </row>
    <row r="12" spans="1:27" ht="13.5">
      <c r="A12" s="27" t="s">
        <v>39</v>
      </c>
      <c r="B12" s="28"/>
      <c r="C12" s="29">
        <f aca="true" t="shared" si="0" ref="C12:Y12">SUM(C6:C11)</f>
        <v>184395810</v>
      </c>
      <c r="D12" s="29">
        <f>SUM(D6:D11)</f>
        <v>184395810</v>
      </c>
      <c r="E12" s="30">
        <f t="shared" si="0"/>
        <v>218456547</v>
      </c>
      <c r="F12" s="31">
        <f t="shared" si="0"/>
        <v>78793212</v>
      </c>
      <c r="G12" s="31">
        <f t="shared" si="0"/>
        <v>237282363</v>
      </c>
      <c r="H12" s="31">
        <f t="shared" si="0"/>
        <v>242206032</v>
      </c>
      <c r="I12" s="31">
        <f t="shared" si="0"/>
        <v>245072536</v>
      </c>
      <c r="J12" s="31">
        <f t="shared" si="0"/>
        <v>245072536</v>
      </c>
      <c r="K12" s="31">
        <f t="shared" si="0"/>
        <v>210626373</v>
      </c>
      <c r="L12" s="31">
        <f t="shared" si="0"/>
        <v>210626373</v>
      </c>
      <c r="M12" s="31">
        <f t="shared" si="0"/>
        <v>173233877</v>
      </c>
      <c r="N12" s="31">
        <f t="shared" si="0"/>
        <v>173233877</v>
      </c>
      <c r="O12" s="31">
        <f t="shared" si="0"/>
        <v>190874841</v>
      </c>
      <c r="P12" s="31">
        <f t="shared" si="0"/>
        <v>188976806</v>
      </c>
      <c r="Q12" s="31">
        <f t="shared" si="0"/>
        <v>271651208</v>
      </c>
      <c r="R12" s="31">
        <f t="shared" si="0"/>
        <v>271651208</v>
      </c>
      <c r="S12" s="31">
        <f t="shared" si="0"/>
        <v>230142336</v>
      </c>
      <c r="T12" s="31">
        <f t="shared" si="0"/>
        <v>233376321</v>
      </c>
      <c r="U12" s="31">
        <f t="shared" si="0"/>
        <v>233376321</v>
      </c>
      <c r="V12" s="31">
        <f t="shared" si="0"/>
        <v>233376321</v>
      </c>
      <c r="W12" s="31">
        <f t="shared" si="0"/>
        <v>233376321</v>
      </c>
      <c r="X12" s="31">
        <f t="shared" si="0"/>
        <v>78793212</v>
      </c>
      <c r="Y12" s="31">
        <f t="shared" si="0"/>
        <v>154583109</v>
      </c>
      <c r="Z12" s="32">
        <f>+IF(X12&lt;&gt;0,+(Y12/X12)*100,0)</f>
        <v>196.1883582052728</v>
      </c>
      <c r="AA12" s="33">
        <f>SUM(AA6:AA11)</f>
        <v>78793212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17307</v>
      </c>
      <c r="D15" s="18">
        <v>17307</v>
      </c>
      <c r="E15" s="19"/>
      <c r="F15" s="20"/>
      <c r="G15" s="20">
        <v>29387</v>
      </c>
      <c r="H15" s="20">
        <v>9056</v>
      </c>
      <c r="I15" s="20">
        <v>9056</v>
      </c>
      <c r="J15" s="20">
        <v>9056</v>
      </c>
      <c r="K15" s="20">
        <v>806</v>
      </c>
      <c r="L15" s="20">
        <v>806</v>
      </c>
      <c r="M15" s="20">
        <v>679</v>
      </c>
      <c r="N15" s="20">
        <v>679</v>
      </c>
      <c r="O15" s="20">
        <v>679</v>
      </c>
      <c r="P15" s="20">
        <v>679</v>
      </c>
      <c r="Q15" s="20">
        <v>426</v>
      </c>
      <c r="R15" s="20">
        <v>426</v>
      </c>
      <c r="S15" s="20">
        <v>426</v>
      </c>
      <c r="T15" s="20">
        <v>426</v>
      </c>
      <c r="U15" s="20">
        <v>426</v>
      </c>
      <c r="V15" s="20">
        <v>426</v>
      </c>
      <c r="W15" s="20">
        <v>426</v>
      </c>
      <c r="X15" s="20"/>
      <c r="Y15" s="20">
        <v>426</v>
      </c>
      <c r="Z15" s="21"/>
      <c r="AA15" s="22"/>
    </row>
    <row r="16" spans="1:27" ht="13.5">
      <c r="A16" s="23" t="s">
        <v>42</v>
      </c>
      <c r="B16" s="17"/>
      <c r="C16" s="18">
        <v>21549063</v>
      </c>
      <c r="D16" s="18">
        <v>21549063</v>
      </c>
      <c r="E16" s="19">
        <v>23068535</v>
      </c>
      <c r="F16" s="20">
        <v>23068535</v>
      </c>
      <c r="G16" s="24">
        <v>21191705</v>
      </c>
      <c r="H16" s="24">
        <v>21792538</v>
      </c>
      <c r="I16" s="24">
        <v>21910349</v>
      </c>
      <c r="J16" s="20">
        <v>21910349</v>
      </c>
      <c r="K16" s="24">
        <v>22032086</v>
      </c>
      <c r="L16" s="24">
        <v>22032086</v>
      </c>
      <c r="M16" s="20">
        <v>22271634</v>
      </c>
      <c r="N16" s="24">
        <v>22271634</v>
      </c>
      <c r="O16" s="24">
        <v>22393371</v>
      </c>
      <c r="P16" s="24">
        <v>22503328</v>
      </c>
      <c r="Q16" s="20">
        <v>22503328</v>
      </c>
      <c r="R16" s="24">
        <v>22503328</v>
      </c>
      <c r="S16" s="24">
        <v>22742875</v>
      </c>
      <c r="T16" s="20">
        <v>22864613</v>
      </c>
      <c r="U16" s="24">
        <v>22864613</v>
      </c>
      <c r="V16" s="24">
        <v>22864613</v>
      </c>
      <c r="W16" s="24">
        <v>22864613</v>
      </c>
      <c r="X16" s="20">
        <v>23068535</v>
      </c>
      <c r="Y16" s="24">
        <v>-203922</v>
      </c>
      <c r="Z16" s="25">
        <v>-0.88</v>
      </c>
      <c r="AA16" s="26">
        <v>23068535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20">
        <v>100</v>
      </c>
      <c r="O18" s="20">
        <v>100</v>
      </c>
      <c r="P18" s="20">
        <v>100</v>
      </c>
      <c r="Q18" s="20">
        <v>100</v>
      </c>
      <c r="R18" s="20">
        <v>100</v>
      </c>
      <c r="S18" s="20">
        <v>100</v>
      </c>
      <c r="T18" s="20">
        <v>100</v>
      </c>
      <c r="U18" s="20">
        <v>100</v>
      </c>
      <c r="V18" s="20">
        <v>100</v>
      </c>
      <c r="W18" s="20">
        <v>100</v>
      </c>
      <c r="X18" s="20"/>
      <c r="Y18" s="20">
        <v>100</v>
      </c>
      <c r="Z18" s="21"/>
      <c r="AA18" s="22"/>
    </row>
    <row r="19" spans="1:27" ht="13.5">
      <c r="A19" s="23" t="s">
        <v>45</v>
      </c>
      <c r="B19" s="17"/>
      <c r="C19" s="18">
        <v>1125519353</v>
      </c>
      <c r="D19" s="18">
        <v>1125519353</v>
      </c>
      <c r="E19" s="19">
        <v>1693071904</v>
      </c>
      <c r="F19" s="20">
        <v>1443071904</v>
      </c>
      <c r="G19" s="20">
        <v>1340409202</v>
      </c>
      <c r="H19" s="20">
        <v>1130829377</v>
      </c>
      <c r="I19" s="20">
        <v>1138390006</v>
      </c>
      <c r="J19" s="20">
        <v>1138390006</v>
      </c>
      <c r="K19" s="20">
        <v>1164412889</v>
      </c>
      <c r="L19" s="20">
        <v>1164412889</v>
      </c>
      <c r="M19" s="20">
        <v>1233537861</v>
      </c>
      <c r="N19" s="20">
        <v>1233537861</v>
      </c>
      <c r="O19" s="20">
        <v>1232118664</v>
      </c>
      <c r="P19" s="20">
        <v>1289538141</v>
      </c>
      <c r="Q19" s="20">
        <v>1315848496</v>
      </c>
      <c r="R19" s="20">
        <v>1315848496</v>
      </c>
      <c r="S19" s="20">
        <v>1343803381</v>
      </c>
      <c r="T19" s="20">
        <v>1371340576</v>
      </c>
      <c r="U19" s="20">
        <v>1371340576</v>
      </c>
      <c r="V19" s="20">
        <v>1371340576</v>
      </c>
      <c r="W19" s="20">
        <v>1371340576</v>
      </c>
      <c r="X19" s="20">
        <v>1443071904</v>
      </c>
      <c r="Y19" s="20">
        <v>-71731328</v>
      </c>
      <c r="Z19" s="21">
        <v>-4.97</v>
      </c>
      <c r="AA19" s="22">
        <v>1443071904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2018320</v>
      </c>
      <c r="D21" s="18">
        <v>2018320</v>
      </c>
      <c r="E21" s="19">
        <v>1500000</v>
      </c>
      <c r="F21" s="20">
        <v>2018320</v>
      </c>
      <c r="G21" s="20"/>
      <c r="H21" s="20"/>
      <c r="I21" s="20"/>
      <c r="J21" s="20"/>
      <c r="K21" s="20"/>
      <c r="L21" s="20"/>
      <c r="M21" s="20">
        <v>2018320</v>
      </c>
      <c r="N21" s="20">
        <v>2018320</v>
      </c>
      <c r="O21" s="20"/>
      <c r="P21" s="20"/>
      <c r="Q21" s="20"/>
      <c r="R21" s="20"/>
      <c r="S21" s="20"/>
      <c r="T21" s="20">
        <v>205578</v>
      </c>
      <c r="U21" s="20">
        <v>205578</v>
      </c>
      <c r="V21" s="20">
        <v>205578</v>
      </c>
      <c r="W21" s="20">
        <v>205578</v>
      </c>
      <c r="X21" s="20">
        <v>2018320</v>
      </c>
      <c r="Y21" s="20">
        <v>-1812742</v>
      </c>
      <c r="Z21" s="21">
        <v>-89.81</v>
      </c>
      <c r="AA21" s="22">
        <v>2018320</v>
      </c>
    </row>
    <row r="22" spans="1:27" ht="13.5">
      <c r="A22" s="23" t="s">
        <v>48</v>
      </c>
      <c r="B22" s="17"/>
      <c r="C22" s="18">
        <v>6025785</v>
      </c>
      <c r="D22" s="18">
        <v>6025785</v>
      </c>
      <c r="E22" s="19">
        <v>1964676</v>
      </c>
      <c r="F22" s="20">
        <v>6471246</v>
      </c>
      <c r="G22" s="20">
        <v>5800773</v>
      </c>
      <c r="H22" s="20">
        <v>5728361</v>
      </c>
      <c r="I22" s="20">
        <v>6618406</v>
      </c>
      <c r="J22" s="20">
        <v>6618406</v>
      </c>
      <c r="K22" s="20">
        <v>6501436</v>
      </c>
      <c r="L22" s="20">
        <v>6501436</v>
      </c>
      <c r="M22" s="20">
        <v>6476270</v>
      </c>
      <c r="N22" s="20">
        <v>6476270</v>
      </c>
      <c r="O22" s="20">
        <v>6243244</v>
      </c>
      <c r="P22" s="20">
        <v>5165304</v>
      </c>
      <c r="Q22" s="20">
        <v>5049425</v>
      </c>
      <c r="R22" s="20">
        <v>5049425</v>
      </c>
      <c r="S22" s="20">
        <v>4918918</v>
      </c>
      <c r="T22" s="20">
        <v>4820650</v>
      </c>
      <c r="U22" s="20">
        <v>4820650</v>
      </c>
      <c r="V22" s="20">
        <v>4820650</v>
      </c>
      <c r="W22" s="20">
        <v>4820650</v>
      </c>
      <c r="X22" s="20">
        <v>6471246</v>
      </c>
      <c r="Y22" s="20">
        <v>-1650596</v>
      </c>
      <c r="Z22" s="21">
        <v>-25.51</v>
      </c>
      <c r="AA22" s="22">
        <v>6471246</v>
      </c>
    </row>
    <row r="23" spans="1:27" ht="13.5">
      <c r="A23" s="23" t="s">
        <v>49</v>
      </c>
      <c r="B23" s="17"/>
      <c r="C23" s="18">
        <v>205578</v>
      </c>
      <c r="D23" s="18">
        <v>205578</v>
      </c>
      <c r="E23" s="19"/>
      <c r="F23" s="20"/>
      <c r="G23" s="24">
        <v>205578</v>
      </c>
      <c r="H23" s="24">
        <v>205578</v>
      </c>
      <c r="I23" s="24">
        <v>205578</v>
      </c>
      <c r="J23" s="20">
        <v>205578</v>
      </c>
      <c r="K23" s="24">
        <v>205578</v>
      </c>
      <c r="L23" s="24">
        <v>205578</v>
      </c>
      <c r="M23" s="20">
        <v>205578</v>
      </c>
      <c r="N23" s="24">
        <v>205578</v>
      </c>
      <c r="O23" s="24">
        <v>205578</v>
      </c>
      <c r="P23" s="24">
        <v>205578</v>
      </c>
      <c r="Q23" s="20">
        <v>205577</v>
      </c>
      <c r="R23" s="24">
        <v>205577</v>
      </c>
      <c r="S23" s="24">
        <v>205577</v>
      </c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1155335406</v>
      </c>
      <c r="D24" s="29">
        <f>SUM(D15:D23)</f>
        <v>1155335406</v>
      </c>
      <c r="E24" s="36">
        <f t="shared" si="1"/>
        <v>1719605115</v>
      </c>
      <c r="F24" s="37">
        <f t="shared" si="1"/>
        <v>1474630005</v>
      </c>
      <c r="G24" s="37">
        <f t="shared" si="1"/>
        <v>1367636745</v>
      </c>
      <c r="H24" s="37">
        <f t="shared" si="1"/>
        <v>1158565010</v>
      </c>
      <c r="I24" s="37">
        <f t="shared" si="1"/>
        <v>1167133495</v>
      </c>
      <c r="J24" s="37">
        <f t="shared" si="1"/>
        <v>1167133495</v>
      </c>
      <c r="K24" s="37">
        <f t="shared" si="1"/>
        <v>1193152895</v>
      </c>
      <c r="L24" s="37">
        <f t="shared" si="1"/>
        <v>1193152895</v>
      </c>
      <c r="M24" s="37">
        <f t="shared" si="1"/>
        <v>1264510442</v>
      </c>
      <c r="N24" s="37">
        <f t="shared" si="1"/>
        <v>1264510442</v>
      </c>
      <c r="O24" s="37">
        <f t="shared" si="1"/>
        <v>1260961636</v>
      </c>
      <c r="P24" s="37">
        <f t="shared" si="1"/>
        <v>1317413130</v>
      </c>
      <c r="Q24" s="37">
        <f t="shared" si="1"/>
        <v>1343607352</v>
      </c>
      <c r="R24" s="37">
        <f t="shared" si="1"/>
        <v>1343607352</v>
      </c>
      <c r="S24" s="37">
        <f t="shared" si="1"/>
        <v>1371671277</v>
      </c>
      <c r="T24" s="37">
        <f t="shared" si="1"/>
        <v>1399231943</v>
      </c>
      <c r="U24" s="37">
        <f t="shared" si="1"/>
        <v>1399231943</v>
      </c>
      <c r="V24" s="37">
        <f t="shared" si="1"/>
        <v>1399231943</v>
      </c>
      <c r="W24" s="37">
        <f t="shared" si="1"/>
        <v>1399231943</v>
      </c>
      <c r="X24" s="37">
        <f t="shared" si="1"/>
        <v>1474630005</v>
      </c>
      <c r="Y24" s="37">
        <f t="shared" si="1"/>
        <v>-75398062</v>
      </c>
      <c r="Z24" s="38">
        <f>+IF(X24&lt;&gt;0,+(Y24/X24)*100,0)</f>
        <v>-5.113015586577597</v>
      </c>
      <c r="AA24" s="39">
        <f>SUM(AA15:AA23)</f>
        <v>1474630005</v>
      </c>
    </row>
    <row r="25" spans="1:27" ht="13.5">
      <c r="A25" s="27" t="s">
        <v>51</v>
      </c>
      <c r="B25" s="28"/>
      <c r="C25" s="29">
        <f aca="true" t="shared" si="2" ref="C25:Y25">+C12+C24</f>
        <v>1339731216</v>
      </c>
      <c r="D25" s="29">
        <f>+D12+D24</f>
        <v>1339731216</v>
      </c>
      <c r="E25" s="30">
        <f t="shared" si="2"/>
        <v>1938061662</v>
      </c>
      <c r="F25" s="31">
        <f t="shared" si="2"/>
        <v>1553423217</v>
      </c>
      <c r="G25" s="31">
        <f t="shared" si="2"/>
        <v>1604919108</v>
      </c>
      <c r="H25" s="31">
        <f t="shared" si="2"/>
        <v>1400771042</v>
      </c>
      <c r="I25" s="31">
        <f t="shared" si="2"/>
        <v>1412206031</v>
      </c>
      <c r="J25" s="31">
        <f t="shared" si="2"/>
        <v>1412206031</v>
      </c>
      <c r="K25" s="31">
        <f t="shared" si="2"/>
        <v>1403779268</v>
      </c>
      <c r="L25" s="31">
        <f t="shared" si="2"/>
        <v>1403779268</v>
      </c>
      <c r="M25" s="31">
        <f t="shared" si="2"/>
        <v>1437744319</v>
      </c>
      <c r="N25" s="31">
        <f t="shared" si="2"/>
        <v>1437744319</v>
      </c>
      <c r="O25" s="31">
        <f t="shared" si="2"/>
        <v>1451836477</v>
      </c>
      <c r="P25" s="31">
        <f t="shared" si="2"/>
        <v>1506389936</v>
      </c>
      <c r="Q25" s="31">
        <f t="shared" si="2"/>
        <v>1615258560</v>
      </c>
      <c r="R25" s="31">
        <f t="shared" si="2"/>
        <v>1615258560</v>
      </c>
      <c r="S25" s="31">
        <f t="shared" si="2"/>
        <v>1601813613</v>
      </c>
      <c r="T25" s="31">
        <f t="shared" si="2"/>
        <v>1632608264</v>
      </c>
      <c r="U25" s="31">
        <f t="shared" si="2"/>
        <v>1632608264</v>
      </c>
      <c r="V25" s="31">
        <f t="shared" si="2"/>
        <v>1632608264</v>
      </c>
      <c r="W25" s="31">
        <f t="shared" si="2"/>
        <v>1632608264</v>
      </c>
      <c r="X25" s="31">
        <f t="shared" si="2"/>
        <v>1553423217</v>
      </c>
      <c r="Y25" s="31">
        <f t="shared" si="2"/>
        <v>79185047</v>
      </c>
      <c r="Z25" s="32">
        <f>+IF(X25&lt;&gt;0,+(Y25/X25)*100,0)</f>
        <v>5.097454842533102</v>
      </c>
      <c r="AA25" s="33">
        <f>+AA12+AA24</f>
        <v>1553423217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4567419</v>
      </c>
      <c r="D30" s="18">
        <v>4567419</v>
      </c>
      <c r="E30" s="19">
        <v>3017652</v>
      </c>
      <c r="F30" s="20">
        <v>3017652</v>
      </c>
      <c r="G30" s="20">
        <v>3115127</v>
      </c>
      <c r="H30" s="20">
        <v>3115127</v>
      </c>
      <c r="I30" s="20">
        <v>1516041</v>
      </c>
      <c r="J30" s="20">
        <v>1516041</v>
      </c>
      <c r="K30" s="20">
        <v>1516042</v>
      </c>
      <c r="L30" s="20">
        <v>1516042</v>
      </c>
      <c r="M30" s="20">
        <v>1516042</v>
      </c>
      <c r="N30" s="20">
        <v>1516042</v>
      </c>
      <c r="O30" s="20">
        <v>1516041</v>
      </c>
      <c r="P30" s="20">
        <v>1516041</v>
      </c>
      <c r="Q30" s="20">
        <v>1516041</v>
      </c>
      <c r="R30" s="20">
        <v>1516041</v>
      </c>
      <c r="S30" s="20">
        <v>1516041</v>
      </c>
      <c r="T30" s="20">
        <v>1516041</v>
      </c>
      <c r="U30" s="20">
        <v>1516041</v>
      </c>
      <c r="V30" s="20">
        <v>1516041</v>
      </c>
      <c r="W30" s="20">
        <v>1516041</v>
      </c>
      <c r="X30" s="20">
        <v>3017652</v>
      </c>
      <c r="Y30" s="20">
        <v>-1501611</v>
      </c>
      <c r="Z30" s="21">
        <v>-49.76</v>
      </c>
      <c r="AA30" s="22">
        <v>3017652</v>
      </c>
    </row>
    <row r="31" spans="1:27" ht="13.5">
      <c r="A31" s="23" t="s">
        <v>56</v>
      </c>
      <c r="B31" s="17"/>
      <c r="C31" s="18">
        <v>4723194</v>
      </c>
      <c r="D31" s="18">
        <v>4723194</v>
      </c>
      <c r="E31" s="19">
        <v>3963424</v>
      </c>
      <c r="F31" s="20">
        <v>3963424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2942953</v>
      </c>
      <c r="U31" s="20">
        <v>2942953</v>
      </c>
      <c r="V31" s="20">
        <v>2942953</v>
      </c>
      <c r="W31" s="20">
        <v>2942953</v>
      </c>
      <c r="X31" s="20">
        <v>3963424</v>
      </c>
      <c r="Y31" s="20">
        <v>-1020471</v>
      </c>
      <c r="Z31" s="21">
        <v>-25.75</v>
      </c>
      <c r="AA31" s="22">
        <v>3963424</v>
      </c>
    </row>
    <row r="32" spans="1:27" ht="13.5">
      <c r="A32" s="23" t="s">
        <v>57</v>
      </c>
      <c r="B32" s="17"/>
      <c r="C32" s="18">
        <v>208998126</v>
      </c>
      <c r="D32" s="18">
        <v>208998126</v>
      </c>
      <c r="E32" s="19">
        <v>48094186</v>
      </c>
      <c r="F32" s="20">
        <v>48094186</v>
      </c>
      <c r="G32" s="20">
        <v>181063993</v>
      </c>
      <c r="H32" s="20">
        <v>213355269</v>
      </c>
      <c r="I32" s="20">
        <v>232004497</v>
      </c>
      <c r="J32" s="20">
        <v>232004497</v>
      </c>
      <c r="K32" s="20">
        <v>219540248</v>
      </c>
      <c r="L32" s="20">
        <v>219540248</v>
      </c>
      <c r="M32" s="20">
        <v>309609860</v>
      </c>
      <c r="N32" s="20">
        <v>309609860</v>
      </c>
      <c r="O32" s="20">
        <v>201065518</v>
      </c>
      <c r="P32" s="20">
        <v>209877008</v>
      </c>
      <c r="Q32" s="20">
        <v>238891833</v>
      </c>
      <c r="R32" s="20">
        <v>238891833</v>
      </c>
      <c r="S32" s="20">
        <v>219205704</v>
      </c>
      <c r="T32" s="20">
        <v>224177631</v>
      </c>
      <c r="U32" s="20">
        <v>224177631</v>
      </c>
      <c r="V32" s="20">
        <v>224177631</v>
      </c>
      <c r="W32" s="20">
        <v>224177631</v>
      </c>
      <c r="X32" s="20">
        <v>48094186</v>
      </c>
      <c r="Y32" s="20">
        <v>176083445</v>
      </c>
      <c r="Z32" s="21">
        <v>366.12</v>
      </c>
      <c r="AA32" s="22">
        <v>48094186</v>
      </c>
    </row>
    <row r="33" spans="1:27" ht="13.5">
      <c r="A33" s="23" t="s">
        <v>58</v>
      </c>
      <c r="B33" s="17"/>
      <c r="C33" s="18">
        <v>571000</v>
      </c>
      <c r="D33" s="18">
        <v>571000</v>
      </c>
      <c r="E33" s="19">
        <v>4622539</v>
      </c>
      <c r="F33" s="20">
        <v>4622539</v>
      </c>
      <c r="G33" s="20">
        <v>1347894</v>
      </c>
      <c r="H33" s="20">
        <v>2023293</v>
      </c>
      <c r="I33" s="20">
        <v>2023292</v>
      </c>
      <c r="J33" s="20">
        <v>2023292</v>
      </c>
      <c r="K33" s="20">
        <v>2023292</v>
      </c>
      <c r="L33" s="20">
        <v>2023292</v>
      </c>
      <c r="M33" s="20">
        <v>2023292</v>
      </c>
      <c r="N33" s="20">
        <v>2023292</v>
      </c>
      <c r="O33" s="20">
        <v>825165</v>
      </c>
      <c r="P33" s="20">
        <v>1057835</v>
      </c>
      <c r="Q33" s="20">
        <v>3847082</v>
      </c>
      <c r="R33" s="20">
        <v>3847082</v>
      </c>
      <c r="S33" s="20">
        <v>3947541</v>
      </c>
      <c r="T33" s="20">
        <v>1105047</v>
      </c>
      <c r="U33" s="20">
        <v>1105047</v>
      </c>
      <c r="V33" s="20">
        <v>1105047</v>
      </c>
      <c r="W33" s="20">
        <v>1105047</v>
      </c>
      <c r="X33" s="20">
        <v>4622539</v>
      </c>
      <c r="Y33" s="20">
        <v>-3517492</v>
      </c>
      <c r="Z33" s="21">
        <v>-76.09</v>
      </c>
      <c r="AA33" s="22">
        <v>4622539</v>
      </c>
    </row>
    <row r="34" spans="1:27" ht="13.5">
      <c r="A34" s="27" t="s">
        <v>59</v>
      </c>
      <c r="B34" s="28"/>
      <c r="C34" s="29">
        <f aca="true" t="shared" si="3" ref="C34:Y34">SUM(C29:C33)</f>
        <v>218859739</v>
      </c>
      <c r="D34" s="29">
        <f>SUM(D29:D33)</f>
        <v>218859739</v>
      </c>
      <c r="E34" s="30">
        <f t="shared" si="3"/>
        <v>59697801</v>
      </c>
      <c r="F34" s="31">
        <f t="shared" si="3"/>
        <v>59697801</v>
      </c>
      <c r="G34" s="31">
        <f t="shared" si="3"/>
        <v>185527014</v>
      </c>
      <c r="H34" s="31">
        <f t="shared" si="3"/>
        <v>218493689</v>
      </c>
      <c r="I34" s="31">
        <f t="shared" si="3"/>
        <v>235543830</v>
      </c>
      <c r="J34" s="31">
        <f t="shared" si="3"/>
        <v>235543830</v>
      </c>
      <c r="K34" s="31">
        <f t="shared" si="3"/>
        <v>223079582</v>
      </c>
      <c r="L34" s="31">
        <f t="shared" si="3"/>
        <v>223079582</v>
      </c>
      <c r="M34" s="31">
        <f t="shared" si="3"/>
        <v>313149194</v>
      </c>
      <c r="N34" s="31">
        <f t="shared" si="3"/>
        <v>313149194</v>
      </c>
      <c r="O34" s="31">
        <f t="shared" si="3"/>
        <v>203406724</v>
      </c>
      <c r="P34" s="31">
        <f t="shared" si="3"/>
        <v>212450884</v>
      </c>
      <c r="Q34" s="31">
        <f t="shared" si="3"/>
        <v>244254956</v>
      </c>
      <c r="R34" s="31">
        <f t="shared" si="3"/>
        <v>244254956</v>
      </c>
      <c r="S34" s="31">
        <f t="shared" si="3"/>
        <v>224669286</v>
      </c>
      <c r="T34" s="31">
        <f t="shared" si="3"/>
        <v>229741672</v>
      </c>
      <c r="U34" s="31">
        <f t="shared" si="3"/>
        <v>229741672</v>
      </c>
      <c r="V34" s="31">
        <f t="shared" si="3"/>
        <v>229741672</v>
      </c>
      <c r="W34" s="31">
        <f t="shared" si="3"/>
        <v>229741672</v>
      </c>
      <c r="X34" s="31">
        <f t="shared" si="3"/>
        <v>59697801</v>
      </c>
      <c r="Y34" s="31">
        <f t="shared" si="3"/>
        <v>170043871</v>
      </c>
      <c r="Z34" s="32">
        <f>+IF(X34&lt;&gt;0,+(Y34/X34)*100,0)</f>
        <v>284.8410965757348</v>
      </c>
      <c r="AA34" s="33">
        <f>SUM(AA29:AA33)</f>
        <v>59697801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86709764</v>
      </c>
      <c r="D37" s="18">
        <v>86709764</v>
      </c>
      <c r="E37" s="19">
        <v>83033316</v>
      </c>
      <c r="F37" s="20">
        <v>83033316</v>
      </c>
      <c r="G37" s="20">
        <v>86268717</v>
      </c>
      <c r="H37" s="20">
        <v>86268718</v>
      </c>
      <c r="I37" s="20">
        <v>86351763</v>
      </c>
      <c r="J37" s="20">
        <v>86351763</v>
      </c>
      <c r="K37" s="20">
        <v>86351763</v>
      </c>
      <c r="L37" s="20">
        <v>86351763</v>
      </c>
      <c r="M37" s="20">
        <v>87157078</v>
      </c>
      <c r="N37" s="20">
        <v>87157078</v>
      </c>
      <c r="O37" s="20">
        <v>86351763</v>
      </c>
      <c r="P37" s="20">
        <v>86351763</v>
      </c>
      <c r="Q37" s="20">
        <v>89748029</v>
      </c>
      <c r="R37" s="20">
        <v>89748029</v>
      </c>
      <c r="S37" s="20">
        <v>89748029</v>
      </c>
      <c r="T37" s="20">
        <v>89748029</v>
      </c>
      <c r="U37" s="20">
        <v>89748029</v>
      </c>
      <c r="V37" s="20">
        <v>89748029</v>
      </c>
      <c r="W37" s="20">
        <v>89748029</v>
      </c>
      <c r="X37" s="20">
        <v>83033316</v>
      </c>
      <c r="Y37" s="20">
        <v>6714713</v>
      </c>
      <c r="Z37" s="21">
        <v>8.09</v>
      </c>
      <c r="AA37" s="22">
        <v>83033316</v>
      </c>
    </row>
    <row r="38" spans="1:27" ht="13.5">
      <c r="A38" s="23" t="s">
        <v>58</v>
      </c>
      <c r="B38" s="17"/>
      <c r="C38" s="18">
        <v>6114000</v>
      </c>
      <c r="D38" s="18">
        <v>6114000</v>
      </c>
      <c r="E38" s="19">
        <v>10410447</v>
      </c>
      <c r="F38" s="20">
        <v>10410447</v>
      </c>
      <c r="G38" s="20">
        <v>6352694</v>
      </c>
      <c r="H38" s="20">
        <v>6755964</v>
      </c>
      <c r="I38" s="20">
        <v>6856423</v>
      </c>
      <c r="J38" s="20">
        <v>6856423</v>
      </c>
      <c r="K38" s="20">
        <v>6856423</v>
      </c>
      <c r="L38" s="20">
        <v>6856423</v>
      </c>
      <c r="M38" s="20">
        <v>7157800</v>
      </c>
      <c r="N38" s="20">
        <v>7157800</v>
      </c>
      <c r="O38" s="20">
        <v>7111944</v>
      </c>
      <c r="P38" s="20">
        <v>44289848</v>
      </c>
      <c r="Q38" s="20">
        <v>37177939</v>
      </c>
      <c r="R38" s="20">
        <v>37177939</v>
      </c>
      <c r="S38" s="20">
        <v>38693943</v>
      </c>
      <c r="T38" s="20">
        <v>38693943</v>
      </c>
      <c r="U38" s="20">
        <v>38693943</v>
      </c>
      <c r="V38" s="20">
        <v>38693943</v>
      </c>
      <c r="W38" s="20">
        <v>38693943</v>
      </c>
      <c r="X38" s="20">
        <v>10410447</v>
      </c>
      <c r="Y38" s="20">
        <v>28283496</v>
      </c>
      <c r="Z38" s="21">
        <v>271.68</v>
      </c>
      <c r="AA38" s="22">
        <v>10410447</v>
      </c>
    </row>
    <row r="39" spans="1:27" ht="13.5">
      <c r="A39" s="27" t="s">
        <v>61</v>
      </c>
      <c r="B39" s="35"/>
      <c r="C39" s="29">
        <f aca="true" t="shared" si="4" ref="C39:Y39">SUM(C37:C38)</f>
        <v>92823764</v>
      </c>
      <c r="D39" s="29">
        <f>SUM(D37:D38)</f>
        <v>92823764</v>
      </c>
      <c r="E39" s="36">
        <f t="shared" si="4"/>
        <v>93443763</v>
      </c>
      <c r="F39" s="37">
        <f t="shared" si="4"/>
        <v>93443763</v>
      </c>
      <c r="G39" s="37">
        <f t="shared" si="4"/>
        <v>92621411</v>
      </c>
      <c r="H39" s="37">
        <f t="shared" si="4"/>
        <v>93024682</v>
      </c>
      <c r="I39" s="37">
        <f t="shared" si="4"/>
        <v>93208186</v>
      </c>
      <c r="J39" s="37">
        <f t="shared" si="4"/>
        <v>93208186</v>
      </c>
      <c r="K39" s="37">
        <f t="shared" si="4"/>
        <v>93208186</v>
      </c>
      <c r="L39" s="37">
        <f t="shared" si="4"/>
        <v>93208186</v>
      </c>
      <c r="M39" s="37">
        <f t="shared" si="4"/>
        <v>94314878</v>
      </c>
      <c r="N39" s="37">
        <f t="shared" si="4"/>
        <v>94314878</v>
      </c>
      <c r="O39" s="37">
        <f t="shared" si="4"/>
        <v>93463707</v>
      </c>
      <c r="P39" s="37">
        <f t="shared" si="4"/>
        <v>130641611</v>
      </c>
      <c r="Q39" s="37">
        <f t="shared" si="4"/>
        <v>126925968</v>
      </c>
      <c r="R39" s="37">
        <f t="shared" si="4"/>
        <v>126925968</v>
      </c>
      <c r="S39" s="37">
        <f t="shared" si="4"/>
        <v>128441972</v>
      </c>
      <c r="T39" s="37">
        <f t="shared" si="4"/>
        <v>128441972</v>
      </c>
      <c r="U39" s="37">
        <f t="shared" si="4"/>
        <v>128441972</v>
      </c>
      <c r="V39" s="37">
        <f t="shared" si="4"/>
        <v>128441972</v>
      </c>
      <c r="W39" s="37">
        <f t="shared" si="4"/>
        <v>128441972</v>
      </c>
      <c r="X39" s="37">
        <f t="shared" si="4"/>
        <v>93443763</v>
      </c>
      <c r="Y39" s="37">
        <f t="shared" si="4"/>
        <v>34998209</v>
      </c>
      <c r="Z39" s="38">
        <f>+IF(X39&lt;&gt;0,+(Y39/X39)*100,0)</f>
        <v>37.453766711000284</v>
      </c>
      <c r="AA39" s="39">
        <f>SUM(AA37:AA38)</f>
        <v>93443763</v>
      </c>
    </row>
    <row r="40" spans="1:27" ht="13.5">
      <c r="A40" s="27" t="s">
        <v>62</v>
      </c>
      <c r="B40" s="28"/>
      <c r="C40" s="29">
        <f aca="true" t="shared" si="5" ref="C40:Y40">+C34+C39</f>
        <v>311683503</v>
      </c>
      <c r="D40" s="29">
        <f>+D34+D39</f>
        <v>311683503</v>
      </c>
      <c r="E40" s="30">
        <f t="shared" si="5"/>
        <v>153141564</v>
      </c>
      <c r="F40" s="31">
        <f t="shared" si="5"/>
        <v>153141564</v>
      </c>
      <c r="G40" s="31">
        <f t="shared" si="5"/>
        <v>278148425</v>
      </c>
      <c r="H40" s="31">
        <f t="shared" si="5"/>
        <v>311518371</v>
      </c>
      <c r="I40" s="31">
        <f t="shared" si="5"/>
        <v>328752016</v>
      </c>
      <c r="J40" s="31">
        <f t="shared" si="5"/>
        <v>328752016</v>
      </c>
      <c r="K40" s="31">
        <f t="shared" si="5"/>
        <v>316287768</v>
      </c>
      <c r="L40" s="31">
        <f t="shared" si="5"/>
        <v>316287768</v>
      </c>
      <c r="M40" s="31">
        <f t="shared" si="5"/>
        <v>407464072</v>
      </c>
      <c r="N40" s="31">
        <f t="shared" si="5"/>
        <v>407464072</v>
      </c>
      <c r="O40" s="31">
        <f t="shared" si="5"/>
        <v>296870431</v>
      </c>
      <c r="P40" s="31">
        <f t="shared" si="5"/>
        <v>343092495</v>
      </c>
      <c r="Q40" s="31">
        <f t="shared" si="5"/>
        <v>371180924</v>
      </c>
      <c r="R40" s="31">
        <f t="shared" si="5"/>
        <v>371180924</v>
      </c>
      <c r="S40" s="31">
        <f t="shared" si="5"/>
        <v>353111258</v>
      </c>
      <c r="T40" s="31">
        <f t="shared" si="5"/>
        <v>358183644</v>
      </c>
      <c r="U40" s="31">
        <f t="shared" si="5"/>
        <v>358183644</v>
      </c>
      <c r="V40" s="31">
        <f t="shared" si="5"/>
        <v>358183644</v>
      </c>
      <c r="W40" s="31">
        <f t="shared" si="5"/>
        <v>358183644</v>
      </c>
      <c r="X40" s="31">
        <f t="shared" si="5"/>
        <v>153141564</v>
      </c>
      <c r="Y40" s="31">
        <f t="shared" si="5"/>
        <v>205042080</v>
      </c>
      <c r="Z40" s="32">
        <f>+IF(X40&lt;&gt;0,+(Y40/X40)*100,0)</f>
        <v>133.89054848623593</v>
      </c>
      <c r="AA40" s="33">
        <f>+AA34+AA39</f>
        <v>153141564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1028047713</v>
      </c>
      <c r="D42" s="43">
        <f>+D25-D40</f>
        <v>1028047713</v>
      </c>
      <c r="E42" s="44">
        <f t="shared" si="6"/>
        <v>1784920098</v>
      </c>
      <c r="F42" s="45">
        <f t="shared" si="6"/>
        <v>1400281653</v>
      </c>
      <c r="G42" s="45">
        <f t="shared" si="6"/>
        <v>1326770683</v>
      </c>
      <c r="H42" s="45">
        <f t="shared" si="6"/>
        <v>1089252671</v>
      </c>
      <c r="I42" s="45">
        <f t="shared" si="6"/>
        <v>1083454015</v>
      </c>
      <c r="J42" s="45">
        <f t="shared" si="6"/>
        <v>1083454015</v>
      </c>
      <c r="K42" s="45">
        <f t="shared" si="6"/>
        <v>1087491500</v>
      </c>
      <c r="L42" s="45">
        <f t="shared" si="6"/>
        <v>1087491500</v>
      </c>
      <c r="M42" s="45">
        <f t="shared" si="6"/>
        <v>1030280247</v>
      </c>
      <c r="N42" s="45">
        <f t="shared" si="6"/>
        <v>1030280247</v>
      </c>
      <c r="O42" s="45">
        <f t="shared" si="6"/>
        <v>1154966046</v>
      </c>
      <c r="P42" s="45">
        <f t="shared" si="6"/>
        <v>1163297441</v>
      </c>
      <c r="Q42" s="45">
        <f t="shared" si="6"/>
        <v>1244077636</v>
      </c>
      <c r="R42" s="45">
        <f t="shared" si="6"/>
        <v>1244077636</v>
      </c>
      <c r="S42" s="45">
        <f t="shared" si="6"/>
        <v>1248702355</v>
      </c>
      <c r="T42" s="45">
        <f t="shared" si="6"/>
        <v>1274424620</v>
      </c>
      <c r="U42" s="45">
        <f t="shared" si="6"/>
        <v>1274424620</v>
      </c>
      <c r="V42" s="45">
        <f t="shared" si="6"/>
        <v>1274424620</v>
      </c>
      <c r="W42" s="45">
        <f t="shared" si="6"/>
        <v>1274424620</v>
      </c>
      <c r="X42" s="45">
        <f t="shared" si="6"/>
        <v>1400281653</v>
      </c>
      <c r="Y42" s="45">
        <f t="shared" si="6"/>
        <v>-125857033</v>
      </c>
      <c r="Z42" s="46">
        <f>+IF(X42&lt;&gt;0,+(Y42/X42)*100,0)</f>
        <v>-8.987979863219703</v>
      </c>
      <c r="AA42" s="47">
        <f>+AA25-AA40</f>
        <v>1400281653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1028047713</v>
      </c>
      <c r="D45" s="18">
        <v>1028047713</v>
      </c>
      <c r="E45" s="19">
        <v>1784920099</v>
      </c>
      <c r="F45" s="20">
        <v>1400281653</v>
      </c>
      <c r="G45" s="20">
        <v>1326770683</v>
      </c>
      <c r="H45" s="20">
        <v>1089252671</v>
      </c>
      <c r="I45" s="20">
        <v>1083454015</v>
      </c>
      <c r="J45" s="20">
        <v>1083454015</v>
      </c>
      <c r="K45" s="20">
        <v>1087491500</v>
      </c>
      <c r="L45" s="20">
        <v>1087491500</v>
      </c>
      <c r="M45" s="20">
        <v>1030280247</v>
      </c>
      <c r="N45" s="20">
        <v>1030280247</v>
      </c>
      <c r="O45" s="20">
        <v>1154966046</v>
      </c>
      <c r="P45" s="20">
        <v>1163297441</v>
      </c>
      <c r="Q45" s="20">
        <v>1244077636</v>
      </c>
      <c r="R45" s="20">
        <v>1244077636</v>
      </c>
      <c r="S45" s="20">
        <v>1248702355</v>
      </c>
      <c r="T45" s="20">
        <v>1274424620</v>
      </c>
      <c r="U45" s="20">
        <v>1274424620</v>
      </c>
      <c r="V45" s="20">
        <v>1274424620</v>
      </c>
      <c r="W45" s="20">
        <v>1274424620</v>
      </c>
      <c r="X45" s="20">
        <v>1400281653</v>
      </c>
      <c r="Y45" s="20">
        <v>-125857033</v>
      </c>
      <c r="Z45" s="48">
        <v>-8.99</v>
      </c>
      <c r="AA45" s="22">
        <v>1400281653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1028047713</v>
      </c>
      <c r="D48" s="51">
        <f>SUM(D45:D47)</f>
        <v>1028047713</v>
      </c>
      <c r="E48" s="52">
        <f t="shared" si="7"/>
        <v>1784920099</v>
      </c>
      <c r="F48" s="53">
        <f t="shared" si="7"/>
        <v>1400281653</v>
      </c>
      <c r="G48" s="53">
        <f t="shared" si="7"/>
        <v>1326770683</v>
      </c>
      <c r="H48" s="53">
        <f t="shared" si="7"/>
        <v>1089252671</v>
      </c>
      <c r="I48" s="53">
        <f t="shared" si="7"/>
        <v>1083454015</v>
      </c>
      <c r="J48" s="53">
        <f t="shared" si="7"/>
        <v>1083454015</v>
      </c>
      <c r="K48" s="53">
        <f t="shared" si="7"/>
        <v>1087491500</v>
      </c>
      <c r="L48" s="53">
        <f t="shared" si="7"/>
        <v>1087491500</v>
      </c>
      <c r="M48" s="53">
        <f t="shared" si="7"/>
        <v>1030280247</v>
      </c>
      <c r="N48" s="53">
        <f t="shared" si="7"/>
        <v>1030280247</v>
      </c>
      <c r="O48" s="53">
        <f t="shared" si="7"/>
        <v>1154966046</v>
      </c>
      <c r="P48" s="53">
        <f t="shared" si="7"/>
        <v>1163297441</v>
      </c>
      <c r="Q48" s="53">
        <f t="shared" si="7"/>
        <v>1244077636</v>
      </c>
      <c r="R48" s="53">
        <f t="shared" si="7"/>
        <v>1244077636</v>
      </c>
      <c r="S48" s="53">
        <f t="shared" si="7"/>
        <v>1248702355</v>
      </c>
      <c r="T48" s="53">
        <f t="shared" si="7"/>
        <v>1274424620</v>
      </c>
      <c r="U48" s="53">
        <f t="shared" si="7"/>
        <v>1274424620</v>
      </c>
      <c r="V48" s="53">
        <f t="shared" si="7"/>
        <v>1274424620</v>
      </c>
      <c r="W48" s="53">
        <f t="shared" si="7"/>
        <v>1274424620</v>
      </c>
      <c r="X48" s="53">
        <f t="shared" si="7"/>
        <v>1400281653</v>
      </c>
      <c r="Y48" s="53">
        <f t="shared" si="7"/>
        <v>-125857033</v>
      </c>
      <c r="Z48" s="54">
        <f>+IF(X48&lt;&gt;0,+(Y48/X48)*100,0)</f>
        <v>-8.987979863219703</v>
      </c>
      <c r="AA48" s="55">
        <f>SUM(AA45:AA47)</f>
        <v>1400281653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14095215</v>
      </c>
      <c r="D6" s="18">
        <v>14095215</v>
      </c>
      <c r="E6" s="19">
        <v>19639262</v>
      </c>
      <c r="F6" s="20">
        <v>212712</v>
      </c>
      <c r="G6" s="20">
        <v>75607597</v>
      </c>
      <c r="H6" s="20">
        <v>66522740</v>
      </c>
      <c r="I6" s="20">
        <v>21485154</v>
      </c>
      <c r="J6" s="20">
        <v>21485154</v>
      </c>
      <c r="K6" s="20">
        <v>10429479</v>
      </c>
      <c r="L6" s="20">
        <v>40138495</v>
      </c>
      <c r="M6" s="20">
        <v>8477210</v>
      </c>
      <c r="N6" s="20">
        <v>8477210</v>
      </c>
      <c r="O6" s="20">
        <v>6586520</v>
      </c>
      <c r="P6" s="20">
        <v>20365793</v>
      </c>
      <c r="Q6" s="20">
        <v>9322051</v>
      </c>
      <c r="R6" s="20">
        <v>9322051</v>
      </c>
      <c r="S6" s="20">
        <v>15930725</v>
      </c>
      <c r="T6" s="20">
        <v>20914095</v>
      </c>
      <c r="U6" s="20">
        <v>6074665</v>
      </c>
      <c r="V6" s="20">
        <v>6074665</v>
      </c>
      <c r="W6" s="20">
        <v>6074665</v>
      </c>
      <c r="X6" s="20">
        <v>212712</v>
      </c>
      <c r="Y6" s="20">
        <v>5861953</v>
      </c>
      <c r="Z6" s="21">
        <v>2755.82</v>
      </c>
      <c r="AA6" s="22">
        <v>212712</v>
      </c>
    </row>
    <row r="7" spans="1:27" ht="13.5">
      <c r="A7" s="23" t="s">
        <v>34</v>
      </c>
      <c r="B7" s="17"/>
      <c r="C7" s="18">
        <v>35167994</v>
      </c>
      <c r="D7" s="18">
        <v>35167994</v>
      </c>
      <c r="E7" s="19">
        <v>30000000</v>
      </c>
      <c r="F7" s="20">
        <v>30000000</v>
      </c>
      <c r="G7" s="20"/>
      <c r="H7" s="20"/>
      <c r="I7" s="20">
        <v>40000000</v>
      </c>
      <c r="J7" s="20">
        <v>40000000</v>
      </c>
      <c r="K7" s="20">
        <v>40000000</v>
      </c>
      <c r="L7" s="20">
        <v>20000000</v>
      </c>
      <c r="M7" s="20">
        <v>45000000</v>
      </c>
      <c r="N7" s="20">
        <v>45000000</v>
      </c>
      <c r="O7" s="20">
        <v>40227849</v>
      </c>
      <c r="P7" s="20">
        <v>15000000</v>
      </c>
      <c r="Q7" s="20">
        <v>45000000</v>
      </c>
      <c r="R7" s="20">
        <v>45000000</v>
      </c>
      <c r="S7" s="20">
        <v>25000000</v>
      </c>
      <c r="T7" s="20">
        <v>15000000</v>
      </c>
      <c r="U7" s="20">
        <v>15000000</v>
      </c>
      <c r="V7" s="20">
        <v>15000000</v>
      </c>
      <c r="W7" s="20">
        <v>15000000</v>
      </c>
      <c r="X7" s="20">
        <v>30000000</v>
      </c>
      <c r="Y7" s="20">
        <v>-15000000</v>
      </c>
      <c r="Z7" s="21">
        <v>-50</v>
      </c>
      <c r="AA7" s="22">
        <v>30000000</v>
      </c>
    </row>
    <row r="8" spans="1:27" ht="13.5">
      <c r="A8" s="23" t="s">
        <v>35</v>
      </c>
      <c r="B8" s="17"/>
      <c r="C8" s="18">
        <v>8725416</v>
      </c>
      <c r="D8" s="18">
        <v>8725416</v>
      </c>
      <c r="E8" s="19">
        <v>2520182</v>
      </c>
      <c r="F8" s="20">
        <v>3963295</v>
      </c>
      <c r="G8" s="20">
        <v>12654290</v>
      </c>
      <c r="H8" s="20">
        <v>12846565</v>
      </c>
      <c r="I8" s="20">
        <v>10547743</v>
      </c>
      <c r="J8" s="20">
        <v>10547743</v>
      </c>
      <c r="K8" s="20">
        <v>10547743</v>
      </c>
      <c r="L8" s="20">
        <v>11313342</v>
      </c>
      <c r="M8" s="20">
        <v>11441474</v>
      </c>
      <c r="N8" s="20">
        <v>11441474</v>
      </c>
      <c r="O8" s="20">
        <v>12099769</v>
      </c>
      <c r="P8" s="20">
        <v>12525455</v>
      </c>
      <c r="Q8" s="20">
        <v>12944179</v>
      </c>
      <c r="R8" s="20">
        <v>12944179</v>
      </c>
      <c r="S8" s="20">
        <v>13346864</v>
      </c>
      <c r="T8" s="20">
        <v>13788042</v>
      </c>
      <c r="U8" s="20">
        <v>14231141</v>
      </c>
      <c r="V8" s="20">
        <v>14231141</v>
      </c>
      <c r="W8" s="20">
        <v>14231141</v>
      </c>
      <c r="X8" s="20">
        <v>3963295</v>
      </c>
      <c r="Y8" s="20">
        <v>10267846</v>
      </c>
      <c r="Z8" s="21">
        <v>259.07</v>
      </c>
      <c r="AA8" s="22">
        <v>3963295</v>
      </c>
    </row>
    <row r="9" spans="1:27" ht="13.5">
      <c r="A9" s="23" t="s">
        <v>36</v>
      </c>
      <c r="B9" s="17"/>
      <c r="C9" s="18">
        <v>4837501</v>
      </c>
      <c r="D9" s="18">
        <v>4837501</v>
      </c>
      <c r="E9" s="19">
        <v>1301803</v>
      </c>
      <c r="F9" s="20">
        <v>1582501</v>
      </c>
      <c r="G9" s="20">
        <v>4839707</v>
      </c>
      <c r="H9" s="20">
        <v>4839707</v>
      </c>
      <c r="I9" s="20">
        <v>4839707</v>
      </c>
      <c r="J9" s="20">
        <v>4839707</v>
      </c>
      <c r="K9" s="20">
        <v>4839707</v>
      </c>
      <c r="L9" s="20">
        <v>2815915</v>
      </c>
      <c r="M9" s="20">
        <v>4029502</v>
      </c>
      <c r="N9" s="20">
        <v>4029502</v>
      </c>
      <c r="O9" s="20">
        <v>2691160</v>
      </c>
      <c r="P9" s="20">
        <v>2847950</v>
      </c>
      <c r="Q9" s="20">
        <v>1673425</v>
      </c>
      <c r="R9" s="20">
        <v>1673425</v>
      </c>
      <c r="S9" s="20">
        <v>1159229</v>
      </c>
      <c r="T9" s="20">
        <v>1126346</v>
      </c>
      <c r="U9" s="20">
        <v>1564666</v>
      </c>
      <c r="V9" s="20">
        <v>1564666</v>
      </c>
      <c r="W9" s="20">
        <v>1564666</v>
      </c>
      <c r="X9" s="20">
        <v>1582501</v>
      </c>
      <c r="Y9" s="20">
        <v>-17835</v>
      </c>
      <c r="Z9" s="21">
        <v>-1.13</v>
      </c>
      <c r="AA9" s="22">
        <v>1582501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62826126</v>
      </c>
      <c r="D12" s="29">
        <f>SUM(D6:D11)</f>
        <v>62826126</v>
      </c>
      <c r="E12" s="30">
        <f t="shared" si="0"/>
        <v>53461247</v>
      </c>
      <c r="F12" s="31">
        <f t="shared" si="0"/>
        <v>35758508</v>
      </c>
      <c r="G12" s="31">
        <f t="shared" si="0"/>
        <v>93101594</v>
      </c>
      <c r="H12" s="31">
        <f t="shared" si="0"/>
        <v>84209012</v>
      </c>
      <c r="I12" s="31">
        <f t="shared" si="0"/>
        <v>76872604</v>
      </c>
      <c r="J12" s="31">
        <f t="shared" si="0"/>
        <v>76872604</v>
      </c>
      <c r="K12" s="31">
        <f t="shared" si="0"/>
        <v>65816929</v>
      </c>
      <c r="L12" s="31">
        <f t="shared" si="0"/>
        <v>74267752</v>
      </c>
      <c r="M12" s="31">
        <f t="shared" si="0"/>
        <v>68948186</v>
      </c>
      <c r="N12" s="31">
        <f t="shared" si="0"/>
        <v>68948186</v>
      </c>
      <c r="O12" s="31">
        <f t="shared" si="0"/>
        <v>61605298</v>
      </c>
      <c r="P12" s="31">
        <f t="shared" si="0"/>
        <v>50739198</v>
      </c>
      <c r="Q12" s="31">
        <f t="shared" si="0"/>
        <v>68939655</v>
      </c>
      <c r="R12" s="31">
        <f t="shared" si="0"/>
        <v>68939655</v>
      </c>
      <c r="S12" s="31">
        <f t="shared" si="0"/>
        <v>55436818</v>
      </c>
      <c r="T12" s="31">
        <f t="shared" si="0"/>
        <v>50828483</v>
      </c>
      <c r="U12" s="31">
        <f t="shared" si="0"/>
        <v>36870472</v>
      </c>
      <c r="V12" s="31">
        <f t="shared" si="0"/>
        <v>36870472</v>
      </c>
      <c r="W12" s="31">
        <f t="shared" si="0"/>
        <v>36870472</v>
      </c>
      <c r="X12" s="31">
        <f t="shared" si="0"/>
        <v>35758508</v>
      </c>
      <c r="Y12" s="31">
        <f t="shared" si="0"/>
        <v>1111964</v>
      </c>
      <c r="Z12" s="32">
        <f>+IF(X12&lt;&gt;0,+(Y12/X12)*100,0)</f>
        <v>3.1096487582759327</v>
      </c>
      <c r="AA12" s="33">
        <f>SUM(AA6:AA11)</f>
        <v>35758508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1556965</v>
      </c>
      <c r="D17" s="18">
        <v>1556965</v>
      </c>
      <c r="E17" s="19">
        <v>1387627</v>
      </c>
      <c r="F17" s="20">
        <v>1489950</v>
      </c>
      <c r="G17" s="20">
        <v>1556965</v>
      </c>
      <c r="H17" s="20">
        <v>1556965</v>
      </c>
      <c r="I17" s="20">
        <v>1532965</v>
      </c>
      <c r="J17" s="20">
        <v>1532965</v>
      </c>
      <c r="K17" s="20">
        <v>1532965</v>
      </c>
      <c r="L17" s="20">
        <v>1523458</v>
      </c>
      <c r="M17" s="20">
        <v>1523458</v>
      </c>
      <c r="N17" s="20">
        <v>1523458</v>
      </c>
      <c r="O17" s="20">
        <v>1523431</v>
      </c>
      <c r="P17" s="20">
        <v>1523431</v>
      </c>
      <c r="Q17" s="20">
        <v>1523431</v>
      </c>
      <c r="R17" s="20">
        <v>1523431</v>
      </c>
      <c r="S17" s="20">
        <v>1523458</v>
      </c>
      <c r="T17" s="20">
        <v>1523458</v>
      </c>
      <c r="U17" s="20">
        <v>1523458</v>
      </c>
      <c r="V17" s="20">
        <v>1523458</v>
      </c>
      <c r="W17" s="20">
        <v>1523458</v>
      </c>
      <c r="X17" s="20">
        <v>1489950</v>
      </c>
      <c r="Y17" s="20">
        <v>33508</v>
      </c>
      <c r="Z17" s="21">
        <v>2.25</v>
      </c>
      <c r="AA17" s="22">
        <v>1489950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100668386</v>
      </c>
      <c r="D19" s="18">
        <v>100668386</v>
      </c>
      <c r="E19" s="19">
        <v>126135331</v>
      </c>
      <c r="F19" s="20">
        <v>120605268</v>
      </c>
      <c r="G19" s="20">
        <v>104261815</v>
      </c>
      <c r="H19" s="20">
        <v>105050921</v>
      </c>
      <c r="I19" s="20">
        <v>110310261</v>
      </c>
      <c r="J19" s="20">
        <v>110310261</v>
      </c>
      <c r="K19" s="20">
        <v>112284367</v>
      </c>
      <c r="L19" s="20">
        <v>94883985</v>
      </c>
      <c r="M19" s="20">
        <v>104952920</v>
      </c>
      <c r="N19" s="20">
        <v>104952920</v>
      </c>
      <c r="O19" s="20">
        <v>104952920</v>
      </c>
      <c r="P19" s="20">
        <v>104952920</v>
      </c>
      <c r="Q19" s="20">
        <v>104981314</v>
      </c>
      <c r="R19" s="20">
        <v>104981314</v>
      </c>
      <c r="S19" s="20">
        <v>104981314</v>
      </c>
      <c r="T19" s="20">
        <v>85407801</v>
      </c>
      <c r="U19" s="20">
        <v>95203565</v>
      </c>
      <c r="V19" s="20">
        <v>95203565</v>
      </c>
      <c r="W19" s="20">
        <v>95203565</v>
      </c>
      <c r="X19" s="20">
        <v>120605268</v>
      </c>
      <c r="Y19" s="20">
        <v>-25401703</v>
      </c>
      <c r="Z19" s="21">
        <v>-21.06</v>
      </c>
      <c r="AA19" s="22">
        <v>120605268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506661</v>
      </c>
      <c r="D22" s="18">
        <v>506661</v>
      </c>
      <c r="E22" s="19">
        <v>679074</v>
      </c>
      <c r="F22" s="20">
        <v>599554</v>
      </c>
      <c r="G22" s="20">
        <v>506661</v>
      </c>
      <c r="H22" s="20">
        <v>506661</v>
      </c>
      <c r="I22" s="20">
        <v>486661</v>
      </c>
      <c r="J22" s="20">
        <v>486661</v>
      </c>
      <c r="K22" s="20">
        <v>486661</v>
      </c>
      <c r="L22" s="20">
        <v>506661</v>
      </c>
      <c r="M22" s="20">
        <v>403107</v>
      </c>
      <c r="N22" s="20">
        <v>403107</v>
      </c>
      <c r="O22" s="20">
        <v>403107</v>
      </c>
      <c r="P22" s="20">
        <v>403107</v>
      </c>
      <c r="Q22" s="20">
        <v>403107</v>
      </c>
      <c r="R22" s="20">
        <v>403107</v>
      </c>
      <c r="S22" s="20">
        <v>403107</v>
      </c>
      <c r="T22" s="20">
        <v>403107</v>
      </c>
      <c r="U22" s="20">
        <v>403107</v>
      </c>
      <c r="V22" s="20">
        <v>403107</v>
      </c>
      <c r="W22" s="20">
        <v>403107</v>
      </c>
      <c r="X22" s="20">
        <v>599554</v>
      </c>
      <c r="Y22" s="20">
        <v>-196447</v>
      </c>
      <c r="Z22" s="21">
        <v>-32.77</v>
      </c>
      <c r="AA22" s="22">
        <v>599554</v>
      </c>
    </row>
    <row r="23" spans="1:27" ht="13.5">
      <c r="A23" s="23" t="s">
        <v>49</v>
      </c>
      <c r="B23" s="17"/>
      <c r="C23" s="18">
        <v>138000</v>
      </c>
      <c r="D23" s="18">
        <v>138000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102870012</v>
      </c>
      <c r="D24" s="29">
        <f>SUM(D15:D23)</f>
        <v>102870012</v>
      </c>
      <c r="E24" s="36">
        <f t="shared" si="1"/>
        <v>128202032</v>
      </c>
      <c r="F24" s="37">
        <f t="shared" si="1"/>
        <v>122694772</v>
      </c>
      <c r="G24" s="37">
        <f t="shared" si="1"/>
        <v>106325441</v>
      </c>
      <c r="H24" s="37">
        <f t="shared" si="1"/>
        <v>107114547</v>
      </c>
      <c r="I24" s="37">
        <f t="shared" si="1"/>
        <v>112329887</v>
      </c>
      <c r="J24" s="37">
        <f t="shared" si="1"/>
        <v>112329887</v>
      </c>
      <c r="K24" s="37">
        <f t="shared" si="1"/>
        <v>114303993</v>
      </c>
      <c r="L24" s="37">
        <f t="shared" si="1"/>
        <v>96914104</v>
      </c>
      <c r="M24" s="37">
        <f t="shared" si="1"/>
        <v>106879485</v>
      </c>
      <c r="N24" s="37">
        <f t="shared" si="1"/>
        <v>106879485</v>
      </c>
      <c r="O24" s="37">
        <f t="shared" si="1"/>
        <v>106879458</v>
      </c>
      <c r="P24" s="37">
        <f t="shared" si="1"/>
        <v>106879458</v>
      </c>
      <c r="Q24" s="37">
        <f t="shared" si="1"/>
        <v>106907852</v>
      </c>
      <c r="R24" s="37">
        <f t="shared" si="1"/>
        <v>106907852</v>
      </c>
      <c r="S24" s="37">
        <f t="shared" si="1"/>
        <v>106907879</v>
      </c>
      <c r="T24" s="37">
        <f t="shared" si="1"/>
        <v>87334366</v>
      </c>
      <c r="U24" s="37">
        <f t="shared" si="1"/>
        <v>97130130</v>
      </c>
      <c r="V24" s="37">
        <f t="shared" si="1"/>
        <v>97130130</v>
      </c>
      <c r="W24" s="37">
        <f t="shared" si="1"/>
        <v>97130130</v>
      </c>
      <c r="X24" s="37">
        <f t="shared" si="1"/>
        <v>122694772</v>
      </c>
      <c r="Y24" s="37">
        <f t="shared" si="1"/>
        <v>-25564642</v>
      </c>
      <c r="Z24" s="38">
        <f>+IF(X24&lt;&gt;0,+(Y24/X24)*100,0)</f>
        <v>-20.835966833207856</v>
      </c>
      <c r="AA24" s="39">
        <f>SUM(AA15:AA23)</f>
        <v>122694772</v>
      </c>
    </row>
    <row r="25" spans="1:27" ht="13.5">
      <c r="A25" s="27" t="s">
        <v>51</v>
      </c>
      <c r="B25" s="28"/>
      <c r="C25" s="29">
        <f aca="true" t="shared" si="2" ref="C25:Y25">+C12+C24</f>
        <v>165696138</v>
      </c>
      <c r="D25" s="29">
        <f>+D12+D24</f>
        <v>165696138</v>
      </c>
      <c r="E25" s="30">
        <f t="shared" si="2"/>
        <v>181663279</v>
      </c>
      <c r="F25" s="31">
        <f t="shared" si="2"/>
        <v>158453280</v>
      </c>
      <c r="G25" s="31">
        <f t="shared" si="2"/>
        <v>199427035</v>
      </c>
      <c r="H25" s="31">
        <f t="shared" si="2"/>
        <v>191323559</v>
      </c>
      <c r="I25" s="31">
        <f t="shared" si="2"/>
        <v>189202491</v>
      </c>
      <c r="J25" s="31">
        <f t="shared" si="2"/>
        <v>189202491</v>
      </c>
      <c r="K25" s="31">
        <f t="shared" si="2"/>
        <v>180120922</v>
      </c>
      <c r="L25" s="31">
        <f t="shared" si="2"/>
        <v>171181856</v>
      </c>
      <c r="M25" s="31">
        <f t="shared" si="2"/>
        <v>175827671</v>
      </c>
      <c r="N25" s="31">
        <f t="shared" si="2"/>
        <v>175827671</v>
      </c>
      <c r="O25" s="31">
        <f t="shared" si="2"/>
        <v>168484756</v>
      </c>
      <c r="P25" s="31">
        <f t="shared" si="2"/>
        <v>157618656</v>
      </c>
      <c r="Q25" s="31">
        <f t="shared" si="2"/>
        <v>175847507</v>
      </c>
      <c r="R25" s="31">
        <f t="shared" si="2"/>
        <v>175847507</v>
      </c>
      <c r="S25" s="31">
        <f t="shared" si="2"/>
        <v>162344697</v>
      </c>
      <c r="T25" s="31">
        <f t="shared" si="2"/>
        <v>138162849</v>
      </c>
      <c r="U25" s="31">
        <f t="shared" si="2"/>
        <v>134000602</v>
      </c>
      <c r="V25" s="31">
        <f t="shared" si="2"/>
        <v>134000602</v>
      </c>
      <c r="W25" s="31">
        <f t="shared" si="2"/>
        <v>134000602</v>
      </c>
      <c r="X25" s="31">
        <f t="shared" si="2"/>
        <v>158453280</v>
      </c>
      <c r="Y25" s="31">
        <f t="shared" si="2"/>
        <v>-24452678</v>
      </c>
      <c r="Z25" s="32">
        <f>+IF(X25&lt;&gt;0,+(Y25/X25)*100,0)</f>
        <v>-15.43210591790842</v>
      </c>
      <c r="AA25" s="33">
        <f>+AA12+AA24</f>
        <v>158453280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164033</v>
      </c>
      <c r="D30" s="18">
        <v>164033</v>
      </c>
      <c r="E30" s="19">
        <v>159269</v>
      </c>
      <c r="F30" s="20"/>
      <c r="G30" s="20">
        <v>164033</v>
      </c>
      <c r="H30" s="20">
        <v>144033</v>
      </c>
      <c r="I30" s="20">
        <v>134033</v>
      </c>
      <c r="J30" s="20">
        <v>134033</v>
      </c>
      <c r="K30" s="20">
        <v>134033</v>
      </c>
      <c r="L30" s="20">
        <v>269862</v>
      </c>
      <c r="M30" s="20">
        <v>49686</v>
      </c>
      <c r="N30" s="20">
        <v>49686</v>
      </c>
      <c r="O30" s="20">
        <v>97997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>
        <v>341431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14102362</v>
      </c>
      <c r="D32" s="18">
        <v>14102362</v>
      </c>
      <c r="E32" s="19">
        <v>5750000</v>
      </c>
      <c r="F32" s="20">
        <v>1143397</v>
      </c>
      <c r="G32" s="20">
        <v>19102362</v>
      </c>
      <c r="H32" s="20">
        <v>18102362</v>
      </c>
      <c r="I32" s="20">
        <v>15443793</v>
      </c>
      <c r="J32" s="20">
        <v>15443793</v>
      </c>
      <c r="K32" s="20">
        <v>15102362</v>
      </c>
      <c r="L32" s="20">
        <v>15102362</v>
      </c>
      <c r="M32" s="20">
        <v>12651675</v>
      </c>
      <c r="N32" s="20">
        <v>12651675</v>
      </c>
      <c r="O32" s="20">
        <v>12651675</v>
      </c>
      <c r="P32" s="20">
        <v>12652000</v>
      </c>
      <c r="Q32" s="20">
        <v>8490082</v>
      </c>
      <c r="R32" s="20">
        <v>8490082</v>
      </c>
      <c r="S32" s="20">
        <v>270807</v>
      </c>
      <c r="T32" s="20">
        <v>3590815</v>
      </c>
      <c r="U32" s="20">
        <v>3590815</v>
      </c>
      <c r="V32" s="20">
        <v>3590815</v>
      </c>
      <c r="W32" s="20">
        <v>3590815</v>
      </c>
      <c r="X32" s="20">
        <v>1143397</v>
      </c>
      <c r="Y32" s="20">
        <v>2447418</v>
      </c>
      <c r="Z32" s="21">
        <v>214.05</v>
      </c>
      <c r="AA32" s="22">
        <v>1143397</v>
      </c>
    </row>
    <row r="33" spans="1:27" ht="13.5">
      <c r="A33" s="23" t="s">
        <v>58</v>
      </c>
      <c r="B33" s="17"/>
      <c r="C33" s="18">
        <v>925407</v>
      </c>
      <c r="D33" s="18">
        <v>925407</v>
      </c>
      <c r="E33" s="19">
        <v>873518</v>
      </c>
      <c r="F33" s="20">
        <v>925408</v>
      </c>
      <c r="G33" s="20">
        <v>925407</v>
      </c>
      <c r="H33" s="20">
        <v>925407</v>
      </c>
      <c r="I33" s="20">
        <v>925407</v>
      </c>
      <c r="J33" s="20">
        <v>925407</v>
      </c>
      <c r="K33" s="20">
        <v>925407</v>
      </c>
      <c r="L33" s="20">
        <v>2373362</v>
      </c>
      <c r="M33" s="20">
        <v>55241</v>
      </c>
      <c r="N33" s="20">
        <v>55241</v>
      </c>
      <c r="O33" s="20">
        <v>55241</v>
      </c>
      <c r="P33" s="20">
        <v>1220742</v>
      </c>
      <c r="Q33" s="20">
        <v>1256835</v>
      </c>
      <c r="R33" s="20">
        <v>1256835</v>
      </c>
      <c r="S33" s="20">
        <v>1326671</v>
      </c>
      <c r="T33" s="20">
        <v>1326671</v>
      </c>
      <c r="U33" s="20">
        <v>1326671</v>
      </c>
      <c r="V33" s="20">
        <v>1326671</v>
      </c>
      <c r="W33" s="20">
        <v>1326671</v>
      </c>
      <c r="X33" s="20">
        <v>925408</v>
      </c>
      <c r="Y33" s="20">
        <v>401263</v>
      </c>
      <c r="Z33" s="21">
        <v>43.36</v>
      </c>
      <c r="AA33" s="22">
        <v>925408</v>
      </c>
    </row>
    <row r="34" spans="1:27" ht="13.5">
      <c r="A34" s="27" t="s">
        <v>59</v>
      </c>
      <c r="B34" s="28"/>
      <c r="C34" s="29">
        <f aca="true" t="shared" si="3" ref="C34:Y34">SUM(C29:C33)</f>
        <v>15191802</v>
      </c>
      <c r="D34" s="29">
        <f>SUM(D29:D33)</f>
        <v>15191802</v>
      </c>
      <c r="E34" s="30">
        <f t="shared" si="3"/>
        <v>6782787</v>
      </c>
      <c r="F34" s="31">
        <f t="shared" si="3"/>
        <v>2068805</v>
      </c>
      <c r="G34" s="31">
        <f t="shared" si="3"/>
        <v>20191802</v>
      </c>
      <c r="H34" s="31">
        <f t="shared" si="3"/>
        <v>19171802</v>
      </c>
      <c r="I34" s="31">
        <f t="shared" si="3"/>
        <v>16503233</v>
      </c>
      <c r="J34" s="31">
        <f t="shared" si="3"/>
        <v>16503233</v>
      </c>
      <c r="K34" s="31">
        <f t="shared" si="3"/>
        <v>16503233</v>
      </c>
      <c r="L34" s="31">
        <f t="shared" si="3"/>
        <v>17745586</v>
      </c>
      <c r="M34" s="31">
        <f t="shared" si="3"/>
        <v>12756602</v>
      </c>
      <c r="N34" s="31">
        <f t="shared" si="3"/>
        <v>12756602</v>
      </c>
      <c r="O34" s="31">
        <f t="shared" si="3"/>
        <v>12804913</v>
      </c>
      <c r="P34" s="31">
        <f t="shared" si="3"/>
        <v>13872742</v>
      </c>
      <c r="Q34" s="31">
        <f t="shared" si="3"/>
        <v>9746917</v>
      </c>
      <c r="R34" s="31">
        <f t="shared" si="3"/>
        <v>9746917</v>
      </c>
      <c r="S34" s="31">
        <f t="shared" si="3"/>
        <v>1597478</v>
      </c>
      <c r="T34" s="31">
        <f t="shared" si="3"/>
        <v>4917486</v>
      </c>
      <c r="U34" s="31">
        <f t="shared" si="3"/>
        <v>4917486</v>
      </c>
      <c r="V34" s="31">
        <f t="shared" si="3"/>
        <v>4917486</v>
      </c>
      <c r="W34" s="31">
        <f t="shared" si="3"/>
        <v>4917486</v>
      </c>
      <c r="X34" s="31">
        <f t="shared" si="3"/>
        <v>2068805</v>
      </c>
      <c r="Y34" s="31">
        <f t="shared" si="3"/>
        <v>2848681</v>
      </c>
      <c r="Z34" s="32">
        <f>+IF(X34&lt;&gt;0,+(Y34/X34)*100,0)</f>
        <v>137.69693132025495</v>
      </c>
      <c r="AA34" s="33">
        <f>SUM(AA29:AA33)</f>
        <v>2068805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689006</v>
      </c>
      <c r="D38" s="18">
        <v>689006</v>
      </c>
      <c r="E38" s="19">
        <v>1327156</v>
      </c>
      <c r="F38" s="20">
        <v>889006</v>
      </c>
      <c r="G38" s="20">
        <v>689006</v>
      </c>
      <c r="H38" s="20">
        <v>689006</v>
      </c>
      <c r="I38" s="20">
        <v>689006</v>
      </c>
      <c r="J38" s="20">
        <v>689006</v>
      </c>
      <c r="K38" s="20">
        <v>689006</v>
      </c>
      <c r="L38" s="20">
        <v>744247</v>
      </c>
      <c r="M38" s="20">
        <v>689006</v>
      </c>
      <c r="N38" s="20">
        <v>689006</v>
      </c>
      <c r="O38" s="20">
        <v>689006</v>
      </c>
      <c r="P38" s="20">
        <v>359798</v>
      </c>
      <c r="Q38" s="20">
        <v>3117609</v>
      </c>
      <c r="R38" s="20">
        <v>3117609</v>
      </c>
      <c r="S38" s="20">
        <v>3117608</v>
      </c>
      <c r="T38" s="20">
        <v>3117608</v>
      </c>
      <c r="U38" s="20">
        <v>3117608</v>
      </c>
      <c r="V38" s="20">
        <v>3117608</v>
      </c>
      <c r="W38" s="20">
        <v>3117608</v>
      </c>
      <c r="X38" s="20">
        <v>889006</v>
      </c>
      <c r="Y38" s="20">
        <v>2228602</v>
      </c>
      <c r="Z38" s="21">
        <v>250.68</v>
      </c>
      <c r="AA38" s="22">
        <v>889006</v>
      </c>
    </row>
    <row r="39" spans="1:27" ht="13.5">
      <c r="A39" s="27" t="s">
        <v>61</v>
      </c>
      <c r="B39" s="35"/>
      <c r="C39" s="29">
        <f aca="true" t="shared" si="4" ref="C39:Y39">SUM(C37:C38)</f>
        <v>689006</v>
      </c>
      <c r="D39" s="29">
        <f>SUM(D37:D38)</f>
        <v>689006</v>
      </c>
      <c r="E39" s="36">
        <f t="shared" si="4"/>
        <v>1327156</v>
      </c>
      <c r="F39" s="37">
        <f t="shared" si="4"/>
        <v>889006</v>
      </c>
      <c r="G39" s="37">
        <f t="shared" si="4"/>
        <v>689006</v>
      </c>
      <c r="H39" s="37">
        <f t="shared" si="4"/>
        <v>689006</v>
      </c>
      <c r="I39" s="37">
        <f t="shared" si="4"/>
        <v>689006</v>
      </c>
      <c r="J39" s="37">
        <f t="shared" si="4"/>
        <v>689006</v>
      </c>
      <c r="K39" s="37">
        <f t="shared" si="4"/>
        <v>689006</v>
      </c>
      <c r="L39" s="37">
        <f t="shared" si="4"/>
        <v>744247</v>
      </c>
      <c r="M39" s="37">
        <f t="shared" si="4"/>
        <v>689006</v>
      </c>
      <c r="N39" s="37">
        <f t="shared" si="4"/>
        <v>689006</v>
      </c>
      <c r="O39" s="37">
        <f t="shared" si="4"/>
        <v>689006</v>
      </c>
      <c r="P39" s="37">
        <f t="shared" si="4"/>
        <v>359798</v>
      </c>
      <c r="Q39" s="37">
        <f t="shared" si="4"/>
        <v>3117609</v>
      </c>
      <c r="R39" s="37">
        <f t="shared" si="4"/>
        <v>3117609</v>
      </c>
      <c r="S39" s="37">
        <f t="shared" si="4"/>
        <v>3117608</v>
      </c>
      <c r="T39" s="37">
        <f t="shared" si="4"/>
        <v>3117608</v>
      </c>
      <c r="U39" s="37">
        <f t="shared" si="4"/>
        <v>3117608</v>
      </c>
      <c r="V39" s="37">
        <f t="shared" si="4"/>
        <v>3117608</v>
      </c>
      <c r="W39" s="37">
        <f t="shared" si="4"/>
        <v>3117608</v>
      </c>
      <c r="X39" s="37">
        <f t="shared" si="4"/>
        <v>889006</v>
      </c>
      <c r="Y39" s="37">
        <f t="shared" si="4"/>
        <v>2228602</v>
      </c>
      <c r="Z39" s="38">
        <f>+IF(X39&lt;&gt;0,+(Y39/X39)*100,0)</f>
        <v>250.6846972911319</v>
      </c>
      <c r="AA39" s="39">
        <f>SUM(AA37:AA38)</f>
        <v>889006</v>
      </c>
    </row>
    <row r="40" spans="1:27" ht="13.5">
      <c r="A40" s="27" t="s">
        <v>62</v>
      </c>
      <c r="B40" s="28"/>
      <c r="C40" s="29">
        <f aca="true" t="shared" si="5" ref="C40:Y40">+C34+C39</f>
        <v>15880808</v>
      </c>
      <c r="D40" s="29">
        <f>+D34+D39</f>
        <v>15880808</v>
      </c>
      <c r="E40" s="30">
        <f t="shared" si="5"/>
        <v>8109943</v>
      </c>
      <c r="F40" s="31">
        <f t="shared" si="5"/>
        <v>2957811</v>
      </c>
      <c r="G40" s="31">
        <f t="shared" si="5"/>
        <v>20880808</v>
      </c>
      <c r="H40" s="31">
        <f t="shared" si="5"/>
        <v>19860808</v>
      </c>
      <c r="I40" s="31">
        <f t="shared" si="5"/>
        <v>17192239</v>
      </c>
      <c r="J40" s="31">
        <f t="shared" si="5"/>
        <v>17192239</v>
      </c>
      <c r="K40" s="31">
        <f t="shared" si="5"/>
        <v>17192239</v>
      </c>
      <c r="L40" s="31">
        <f t="shared" si="5"/>
        <v>18489833</v>
      </c>
      <c r="M40" s="31">
        <f t="shared" si="5"/>
        <v>13445608</v>
      </c>
      <c r="N40" s="31">
        <f t="shared" si="5"/>
        <v>13445608</v>
      </c>
      <c r="O40" s="31">
        <f t="shared" si="5"/>
        <v>13493919</v>
      </c>
      <c r="P40" s="31">
        <f t="shared" si="5"/>
        <v>14232540</v>
      </c>
      <c r="Q40" s="31">
        <f t="shared" si="5"/>
        <v>12864526</v>
      </c>
      <c r="R40" s="31">
        <f t="shared" si="5"/>
        <v>12864526</v>
      </c>
      <c r="S40" s="31">
        <f t="shared" si="5"/>
        <v>4715086</v>
      </c>
      <c r="T40" s="31">
        <f t="shared" si="5"/>
        <v>8035094</v>
      </c>
      <c r="U40" s="31">
        <f t="shared" si="5"/>
        <v>8035094</v>
      </c>
      <c r="V40" s="31">
        <f t="shared" si="5"/>
        <v>8035094</v>
      </c>
      <c r="W40" s="31">
        <f t="shared" si="5"/>
        <v>8035094</v>
      </c>
      <c r="X40" s="31">
        <f t="shared" si="5"/>
        <v>2957811</v>
      </c>
      <c r="Y40" s="31">
        <f t="shared" si="5"/>
        <v>5077283</v>
      </c>
      <c r="Z40" s="32">
        <f>+IF(X40&lt;&gt;0,+(Y40/X40)*100,0)</f>
        <v>171.65677590623608</v>
      </c>
      <c r="AA40" s="33">
        <f>+AA34+AA39</f>
        <v>2957811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149815330</v>
      </c>
      <c r="D42" s="43">
        <f>+D25-D40</f>
        <v>149815330</v>
      </c>
      <c r="E42" s="44">
        <f t="shared" si="6"/>
        <v>173553336</v>
      </c>
      <c r="F42" s="45">
        <f t="shared" si="6"/>
        <v>155495469</v>
      </c>
      <c r="G42" s="45">
        <f t="shared" si="6"/>
        <v>178546227</v>
      </c>
      <c r="H42" s="45">
        <f t="shared" si="6"/>
        <v>171462751</v>
      </c>
      <c r="I42" s="45">
        <f t="shared" si="6"/>
        <v>172010252</v>
      </c>
      <c r="J42" s="45">
        <f t="shared" si="6"/>
        <v>172010252</v>
      </c>
      <c r="K42" s="45">
        <f t="shared" si="6"/>
        <v>162928683</v>
      </c>
      <c r="L42" s="45">
        <f t="shared" si="6"/>
        <v>152692023</v>
      </c>
      <c r="M42" s="45">
        <f t="shared" si="6"/>
        <v>162382063</v>
      </c>
      <c r="N42" s="45">
        <f t="shared" si="6"/>
        <v>162382063</v>
      </c>
      <c r="O42" s="45">
        <f t="shared" si="6"/>
        <v>154990837</v>
      </c>
      <c r="P42" s="45">
        <f t="shared" si="6"/>
        <v>143386116</v>
      </c>
      <c r="Q42" s="45">
        <f t="shared" si="6"/>
        <v>162982981</v>
      </c>
      <c r="R42" s="45">
        <f t="shared" si="6"/>
        <v>162982981</v>
      </c>
      <c r="S42" s="45">
        <f t="shared" si="6"/>
        <v>157629611</v>
      </c>
      <c r="T42" s="45">
        <f t="shared" si="6"/>
        <v>130127755</v>
      </c>
      <c r="U42" s="45">
        <f t="shared" si="6"/>
        <v>125965508</v>
      </c>
      <c r="V42" s="45">
        <f t="shared" si="6"/>
        <v>125965508</v>
      </c>
      <c r="W42" s="45">
        <f t="shared" si="6"/>
        <v>125965508</v>
      </c>
      <c r="X42" s="45">
        <f t="shared" si="6"/>
        <v>155495469</v>
      </c>
      <c r="Y42" s="45">
        <f t="shared" si="6"/>
        <v>-29529961</v>
      </c>
      <c r="Z42" s="46">
        <f>+IF(X42&lt;&gt;0,+(Y42/X42)*100,0)</f>
        <v>-18.990881978689682</v>
      </c>
      <c r="AA42" s="47">
        <f>+AA25-AA40</f>
        <v>155495469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149815330</v>
      </c>
      <c r="D45" s="18">
        <v>149815330</v>
      </c>
      <c r="E45" s="19">
        <v>173553336</v>
      </c>
      <c r="F45" s="20">
        <v>155495469</v>
      </c>
      <c r="G45" s="20">
        <v>178546227</v>
      </c>
      <c r="H45" s="20">
        <v>171462752</v>
      </c>
      <c r="I45" s="20">
        <v>172010251</v>
      </c>
      <c r="J45" s="20">
        <v>172010251</v>
      </c>
      <c r="K45" s="20">
        <v>162928683</v>
      </c>
      <c r="L45" s="20">
        <v>152692023</v>
      </c>
      <c r="M45" s="20">
        <v>162382063</v>
      </c>
      <c r="N45" s="20">
        <v>162382063</v>
      </c>
      <c r="O45" s="20">
        <v>154990837</v>
      </c>
      <c r="P45" s="20">
        <v>143386116</v>
      </c>
      <c r="Q45" s="20">
        <v>162982981</v>
      </c>
      <c r="R45" s="20">
        <v>162982981</v>
      </c>
      <c r="S45" s="20">
        <v>157629611</v>
      </c>
      <c r="T45" s="20">
        <v>130127755</v>
      </c>
      <c r="U45" s="20">
        <v>125965508</v>
      </c>
      <c r="V45" s="20">
        <v>125965508</v>
      </c>
      <c r="W45" s="20">
        <v>125965508</v>
      </c>
      <c r="X45" s="20">
        <v>155495469</v>
      </c>
      <c r="Y45" s="20">
        <v>-29529961</v>
      </c>
      <c r="Z45" s="48">
        <v>-18.99</v>
      </c>
      <c r="AA45" s="22">
        <v>155495469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149815330</v>
      </c>
      <c r="D48" s="51">
        <f>SUM(D45:D47)</f>
        <v>149815330</v>
      </c>
      <c r="E48" s="52">
        <f t="shared" si="7"/>
        <v>173553336</v>
      </c>
      <c r="F48" s="53">
        <f t="shared" si="7"/>
        <v>155495469</v>
      </c>
      <c r="G48" s="53">
        <f t="shared" si="7"/>
        <v>178546227</v>
      </c>
      <c r="H48" s="53">
        <f t="shared" si="7"/>
        <v>171462752</v>
      </c>
      <c r="I48" s="53">
        <f t="shared" si="7"/>
        <v>172010251</v>
      </c>
      <c r="J48" s="53">
        <f t="shared" si="7"/>
        <v>172010251</v>
      </c>
      <c r="K48" s="53">
        <f t="shared" si="7"/>
        <v>162928683</v>
      </c>
      <c r="L48" s="53">
        <f t="shared" si="7"/>
        <v>152692023</v>
      </c>
      <c r="M48" s="53">
        <f t="shared" si="7"/>
        <v>162382063</v>
      </c>
      <c r="N48" s="53">
        <f t="shared" si="7"/>
        <v>162382063</v>
      </c>
      <c r="O48" s="53">
        <f t="shared" si="7"/>
        <v>154990837</v>
      </c>
      <c r="P48" s="53">
        <f t="shared" si="7"/>
        <v>143386116</v>
      </c>
      <c r="Q48" s="53">
        <f t="shared" si="7"/>
        <v>162982981</v>
      </c>
      <c r="R48" s="53">
        <f t="shared" si="7"/>
        <v>162982981</v>
      </c>
      <c r="S48" s="53">
        <f t="shared" si="7"/>
        <v>157629611</v>
      </c>
      <c r="T48" s="53">
        <f t="shared" si="7"/>
        <v>130127755</v>
      </c>
      <c r="U48" s="53">
        <f t="shared" si="7"/>
        <v>125965508</v>
      </c>
      <c r="V48" s="53">
        <f t="shared" si="7"/>
        <v>125965508</v>
      </c>
      <c r="W48" s="53">
        <f t="shared" si="7"/>
        <v>125965508</v>
      </c>
      <c r="X48" s="53">
        <f t="shared" si="7"/>
        <v>155495469</v>
      </c>
      <c r="Y48" s="53">
        <f t="shared" si="7"/>
        <v>-29529961</v>
      </c>
      <c r="Z48" s="54">
        <f>+IF(X48&lt;&gt;0,+(Y48/X48)*100,0)</f>
        <v>-18.990881978689682</v>
      </c>
      <c r="AA48" s="55">
        <f>SUM(AA45:AA47)</f>
        <v>155495469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7660422</v>
      </c>
      <c r="D6" s="18">
        <v>7660422</v>
      </c>
      <c r="E6" s="19">
        <v>4790000</v>
      </c>
      <c r="F6" s="20">
        <v>7660000</v>
      </c>
      <c r="G6" s="20">
        <v>10001</v>
      </c>
      <c r="H6" s="20">
        <v>251189</v>
      </c>
      <c r="I6" s="20">
        <v>113207</v>
      </c>
      <c r="J6" s="20">
        <v>113207</v>
      </c>
      <c r="K6" s="20">
        <v>251189</v>
      </c>
      <c r="L6" s="20">
        <v>9187682</v>
      </c>
      <c r="M6" s="20">
        <v>276418</v>
      </c>
      <c r="N6" s="20">
        <v>276418</v>
      </c>
      <c r="O6" s="20">
        <v>67075</v>
      </c>
      <c r="P6" s="20">
        <v>470059</v>
      </c>
      <c r="Q6" s="20">
        <v>1280333</v>
      </c>
      <c r="R6" s="20">
        <v>1280333</v>
      </c>
      <c r="S6" s="20">
        <v>1147797</v>
      </c>
      <c r="T6" s="20">
        <v>2034147</v>
      </c>
      <c r="U6" s="20">
        <v>440435</v>
      </c>
      <c r="V6" s="20">
        <v>440435</v>
      </c>
      <c r="W6" s="20">
        <v>440435</v>
      </c>
      <c r="X6" s="20">
        <v>7660000</v>
      </c>
      <c r="Y6" s="20">
        <v>-7219565</v>
      </c>
      <c r="Z6" s="21">
        <v>-94.25</v>
      </c>
      <c r="AA6" s="22">
        <v>7660000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18102105</v>
      </c>
      <c r="H7" s="20">
        <v>10053097</v>
      </c>
      <c r="I7" s="20">
        <v>11120540</v>
      </c>
      <c r="J7" s="20">
        <v>11120540</v>
      </c>
      <c r="K7" s="20">
        <v>10053097</v>
      </c>
      <c r="L7" s="20">
        <v>6058163</v>
      </c>
      <c r="M7" s="20">
        <v>11612943</v>
      </c>
      <c r="N7" s="20">
        <v>11612943</v>
      </c>
      <c r="O7" s="20">
        <v>8661306</v>
      </c>
      <c r="P7" s="20">
        <v>6468373</v>
      </c>
      <c r="Q7" s="20">
        <v>9822440</v>
      </c>
      <c r="R7" s="20">
        <v>9822440</v>
      </c>
      <c r="S7" s="20">
        <v>7113461</v>
      </c>
      <c r="T7" s="20">
        <v>8788710</v>
      </c>
      <c r="U7" s="20">
        <v>4201942</v>
      </c>
      <c r="V7" s="20">
        <v>4201942</v>
      </c>
      <c r="W7" s="20">
        <v>4201942</v>
      </c>
      <c r="X7" s="20"/>
      <c r="Y7" s="20">
        <v>4201942</v>
      </c>
      <c r="Z7" s="21"/>
      <c r="AA7" s="22"/>
    </row>
    <row r="8" spans="1:27" ht="13.5">
      <c r="A8" s="23" t="s">
        <v>35</v>
      </c>
      <c r="B8" s="17"/>
      <c r="C8" s="18">
        <v>560687</v>
      </c>
      <c r="D8" s="18">
        <v>560687</v>
      </c>
      <c r="E8" s="19">
        <v>960000</v>
      </c>
      <c r="F8" s="20">
        <v>561000</v>
      </c>
      <c r="G8" s="20">
        <v>3575606</v>
      </c>
      <c r="H8" s="20">
        <v>3011062</v>
      </c>
      <c r="I8" s="20">
        <v>2950366</v>
      </c>
      <c r="J8" s="20">
        <v>2950366</v>
      </c>
      <c r="K8" s="20">
        <v>3011062</v>
      </c>
      <c r="L8" s="20">
        <v>2906866</v>
      </c>
      <c r="M8" s="20">
        <v>2939968</v>
      </c>
      <c r="N8" s="20">
        <v>2939968</v>
      </c>
      <c r="O8" s="20">
        <v>3013610</v>
      </c>
      <c r="P8" s="20">
        <v>3095488</v>
      </c>
      <c r="Q8" s="20">
        <v>3142279</v>
      </c>
      <c r="R8" s="20">
        <v>3142279</v>
      </c>
      <c r="S8" s="20">
        <v>3198234</v>
      </c>
      <c r="T8" s="20">
        <v>3254736</v>
      </c>
      <c r="U8" s="20">
        <v>3302474</v>
      </c>
      <c r="V8" s="20">
        <v>3302474</v>
      </c>
      <c r="W8" s="20">
        <v>3302474</v>
      </c>
      <c r="X8" s="20">
        <v>561000</v>
      </c>
      <c r="Y8" s="20">
        <v>2741474</v>
      </c>
      <c r="Z8" s="21">
        <v>488.68</v>
      </c>
      <c r="AA8" s="22">
        <v>561000</v>
      </c>
    </row>
    <row r="9" spans="1:27" ht="13.5">
      <c r="A9" s="23" t="s">
        <v>36</v>
      </c>
      <c r="B9" s="17"/>
      <c r="C9" s="18">
        <v>1296427</v>
      </c>
      <c r="D9" s="18">
        <v>1296427</v>
      </c>
      <c r="E9" s="19">
        <v>50000</v>
      </c>
      <c r="F9" s="20">
        <v>1296000</v>
      </c>
      <c r="G9" s="20">
        <v>403347</v>
      </c>
      <c r="H9" s="20">
        <v>482598</v>
      </c>
      <c r="I9" s="20">
        <v>480746</v>
      </c>
      <c r="J9" s="20">
        <v>480746</v>
      </c>
      <c r="K9" s="20">
        <v>482598</v>
      </c>
      <c r="L9" s="20">
        <v>496654</v>
      </c>
      <c r="M9" s="20">
        <v>519487</v>
      </c>
      <c r="N9" s="20">
        <v>519487</v>
      </c>
      <c r="O9" s="20">
        <v>514476</v>
      </c>
      <c r="P9" s="20">
        <v>527755</v>
      </c>
      <c r="Q9" s="20">
        <v>527197</v>
      </c>
      <c r="R9" s="20">
        <v>527197</v>
      </c>
      <c r="S9" s="20">
        <v>568377</v>
      </c>
      <c r="T9" s="20">
        <v>974220</v>
      </c>
      <c r="U9" s="20">
        <v>997965</v>
      </c>
      <c r="V9" s="20">
        <v>997965</v>
      </c>
      <c r="W9" s="20">
        <v>997965</v>
      </c>
      <c r="X9" s="20">
        <v>1296000</v>
      </c>
      <c r="Y9" s="20">
        <v>-298035</v>
      </c>
      <c r="Z9" s="21">
        <v>-23</v>
      </c>
      <c r="AA9" s="22">
        <v>1296000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20000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9517536</v>
      </c>
      <c r="D12" s="29">
        <f>SUM(D6:D11)</f>
        <v>9517536</v>
      </c>
      <c r="E12" s="30">
        <f t="shared" si="0"/>
        <v>5820000</v>
      </c>
      <c r="F12" s="31">
        <f t="shared" si="0"/>
        <v>9517000</v>
      </c>
      <c r="G12" s="31">
        <f t="shared" si="0"/>
        <v>22091059</v>
      </c>
      <c r="H12" s="31">
        <f t="shared" si="0"/>
        <v>13797946</v>
      </c>
      <c r="I12" s="31">
        <f t="shared" si="0"/>
        <v>14664859</v>
      </c>
      <c r="J12" s="31">
        <f t="shared" si="0"/>
        <v>14664859</v>
      </c>
      <c r="K12" s="31">
        <f t="shared" si="0"/>
        <v>13797946</v>
      </c>
      <c r="L12" s="31">
        <f t="shared" si="0"/>
        <v>18649365</v>
      </c>
      <c r="M12" s="31">
        <f t="shared" si="0"/>
        <v>15348816</v>
      </c>
      <c r="N12" s="31">
        <f t="shared" si="0"/>
        <v>15348816</v>
      </c>
      <c r="O12" s="31">
        <f t="shared" si="0"/>
        <v>12256467</v>
      </c>
      <c r="P12" s="31">
        <f t="shared" si="0"/>
        <v>10561675</v>
      </c>
      <c r="Q12" s="31">
        <f t="shared" si="0"/>
        <v>14772249</v>
      </c>
      <c r="R12" s="31">
        <f t="shared" si="0"/>
        <v>14772249</v>
      </c>
      <c r="S12" s="31">
        <f t="shared" si="0"/>
        <v>12027869</v>
      </c>
      <c r="T12" s="31">
        <f t="shared" si="0"/>
        <v>15051813</v>
      </c>
      <c r="U12" s="31">
        <f t="shared" si="0"/>
        <v>8942816</v>
      </c>
      <c r="V12" s="31">
        <f t="shared" si="0"/>
        <v>8942816</v>
      </c>
      <c r="W12" s="31">
        <f t="shared" si="0"/>
        <v>8942816</v>
      </c>
      <c r="X12" s="31">
        <f t="shared" si="0"/>
        <v>9517000</v>
      </c>
      <c r="Y12" s="31">
        <f t="shared" si="0"/>
        <v>-574184</v>
      </c>
      <c r="Z12" s="32">
        <f>+IF(X12&lt;&gt;0,+(Y12/X12)*100,0)</f>
        <v>-6.03324577072607</v>
      </c>
      <c r="AA12" s="33">
        <f>SUM(AA6:AA11)</f>
        <v>9517000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>
        <v>3</v>
      </c>
      <c r="R16" s="24">
        <v>3</v>
      </c>
      <c r="S16" s="24">
        <v>3</v>
      </c>
      <c r="T16" s="20">
        <v>3</v>
      </c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9045000</v>
      </c>
      <c r="D17" s="18">
        <v>9045000</v>
      </c>
      <c r="E17" s="19">
        <v>8425000</v>
      </c>
      <c r="F17" s="20">
        <v>9045000</v>
      </c>
      <c r="G17" s="20">
        <v>9045000</v>
      </c>
      <c r="H17" s="20">
        <v>9045000</v>
      </c>
      <c r="I17" s="20">
        <v>9045000</v>
      </c>
      <c r="J17" s="20">
        <v>9045000</v>
      </c>
      <c r="K17" s="20">
        <v>9045000</v>
      </c>
      <c r="L17" s="20">
        <v>9045000</v>
      </c>
      <c r="M17" s="20">
        <v>9045000</v>
      </c>
      <c r="N17" s="20">
        <v>9045000</v>
      </c>
      <c r="O17" s="20">
        <v>9045000</v>
      </c>
      <c r="P17" s="20">
        <v>9045000</v>
      </c>
      <c r="Q17" s="20">
        <v>9045000</v>
      </c>
      <c r="R17" s="20">
        <v>9045000</v>
      </c>
      <c r="S17" s="20">
        <v>9045000</v>
      </c>
      <c r="T17" s="20">
        <v>9045000</v>
      </c>
      <c r="U17" s="20">
        <v>9045000</v>
      </c>
      <c r="V17" s="20">
        <v>9045000</v>
      </c>
      <c r="W17" s="20">
        <v>9045000</v>
      </c>
      <c r="X17" s="20">
        <v>9045000</v>
      </c>
      <c r="Y17" s="20"/>
      <c r="Z17" s="21"/>
      <c r="AA17" s="22">
        <v>9045000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79516801</v>
      </c>
      <c r="D19" s="18">
        <v>79516801</v>
      </c>
      <c r="E19" s="19">
        <v>57216007</v>
      </c>
      <c r="F19" s="20">
        <v>99432000</v>
      </c>
      <c r="G19" s="20">
        <v>79518175</v>
      </c>
      <c r="H19" s="20">
        <v>79557239</v>
      </c>
      <c r="I19" s="20">
        <v>79557239</v>
      </c>
      <c r="J19" s="20">
        <v>79557239</v>
      </c>
      <c r="K19" s="20">
        <v>79557239</v>
      </c>
      <c r="L19" s="20">
        <v>79557239</v>
      </c>
      <c r="M19" s="20">
        <v>79557239</v>
      </c>
      <c r="N19" s="20">
        <v>79557239</v>
      </c>
      <c r="O19" s="20">
        <v>79557239</v>
      </c>
      <c r="P19" s="20">
        <v>79557239</v>
      </c>
      <c r="Q19" s="20">
        <v>79738293</v>
      </c>
      <c r="R19" s="20">
        <v>79738293</v>
      </c>
      <c r="S19" s="20">
        <v>79738293</v>
      </c>
      <c r="T19" s="20">
        <v>79738295</v>
      </c>
      <c r="U19" s="20">
        <v>97223569</v>
      </c>
      <c r="V19" s="20">
        <v>97223569</v>
      </c>
      <c r="W19" s="20">
        <v>97223569</v>
      </c>
      <c r="X19" s="20">
        <v>99432000</v>
      </c>
      <c r="Y19" s="20">
        <v>-2208431</v>
      </c>
      <c r="Z19" s="21">
        <v>-2.22</v>
      </c>
      <c r="AA19" s="22">
        <v>99432000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</v>
      </c>
      <c r="D22" s="18">
        <v>4</v>
      </c>
      <c r="E22" s="19">
        <v>93972</v>
      </c>
      <c r="F22" s="20"/>
      <c r="G22" s="20">
        <v>3</v>
      </c>
      <c r="H22" s="20">
        <v>3</v>
      </c>
      <c r="I22" s="20">
        <v>3</v>
      </c>
      <c r="J22" s="20">
        <v>3</v>
      </c>
      <c r="K22" s="20">
        <v>3</v>
      </c>
      <c r="L22" s="20">
        <v>3</v>
      </c>
      <c r="M22" s="20">
        <v>4</v>
      </c>
      <c r="N22" s="20">
        <v>4</v>
      </c>
      <c r="O22" s="20">
        <v>4</v>
      </c>
      <c r="P22" s="20">
        <v>4</v>
      </c>
      <c r="Q22" s="20">
        <v>363343</v>
      </c>
      <c r="R22" s="20">
        <v>363343</v>
      </c>
      <c r="S22" s="20">
        <v>363343</v>
      </c>
      <c r="T22" s="20">
        <v>363343</v>
      </c>
      <c r="U22" s="20">
        <v>3</v>
      </c>
      <c r="V22" s="20">
        <v>3</v>
      </c>
      <c r="W22" s="20">
        <v>3</v>
      </c>
      <c r="X22" s="20"/>
      <c r="Y22" s="20">
        <v>3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88561805</v>
      </c>
      <c r="D24" s="29">
        <f>SUM(D15:D23)</f>
        <v>88561805</v>
      </c>
      <c r="E24" s="36">
        <f t="shared" si="1"/>
        <v>65734979</v>
      </c>
      <c r="F24" s="37">
        <f t="shared" si="1"/>
        <v>108477000</v>
      </c>
      <c r="G24" s="37">
        <f t="shared" si="1"/>
        <v>88563178</v>
      </c>
      <c r="H24" s="37">
        <f t="shared" si="1"/>
        <v>88602242</v>
      </c>
      <c r="I24" s="37">
        <f t="shared" si="1"/>
        <v>88602242</v>
      </c>
      <c r="J24" s="37">
        <f t="shared" si="1"/>
        <v>88602242</v>
      </c>
      <c r="K24" s="37">
        <f t="shared" si="1"/>
        <v>88602242</v>
      </c>
      <c r="L24" s="37">
        <f t="shared" si="1"/>
        <v>88602242</v>
      </c>
      <c r="M24" s="37">
        <f t="shared" si="1"/>
        <v>88602243</v>
      </c>
      <c r="N24" s="37">
        <f t="shared" si="1"/>
        <v>88602243</v>
      </c>
      <c r="O24" s="37">
        <f t="shared" si="1"/>
        <v>88602243</v>
      </c>
      <c r="P24" s="37">
        <f t="shared" si="1"/>
        <v>88602243</v>
      </c>
      <c r="Q24" s="37">
        <f t="shared" si="1"/>
        <v>89146639</v>
      </c>
      <c r="R24" s="37">
        <f t="shared" si="1"/>
        <v>89146639</v>
      </c>
      <c r="S24" s="37">
        <f t="shared" si="1"/>
        <v>89146639</v>
      </c>
      <c r="T24" s="37">
        <f t="shared" si="1"/>
        <v>89146641</v>
      </c>
      <c r="U24" s="37">
        <f t="shared" si="1"/>
        <v>106268572</v>
      </c>
      <c r="V24" s="37">
        <f t="shared" si="1"/>
        <v>106268572</v>
      </c>
      <c r="W24" s="37">
        <f t="shared" si="1"/>
        <v>106268572</v>
      </c>
      <c r="X24" s="37">
        <f t="shared" si="1"/>
        <v>108477000</v>
      </c>
      <c r="Y24" s="37">
        <f t="shared" si="1"/>
        <v>-2208428</v>
      </c>
      <c r="Z24" s="38">
        <f>+IF(X24&lt;&gt;0,+(Y24/X24)*100,0)</f>
        <v>-2.0358490739972526</v>
      </c>
      <c r="AA24" s="39">
        <f>SUM(AA15:AA23)</f>
        <v>108477000</v>
      </c>
    </row>
    <row r="25" spans="1:27" ht="13.5">
      <c r="A25" s="27" t="s">
        <v>51</v>
      </c>
      <c r="B25" s="28"/>
      <c r="C25" s="29">
        <f aca="true" t="shared" si="2" ref="C25:Y25">+C12+C24</f>
        <v>98079341</v>
      </c>
      <c r="D25" s="29">
        <f>+D12+D24</f>
        <v>98079341</v>
      </c>
      <c r="E25" s="30">
        <f t="shared" si="2"/>
        <v>71554979</v>
      </c>
      <c r="F25" s="31">
        <f t="shared" si="2"/>
        <v>117994000</v>
      </c>
      <c r="G25" s="31">
        <f t="shared" si="2"/>
        <v>110654237</v>
      </c>
      <c r="H25" s="31">
        <f t="shared" si="2"/>
        <v>102400188</v>
      </c>
      <c r="I25" s="31">
        <f t="shared" si="2"/>
        <v>103267101</v>
      </c>
      <c r="J25" s="31">
        <f t="shared" si="2"/>
        <v>103267101</v>
      </c>
      <c r="K25" s="31">
        <f t="shared" si="2"/>
        <v>102400188</v>
      </c>
      <c r="L25" s="31">
        <f t="shared" si="2"/>
        <v>107251607</v>
      </c>
      <c r="M25" s="31">
        <f t="shared" si="2"/>
        <v>103951059</v>
      </c>
      <c r="N25" s="31">
        <f t="shared" si="2"/>
        <v>103951059</v>
      </c>
      <c r="O25" s="31">
        <f t="shared" si="2"/>
        <v>100858710</v>
      </c>
      <c r="P25" s="31">
        <f t="shared" si="2"/>
        <v>99163918</v>
      </c>
      <c r="Q25" s="31">
        <f t="shared" si="2"/>
        <v>103918888</v>
      </c>
      <c r="R25" s="31">
        <f t="shared" si="2"/>
        <v>103918888</v>
      </c>
      <c r="S25" s="31">
        <f t="shared" si="2"/>
        <v>101174508</v>
      </c>
      <c r="T25" s="31">
        <f t="shared" si="2"/>
        <v>104198454</v>
      </c>
      <c r="U25" s="31">
        <f t="shared" si="2"/>
        <v>115211388</v>
      </c>
      <c r="V25" s="31">
        <f t="shared" si="2"/>
        <v>115211388</v>
      </c>
      <c r="W25" s="31">
        <f t="shared" si="2"/>
        <v>115211388</v>
      </c>
      <c r="X25" s="31">
        <f t="shared" si="2"/>
        <v>117994000</v>
      </c>
      <c r="Y25" s="31">
        <f t="shared" si="2"/>
        <v>-2782612</v>
      </c>
      <c r="Z25" s="32">
        <f>+IF(X25&lt;&gt;0,+(Y25/X25)*100,0)</f>
        <v>-2.3582656745258235</v>
      </c>
      <c r="AA25" s="33">
        <f>+AA12+AA24</f>
        <v>117994000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38891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875000</v>
      </c>
      <c r="F30" s="20">
        <v>682000</v>
      </c>
      <c r="G30" s="20">
        <v>529451</v>
      </c>
      <c r="H30" s="20">
        <v>529451</v>
      </c>
      <c r="I30" s="20">
        <v>529451</v>
      </c>
      <c r="J30" s="20">
        <v>529451</v>
      </c>
      <c r="K30" s="20">
        <v>529451</v>
      </c>
      <c r="L30" s="20">
        <v>529451</v>
      </c>
      <c r="M30" s="20">
        <v>529451</v>
      </c>
      <c r="N30" s="20">
        <v>529451</v>
      </c>
      <c r="O30" s="20">
        <v>529451</v>
      </c>
      <c r="P30" s="20">
        <v>529451</v>
      </c>
      <c r="Q30" s="20">
        <v>529451</v>
      </c>
      <c r="R30" s="20">
        <v>529451</v>
      </c>
      <c r="S30" s="20">
        <v>529451</v>
      </c>
      <c r="T30" s="20">
        <v>529451</v>
      </c>
      <c r="U30" s="20">
        <v>529451</v>
      </c>
      <c r="V30" s="20">
        <v>529451</v>
      </c>
      <c r="W30" s="20">
        <v>529451</v>
      </c>
      <c r="X30" s="20">
        <v>682000</v>
      </c>
      <c r="Y30" s="20">
        <v>-152549</v>
      </c>
      <c r="Z30" s="21">
        <v>-22.37</v>
      </c>
      <c r="AA30" s="22">
        <v>682000</v>
      </c>
    </row>
    <row r="31" spans="1:27" ht="13.5">
      <c r="A31" s="23" t="s">
        <v>56</v>
      </c>
      <c r="B31" s="17"/>
      <c r="C31" s="18">
        <v>1800</v>
      </c>
      <c r="D31" s="18">
        <v>1800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6964700</v>
      </c>
      <c r="D32" s="18">
        <v>6964700</v>
      </c>
      <c r="E32" s="19">
        <v>7550000</v>
      </c>
      <c r="F32" s="20">
        <v>6472000</v>
      </c>
      <c r="G32" s="20">
        <v>7524481</v>
      </c>
      <c r="H32" s="20">
        <v>3792023</v>
      </c>
      <c r="I32" s="20">
        <v>2855541</v>
      </c>
      <c r="J32" s="20">
        <v>2855541</v>
      </c>
      <c r="K32" s="20">
        <v>3792023</v>
      </c>
      <c r="L32" s="20">
        <v>1879641</v>
      </c>
      <c r="M32" s="20">
        <v>1702880</v>
      </c>
      <c r="N32" s="20">
        <v>1702880</v>
      </c>
      <c r="O32" s="20">
        <v>1044213</v>
      </c>
      <c r="P32" s="20">
        <v>1528085</v>
      </c>
      <c r="Q32" s="20">
        <v>-108852</v>
      </c>
      <c r="R32" s="20">
        <v>-108852</v>
      </c>
      <c r="S32" s="20">
        <v>-251996</v>
      </c>
      <c r="T32" s="20">
        <v>2737671</v>
      </c>
      <c r="U32" s="20">
        <v>455627</v>
      </c>
      <c r="V32" s="20">
        <v>455627</v>
      </c>
      <c r="W32" s="20">
        <v>455627</v>
      </c>
      <c r="X32" s="20">
        <v>6472000</v>
      </c>
      <c r="Y32" s="20">
        <v>-6016373</v>
      </c>
      <c r="Z32" s="21">
        <v>-92.96</v>
      </c>
      <c r="AA32" s="22">
        <v>6472000</v>
      </c>
    </row>
    <row r="33" spans="1:27" ht="13.5">
      <c r="A33" s="23" t="s">
        <v>58</v>
      </c>
      <c r="B33" s="17"/>
      <c r="C33" s="18">
        <v>1817556</v>
      </c>
      <c r="D33" s="18">
        <v>1817556</v>
      </c>
      <c r="E33" s="19">
        <v>1399907</v>
      </c>
      <c r="F33" s="20">
        <v>1818000</v>
      </c>
      <c r="G33" s="20">
        <v>2438731</v>
      </c>
      <c r="H33" s="20">
        <v>2438731</v>
      </c>
      <c r="I33" s="20">
        <v>2438731</v>
      </c>
      <c r="J33" s="20">
        <v>2438731</v>
      </c>
      <c r="K33" s="20">
        <v>2438731</v>
      </c>
      <c r="L33" s="20">
        <v>2438731</v>
      </c>
      <c r="M33" s="20">
        <v>2438731</v>
      </c>
      <c r="N33" s="20">
        <v>2438731</v>
      </c>
      <c r="O33" s="20">
        <v>2438731</v>
      </c>
      <c r="P33" s="20">
        <v>2438731</v>
      </c>
      <c r="Q33" s="20">
        <v>2438731</v>
      </c>
      <c r="R33" s="20">
        <v>2438731</v>
      </c>
      <c r="S33" s="20">
        <v>2438731</v>
      </c>
      <c r="T33" s="20">
        <v>2438731</v>
      </c>
      <c r="U33" s="20">
        <v>2438731</v>
      </c>
      <c r="V33" s="20">
        <v>2438731</v>
      </c>
      <c r="W33" s="20">
        <v>2438731</v>
      </c>
      <c r="X33" s="20">
        <v>1818000</v>
      </c>
      <c r="Y33" s="20">
        <v>620731</v>
      </c>
      <c r="Z33" s="21">
        <v>34.14</v>
      </c>
      <c r="AA33" s="22">
        <v>1818000</v>
      </c>
    </row>
    <row r="34" spans="1:27" ht="13.5">
      <c r="A34" s="27" t="s">
        <v>59</v>
      </c>
      <c r="B34" s="28"/>
      <c r="C34" s="29">
        <f aca="true" t="shared" si="3" ref="C34:Y34">SUM(C29:C33)</f>
        <v>8784056</v>
      </c>
      <c r="D34" s="29">
        <f>SUM(D29:D33)</f>
        <v>8784056</v>
      </c>
      <c r="E34" s="30">
        <f t="shared" si="3"/>
        <v>9824907</v>
      </c>
      <c r="F34" s="31">
        <f t="shared" si="3"/>
        <v>8972000</v>
      </c>
      <c r="G34" s="31">
        <f t="shared" si="3"/>
        <v>10531554</v>
      </c>
      <c r="H34" s="31">
        <f t="shared" si="3"/>
        <v>6760205</v>
      </c>
      <c r="I34" s="31">
        <f t="shared" si="3"/>
        <v>5823723</v>
      </c>
      <c r="J34" s="31">
        <f t="shared" si="3"/>
        <v>5823723</v>
      </c>
      <c r="K34" s="31">
        <f t="shared" si="3"/>
        <v>6760205</v>
      </c>
      <c r="L34" s="31">
        <f t="shared" si="3"/>
        <v>4847823</v>
      </c>
      <c r="M34" s="31">
        <f t="shared" si="3"/>
        <v>4671062</v>
      </c>
      <c r="N34" s="31">
        <f t="shared" si="3"/>
        <v>4671062</v>
      </c>
      <c r="O34" s="31">
        <f t="shared" si="3"/>
        <v>4012395</v>
      </c>
      <c r="P34" s="31">
        <f t="shared" si="3"/>
        <v>4496267</v>
      </c>
      <c r="Q34" s="31">
        <f t="shared" si="3"/>
        <v>2859330</v>
      </c>
      <c r="R34" s="31">
        <f t="shared" si="3"/>
        <v>2859330</v>
      </c>
      <c r="S34" s="31">
        <f t="shared" si="3"/>
        <v>2716186</v>
      </c>
      <c r="T34" s="31">
        <f t="shared" si="3"/>
        <v>5705853</v>
      </c>
      <c r="U34" s="31">
        <f t="shared" si="3"/>
        <v>3423809</v>
      </c>
      <c r="V34" s="31">
        <f t="shared" si="3"/>
        <v>3423809</v>
      </c>
      <c r="W34" s="31">
        <f t="shared" si="3"/>
        <v>3423809</v>
      </c>
      <c r="X34" s="31">
        <f t="shared" si="3"/>
        <v>8972000</v>
      </c>
      <c r="Y34" s="31">
        <f t="shared" si="3"/>
        <v>-5548191</v>
      </c>
      <c r="Z34" s="32">
        <f>+IF(X34&lt;&gt;0,+(Y34/X34)*100,0)</f>
        <v>-61.83895452518948</v>
      </c>
      <c r="AA34" s="33">
        <f>SUM(AA29:AA33)</f>
        <v>8972000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529451</v>
      </c>
      <c r="D37" s="18">
        <v>529451</v>
      </c>
      <c r="E37" s="19">
        <v>2500000</v>
      </c>
      <c r="F37" s="20">
        <v>342000</v>
      </c>
      <c r="G37" s="20">
        <v>-42131</v>
      </c>
      <c r="H37" s="20">
        <v>-170419</v>
      </c>
      <c r="I37" s="20">
        <v>-127206</v>
      </c>
      <c r="J37" s="20">
        <v>-127206</v>
      </c>
      <c r="K37" s="20">
        <v>-170419</v>
      </c>
      <c r="L37" s="20">
        <v>-213898</v>
      </c>
      <c r="M37" s="20">
        <v>-257849</v>
      </c>
      <c r="N37" s="20">
        <v>-257849</v>
      </c>
      <c r="O37" s="20">
        <v>-302097</v>
      </c>
      <c r="P37" s="20">
        <v>-346862</v>
      </c>
      <c r="Q37" s="20">
        <v>-391944</v>
      </c>
      <c r="R37" s="20">
        <v>-391944</v>
      </c>
      <c r="S37" s="20">
        <v>-437371</v>
      </c>
      <c r="T37" s="20">
        <v>2516778</v>
      </c>
      <c r="U37" s="20">
        <v>2385746</v>
      </c>
      <c r="V37" s="20">
        <v>2385746</v>
      </c>
      <c r="W37" s="20">
        <v>2385746</v>
      </c>
      <c r="X37" s="20">
        <v>342000</v>
      </c>
      <c r="Y37" s="20">
        <v>2043746</v>
      </c>
      <c r="Z37" s="21">
        <v>597.59</v>
      </c>
      <c r="AA37" s="22">
        <v>342000</v>
      </c>
    </row>
    <row r="38" spans="1:27" ht="13.5">
      <c r="A38" s="23" t="s">
        <v>58</v>
      </c>
      <c r="B38" s="17"/>
      <c r="C38" s="18"/>
      <c r="D38" s="18"/>
      <c r="E38" s="19">
        <v>150000</v>
      </c>
      <c r="F38" s="20"/>
      <c r="G38" s="20">
        <v>341640</v>
      </c>
      <c r="H38" s="20">
        <v>341640</v>
      </c>
      <c r="I38" s="20">
        <v>341640</v>
      </c>
      <c r="J38" s="20">
        <v>341640</v>
      </c>
      <c r="K38" s="20">
        <v>341640</v>
      </c>
      <c r="L38" s="20">
        <v>341640</v>
      </c>
      <c r="M38" s="20">
        <v>341640</v>
      </c>
      <c r="N38" s="20">
        <v>341640</v>
      </c>
      <c r="O38" s="20">
        <v>341640</v>
      </c>
      <c r="P38" s="20">
        <v>341640</v>
      </c>
      <c r="Q38" s="20">
        <v>341640</v>
      </c>
      <c r="R38" s="20">
        <v>341640</v>
      </c>
      <c r="S38" s="20">
        <v>341640</v>
      </c>
      <c r="T38" s="20">
        <v>341640</v>
      </c>
      <c r="U38" s="20">
        <v>341640</v>
      </c>
      <c r="V38" s="20">
        <v>341640</v>
      </c>
      <c r="W38" s="20">
        <v>341640</v>
      </c>
      <c r="X38" s="20"/>
      <c r="Y38" s="20">
        <v>341640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529451</v>
      </c>
      <c r="D39" s="29">
        <f>SUM(D37:D38)</f>
        <v>529451</v>
      </c>
      <c r="E39" s="36">
        <f t="shared" si="4"/>
        <v>2650000</v>
      </c>
      <c r="F39" s="37">
        <f t="shared" si="4"/>
        <v>342000</v>
      </c>
      <c r="G39" s="37">
        <f t="shared" si="4"/>
        <v>299509</v>
      </c>
      <c r="H39" s="37">
        <f t="shared" si="4"/>
        <v>171221</v>
      </c>
      <c r="I39" s="37">
        <f t="shared" si="4"/>
        <v>214434</v>
      </c>
      <c r="J39" s="37">
        <f t="shared" si="4"/>
        <v>214434</v>
      </c>
      <c r="K39" s="37">
        <f t="shared" si="4"/>
        <v>171221</v>
      </c>
      <c r="L39" s="37">
        <f t="shared" si="4"/>
        <v>127742</v>
      </c>
      <c r="M39" s="37">
        <f t="shared" si="4"/>
        <v>83791</v>
      </c>
      <c r="N39" s="37">
        <f t="shared" si="4"/>
        <v>83791</v>
      </c>
      <c r="O39" s="37">
        <f t="shared" si="4"/>
        <v>39543</v>
      </c>
      <c r="P39" s="37">
        <f t="shared" si="4"/>
        <v>-5222</v>
      </c>
      <c r="Q39" s="37">
        <f t="shared" si="4"/>
        <v>-50304</v>
      </c>
      <c r="R39" s="37">
        <f t="shared" si="4"/>
        <v>-50304</v>
      </c>
      <c r="S39" s="37">
        <f t="shared" si="4"/>
        <v>-95731</v>
      </c>
      <c r="T39" s="37">
        <f t="shared" si="4"/>
        <v>2858418</v>
      </c>
      <c r="U39" s="37">
        <f t="shared" si="4"/>
        <v>2727386</v>
      </c>
      <c r="V39" s="37">
        <f t="shared" si="4"/>
        <v>2727386</v>
      </c>
      <c r="W39" s="37">
        <f t="shared" si="4"/>
        <v>2727386</v>
      </c>
      <c r="X39" s="37">
        <f t="shared" si="4"/>
        <v>342000</v>
      </c>
      <c r="Y39" s="37">
        <f t="shared" si="4"/>
        <v>2385386</v>
      </c>
      <c r="Z39" s="38">
        <f>+IF(X39&lt;&gt;0,+(Y39/X39)*100,0)</f>
        <v>697.4812865497075</v>
      </c>
      <c r="AA39" s="39">
        <f>SUM(AA37:AA38)</f>
        <v>342000</v>
      </c>
    </row>
    <row r="40" spans="1:27" ht="13.5">
      <c r="A40" s="27" t="s">
        <v>62</v>
      </c>
      <c r="B40" s="28"/>
      <c r="C40" s="29">
        <f aca="true" t="shared" si="5" ref="C40:Y40">+C34+C39</f>
        <v>9313507</v>
      </c>
      <c r="D40" s="29">
        <f>+D34+D39</f>
        <v>9313507</v>
      </c>
      <c r="E40" s="30">
        <f t="shared" si="5"/>
        <v>12474907</v>
      </c>
      <c r="F40" s="31">
        <f t="shared" si="5"/>
        <v>9314000</v>
      </c>
      <c r="G40" s="31">
        <f t="shared" si="5"/>
        <v>10831063</v>
      </c>
      <c r="H40" s="31">
        <f t="shared" si="5"/>
        <v>6931426</v>
      </c>
      <c r="I40" s="31">
        <f t="shared" si="5"/>
        <v>6038157</v>
      </c>
      <c r="J40" s="31">
        <f t="shared" si="5"/>
        <v>6038157</v>
      </c>
      <c r="K40" s="31">
        <f t="shared" si="5"/>
        <v>6931426</v>
      </c>
      <c r="L40" s="31">
        <f t="shared" si="5"/>
        <v>4975565</v>
      </c>
      <c r="M40" s="31">
        <f t="shared" si="5"/>
        <v>4754853</v>
      </c>
      <c r="N40" s="31">
        <f t="shared" si="5"/>
        <v>4754853</v>
      </c>
      <c r="O40" s="31">
        <f t="shared" si="5"/>
        <v>4051938</v>
      </c>
      <c r="P40" s="31">
        <f t="shared" si="5"/>
        <v>4491045</v>
      </c>
      <c r="Q40" s="31">
        <f t="shared" si="5"/>
        <v>2809026</v>
      </c>
      <c r="R40" s="31">
        <f t="shared" si="5"/>
        <v>2809026</v>
      </c>
      <c r="S40" s="31">
        <f t="shared" si="5"/>
        <v>2620455</v>
      </c>
      <c r="T40" s="31">
        <f t="shared" si="5"/>
        <v>8564271</v>
      </c>
      <c r="U40" s="31">
        <f t="shared" si="5"/>
        <v>6151195</v>
      </c>
      <c r="V40" s="31">
        <f t="shared" si="5"/>
        <v>6151195</v>
      </c>
      <c r="W40" s="31">
        <f t="shared" si="5"/>
        <v>6151195</v>
      </c>
      <c r="X40" s="31">
        <f t="shared" si="5"/>
        <v>9314000</v>
      </c>
      <c r="Y40" s="31">
        <f t="shared" si="5"/>
        <v>-3162805</v>
      </c>
      <c r="Z40" s="32">
        <f>+IF(X40&lt;&gt;0,+(Y40/X40)*100,0)</f>
        <v>-33.95753704101353</v>
      </c>
      <c r="AA40" s="33">
        <f>+AA34+AA39</f>
        <v>9314000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88765834</v>
      </c>
      <c r="D42" s="43">
        <f>+D25-D40</f>
        <v>88765834</v>
      </c>
      <c r="E42" s="44">
        <f t="shared" si="6"/>
        <v>59080072</v>
      </c>
      <c r="F42" s="45">
        <f t="shared" si="6"/>
        <v>108680000</v>
      </c>
      <c r="G42" s="45">
        <f t="shared" si="6"/>
        <v>99823174</v>
      </c>
      <c r="H42" s="45">
        <f t="shared" si="6"/>
        <v>95468762</v>
      </c>
      <c r="I42" s="45">
        <f t="shared" si="6"/>
        <v>97228944</v>
      </c>
      <c r="J42" s="45">
        <f t="shared" si="6"/>
        <v>97228944</v>
      </c>
      <c r="K42" s="45">
        <f t="shared" si="6"/>
        <v>95468762</v>
      </c>
      <c r="L42" s="45">
        <f t="shared" si="6"/>
        <v>102276042</v>
      </c>
      <c r="M42" s="45">
        <f t="shared" si="6"/>
        <v>99196206</v>
      </c>
      <c r="N42" s="45">
        <f t="shared" si="6"/>
        <v>99196206</v>
      </c>
      <c r="O42" s="45">
        <f t="shared" si="6"/>
        <v>96806772</v>
      </c>
      <c r="P42" s="45">
        <f t="shared" si="6"/>
        <v>94672873</v>
      </c>
      <c r="Q42" s="45">
        <f t="shared" si="6"/>
        <v>101109862</v>
      </c>
      <c r="R42" s="45">
        <f t="shared" si="6"/>
        <v>101109862</v>
      </c>
      <c r="S42" s="45">
        <f t="shared" si="6"/>
        <v>98554053</v>
      </c>
      <c r="T42" s="45">
        <f t="shared" si="6"/>
        <v>95634183</v>
      </c>
      <c r="U42" s="45">
        <f t="shared" si="6"/>
        <v>109060193</v>
      </c>
      <c r="V42" s="45">
        <f t="shared" si="6"/>
        <v>109060193</v>
      </c>
      <c r="W42" s="45">
        <f t="shared" si="6"/>
        <v>109060193</v>
      </c>
      <c r="X42" s="45">
        <f t="shared" si="6"/>
        <v>108680000</v>
      </c>
      <c r="Y42" s="45">
        <f t="shared" si="6"/>
        <v>380193</v>
      </c>
      <c r="Z42" s="46">
        <f>+IF(X42&lt;&gt;0,+(Y42/X42)*100,0)</f>
        <v>0.3498279352226721</v>
      </c>
      <c r="AA42" s="47">
        <f>+AA25-AA40</f>
        <v>108680000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80014108</v>
      </c>
      <c r="D45" s="18">
        <v>80014108</v>
      </c>
      <c r="E45" s="19">
        <v>57637202</v>
      </c>
      <c r="F45" s="20">
        <v>99928000</v>
      </c>
      <c r="G45" s="20">
        <v>82019656</v>
      </c>
      <c r="H45" s="20">
        <v>77665244</v>
      </c>
      <c r="I45" s="20">
        <v>79425426</v>
      </c>
      <c r="J45" s="20">
        <v>79425426</v>
      </c>
      <c r="K45" s="20">
        <v>77665244</v>
      </c>
      <c r="L45" s="20">
        <v>84472524</v>
      </c>
      <c r="M45" s="20">
        <v>81392688</v>
      </c>
      <c r="N45" s="20">
        <v>81392688</v>
      </c>
      <c r="O45" s="20">
        <v>79003254</v>
      </c>
      <c r="P45" s="20">
        <v>76869355</v>
      </c>
      <c r="Q45" s="20">
        <v>83306344</v>
      </c>
      <c r="R45" s="20">
        <v>83306344</v>
      </c>
      <c r="S45" s="20">
        <v>80750535</v>
      </c>
      <c r="T45" s="20">
        <v>77830665</v>
      </c>
      <c r="U45" s="20">
        <v>91256675</v>
      </c>
      <c r="V45" s="20">
        <v>91256675</v>
      </c>
      <c r="W45" s="20">
        <v>91256675</v>
      </c>
      <c r="X45" s="20">
        <v>99928000</v>
      </c>
      <c r="Y45" s="20">
        <v>-8671325</v>
      </c>
      <c r="Z45" s="48">
        <v>-8.68</v>
      </c>
      <c r="AA45" s="22">
        <v>99928000</v>
      </c>
    </row>
    <row r="46" spans="1:27" ht="13.5">
      <c r="A46" s="23" t="s">
        <v>67</v>
      </c>
      <c r="B46" s="17"/>
      <c r="C46" s="18">
        <v>8751726</v>
      </c>
      <c r="D46" s="18">
        <v>8751726</v>
      </c>
      <c r="E46" s="19">
        <v>1442870</v>
      </c>
      <c r="F46" s="20">
        <v>8752000</v>
      </c>
      <c r="G46" s="20">
        <v>17803518</v>
      </c>
      <c r="H46" s="20">
        <v>17803518</v>
      </c>
      <c r="I46" s="20">
        <v>17803518</v>
      </c>
      <c r="J46" s="20">
        <v>17803518</v>
      </c>
      <c r="K46" s="20">
        <v>17803518</v>
      </c>
      <c r="L46" s="20">
        <v>17803518</v>
      </c>
      <c r="M46" s="20">
        <v>17803518</v>
      </c>
      <c r="N46" s="20">
        <v>17803518</v>
      </c>
      <c r="O46" s="20">
        <v>17803518</v>
      </c>
      <c r="P46" s="20">
        <v>17803518</v>
      </c>
      <c r="Q46" s="20">
        <v>17803518</v>
      </c>
      <c r="R46" s="20">
        <v>17803518</v>
      </c>
      <c r="S46" s="20">
        <v>17803518</v>
      </c>
      <c r="T46" s="20">
        <v>17803518</v>
      </c>
      <c r="U46" s="20">
        <v>17803518</v>
      </c>
      <c r="V46" s="20">
        <v>17803518</v>
      </c>
      <c r="W46" s="20">
        <v>17803518</v>
      </c>
      <c r="X46" s="20">
        <v>8752000</v>
      </c>
      <c r="Y46" s="20">
        <v>9051518</v>
      </c>
      <c r="Z46" s="48">
        <v>103.42</v>
      </c>
      <c r="AA46" s="22">
        <v>8752000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88765834</v>
      </c>
      <c r="D48" s="51">
        <f>SUM(D45:D47)</f>
        <v>88765834</v>
      </c>
      <c r="E48" s="52">
        <f t="shared" si="7"/>
        <v>59080072</v>
      </c>
      <c r="F48" s="53">
        <f t="shared" si="7"/>
        <v>108680000</v>
      </c>
      <c r="G48" s="53">
        <f t="shared" si="7"/>
        <v>99823174</v>
      </c>
      <c r="H48" s="53">
        <f t="shared" si="7"/>
        <v>95468762</v>
      </c>
      <c r="I48" s="53">
        <f t="shared" si="7"/>
        <v>97228944</v>
      </c>
      <c r="J48" s="53">
        <f t="shared" si="7"/>
        <v>97228944</v>
      </c>
      <c r="K48" s="53">
        <f t="shared" si="7"/>
        <v>95468762</v>
      </c>
      <c r="L48" s="53">
        <f t="shared" si="7"/>
        <v>102276042</v>
      </c>
      <c r="M48" s="53">
        <f t="shared" si="7"/>
        <v>99196206</v>
      </c>
      <c r="N48" s="53">
        <f t="shared" si="7"/>
        <v>99196206</v>
      </c>
      <c r="O48" s="53">
        <f t="shared" si="7"/>
        <v>96806772</v>
      </c>
      <c r="P48" s="53">
        <f t="shared" si="7"/>
        <v>94672873</v>
      </c>
      <c r="Q48" s="53">
        <f t="shared" si="7"/>
        <v>101109862</v>
      </c>
      <c r="R48" s="53">
        <f t="shared" si="7"/>
        <v>101109862</v>
      </c>
      <c r="S48" s="53">
        <f t="shared" si="7"/>
        <v>98554053</v>
      </c>
      <c r="T48" s="53">
        <f t="shared" si="7"/>
        <v>95634183</v>
      </c>
      <c r="U48" s="53">
        <f t="shared" si="7"/>
        <v>109060193</v>
      </c>
      <c r="V48" s="53">
        <f t="shared" si="7"/>
        <v>109060193</v>
      </c>
      <c r="W48" s="53">
        <f t="shared" si="7"/>
        <v>109060193</v>
      </c>
      <c r="X48" s="53">
        <f t="shared" si="7"/>
        <v>108680000</v>
      </c>
      <c r="Y48" s="53">
        <f t="shared" si="7"/>
        <v>380193</v>
      </c>
      <c r="Z48" s="54">
        <f>+IF(X48&lt;&gt;0,+(Y48/X48)*100,0)</f>
        <v>0.3498279352226721</v>
      </c>
      <c r="AA48" s="55">
        <f>SUM(AA45:AA47)</f>
        <v>108680000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60825558</v>
      </c>
      <c r="D6" s="18">
        <v>60825558</v>
      </c>
      <c r="E6" s="19">
        <v>9367078</v>
      </c>
      <c r="F6" s="20">
        <v>9367000</v>
      </c>
      <c r="G6" s="20">
        <v>36344411</v>
      </c>
      <c r="H6" s="20">
        <v>18862249</v>
      </c>
      <c r="I6" s="20">
        <v>13338784</v>
      </c>
      <c r="J6" s="20">
        <v>13338784</v>
      </c>
      <c r="K6" s="20">
        <v>4964020</v>
      </c>
      <c r="L6" s="20">
        <v>24020410</v>
      </c>
      <c r="M6" s="20">
        <v>24020410</v>
      </c>
      <c r="N6" s="20">
        <v>24020410</v>
      </c>
      <c r="O6" s="20">
        <v>9246752</v>
      </c>
      <c r="P6" s="20">
        <v>6109359</v>
      </c>
      <c r="Q6" s="20">
        <v>22262000</v>
      </c>
      <c r="R6" s="20">
        <v>22262000</v>
      </c>
      <c r="S6" s="20">
        <v>16894051</v>
      </c>
      <c r="T6" s="20">
        <v>10488319</v>
      </c>
      <c r="U6" s="20">
        <v>10488319</v>
      </c>
      <c r="V6" s="20">
        <v>10488319</v>
      </c>
      <c r="W6" s="20">
        <v>10488319</v>
      </c>
      <c r="X6" s="20">
        <v>9367000</v>
      </c>
      <c r="Y6" s="20">
        <v>1121319</v>
      </c>
      <c r="Z6" s="21">
        <v>11.97</v>
      </c>
      <c r="AA6" s="22">
        <v>9367000</v>
      </c>
    </row>
    <row r="7" spans="1:27" ht="13.5">
      <c r="A7" s="23" t="s">
        <v>34</v>
      </c>
      <c r="B7" s="17"/>
      <c r="C7" s="18">
        <v>42348128</v>
      </c>
      <c r="D7" s="18">
        <v>42348128</v>
      </c>
      <c r="E7" s="19">
        <v>39930212</v>
      </c>
      <c r="F7" s="20">
        <v>112688000</v>
      </c>
      <c r="G7" s="20">
        <v>92348128</v>
      </c>
      <c r="H7" s="20">
        <v>112412624</v>
      </c>
      <c r="I7" s="20">
        <v>112469756</v>
      </c>
      <c r="J7" s="20">
        <v>112469756</v>
      </c>
      <c r="K7" s="20">
        <v>112521770</v>
      </c>
      <c r="L7" s="20">
        <v>92521770</v>
      </c>
      <c r="M7" s="20">
        <v>92521770</v>
      </c>
      <c r="N7" s="20">
        <v>92521770</v>
      </c>
      <c r="O7" s="20">
        <v>122740241</v>
      </c>
      <c r="P7" s="20">
        <v>122751968</v>
      </c>
      <c r="Q7" s="20">
        <v>132844000</v>
      </c>
      <c r="R7" s="20">
        <v>132844000</v>
      </c>
      <c r="S7" s="20">
        <v>133044468</v>
      </c>
      <c r="T7" s="20">
        <v>133044468</v>
      </c>
      <c r="U7" s="20">
        <v>133044468</v>
      </c>
      <c r="V7" s="20">
        <v>133044468</v>
      </c>
      <c r="W7" s="20">
        <v>133044468</v>
      </c>
      <c r="X7" s="20">
        <v>112688000</v>
      </c>
      <c r="Y7" s="20">
        <v>20356468</v>
      </c>
      <c r="Z7" s="21">
        <v>18.06</v>
      </c>
      <c r="AA7" s="22">
        <v>112688000</v>
      </c>
    </row>
    <row r="8" spans="1:27" ht="13.5">
      <c r="A8" s="23" t="s">
        <v>35</v>
      </c>
      <c r="B8" s="17"/>
      <c r="C8" s="18">
        <v>902167</v>
      </c>
      <c r="D8" s="18">
        <v>902167</v>
      </c>
      <c r="E8" s="19">
        <v>1313215</v>
      </c>
      <c r="F8" s="20">
        <v>999000</v>
      </c>
      <c r="G8" s="20">
        <v>4133495</v>
      </c>
      <c r="H8" s="20">
        <v>2187189</v>
      </c>
      <c r="I8" s="20">
        <v>2464359</v>
      </c>
      <c r="J8" s="20">
        <v>2464359</v>
      </c>
      <c r="K8" s="20">
        <v>2599894</v>
      </c>
      <c r="L8" s="20">
        <v>2737918</v>
      </c>
      <c r="M8" s="20">
        <v>2737918</v>
      </c>
      <c r="N8" s="20">
        <v>2737918</v>
      </c>
      <c r="O8" s="20">
        <v>2287549</v>
      </c>
      <c r="P8" s="20">
        <v>2897238</v>
      </c>
      <c r="Q8" s="20">
        <v>1376000</v>
      </c>
      <c r="R8" s="20">
        <v>1376000</v>
      </c>
      <c r="S8" s="20">
        <v>2747542</v>
      </c>
      <c r="T8" s="20">
        <v>3465436</v>
      </c>
      <c r="U8" s="20">
        <v>3465436</v>
      </c>
      <c r="V8" s="20">
        <v>3465436</v>
      </c>
      <c r="W8" s="20">
        <v>3465436</v>
      </c>
      <c r="X8" s="20">
        <v>999000</v>
      </c>
      <c r="Y8" s="20">
        <v>2466436</v>
      </c>
      <c r="Z8" s="21">
        <v>246.89</v>
      </c>
      <c r="AA8" s="22">
        <v>999000</v>
      </c>
    </row>
    <row r="9" spans="1:27" ht="13.5">
      <c r="A9" s="23" t="s">
        <v>36</v>
      </c>
      <c r="B9" s="17"/>
      <c r="C9" s="18">
        <v>1857150</v>
      </c>
      <c r="D9" s="18">
        <v>1857150</v>
      </c>
      <c r="E9" s="19">
        <v>1887662</v>
      </c>
      <c r="F9" s="20">
        <v>1888000</v>
      </c>
      <c r="G9" s="20">
        <v>2593088</v>
      </c>
      <c r="H9" s="20">
        <v>1691463</v>
      </c>
      <c r="I9" s="20">
        <v>1245612</v>
      </c>
      <c r="J9" s="20">
        <v>1245612</v>
      </c>
      <c r="K9" s="20">
        <v>1616470</v>
      </c>
      <c r="L9" s="20">
        <v>1281928</v>
      </c>
      <c r="M9" s="20">
        <v>1281928</v>
      </c>
      <c r="N9" s="20">
        <v>1281928</v>
      </c>
      <c r="O9" s="20">
        <v>1517302</v>
      </c>
      <c r="P9" s="20">
        <v>472055</v>
      </c>
      <c r="Q9" s="20">
        <v>2606000</v>
      </c>
      <c r="R9" s="20">
        <v>2606000</v>
      </c>
      <c r="S9" s="20">
        <v>1304092</v>
      </c>
      <c r="T9" s="20">
        <v>1300091</v>
      </c>
      <c r="U9" s="20">
        <v>1300091</v>
      </c>
      <c r="V9" s="20">
        <v>1300091</v>
      </c>
      <c r="W9" s="20">
        <v>1300091</v>
      </c>
      <c r="X9" s="20">
        <v>1888000</v>
      </c>
      <c r="Y9" s="20">
        <v>-587909</v>
      </c>
      <c r="Z9" s="21">
        <v>-31.14</v>
      </c>
      <c r="AA9" s="22">
        <v>1888000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69206</v>
      </c>
      <c r="D11" s="18">
        <v>69206</v>
      </c>
      <c r="E11" s="19">
        <v>248115</v>
      </c>
      <c r="F11" s="20">
        <v>248000</v>
      </c>
      <c r="G11" s="20">
        <v>54700</v>
      </c>
      <c r="H11" s="20">
        <v>208394</v>
      </c>
      <c r="I11" s="20">
        <v>221092</v>
      </c>
      <c r="J11" s="20">
        <v>221092</v>
      </c>
      <c r="K11" s="20">
        <v>221838</v>
      </c>
      <c r="L11" s="20">
        <v>366063</v>
      </c>
      <c r="M11" s="20">
        <v>366063</v>
      </c>
      <c r="N11" s="20">
        <v>366063</v>
      </c>
      <c r="O11" s="20">
        <v>138657</v>
      </c>
      <c r="P11" s="20">
        <v>138657</v>
      </c>
      <c r="Q11" s="20">
        <v>247000</v>
      </c>
      <c r="R11" s="20">
        <v>247000</v>
      </c>
      <c r="S11" s="20">
        <v>247476</v>
      </c>
      <c r="T11" s="20">
        <v>315031</v>
      </c>
      <c r="U11" s="20">
        <v>315031</v>
      </c>
      <c r="V11" s="20">
        <v>315031</v>
      </c>
      <c r="W11" s="20">
        <v>315031</v>
      </c>
      <c r="X11" s="20">
        <v>248000</v>
      </c>
      <c r="Y11" s="20">
        <v>67031</v>
      </c>
      <c r="Z11" s="21">
        <v>27.03</v>
      </c>
      <c r="AA11" s="22">
        <v>248000</v>
      </c>
    </row>
    <row r="12" spans="1:27" ht="13.5">
      <c r="A12" s="27" t="s">
        <v>39</v>
      </c>
      <c r="B12" s="28"/>
      <c r="C12" s="29">
        <f aca="true" t="shared" si="0" ref="C12:Y12">SUM(C6:C11)</f>
        <v>106002209</v>
      </c>
      <c r="D12" s="29">
        <f>SUM(D6:D11)</f>
        <v>106002209</v>
      </c>
      <c r="E12" s="30">
        <f t="shared" si="0"/>
        <v>52746282</v>
      </c>
      <c r="F12" s="31">
        <f t="shared" si="0"/>
        <v>125190000</v>
      </c>
      <c r="G12" s="31">
        <f t="shared" si="0"/>
        <v>135473822</v>
      </c>
      <c r="H12" s="31">
        <f t="shared" si="0"/>
        <v>135361919</v>
      </c>
      <c r="I12" s="31">
        <f t="shared" si="0"/>
        <v>129739603</v>
      </c>
      <c r="J12" s="31">
        <f t="shared" si="0"/>
        <v>129739603</v>
      </c>
      <c r="K12" s="31">
        <f t="shared" si="0"/>
        <v>121923992</v>
      </c>
      <c r="L12" s="31">
        <f t="shared" si="0"/>
        <v>120928089</v>
      </c>
      <c r="M12" s="31">
        <f t="shared" si="0"/>
        <v>120928089</v>
      </c>
      <c r="N12" s="31">
        <f t="shared" si="0"/>
        <v>120928089</v>
      </c>
      <c r="O12" s="31">
        <f t="shared" si="0"/>
        <v>135930501</v>
      </c>
      <c r="P12" s="31">
        <f t="shared" si="0"/>
        <v>132369277</v>
      </c>
      <c r="Q12" s="31">
        <f t="shared" si="0"/>
        <v>159335000</v>
      </c>
      <c r="R12" s="31">
        <f t="shared" si="0"/>
        <v>159335000</v>
      </c>
      <c r="S12" s="31">
        <f t="shared" si="0"/>
        <v>154237629</v>
      </c>
      <c r="T12" s="31">
        <f t="shared" si="0"/>
        <v>148613345</v>
      </c>
      <c r="U12" s="31">
        <f t="shared" si="0"/>
        <v>148613345</v>
      </c>
      <c r="V12" s="31">
        <f t="shared" si="0"/>
        <v>148613345</v>
      </c>
      <c r="W12" s="31">
        <f t="shared" si="0"/>
        <v>148613345</v>
      </c>
      <c r="X12" s="31">
        <f t="shared" si="0"/>
        <v>125190000</v>
      </c>
      <c r="Y12" s="31">
        <f t="shared" si="0"/>
        <v>23423345</v>
      </c>
      <c r="Z12" s="32">
        <f>+IF(X12&lt;&gt;0,+(Y12/X12)*100,0)</f>
        <v>18.710236440610274</v>
      </c>
      <c r="AA12" s="33">
        <f>SUM(AA6:AA11)</f>
        <v>125190000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254334</v>
      </c>
      <c r="D17" s="18">
        <v>254334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88421284</v>
      </c>
      <c r="D19" s="18">
        <v>88421284</v>
      </c>
      <c r="E19" s="19">
        <v>115531887</v>
      </c>
      <c r="F19" s="20">
        <v>120858000</v>
      </c>
      <c r="G19" s="20">
        <v>92678820</v>
      </c>
      <c r="H19" s="20">
        <v>92833504</v>
      </c>
      <c r="I19" s="20">
        <v>92663889</v>
      </c>
      <c r="J19" s="20">
        <v>92663889</v>
      </c>
      <c r="K19" s="20">
        <v>92134327</v>
      </c>
      <c r="L19" s="20">
        <v>94960549</v>
      </c>
      <c r="M19" s="20">
        <v>94960549</v>
      </c>
      <c r="N19" s="20">
        <v>94960549</v>
      </c>
      <c r="O19" s="20">
        <v>96655150</v>
      </c>
      <c r="P19" s="20">
        <v>97256607</v>
      </c>
      <c r="Q19" s="20">
        <v>98235000</v>
      </c>
      <c r="R19" s="20">
        <v>98235000</v>
      </c>
      <c r="S19" s="20">
        <v>102237775</v>
      </c>
      <c r="T19" s="20">
        <v>104704132</v>
      </c>
      <c r="U19" s="20">
        <v>104704132</v>
      </c>
      <c r="V19" s="20">
        <v>104704132</v>
      </c>
      <c r="W19" s="20">
        <v>104704132</v>
      </c>
      <c r="X19" s="20">
        <v>120858000</v>
      </c>
      <c r="Y19" s="20">
        <v>-16153868</v>
      </c>
      <c r="Z19" s="21">
        <v>-13.37</v>
      </c>
      <c r="AA19" s="22">
        <v>120858000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134630</v>
      </c>
      <c r="D22" s="18">
        <v>134630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88810248</v>
      </c>
      <c r="D24" s="29">
        <f>SUM(D15:D23)</f>
        <v>88810248</v>
      </c>
      <c r="E24" s="36">
        <f t="shared" si="1"/>
        <v>115531887</v>
      </c>
      <c r="F24" s="37">
        <f t="shared" si="1"/>
        <v>120858000</v>
      </c>
      <c r="G24" s="37">
        <f t="shared" si="1"/>
        <v>92678820</v>
      </c>
      <c r="H24" s="37">
        <f t="shared" si="1"/>
        <v>92833504</v>
      </c>
      <c r="I24" s="37">
        <f t="shared" si="1"/>
        <v>92663889</v>
      </c>
      <c r="J24" s="37">
        <f t="shared" si="1"/>
        <v>92663889</v>
      </c>
      <c r="K24" s="37">
        <f t="shared" si="1"/>
        <v>92134327</v>
      </c>
      <c r="L24" s="37">
        <f t="shared" si="1"/>
        <v>94960549</v>
      </c>
      <c r="M24" s="37">
        <f t="shared" si="1"/>
        <v>94960549</v>
      </c>
      <c r="N24" s="37">
        <f t="shared" si="1"/>
        <v>94960549</v>
      </c>
      <c r="O24" s="37">
        <f t="shared" si="1"/>
        <v>96655150</v>
      </c>
      <c r="P24" s="37">
        <f t="shared" si="1"/>
        <v>97256607</v>
      </c>
      <c r="Q24" s="37">
        <f t="shared" si="1"/>
        <v>98235000</v>
      </c>
      <c r="R24" s="37">
        <f t="shared" si="1"/>
        <v>98235000</v>
      </c>
      <c r="S24" s="37">
        <f t="shared" si="1"/>
        <v>102237775</v>
      </c>
      <c r="T24" s="37">
        <f t="shared" si="1"/>
        <v>104704132</v>
      </c>
      <c r="U24" s="37">
        <f t="shared" si="1"/>
        <v>104704132</v>
      </c>
      <c r="V24" s="37">
        <f t="shared" si="1"/>
        <v>104704132</v>
      </c>
      <c r="W24" s="37">
        <f t="shared" si="1"/>
        <v>104704132</v>
      </c>
      <c r="X24" s="37">
        <f t="shared" si="1"/>
        <v>120858000</v>
      </c>
      <c r="Y24" s="37">
        <f t="shared" si="1"/>
        <v>-16153868</v>
      </c>
      <c r="Z24" s="38">
        <f>+IF(X24&lt;&gt;0,+(Y24/X24)*100,0)</f>
        <v>-13.365989839315558</v>
      </c>
      <c r="AA24" s="39">
        <f>SUM(AA15:AA23)</f>
        <v>120858000</v>
      </c>
    </row>
    <row r="25" spans="1:27" ht="13.5">
      <c r="A25" s="27" t="s">
        <v>51</v>
      </c>
      <c r="B25" s="28"/>
      <c r="C25" s="29">
        <f aca="true" t="shared" si="2" ref="C25:Y25">+C12+C24</f>
        <v>194812457</v>
      </c>
      <c r="D25" s="29">
        <f>+D12+D24</f>
        <v>194812457</v>
      </c>
      <c r="E25" s="30">
        <f t="shared" si="2"/>
        <v>168278169</v>
      </c>
      <c r="F25" s="31">
        <f t="shared" si="2"/>
        <v>246048000</v>
      </c>
      <c r="G25" s="31">
        <f t="shared" si="2"/>
        <v>228152642</v>
      </c>
      <c r="H25" s="31">
        <f t="shared" si="2"/>
        <v>228195423</v>
      </c>
      <c r="I25" s="31">
        <f t="shared" si="2"/>
        <v>222403492</v>
      </c>
      <c r="J25" s="31">
        <f t="shared" si="2"/>
        <v>222403492</v>
      </c>
      <c r="K25" s="31">
        <f t="shared" si="2"/>
        <v>214058319</v>
      </c>
      <c r="L25" s="31">
        <f t="shared" si="2"/>
        <v>215888638</v>
      </c>
      <c r="M25" s="31">
        <f t="shared" si="2"/>
        <v>215888638</v>
      </c>
      <c r="N25" s="31">
        <f t="shared" si="2"/>
        <v>215888638</v>
      </c>
      <c r="O25" s="31">
        <f t="shared" si="2"/>
        <v>232585651</v>
      </c>
      <c r="P25" s="31">
        <f t="shared" si="2"/>
        <v>229625884</v>
      </c>
      <c r="Q25" s="31">
        <f t="shared" si="2"/>
        <v>257570000</v>
      </c>
      <c r="R25" s="31">
        <f t="shared" si="2"/>
        <v>257570000</v>
      </c>
      <c r="S25" s="31">
        <f t="shared" si="2"/>
        <v>256475404</v>
      </c>
      <c r="T25" s="31">
        <f t="shared" si="2"/>
        <v>253317477</v>
      </c>
      <c r="U25" s="31">
        <f t="shared" si="2"/>
        <v>253317477</v>
      </c>
      <c r="V25" s="31">
        <f t="shared" si="2"/>
        <v>253317477</v>
      </c>
      <c r="W25" s="31">
        <f t="shared" si="2"/>
        <v>253317477</v>
      </c>
      <c r="X25" s="31">
        <f t="shared" si="2"/>
        <v>246048000</v>
      </c>
      <c r="Y25" s="31">
        <f t="shared" si="2"/>
        <v>7269477</v>
      </c>
      <c r="Z25" s="32">
        <f>+IF(X25&lt;&gt;0,+(Y25/X25)*100,0)</f>
        <v>2.9544954642996486</v>
      </c>
      <c r="AA25" s="33">
        <f>+AA12+AA24</f>
        <v>246048000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271173</v>
      </c>
      <c r="D30" s="18">
        <v>271173</v>
      </c>
      <c r="E30" s="19">
        <v>168935</v>
      </c>
      <c r="F30" s="20">
        <v>182000</v>
      </c>
      <c r="G30" s="20">
        <v>91632</v>
      </c>
      <c r="H30" s="20">
        <v>57186</v>
      </c>
      <c r="I30" s="20"/>
      <c r="J30" s="20"/>
      <c r="K30" s="20">
        <v>-9671</v>
      </c>
      <c r="L30" s="20">
        <v>-44125</v>
      </c>
      <c r="M30" s="20">
        <v>-44125</v>
      </c>
      <c r="N30" s="20">
        <v>-44125</v>
      </c>
      <c r="O30" s="20">
        <v>-66921</v>
      </c>
      <c r="P30" s="20"/>
      <c r="Q30" s="20">
        <v>32000</v>
      </c>
      <c r="R30" s="20">
        <v>32000</v>
      </c>
      <c r="S30" s="20">
        <v>32395</v>
      </c>
      <c r="T30" s="20">
        <v>32395</v>
      </c>
      <c r="U30" s="20">
        <v>32395</v>
      </c>
      <c r="V30" s="20">
        <v>32395</v>
      </c>
      <c r="W30" s="20">
        <v>32395</v>
      </c>
      <c r="X30" s="20">
        <v>182000</v>
      </c>
      <c r="Y30" s="20">
        <v>-149605</v>
      </c>
      <c r="Z30" s="21">
        <v>-82.2</v>
      </c>
      <c r="AA30" s="22">
        <v>182000</v>
      </c>
    </row>
    <row r="31" spans="1:27" ht="13.5">
      <c r="A31" s="23" t="s">
        <v>56</v>
      </c>
      <c r="B31" s="17"/>
      <c r="C31" s="18">
        <v>5945</v>
      </c>
      <c r="D31" s="18">
        <v>5945</v>
      </c>
      <c r="E31" s="19">
        <v>6154</v>
      </c>
      <c r="F31" s="20">
        <v>6000</v>
      </c>
      <c r="G31" s="20">
        <v>6650</v>
      </c>
      <c r="H31" s="20">
        <v>6885</v>
      </c>
      <c r="I31" s="20">
        <v>7120</v>
      </c>
      <c r="J31" s="20">
        <v>7120</v>
      </c>
      <c r="K31" s="20">
        <v>7590</v>
      </c>
      <c r="L31" s="20">
        <v>7380</v>
      </c>
      <c r="M31" s="20">
        <v>7380</v>
      </c>
      <c r="N31" s="20">
        <v>7380</v>
      </c>
      <c r="O31" s="20">
        <v>7390</v>
      </c>
      <c r="P31" s="20">
        <v>7625</v>
      </c>
      <c r="Q31" s="20">
        <v>8000</v>
      </c>
      <c r="R31" s="20">
        <v>8000</v>
      </c>
      <c r="S31" s="20">
        <v>8330</v>
      </c>
      <c r="T31" s="20">
        <v>7885</v>
      </c>
      <c r="U31" s="20">
        <v>7885</v>
      </c>
      <c r="V31" s="20">
        <v>7885</v>
      </c>
      <c r="W31" s="20">
        <v>7885</v>
      </c>
      <c r="X31" s="20">
        <v>6000</v>
      </c>
      <c r="Y31" s="20">
        <v>1885</v>
      </c>
      <c r="Z31" s="21">
        <v>31.42</v>
      </c>
      <c r="AA31" s="22">
        <v>6000</v>
      </c>
    </row>
    <row r="32" spans="1:27" ht="13.5">
      <c r="A32" s="23" t="s">
        <v>57</v>
      </c>
      <c r="B32" s="17"/>
      <c r="C32" s="18">
        <v>18451826</v>
      </c>
      <c r="D32" s="18">
        <v>18451826</v>
      </c>
      <c r="E32" s="19">
        <v>5885409</v>
      </c>
      <c r="F32" s="20">
        <v>7376000</v>
      </c>
      <c r="G32" s="20">
        <v>20840727</v>
      </c>
      <c r="H32" s="20">
        <v>22205581</v>
      </c>
      <c r="I32" s="20">
        <v>18008440</v>
      </c>
      <c r="J32" s="20">
        <v>18008440</v>
      </c>
      <c r="K32" s="20">
        <v>11916103</v>
      </c>
      <c r="L32" s="20">
        <v>13005942</v>
      </c>
      <c r="M32" s="20">
        <v>13005942</v>
      </c>
      <c r="N32" s="20">
        <v>13005942</v>
      </c>
      <c r="O32" s="20">
        <v>9268460</v>
      </c>
      <c r="P32" s="20">
        <v>11276358</v>
      </c>
      <c r="Q32" s="20">
        <v>25787000</v>
      </c>
      <c r="R32" s="20">
        <v>25787000</v>
      </c>
      <c r="S32" s="20">
        <v>24387384</v>
      </c>
      <c r="T32" s="20">
        <v>22654563</v>
      </c>
      <c r="U32" s="20">
        <v>22654563</v>
      </c>
      <c r="V32" s="20">
        <v>22654563</v>
      </c>
      <c r="W32" s="20">
        <v>22654563</v>
      </c>
      <c r="X32" s="20">
        <v>7376000</v>
      </c>
      <c r="Y32" s="20">
        <v>15278563</v>
      </c>
      <c r="Z32" s="21">
        <v>207.14</v>
      </c>
      <c r="AA32" s="22">
        <v>7376000</v>
      </c>
    </row>
    <row r="33" spans="1:27" ht="13.5">
      <c r="A33" s="23" t="s">
        <v>58</v>
      </c>
      <c r="B33" s="17"/>
      <c r="C33" s="18">
        <v>183432</v>
      </c>
      <c r="D33" s="18">
        <v>183432</v>
      </c>
      <c r="E33" s="19">
        <v>500000</v>
      </c>
      <c r="F33" s="20">
        <v>73000</v>
      </c>
      <c r="G33" s="20">
        <v>70000</v>
      </c>
      <c r="H33" s="20">
        <v>1961002</v>
      </c>
      <c r="I33" s="20">
        <v>92724</v>
      </c>
      <c r="J33" s="20">
        <v>92724</v>
      </c>
      <c r="K33" s="20">
        <v>70000</v>
      </c>
      <c r="L33" s="20">
        <v>70000</v>
      </c>
      <c r="M33" s="20">
        <v>70000</v>
      </c>
      <c r="N33" s="20">
        <v>70000</v>
      </c>
      <c r="O33" s="20">
        <v>70000</v>
      </c>
      <c r="P33" s="20">
        <v>70000</v>
      </c>
      <c r="Q33" s="20">
        <v>70000</v>
      </c>
      <c r="R33" s="20">
        <v>70000</v>
      </c>
      <c r="S33" s="20"/>
      <c r="T33" s="20"/>
      <c r="U33" s="20"/>
      <c r="V33" s="20"/>
      <c r="W33" s="20"/>
      <c r="X33" s="20">
        <v>73000</v>
      </c>
      <c r="Y33" s="20">
        <v>-73000</v>
      </c>
      <c r="Z33" s="21">
        <v>-100</v>
      </c>
      <c r="AA33" s="22">
        <v>73000</v>
      </c>
    </row>
    <row r="34" spans="1:27" ht="13.5">
      <c r="A34" s="27" t="s">
        <v>59</v>
      </c>
      <c r="B34" s="28"/>
      <c r="C34" s="29">
        <f aca="true" t="shared" si="3" ref="C34:Y34">SUM(C29:C33)</f>
        <v>18912376</v>
      </c>
      <c r="D34" s="29">
        <f>SUM(D29:D33)</f>
        <v>18912376</v>
      </c>
      <c r="E34" s="30">
        <f t="shared" si="3"/>
        <v>6560498</v>
      </c>
      <c r="F34" s="31">
        <f t="shared" si="3"/>
        <v>7637000</v>
      </c>
      <c r="G34" s="31">
        <f t="shared" si="3"/>
        <v>21009009</v>
      </c>
      <c r="H34" s="31">
        <f t="shared" si="3"/>
        <v>24230654</v>
      </c>
      <c r="I34" s="31">
        <f t="shared" si="3"/>
        <v>18108284</v>
      </c>
      <c r="J34" s="31">
        <f t="shared" si="3"/>
        <v>18108284</v>
      </c>
      <c r="K34" s="31">
        <f t="shared" si="3"/>
        <v>11984022</v>
      </c>
      <c r="L34" s="31">
        <f t="shared" si="3"/>
        <v>13039197</v>
      </c>
      <c r="M34" s="31">
        <f t="shared" si="3"/>
        <v>13039197</v>
      </c>
      <c r="N34" s="31">
        <f t="shared" si="3"/>
        <v>13039197</v>
      </c>
      <c r="O34" s="31">
        <f t="shared" si="3"/>
        <v>9278929</v>
      </c>
      <c r="P34" s="31">
        <f t="shared" si="3"/>
        <v>11353983</v>
      </c>
      <c r="Q34" s="31">
        <f t="shared" si="3"/>
        <v>25897000</v>
      </c>
      <c r="R34" s="31">
        <f t="shared" si="3"/>
        <v>25897000</v>
      </c>
      <c r="S34" s="31">
        <f t="shared" si="3"/>
        <v>24428109</v>
      </c>
      <c r="T34" s="31">
        <f t="shared" si="3"/>
        <v>22694843</v>
      </c>
      <c r="U34" s="31">
        <f t="shared" si="3"/>
        <v>22694843</v>
      </c>
      <c r="V34" s="31">
        <f t="shared" si="3"/>
        <v>22694843</v>
      </c>
      <c r="W34" s="31">
        <f t="shared" si="3"/>
        <v>22694843</v>
      </c>
      <c r="X34" s="31">
        <f t="shared" si="3"/>
        <v>7637000</v>
      </c>
      <c r="Y34" s="31">
        <f t="shared" si="3"/>
        <v>15057843</v>
      </c>
      <c r="Z34" s="32">
        <f>+IF(X34&lt;&gt;0,+(Y34/X34)*100,0)</f>
        <v>197.1696084850072</v>
      </c>
      <c r="AA34" s="33">
        <f>SUM(AA29:AA33)</f>
        <v>7637000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3488900</v>
      </c>
      <c r="D37" s="18">
        <v>3488900</v>
      </c>
      <c r="E37" s="19">
        <v>3497318</v>
      </c>
      <c r="F37" s="20">
        <v>3397000</v>
      </c>
      <c r="G37" s="20">
        <v>3666382</v>
      </c>
      <c r="H37" s="20">
        <v>3666382</v>
      </c>
      <c r="I37" s="20">
        <v>3578982</v>
      </c>
      <c r="J37" s="20">
        <v>3578982</v>
      </c>
      <c r="K37" s="20">
        <v>3578982</v>
      </c>
      <c r="L37" s="20">
        <v>3578982</v>
      </c>
      <c r="M37" s="20">
        <v>3578982</v>
      </c>
      <c r="N37" s="20">
        <v>3578982</v>
      </c>
      <c r="O37" s="20">
        <v>3578982</v>
      </c>
      <c r="P37" s="20">
        <v>3578982</v>
      </c>
      <c r="Q37" s="20">
        <v>3521000</v>
      </c>
      <c r="R37" s="20">
        <v>3521000</v>
      </c>
      <c r="S37" s="20">
        <v>3488901</v>
      </c>
      <c r="T37" s="20">
        <v>3488901</v>
      </c>
      <c r="U37" s="20">
        <v>3488901</v>
      </c>
      <c r="V37" s="20">
        <v>3488901</v>
      </c>
      <c r="W37" s="20">
        <v>3488901</v>
      </c>
      <c r="X37" s="20">
        <v>3397000</v>
      </c>
      <c r="Y37" s="20">
        <v>91901</v>
      </c>
      <c r="Z37" s="21">
        <v>2.71</v>
      </c>
      <c r="AA37" s="22">
        <v>3397000</v>
      </c>
    </row>
    <row r="38" spans="1:27" ht="13.5">
      <c r="A38" s="23" t="s">
        <v>58</v>
      </c>
      <c r="B38" s="17"/>
      <c r="C38" s="18">
        <v>1418551</v>
      </c>
      <c r="D38" s="18">
        <v>1418551</v>
      </c>
      <c r="E38" s="19">
        <v>2215447</v>
      </c>
      <c r="F38" s="20">
        <v>1530000</v>
      </c>
      <c r="G38" s="20">
        <v>2015124</v>
      </c>
      <c r="H38" s="20">
        <v>670000</v>
      </c>
      <c r="I38" s="20">
        <v>2986071</v>
      </c>
      <c r="J38" s="20">
        <v>2986071</v>
      </c>
      <c r="K38" s="20">
        <v>2986071</v>
      </c>
      <c r="L38" s="20">
        <v>2228060</v>
      </c>
      <c r="M38" s="20">
        <v>2228060</v>
      </c>
      <c r="N38" s="20">
        <v>2228060</v>
      </c>
      <c r="O38" s="20">
        <v>2259283</v>
      </c>
      <c r="P38" s="20">
        <v>1566417</v>
      </c>
      <c r="Q38" s="20">
        <v>1567000</v>
      </c>
      <c r="R38" s="20">
        <v>1567000</v>
      </c>
      <c r="S38" s="20">
        <v>1626683</v>
      </c>
      <c r="T38" s="20">
        <v>1613148</v>
      </c>
      <c r="U38" s="20">
        <v>1613148</v>
      </c>
      <c r="V38" s="20">
        <v>1613148</v>
      </c>
      <c r="W38" s="20">
        <v>1613148</v>
      </c>
      <c r="X38" s="20">
        <v>1530000</v>
      </c>
      <c r="Y38" s="20">
        <v>83148</v>
      </c>
      <c r="Z38" s="21">
        <v>5.43</v>
      </c>
      <c r="AA38" s="22">
        <v>1530000</v>
      </c>
    </row>
    <row r="39" spans="1:27" ht="13.5">
      <c r="A39" s="27" t="s">
        <v>61</v>
      </c>
      <c r="B39" s="35"/>
      <c r="C39" s="29">
        <f aca="true" t="shared" si="4" ref="C39:Y39">SUM(C37:C38)</f>
        <v>4907451</v>
      </c>
      <c r="D39" s="29">
        <f>SUM(D37:D38)</f>
        <v>4907451</v>
      </c>
      <c r="E39" s="36">
        <f t="shared" si="4"/>
        <v>5712765</v>
      </c>
      <c r="F39" s="37">
        <f t="shared" si="4"/>
        <v>4927000</v>
      </c>
      <c r="G39" s="37">
        <f t="shared" si="4"/>
        <v>5681506</v>
      </c>
      <c r="H39" s="37">
        <f t="shared" si="4"/>
        <v>4336382</v>
      </c>
      <c r="I39" s="37">
        <f t="shared" si="4"/>
        <v>6565053</v>
      </c>
      <c r="J39" s="37">
        <f t="shared" si="4"/>
        <v>6565053</v>
      </c>
      <c r="K39" s="37">
        <f t="shared" si="4"/>
        <v>6565053</v>
      </c>
      <c r="L39" s="37">
        <f t="shared" si="4"/>
        <v>5807042</v>
      </c>
      <c r="M39" s="37">
        <f t="shared" si="4"/>
        <v>5807042</v>
      </c>
      <c r="N39" s="37">
        <f t="shared" si="4"/>
        <v>5807042</v>
      </c>
      <c r="O39" s="37">
        <f t="shared" si="4"/>
        <v>5838265</v>
      </c>
      <c r="P39" s="37">
        <f t="shared" si="4"/>
        <v>5145399</v>
      </c>
      <c r="Q39" s="37">
        <f t="shared" si="4"/>
        <v>5088000</v>
      </c>
      <c r="R39" s="37">
        <f t="shared" si="4"/>
        <v>5088000</v>
      </c>
      <c r="S39" s="37">
        <f t="shared" si="4"/>
        <v>5115584</v>
      </c>
      <c r="T39" s="37">
        <f t="shared" si="4"/>
        <v>5102049</v>
      </c>
      <c r="U39" s="37">
        <f t="shared" si="4"/>
        <v>5102049</v>
      </c>
      <c r="V39" s="37">
        <f t="shared" si="4"/>
        <v>5102049</v>
      </c>
      <c r="W39" s="37">
        <f t="shared" si="4"/>
        <v>5102049</v>
      </c>
      <c r="X39" s="37">
        <f t="shared" si="4"/>
        <v>4927000</v>
      </c>
      <c r="Y39" s="37">
        <f t="shared" si="4"/>
        <v>175049</v>
      </c>
      <c r="Z39" s="38">
        <f>+IF(X39&lt;&gt;0,+(Y39/X39)*100,0)</f>
        <v>3.5528516338542726</v>
      </c>
      <c r="AA39" s="39">
        <f>SUM(AA37:AA38)</f>
        <v>4927000</v>
      </c>
    </row>
    <row r="40" spans="1:27" ht="13.5">
      <c r="A40" s="27" t="s">
        <v>62</v>
      </c>
      <c r="B40" s="28"/>
      <c r="C40" s="29">
        <f aca="true" t="shared" si="5" ref="C40:Y40">+C34+C39</f>
        <v>23819827</v>
      </c>
      <c r="D40" s="29">
        <f>+D34+D39</f>
        <v>23819827</v>
      </c>
      <c r="E40" s="30">
        <f t="shared" si="5"/>
        <v>12273263</v>
      </c>
      <c r="F40" s="31">
        <f t="shared" si="5"/>
        <v>12564000</v>
      </c>
      <c r="G40" s="31">
        <f t="shared" si="5"/>
        <v>26690515</v>
      </c>
      <c r="H40" s="31">
        <f t="shared" si="5"/>
        <v>28567036</v>
      </c>
      <c r="I40" s="31">
        <f t="shared" si="5"/>
        <v>24673337</v>
      </c>
      <c r="J40" s="31">
        <f t="shared" si="5"/>
        <v>24673337</v>
      </c>
      <c r="K40" s="31">
        <f t="shared" si="5"/>
        <v>18549075</v>
      </c>
      <c r="L40" s="31">
        <f t="shared" si="5"/>
        <v>18846239</v>
      </c>
      <c r="M40" s="31">
        <f t="shared" si="5"/>
        <v>18846239</v>
      </c>
      <c r="N40" s="31">
        <f t="shared" si="5"/>
        <v>18846239</v>
      </c>
      <c r="O40" s="31">
        <f t="shared" si="5"/>
        <v>15117194</v>
      </c>
      <c r="P40" s="31">
        <f t="shared" si="5"/>
        <v>16499382</v>
      </c>
      <c r="Q40" s="31">
        <f t="shared" si="5"/>
        <v>30985000</v>
      </c>
      <c r="R40" s="31">
        <f t="shared" si="5"/>
        <v>30985000</v>
      </c>
      <c r="S40" s="31">
        <f t="shared" si="5"/>
        <v>29543693</v>
      </c>
      <c r="T40" s="31">
        <f t="shared" si="5"/>
        <v>27796892</v>
      </c>
      <c r="U40" s="31">
        <f t="shared" si="5"/>
        <v>27796892</v>
      </c>
      <c r="V40" s="31">
        <f t="shared" si="5"/>
        <v>27796892</v>
      </c>
      <c r="W40" s="31">
        <f t="shared" si="5"/>
        <v>27796892</v>
      </c>
      <c r="X40" s="31">
        <f t="shared" si="5"/>
        <v>12564000</v>
      </c>
      <c r="Y40" s="31">
        <f t="shared" si="5"/>
        <v>15232892</v>
      </c>
      <c r="Z40" s="32">
        <f>+IF(X40&lt;&gt;0,+(Y40/X40)*100,0)</f>
        <v>121.24237503979624</v>
      </c>
      <c r="AA40" s="33">
        <f>+AA34+AA39</f>
        <v>12564000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170992630</v>
      </c>
      <c r="D42" s="43">
        <f>+D25-D40</f>
        <v>170992630</v>
      </c>
      <c r="E42" s="44">
        <f t="shared" si="6"/>
        <v>156004906</v>
      </c>
      <c r="F42" s="45">
        <f t="shared" si="6"/>
        <v>233484000</v>
      </c>
      <c r="G42" s="45">
        <f t="shared" si="6"/>
        <v>201462127</v>
      </c>
      <c r="H42" s="45">
        <f t="shared" si="6"/>
        <v>199628387</v>
      </c>
      <c r="I42" s="45">
        <f t="shared" si="6"/>
        <v>197730155</v>
      </c>
      <c r="J42" s="45">
        <f t="shared" si="6"/>
        <v>197730155</v>
      </c>
      <c r="K42" s="45">
        <f t="shared" si="6"/>
        <v>195509244</v>
      </c>
      <c r="L42" s="45">
        <f t="shared" si="6"/>
        <v>197042399</v>
      </c>
      <c r="M42" s="45">
        <f t="shared" si="6"/>
        <v>197042399</v>
      </c>
      <c r="N42" s="45">
        <f t="shared" si="6"/>
        <v>197042399</v>
      </c>
      <c r="O42" s="45">
        <f t="shared" si="6"/>
        <v>217468457</v>
      </c>
      <c r="P42" s="45">
        <f t="shared" si="6"/>
        <v>213126502</v>
      </c>
      <c r="Q42" s="45">
        <f t="shared" si="6"/>
        <v>226585000</v>
      </c>
      <c r="R42" s="45">
        <f t="shared" si="6"/>
        <v>226585000</v>
      </c>
      <c r="S42" s="45">
        <f t="shared" si="6"/>
        <v>226931711</v>
      </c>
      <c r="T42" s="45">
        <f t="shared" si="6"/>
        <v>225520585</v>
      </c>
      <c r="U42" s="45">
        <f t="shared" si="6"/>
        <v>225520585</v>
      </c>
      <c r="V42" s="45">
        <f t="shared" si="6"/>
        <v>225520585</v>
      </c>
      <c r="W42" s="45">
        <f t="shared" si="6"/>
        <v>225520585</v>
      </c>
      <c r="X42" s="45">
        <f t="shared" si="6"/>
        <v>233484000</v>
      </c>
      <c r="Y42" s="45">
        <f t="shared" si="6"/>
        <v>-7963415</v>
      </c>
      <c r="Z42" s="46">
        <f>+IF(X42&lt;&gt;0,+(Y42/X42)*100,0)</f>
        <v>-3.410689811721574</v>
      </c>
      <c r="AA42" s="47">
        <f>+AA25-AA40</f>
        <v>233484000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170339105</v>
      </c>
      <c r="D45" s="18">
        <v>170339105</v>
      </c>
      <c r="E45" s="19">
        <v>155377862</v>
      </c>
      <c r="F45" s="20">
        <v>232800000</v>
      </c>
      <c r="G45" s="20">
        <v>200808602</v>
      </c>
      <c r="H45" s="20">
        <v>198974862</v>
      </c>
      <c r="I45" s="20">
        <v>197076630</v>
      </c>
      <c r="J45" s="20">
        <v>197076630</v>
      </c>
      <c r="K45" s="20">
        <v>194855719</v>
      </c>
      <c r="L45" s="20">
        <v>196388874</v>
      </c>
      <c r="M45" s="20">
        <v>196388874</v>
      </c>
      <c r="N45" s="20">
        <v>196388874</v>
      </c>
      <c r="O45" s="20">
        <v>216799803</v>
      </c>
      <c r="P45" s="20">
        <v>212457848</v>
      </c>
      <c r="Q45" s="20">
        <v>225916000</v>
      </c>
      <c r="R45" s="20">
        <v>225916000</v>
      </c>
      <c r="S45" s="20">
        <v>226263057</v>
      </c>
      <c r="T45" s="20">
        <v>224851931</v>
      </c>
      <c r="U45" s="20">
        <v>224851931</v>
      </c>
      <c r="V45" s="20">
        <v>224851931</v>
      </c>
      <c r="W45" s="20">
        <v>224851931</v>
      </c>
      <c r="X45" s="20">
        <v>232800000</v>
      </c>
      <c r="Y45" s="20">
        <v>-7948069</v>
      </c>
      <c r="Z45" s="48">
        <v>-3.41</v>
      </c>
      <c r="AA45" s="22">
        <v>232800000</v>
      </c>
    </row>
    <row r="46" spans="1:27" ht="13.5">
      <c r="A46" s="23" t="s">
        <v>67</v>
      </c>
      <c r="B46" s="17"/>
      <c r="C46" s="18">
        <v>653525</v>
      </c>
      <c r="D46" s="18">
        <v>653525</v>
      </c>
      <c r="E46" s="19">
        <v>627044</v>
      </c>
      <c r="F46" s="20">
        <v>684000</v>
      </c>
      <c r="G46" s="20">
        <v>653525</v>
      </c>
      <c r="H46" s="20">
        <v>653525</v>
      </c>
      <c r="I46" s="20">
        <v>653525</v>
      </c>
      <c r="J46" s="20">
        <v>653525</v>
      </c>
      <c r="K46" s="20">
        <v>653525</v>
      </c>
      <c r="L46" s="20">
        <v>653525</v>
      </c>
      <c r="M46" s="20">
        <v>653525</v>
      </c>
      <c r="N46" s="20">
        <v>653525</v>
      </c>
      <c r="O46" s="20">
        <v>668654</v>
      </c>
      <c r="P46" s="20">
        <v>668654</v>
      </c>
      <c r="Q46" s="20">
        <v>669000</v>
      </c>
      <c r="R46" s="20">
        <v>669000</v>
      </c>
      <c r="S46" s="20">
        <v>668654</v>
      </c>
      <c r="T46" s="20">
        <v>668654</v>
      </c>
      <c r="U46" s="20">
        <v>668654</v>
      </c>
      <c r="V46" s="20">
        <v>668654</v>
      </c>
      <c r="W46" s="20">
        <v>668654</v>
      </c>
      <c r="X46" s="20">
        <v>684000</v>
      </c>
      <c r="Y46" s="20">
        <v>-15346</v>
      </c>
      <c r="Z46" s="48">
        <v>-2.24</v>
      </c>
      <c r="AA46" s="22">
        <v>684000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170992630</v>
      </c>
      <c r="D48" s="51">
        <f>SUM(D45:D47)</f>
        <v>170992630</v>
      </c>
      <c r="E48" s="52">
        <f t="shared" si="7"/>
        <v>156004906</v>
      </c>
      <c r="F48" s="53">
        <f t="shared" si="7"/>
        <v>233484000</v>
      </c>
      <c r="G48" s="53">
        <f t="shared" si="7"/>
        <v>201462127</v>
      </c>
      <c r="H48" s="53">
        <f t="shared" si="7"/>
        <v>199628387</v>
      </c>
      <c r="I48" s="53">
        <f t="shared" si="7"/>
        <v>197730155</v>
      </c>
      <c r="J48" s="53">
        <f t="shared" si="7"/>
        <v>197730155</v>
      </c>
      <c r="K48" s="53">
        <f t="shared" si="7"/>
        <v>195509244</v>
      </c>
      <c r="L48" s="53">
        <f t="shared" si="7"/>
        <v>197042399</v>
      </c>
      <c r="M48" s="53">
        <f t="shared" si="7"/>
        <v>197042399</v>
      </c>
      <c r="N48" s="53">
        <f t="shared" si="7"/>
        <v>197042399</v>
      </c>
      <c r="O48" s="53">
        <f t="shared" si="7"/>
        <v>217468457</v>
      </c>
      <c r="P48" s="53">
        <f t="shared" si="7"/>
        <v>213126502</v>
      </c>
      <c r="Q48" s="53">
        <f t="shared" si="7"/>
        <v>226585000</v>
      </c>
      <c r="R48" s="53">
        <f t="shared" si="7"/>
        <v>226585000</v>
      </c>
      <c r="S48" s="53">
        <f t="shared" si="7"/>
        <v>226931711</v>
      </c>
      <c r="T48" s="53">
        <f t="shared" si="7"/>
        <v>225520585</v>
      </c>
      <c r="U48" s="53">
        <f t="shared" si="7"/>
        <v>225520585</v>
      </c>
      <c r="V48" s="53">
        <f t="shared" si="7"/>
        <v>225520585</v>
      </c>
      <c r="W48" s="53">
        <f t="shared" si="7"/>
        <v>225520585</v>
      </c>
      <c r="X48" s="53">
        <f t="shared" si="7"/>
        <v>233484000</v>
      </c>
      <c r="Y48" s="53">
        <f t="shared" si="7"/>
        <v>-7963415</v>
      </c>
      <c r="Z48" s="54">
        <f>+IF(X48&lt;&gt;0,+(Y48/X48)*100,0)</f>
        <v>-3.410689811721574</v>
      </c>
      <c r="AA48" s="55">
        <f>SUM(AA45:AA47)</f>
        <v>233484000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52420265</v>
      </c>
      <c r="D6" s="18">
        <v>52420265</v>
      </c>
      <c r="E6" s="19">
        <v>85233000</v>
      </c>
      <c r="F6" s="20">
        <v>3749000</v>
      </c>
      <c r="G6" s="20">
        <v>4024517</v>
      </c>
      <c r="H6" s="20">
        <v>4024517</v>
      </c>
      <c r="I6" s="20">
        <v>8764247</v>
      </c>
      <c r="J6" s="20">
        <v>8764247</v>
      </c>
      <c r="K6" s="20">
        <v>3638121</v>
      </c>
      <c r="L6" s="20">
        <v>779769</v>
      </c>
      <c r="M6" s="20">
        <v>3926382</v>
      </c>
      <c r="N6" s="20">
        <v>3926382</v>
      </c>
      <c r="O6" s="20">
        <v>867208</v>
      </c>
      <c r="P6" s="20">
        <v>2741808</v>
      </c>
      <c r="Q6" s="20">
        <v>1823559</v>
      </c>
      <c r="R6" s="20">
        <v>1823559</v>
      </c>
      <c r="S6" s="20">
        <v>1502383</v>
      </c>
      <c r="T6" s="20">
        <v>1238605</v>
      </c>
      <c r="U6" s="20">
        <v>655266</v>
      </c>
      <c r="V6" s="20">
        <v>655266</v>
      </c>
      <c r="W6" s="20">
        <v>655266</v>
      </c>
      <c r="X6" s="20">
        <v>3749000</v>
      </c>
      <c r="Y6" s="20">
        <v>-3093734</v>
      </c>
      <c r="Z6" s="21">
        <v>-82.52</v>
      </c>
      <c r="AA6" s="22">
        <v>3749000</v>
      </c>
    </row>
    <row r="7" spans="1:27" ht="13.5">
      <c r="A7" s="23" t="s">
        <v>34</v>
      </c>
      <c r="B7" s="17"/>
      <c r="C7" s="18"/>
      <c r="D7" s="18"/>
      <c r="E7" s="19">
        <v>7850000</v>
      </c>
      <c r="F7" s="20">
        <v>46371000</v>
      </c>
      <c r="G7" s="20">
        <v>75224023</v>
      </c>
      <c r="H7" s="20">
        <v>75224023</v>
      </c>
      <c r="I7" s="20">
        <v>65519114</v>
      </c>
      <c r="J7" s="20">
        <v>65519114</v>
      </c>
      <c r="K7" s="20">
        <v>63805005</v>
      </c>
      <c r="L7" s="20">
        <v>61838771</v>
      </c>
      <c r="M7" s="20">
        <v>73427222</v>
      </c>
      <c r="N7" s="20">
        <v>73427222</v>
      </c>
      <c r="O7" s="20">
        <v>67373429</v>
      </c>
      <c r="P7" s="20">
        <v>65651916</v>
      </c>
      <c r="Q7" s="20">
        <v>59946494</v>
      </c>
      <c r="R7" s="20">
        <v>59946494</v>
      </c>
      <c r="S7" s="20">
        <v>89746981</v>
      </c>
      <c r="T7" s="20">
        <v>76624937</v>
      </c>
      <c r="U7" s="20">
        <v>67355029</v>
      </c>
      <c r="V7" s="20">
        <v>67355029</v>
      </c>
      <c r="W7" s="20">
        <v>67355029</v>
      </c>
      <c r="X7" s="20">
        <v>46371000</v>
      </c>
      <c r="Y7" s="20">
        <v>20984029</v>
      </c>
      <c r="Z7" s="21">
        <v>45.25</v>
      </c>
      <c r="AA7" s="22">
        <v>46371000</v>
      </c>
    </row>
    <row r="8" spans="1:27" ht="13.5">
      <c r="A8" s="23" t="s">
        <v>35</v>
      </c>
      <c r="B8" s="17"/>
      <c r="C8" s="18"/>
      <c r="D8" s="18"/>
      <c r="E8" s="19">
        <v>1158000</v>
      </c>
      <c r="F8" s="20">
        <v>958000</v>
      </c>
      <c r="G8" s="20">
        <v>5286958</v>
      </c>
      <c r="H8" s="20">
        <v>5286958</v>
      </c>
      <c r="I8" s="20">
        <v>4963600</v>
      </c>
      <c r="J8" s="20">
        <v>4963600</v>
      </c>
      <c r="K8" s="20">
        <v>4424489</v>
      </c>
      <c r="L8" s="20">
        <v>3228381</v>
      </c>
      <c r="M8" s="20">
        <v>3108155</v>
      </c>
      <c r="N8" s="20">
        <v>3108155</v>
      </c>
      <c r="O8" s="20">
        <v>2967298</v>
      </c>
      <c r="P8" s="20">
        <v>2678433</v>
      </c>
      <c r="Q8" s="20">
        <v>2495683</v>
      </c>
      <c r="R8" s="20">
        <v>2495683</v>
      </c>
      <c r="S8" s="20">
        <v>2414820</v>
      </c>
      <c r="T8" s="20">
        <v>2401771</v>
      </c>
      <c r="U8" s="20">
        <v>2338735</v>
      </c>
      <c r="V8" s="20">
        <v>2338735</v>
      </c>
      <c r="W8" s="20">
        <v>2338735</v>
      </c>
      <c r="X8" s="20">
        <v>958000</v>
      </c>
      <c r="Y8" s="20">
        <v>1380735</v>
      </c>
      <c r="Z8" s="21">
        <v>144.13</v>
      </c>
      <c r="AA8" s="22">
        <v>958000</v>
      </c>
    </row>
    <row r="9" spans="1:27" ht="13.5">
      <c r="A9" s="23" t="s">
        <v>36</v>
      </c>
      <c r="B9" s="17"/>
      <c r="C9" s="18">
        <v>2801239</v>
      </c>
      <c r="D9" s="18">
        <v>2801239</v>
      </c>
      <c r="E9" s="19">
        <v>265000</v>
      </c>
      <c r="F9" s="20">
        <v>205000</v>
      </c>
      <c r="G9" s="20">
        <v>597299</v>
      </c>
      <c r="H9" s="20">
        <v>597299</v>
      </c>
      <c r="I9" s="20">
        <v>614149</v>
      </c>
      <c r="J9" s="20">
        <v>614149</v>
      </c>
      <c r="K9" s="20">
        <v>689839</v>
      </c>
      <c r="L9" s="20">
        <v>730859</v>
      </c>
      <c r="M9" s="20">
        <v>720809</v>
      </c>
      <c r="N9" s="20">
        <v>720809</v>
      </c>
      <c r="O9" s="20">
        <v>717879</v>
      </c>
      <c r="P9" s="20">
        <v>905679</v>
      </c>
      <c r="Q9" s="20">
        <v>942229</v>
      </c>
      <c r="R9" s="20">
        <v>942229</v>
      </c>
      <c r="S9" s="20">
        <v>1000292</v>
      </c>
      <c r="T9" s="20">
        <v>1034442</v>
      </c>
      <c r="U9" s="20">
        <v>1076158</v>
      </c>
      <c r="V9" s="20">
        <v>1076158</v>
      </c>
      <c r="W9" s="20">
        <v>1076158</v>
      </c>
      <c r="X9" s="20">
        <v>205000</v>
      </c>
      <c r="Y9" s="20">
        <v>871158</v>
      </c>
      <c r="Z9" s="21">
        <v>424.96</v>
      </c>
      <c r="AA9" s="22">
        <v>205000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55221504</v>
      </c>
      <c r="D12" s="29">
        <f>SUM(D6:D11)</f>
        <v>55221504</v>
      </c>
      <c r="E12" s="30">
        <f t="shared" si="0"/>
        <v>94506000</v>
      </c>
      <c r="F12" s="31">
        <f t="shared" si="0"/>
        <v>51283000</v>
      </c>
      <c r="G12" s="31">
        <f t="shared" si="0"/>
        <v>85132797</v>
      </c>
      <c r="H12" s="31">
        <f t="shared" si="0"/>
        <v>85132797</v>
      </c>
      <c r="I12" s="31">
        <f t="shared" si="0"/>
        <v>79861110</v>
      </c>
      <c r="J12" s="31">
        <f t="shared" si="0"/>
        <v>79861110</v>
      </c>
      <c r="K12" s="31">
        <f t="shared" si="0"/>
        <v>72557454</v>
      </c>
      <c r="L12" s="31">
        <f t="shared" si="0"/>
        <v>66577780</v>
      </c>
      <c r="M12" s="31">
        <f t="shared" si="0"/>
        <v>81182568</v>
      </c>
      <c r="N12" s="31">
        <f t="shared" si="0"/>
        <v>81182568</v>
      </c>
      <c r="O12" s="31">
        <f t="shared" si="0"/>
        <v>71925814</v>
      </c>
      <c r="P12" s="31">
        <f t="shared" si="0"/>
        <v>71977836</v>
      </c>
      <c r="Q12" s="31">
        <f t="shared" si="0"/>
        <v>65207965</v>
      </c>
      <c r="R12" s="31">
        <f t="shared" si="0"/>
        <v>65207965</v>
      </c>
      <c r="S12" s="31">
        <f t="shared" si="0"/>
        <v>94664476</v>
      </c>
      <c r="T12" s="31">
        <f t="shared" si="0"/>
        <v>81299755</v>
      </c>
      <c r="U12" s="31">
        <f t="shared" si="0"/>
        <v>71425188</v>
      </c>
      <c r="V12" s="31">
        <f t="shared" si="0"/>
        <v>71425188</v>
      </c>
      <c r="W12" s="31">
        <f t="shared" si="0"/>
        <v>71425188</v>
      </c>
      <c r="X12" s="31">
        <f t="shared" si="0"/>
        <v>51283000</v>
      </c>
      <c r="Y12" s="31">
        <f t="shared" si="0"/>
        <v>20142188</v>
      </c>
      <c r="Z12" s="32">
        <f>+IF(X12&lt;&gt;0,+(Y12/X12)*100,0)</f>
        <v>39.27653998401029</v>
      </c>
      <c r="AA12" s="33">
        <f>SUM(AA6:AA11)</f>
        <v>51283000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558353</v>
      </c>
      <c r="H16" s="24">
        <v>558353</v>
      </c>
      <c r="I16" s="24">
        <v>551501</v>
      </c>
      <c r="J16" s="20">
        <v>551501</v>
      </c>
      <c r="K16" s="24">
        <v>547149</v>
      </c>
      <c r="L16" s="24">
        <v>541210</v>
      </c>
      <c r="M16" s="20">
        <v>535203</v>
      </c>
      <c r="N16" s="24">
        <v>535203</v>
      </c>
      <c r="O16" s="24">
        <v>529366</v>
      </c>
      <c r="P16" s="24">
        <v>523393</v>
      </c>
      <c r="Q16" s="20">
        <v>517461</v>
      </c>
      <c r="R16" s="24">
        <v>517461</v>
      </c>
      <c r="S16" s="24">
        <v>511508</v>
      </c>
      <c r="T16" s="20">
        <v>505535</v>
      </c>
      <c r="U16" s="24">
        <v>499582</v>
      </c>
      <c r="V16" s="24">
        <v>499582</v>
      </c>
      <c r="W16" s="24">
        <v>499582</v>
      </c>
      <c r="X16" s="20"/>
      <c r="Y16" s="24">
        <v>499582</v>
      </c>
      <c r="Z16" s="25"/>
      <c r="AA16" s="26"/>
    </row>
    <row r="17" spans="1:27" ht="13.5">
      <c r="A17" s="23" t="s">
        <v>43</v>
      </c>
      <c r="B17" s="17"/>
      <c r="C17" s="18">
        <v>565000</v>
      </c>
      <c r="D17" s="18">
        <v>565000</v>
      </c>
      <c r="E17" s="19">
        <v>725000</v>
      </c>
      <c r="F17" s="20">
        <v>725000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725000</v>
      </c>
      <c r="Y17" s="20">
        <v>-725000</v>
      </c>
      <c r="Z17" s="21">
        <v>-100</v>
      </c>
      <c r="AA17" s="22">
        <v>725000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148737621</v>
      </c>
      <c r="D19" s="18">
        <v>148737621</v>
      </c>
      <c r="E19" s="19">
        <v>185536000</v>
      </c>
      <c r="F19" s="20">
        <v>191504000</v>
      </c>
      <c r="G19" s="20">
        <v>148354736</v>
      </c>
      <c r="H19" s="20">
        <v>148354736</v>
      </c>
      <c r="I19" s="20">
        <v>148879553</v>
      </c>
      <c r="J19" s="20">
        <v>148879553</v>
      </c>
      <c r="K19" s="20">
        <v>149762815</v>
      </c>
      <c r="L19" s="20">
        <v>150931583</v>
      </c>
      <c r="M19" s="20">
        <v>153348843</v>
      </c>
      <c r="N19" s="20">
        <v>153348843</v>
      </c>
      <c r="O19" s="20">
        <v>156989888</v>
      </c>
      <c r="P19" s="20">
        <v>157087772</v>
      </c>
      <c r="Q19" s="20">
        <v>158545166</v>
      </c>
      <c r="R19" s="20">
        <v>158545166</v>
      </c>
      <c r="S19" s="20">
        <v>160606008</v>
      </c>
      <c r="T19" s="20">
        <v>164837059</v>
      </c>
      <c r="U19" s="20">
        <v>169079085</v>
      </c>
      <c r="V19" s="20">
        <v>169079085</v>
      </c>
      <c r="W19" s="20">
        <v>169079085</v>
      </c>
      <c r="X19" s="20">
        <v>191504000</v>
      </c>
      <c r="Y19" s="20">
        <v>-22424915</v>
      </c>
      <c r="Z19" s="21">
        <v>-11.71</v>
      </c>
      <c r="AA19" s="22">
        <v>191504000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178780</v>
      </c>
      <c r="D22" s="18">
        <v>178780</v>
      </c>
      <c r="E22" s="19">
        <v>262000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>
        <v>263000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263000</v>
      </c>
      <c r="Y23" s="24">
        <v>-263000</v>
      </c>
      <c r="Z23" s="25">
        <v>-100</v>
      </c>
      <c r="AA23" s="26">
        <v>263000</v>
      </c>
    </row>
    <row r="24" spans="1:27" ht="13.5">
      <c r="A24" s="27" t="s">
        <v>50</v>
      </c>
      <c r="B24" s="35"/>
      <c r="C24" s="29">
        <f aca="true" t="shared" si="1" ref="C24:Y24">SUM(C15:C23)</f>
        <v>149481401</v>
      </c>
      <c r="D24" s="29">
        <f>SUM(D15:D23)</f>
        <v>149481401</v>
      </c>
      <c r="E24" s="36">
        <f t="shared" si="1"/>
        <v>186523000</v>
      </c>
      <c r="F24" s="37">
        <f t="shared" si="1"/>
        <v>192492000</v>
      </c>
      <c r="G24" s="37">
        <f t="shared" si="1"/>
        <v>148913089</v>
      </c>
      <c r="H24" s="37">
        <f t="shared" si="1"/>
        <v>148913089</v>
      </c>
      <c r="I24" s="37">
        <f t="shared" si="1"/>
        <v>149431054</v>
      </c>
      <c r="J24" s="37">
        <f t="shared" si="1"/>
        <v>149431054</v>
      </c>
      <c r="K24" s="37">
        <f t="shared" si="1"/>
        <v>150309964</v>
      </c>
      <c r="L24" s="37">
        <f t="shared" si="1"/>
        <v>151472793</v>
      </c>
      <c r="M24" s="37">
        <f t="shared" si="1"/>
        <v>153884046</v>
      </c>
      <c r="N24" s="37">
        <f t="shared" si="1"/>
        <v>153884046</v>
      </c>
      <c r="O24" s="37">
        <f t="shared" si="1"/>
        <v>157519254</v>
      </c>
      <c r="P24" s="37">
        <f t="shared" si="1"/>
        <v>157611165</v>
      </c>
      <c r="Q24" s="37">
        <f t="shared" si="1"/>
        <v>159062627</v>
      </c>
      <c r="R24" s="37">
        <f t="shared" si="1"/>
        <v>159062627</v>
      </c>
      <c r="S24" s="37">
        <f t="shared" si="1"/>
        <v>161117516</v>
      </c>
      <c r="T24" s="37">
        <f t="shared" si="1"/>
        <v>165342594</v>
      </c>
      <c r="U24" s="37">
        <f t="shared" si="1"/>
        <v>169578667</v>
      </c>
      <c r="V24" s="37">
        <f t="shared" si="1"/>
        <v>169578667</v>
      </c>
      <c r="W24" s="37">
        <f t="shared" si="1"/>
        <v>169578667</v>
      </c>
      <c r="X24" s="37">
        <f t="shared" si="1"/>
        <v>192492000</v>
      </c>
      <c r="Y24" s="37">
        <f t="shared" si="1"/>
        <v>-22913333</v>
      </c>
      <c r="Z24" s="38">
        <f>+IF(X24&lt;&gt;0,+(Y24/X24)*100,0)</f>
        <v>-11.903524821810777</v>
      </c>
      <c r="AA24" s="39">
        <f>SUM(AA15:AA23)</f>
        <v>192492000</v>
      </c>
    </row>
    <row r="25" spans="1:27" ht="13.5">
      <c r="A25" s="27" t="s">
        <v>51</v>
      </c>
      <c r="B25" s="28"/>
      <c r="C25" s="29">
        <f aca="true" t="shared" si="2" ref="C25:Y25">+C12+C24</f>
        <v>204702905</v>
      </c>
      <c r="D25" s="29">
        <f>+D12+D24</f>
        <v>204702905</v>
      </c>
      <c r="E25" s="30">
        <f t="shared" si="2"/>
        <v>281029000</v>
      </c>
      <c r="F25" s="31">
        <f t="shared" si="2"/>
        <v>243775000</v>
      </c>
      <c r="G25" s="31">
        <f t="shared" si="2"/>
        <v>234045886</v>
      </c>
      <c r="H25" s="31">
        <f t="shared" si="2"/>
        <v>234045886</v>
      </c>
      <c r="I25" s="31">
        <f t="shared" si="2"/>
        <v>229292164</v>
      </c>
      <c r="J25" s="31">
        <f t="shared" si="2"/>
        <v>229292164</v>
      </c>
      <c r="K25" s="31">
        <f t="shared" si="2"/>
        <v>222867418</v>
      </c>
      <c r="L25" s="31">
        <f t="shared" si="2"/>
        <v>218050573</v>
      </c>
      <c r="M25" s="31">
        <f t="shared" si="2"/>
        <v>235066614</v>
      </c>
      <c r="N25" s="31">
        <f t="shared" si="2"/>
        <v>235066614</v>
      </c>
      <c r="O25" s="31">
        <f t="shared" si="2"/>
        <v>229445068</v>
      </c>
      <c r="P25" s="31">
        <f t="shared" si="2"/>
        <v>229589001</v>
      </c>
      <c r="Q25" s="31">
        <f t="shared" si="2"/>
        <v>224270592</v>
      </c>
      <c r="R25" s="31">
        <f t="shared" si="2"/>
        <v>224270592</v>
      </c>
      <c r="S25" s="31">
        <f t="shared" si="2"/>
        <v>255781992</v>
      </c>
      <c r="T25" s="31">
        <f t="shared" si="2"/>
        <v>246642349</v>
      </c>
      <c r="U25" s="31">
        <f t="shared" si="2"/>
        <v>241003855</v>
      </c>
      <c r="V25" s="31">
        <f t="shared" si="2"/>
        <v>241003855</v>
      </c>
      <c r="W25" s="31">
        <f t="shared" si="2"/>
        <v>241003855</v>
      </c>
      <c r="X25" s="31">
        <f t="shared" si="2"/>
        <v>243775000</v>
      </c>
      <c r="Y25" s="31">
        <f t="shared" si="2"/>
        <v>-2771145</v>
      </c>
      <c r="Z25" s="32">
        <f>+IF(X25&lt;&gt;0,+(Y25/X25)*100,0)</f>
        <v>-1.1367634088811405</v>
      </c>
      <c r="AA25" s="33">
        <f>+AA12+AA24</f>
        <v>243775000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2634000</v>
      </c>
      <c r="F30" s="20"/>
      <c r="G30" s="20">
        <v>52152</v>
      </c>
      <c r="H30" s="20">
        <v>52152</v>
      </c>
      <c r="I30" s="20">
        <v>52152</v>
      </c>
      <c r="J30" s="20">
        <v>52152</v>
      </c>
      <c r="K30" s="20">
        <v>52152</v>
      </c>
      <c r="L30" s="20">
        <v>52152</v>
      </c>
      <c r="M30" s="20">
        <v>52152</v>
      </c>
      <c r="N30" s="20">
        <v>52152</v>
      </c>
      <c r="O30" s="20">
        <v>52152</v>
      </c>
      <c r="P30" s="20">
        <v>52152</v>
      </c>
      <c r="Q30" s="20">
        <v>52152</v>
      </c>
      <c r="R30" s="20">
        <v>52152</v>
      </c>
      <c r="S30" s="20">
        <v>52152</v>
      </c>
      <c r="T30" s="20">
        <v>52152</v>
      </c>
      <c r="U30" s="20">
        <v>52152</v>
      </c>
      <c r="V30" s="20">
        <v>52152</v>
      </c>
      <c r="W30" s="20">
        <v>52152</v>
      </c>
      <c r="X30" s="20"/>
      <c r="Y30" s="20">
        <v>52152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>
        <v>1700000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1700000</v>
      </c>
      <c r="Y31" s="20">
        <v>-1700000</v>
      </c>
      <c r="Z31" s="21">
        <v>-100</v>
      </c>
      <c r="AA31" s="22">
        <v>1700000</v>
      </c>
    </row>
    <row r="32" spans="1:27" ht="13.5">
      <c r="A32" s="23" t="s">
        <v>57</v>
      </c>
      <c r="B32" s="17"/>
      <c r="C32" s="18">
        <v>18225541</v>
      </c>
      <c r="D32" s="18">
        <v>18225541</v>
      </c>
      <c r="E32" s="19">
        <v>15100000</v>
      </c>
      <c r="F32" s="20">
        <v>8550000</v>
      </c>
      <c r="G32" s="20">
        <v>20703753</v>
      </c>
      <c r="H32" s="20">
        <v>20703753</v>
      </c>
      <c r="I32" s="20">
        <v>21634037</v>
      </c>
      <c r="J32" s="20">
        <v>21634037</v>
      </c>
      <c r="K32" s="20">
        <v>19750492</v>
      </c>
      <c r="L32" s="20">
        <v>18778687</v>
      </c>
      <c r="M32" s="20">
        <v>15388484</v>
      </c>
      <c r="N32" s="20">
        <v>15388484</v>
      </c>
      <c r="O32" s="20">
        <v>11893753</v>
      </c>
      <c r="P32" s="20">
        <v>16206551</v>
      </c>
      <c r="Q32" s="20">
        <v>13450346</v>
      </c>
      <c r="R32" s="20">
        <v>13450346</v>
      </c>
      <c r="S32" s="20">
        <v>29210261</v>
      </c>
      <c r="T32" s="20">
        <v>24931160</v>
      </c>
      <c r="U32" s="20">
        <v>20366218</v>
      </c>
      <c r="V32" s="20">
        <v>20366218</v>
      </c>
      <c r="W32" s="20">
        <v>20366218</v>
      </c>
      <c r="X32" s="20">
        <v>8550000</v>
      </c>
      <c r="Y32" s="20">
        <v>11816218</v>
      </c>
      <c r="Z32" s="21">
        <v>138.2</v>
      </c>
      <c r="AA32" s="22">
        <v>8550000</v>
      </c>
    </row>
    <row r="33" spans="1:27" ht="13.5">
      <c r="A33" s="23" t="s">
        <v>58</v>
      </c>
      <c r="B33" s="17"/>
      <c r="C33" s="18">
        <v>52152</v>
      </c>
      <c r="D33" s="18">
        <v>52152</v>
      </c>
      <c r="E33" s="19"/>
      <c r="F33" s="20">
        <v>600000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600000</v>
      </c>
      <c r="Y33" s="20">
        <v>-600000</v>
      </c>
      <c r="Z33" s="21">
        <v>-100</v>
      </c>
      <c r="AA33" s="22">
        <v>600000</v>
      </c>
    </row>
    <row r="34" spans="1:27" ht="13.5">
      <c r="A34" s="27" t="s">
        <v>59</v>
      </c>
      <c r="B34" s="28"/>
      <c r="C34" s="29">
        <f aca="true" t="shared" si="3" ref="C34:Y34">SUM(C29:C33)</f>
        <v>18277693</v>
      </c>
      <c r="D34" s="29">
        <f>SUM(D29:D33)</f>
        <v>18277693</v>
      </c>
      <c r="E34" s="30">
        <f t="shared" si="3"/>
        <v>17734000</v>
      </c>
      <c r="F34" s="31">
        <f t="shared" si="3"/>
        <v>10850000</v>
      </c>
      <c r="G34" s="31">
        <f t="shared" si="3"/>
        <v>20755905</v>
      </c>
      <c r="H34" s="31">
        <f t="shared" si="3"/>
        <v>20755905</v>
      </c>
      <c r="I34" s="31">
        <f t="shared" si="3"/>
        <v>21686189</v>
      </c>
      <c r="J34" s="31">
        <f t="shared" si="3"/>
        <v>21686189</v>
      </c>
      <c r="K34" s="31">
        <f t="shared" si="3"/>
        <v>19802644</v>
      </c>
      <c r="L34" s="31">
        <f t="shared" si="3"/>
        <v>18830839</v>
      </c>
      <c r="M34" s="31">
        <f t="shared" si="3"/>
        <v>15440636</v>
      </c>
      <c r="N34" s="31">
        <f t="shared" si="3"/>
        <v>15440636</v>
      </c>
      <c r="O34" s="31">
        <f t="shared" si="3"/>
        <v>11945905</v>
      </c>
      <c r="P34" s="31">
        <f t="shared" si="3"/>
        <v>16258703</v>
      </c>
      <c r="Q34" s="31">
        <f t="shared" si="3"/>
        <v>13502498</v>
      </c>
      <c r="R34" s="31">
        <f t="shared" si="3"/>
        <v>13502498</v>
      </c>
      <c r="S34" s="31">
        <f t="shared" si="3"/>
        <v>29262413</v>
      </c>
      <c r="T34" s="31">
        <f t="shared" si="3"/>
        <v>24983312</v>
      </c>
      <c r="U34" s="31">
        <f t="shared" si="3"/>
        <v>20418370</v>
      </c>
      <c r="V34" s="31">
        <f t="shared" si="3"/>
        <v>20418370</v>
      </c>
      <c r="W34" s="31">
        <f t="shared" si="3"/>
        <v>20418370</v>
      </c>
      <c r="X34" s="31">
        <f t="shared" si="3"/>
        <v>10850000</v>
      </c>
      <c r="Y34" s="31">
        <f t="shared" si="3"/>
        <v>9568370</v>
      </c>
      <c r="Z34" s="32">
        <f>+IF(X34&lt;&gt;0,+(Y34/X34)*100,0)</f>
        <v>88.18774193548387</v>
      </c>
      <c r="AA34" s="33">
        <f>SUM(AA29:AA33)</f>
        <v>10850000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237956</v>
      </c>
      <c r="D37" s="18">
        <v>237956</v>
      </c>
      <c r="E37" s="19">
        <v>426000</v>
      </c>
      <c r="F37" s="20"/>
      <c r="G37" s="20">
        <v>234905</v>
      </c>
      <c r="H37" s="20">
        <v>234905</v>
      </c>
      <c r="I37" s="20">
        <v>232127</v>
      </c>
      <c r="J37" s="20">
        <v>232127</v>
      </c>
      <c r="K37" s="20">
        <v>229349</v>
      </c>
      <c r="L37" s="20">
        <v>225742</v>
      </c>
      <c r="M37" s="20">
        <v>222347</v>
      </c>
      <c r="N37" s="20">
        <v>222347</v>
      </c>
      <c r="O37" s="20">
        <v>218592</v>
      </c>
      <c r="P37" s="20">
        <v>214435</v>
      </c>
      <c r="Q37" s="20">
        <v>706519</v>
      </c>
      <c r="R37" s="20">
        <v>706519</v>
      </c>
      <c r="S37" s="20">
        <v>698924</v>
      </c>
      <c r="T37" s="20">
        <v>440901</v>
      </c>
      <c r="U37" s="20">
        <v>437979</v>
      </c>
      <c r="V37" s="20">
        <v>437979</v>
      </c>
      <c r="W37" s="20">
        <v>437979</v>
      </c>
      <c r="X37" s="20"/>
      <c r="Y37" s="20">
        <v>437979</v>
      </c>
      <c r="Z37" s="21"/>
      <c r="AA37" s="22"/>
    </row>
    <row r="38" spans="1:27" ht="13.5">
      <c r="A38" s="23" t="s">
        <v>58</v>
      </c>
      <c r="B38" s="17"/>
      <c r="C38" s="18">
        <v>2412022</v>
      </c>
      <c r="D38" s="18">
        <v>2412022</v>
      </c>
      <c r="E38" s="19">
        <v>1701000</v>
      </c>
      <c r="F38" s="20">
        <v>1701000</v>
      </c>
      <c r="G38" s="20">
        <v>2397308</v>
      </c>
      <c r="H38" s="20">
        <v>2397308</v>
      </c>
      <c r="I38" s="20">
        <v>2372095</v>
      </c>
      <c r="J38" s="20">
        <v>2372095</v>
      </c>
      <c r="K38" s="20">
        <v>2372095</v>
      </c>
      <c r="L38" s="20">
        <v>2372095</v>
      </c>
      <c r="M38" s="20">
        <v>2372095</v>
      </c>
      <c r="N38" s="20">
        <v>2372095</v>
      </c>
      <c r="O38" s="20">
        <v>2372095</v>
      </c>
      <c r="P38" s="20">
        <v>1694383</v>
      </c>
      <c r="Q38" s="20">
        <v>1664927</v>
      </c>
      <c r="R38" s="20">
        <v>1664927</v>
      </c>
      <c r="S38" s="20">
        <v>2287539</v>
      </c>
      <c r="T38" s="20">
        <v>2287539</v>
      </c>
      <c r="U38" s="20">
        <v>2287539</v>
      </c>
      <c r="V38" s="20">
        <v>2287539</v>
      </c>
      <c r="W38" s="20">
        <v>2287539</v>
      </c>
      <c r="X38" s="20">
        <v>1701000</v>
      </c>
      <c r="Y38" s="20">
        <v>586539</v>
      </c>
      <c r="Z38" s="21">
        <v>34.48</v>
      </c>
      <c r="AA38" s="22">
        <v>1701000</v>
      </c>
    </row>
    <row r="39" spans="1:27" ht="13.5">
      <c r="A39" s="27" t="s">
        <v>61</v>
      </c>
      <c r="B39" s="35"/>
      <c r="C39" s="29">
        <f aca="true" t="shared" si="4" ref="C39:Y39">SUM(C37:C38)</f>
        <v>2649978</v>
      </c>
      <c r="D39" s="29">
        <f>SUM(D37:D38)</f>
        <v>2649978</v>
      </c>
      <c r="E39" s="36">
        <f t="shared" si="4"/>
        <v>2127000</v>
      </c>
      <c r="F39" s="37">
        <f t="shared" si="4"/>
        <v>1701000</v>
      </c>
      <c r="G39" s="37">
        <f t="shared" si="4"/>
        <v>2632213</v>
      </c>
      <c r="H39" s="37">
        <f t="shared" si="4"/>
        <v>2632213</v>
      </c>
      <c r="I39" s="37">
        <f t="shared" si="4"/>
        <v>2604222</v>
      </c>
      <c r="J39" s="37">
        <f t="shared" si="4"/>
        <v>2604222</v>
      </c>
      <c r="K39" s="37">
        <f t="shared" si="4"/>
        <v>2601444</v>
      </c>
      <c r="L39" s="37">
        <f t="shared" si="4"/>
        <v>2597837</v>
      </c>
      <c r="M39" s="37">
        <f t="shared" si="4"/>
        <v>2594442</v>
      </c>
      <c r="N39" s="37">
        <f t="shared" si="4"/>
        <v>2594442</v>
      </c>
      <c r="O39" s="37">
        <f t="shared" si="4"/>
        <v>2590687</v>
      </c>
      <c r="P39" s="37">
        <f t="shared" si="4"/>
        <v>1908818</v>
      </c>
      <c r="Q39" s="37">
        <f t="shared" si="4"/>
        <v>2371446</v>
      </c>
      <c r="R39" s="37">
        <f t="shared" si="4"/>
        <v>2371446</v>
      </c>
      <c r="S39" s="37">
        <f t="shared" si="4"/>
        <v>2986463</v>
      </c>
      <c r="T39" s="37">
        <f t="shared" si="4"/>
        <v>2728440</v>
      </c>
      <c r="U39" s="37">
        <f t="shared" si="4"/>
        <v>2725518</v>
      </c>
      <c r="V39" s="37">
        <f t="shared" si="4"/>
        <v>2725518</v>
      </c>
      <c r="W39" s="37">
        <f t="shared" si="4"/>
        <v>2725518</v>
      </c>
      <c r="X39" s="37">
        <f t="shared" si="4"/>
        <v>1701000</v>
      </c>
      <c r="Y39" s="37">
        <f t="shared" si="4"/>
        <v>1024518</v>
      </c>
      <c r="Z39" s="38">
        <f>+IF(X39&lt;&gt;0,+(Y39/X39)*100,0)</f>
        <v>60.23033509700176</v>
      </c>
      <c r="AA39" s="39">
        <f>SUM(AA37:AA38)</f>
        <v>1701000</v>
      </c>
    </row>
    <row r="40" spans="1:27" ht="13.5">
      <c r="A40" s="27" t="s">
        <v>62</v>
      </c>
      <c r="B40" s="28"/>
      <c r="C40" s="29">
        <f aca="true" t="shared" si="5" ref="C40:Y40">+C34+C39</f>
        <v>20927671</v>
      </c>
      <c r="D40" s="29">
        <f>+D34+D39</f>
        <v>20927671</v>
      </c>
      <c r="E40" s="30">
        <f t="shared" si="5"/>
        <v>19861000</v>
      </c>
      <c r="F40" s="31">
        <f t="shared" si="5"/>
        <v>12551000</v>
      </c>
      <c r="G40" s="31">
        <f t="shared" si="5"/>
        <v>23388118</v>
      </c>
      <c r="H40" s="31">
        <f t="shared" si="5"/>
        <v>23388118</v>
      </c>
      <c r="I40" s="31">
        <f t="shared" si="5"/>
        <v>24290411</v>
      </c>
      <c r="J40" s="31">
        <f t="shared" si="5"/>
        <v>24290411</v>
      </c>
      <c r="K40" s="31">
        <f t="shared" si="5"/>
        <v>22404088</v>
      </c>
      <c r="L40" s="31">
        <f t="shared" si="5"/>
        <v>21428676</v>
      </c>
      <c r="M40" s="31">
        <f t="shared" si="5"/>
        <v>18035078</v>
      </c>
      <c r="N40" s="31">
        <f t="shared" si="5"/>
        <v>18035078</v>
      </c>
      <c r="O40" s="31">
        <f t="shared" si="5"/>
        <v>14536592</v>
      </c>
      <c r="P40" s="31">
        <f t="shared" si="5"/>
        <v>18167521</v>
      </c>
      <c r="Q40" s="31">
        <f t="shared" si="5"/>
        <v>15873944</v>
      </c>
      <c r="R40" s="31">
        <f t="shared" si="5"/>
        <v>15873944</v>
      </c>
      <c r="S40" s="31">
        <f t="shared" si="5"/>
        <v>32248876</v>
      </c>
      <c r="T40" s="31">
        <f t="shared" si="5"/>
        <v>27711752</v>
      </c>
      <c r="U40" s="31">
        <f t="shared" si="5"/>
        <v>23143888</v>
      </c>
      <c r="V40" s="31">
        <f t="shared" si="5"/>
        <v>23143888</v>
      </c>
      <c r="W40" s="31">
        <f t="shared" si="5"/>
        <v>23143888</v>
      </c>
      <c r="X40" s="31">
        <f t="shared" si="5"/>
        <v>12551000</v>
      </c>
      <c r="Y40" s="31">
        <f t="shared" si="5"/>
        <v>10592888</v>
      </c>
      <c r="Z40" s="32">
        <f>+IF(X40&lt;&gt;0,+(Y40/X40)*100,0)</f>
        <v>84.39875707114972</v>
      </c>
      <c r="AA40" s="33">
        <f>+AA34+AA39</f>
        <v>12551000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183775234</v>
      </c>
      <c r="D42" s="43">
        <f>+D25-D40</f>
        <v>183775234</v>
      </c>
      <c r="E42" s="44">
        <f t="shared" si="6"/>
        <v>261168000</v>
      </c>
      <c r="F42" s="45">
        <f t="shared" si="6"/>
        <v>231224000</v>
      </c>
      <c r="G42" s="45">
        <f t="shared" si="6"/>
        <v>210657768</v>
      </c>
      <c r="H42" s="45">
        <f t="shared" si="6"/>
        <v>210657768</v>
      </c>
      <c r="I42" s="45">
        <f t="shared" si="6"/>
        <v>205001753</v>
      </c>
      <c r="J42" s="45">
        <f t="shared" si="6"/>
        <v>205001753</v>
      </c>
      <c r="K42" s="45">
        <f t="shared" si="6"/>
        <v>200463330</v>
      </c>
      <c r="L42" s="45">
        <f t="shared" si="6"/>
        <v>196621897</v>
      </c>
      <c r="M42" s="45">
        <f t="shared" si="6"/>
        <v>217031536</v>
      </c>
      <c r="N42" s="45">
        <f t="shared" si="6"/>
        <v>217031536</v>
      </c>
      <c r="O42" s="45">
        <f t="shared" si="6"/>
        <v>214908476</v>
      </c>
      <c r="P42" s="45">
        <f t="shared" si="6"/>
        <v>211421480</v>
      </c>
      <c r="Q42" s="45">
        <f t="shared" si="6"/>
        <v>208396648</v>
      </c>
      <c r="R42" s="45">
        <f t="shared" si="6"/>
        <v>208396648</v>
      </c>
      <c r="S42" s="45">
        <f t="shared" si="6"/>
        <v>223533116</v>
      </c>
      <c r="T42" s="45">
        <f t="shared" si="6"/>
        <v>218930597</v>
      </c>
      <c r="U42" s="45">
        <f t="shared" si="6"/>
        <v>217859967</v>
      </c>
      <c r="V42" s="45">
        <f t="shared" si="6"/>
        <v>217859967</v>
      </c>
      <c r="W42" s="45">
        <f t="shared" si="6"/>
        <v>217859967</v>
      </c>
      <c r="X42" s="45">
        <f t="shared" si="6"/>
        <v>231224000</v>
      </c>
      <c r="Y42" s="45">
        <f t="shared" si="6"/>
        <v>-13364033</v>
      </c>
      <c r="Z42" s="46">
        <f>+IF(X42&lt;&gt;0,+(Y42/X42)*100,0)</f>
        <v>-5.779691122028855</v>
      </c>
      <c r="AA42" s="47">
        <f>+AA25-AA40</f>
        <v>231224000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183775234</v>
      </c>
      <c r="D45" s="18">
        <v>183775234</v>
      </c>
      <c r="E45" s="19">
        <v>261168000</v>
      </c>
      <c r="F45" s="20">
        <v>231224000</v>
      </c>
      <c r="G45" s="20">
        <v>210657767</v>
      </c>
      <c r="H45" s="20">
        <v>210657767</v>
      </c>
      <c r="I45" s="20">
        <v>205001754</v>
      </c>
      <c r="J45" s="20">
        <v>205001754</v>
      </c>
      <c r="K45" s="20">
        <v>200463329</v>
      </c>
      <c r="L45" s="20">
        <v>196621897</v>
      </c>
      <c r="M45" s="20">
        <v>216031535</v>
      </c>
      <c r="N45" s="20">
        <v>216031535</v>
      </c>
      <c r="O45" s="20">
        <v>213908477</v>
      </c>
      <c r="P45" s="20">
        <v>210438958</v>
      </c>
      <c r="Q45" s="20">
        <v>207414125</v>
      </c>
      <c r="R45" s="20">
        <v>207414125</v>
      </c>
      <c r="S45" s="20">
        <v>222550594</v>
      </c>
      <c r="T45" s="20">
        <v>218096064</v>
      </c>
      <c r="U45" s="20">
        <v>217405275</v>
      </c>
      <c r="V45" s="20">
        <v>217405275</v>
      </c>
      <c r="W45" s="20">
        <v>217405275</v>
      </c>
      <c r="X45" s="20">
        <v>231224000</v>
      </c>
      <c r="Y45" s="20">
        <v>-13818725</v>
      </c>
      <c r="Z45" s="48">
        <v>-5.98</v>
      </c>
      <c r="AA45" s="22">
        <v>231224000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>
        <v>1000000</v>
      </c>
      <c r="N46" s="20">
        <v>1000000</v>
      </c>
      <c r="O46" s="20">
        <v>1000000</v>
      </c>
      <c r="P46" s="20">
        <v>982522</v>
      </c>
      <c r="Q46" s="20">
        <v>982522</v>
      </c>
      <c r="R46" s="20">
        <v>982522</v>
      </c>
      <c r="S46" s="20">
        <v>982522</v>
      </c>
      <c r="T46" s="20">
        <v>834533</v>
      </c>
      <c r="U46" s="20">
        <v>454692</v>
      </c>
      <c r="V46" s="20">
        <v>454692</v>
      </c>
      <c r="W46" s="20">
        <v>454692</v>
      </c>
      <c r="X46" s="20"/>
      <c r="Y46" s="20">
        <v>454692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183775234</v>
      </c>
      <c r="D48" s="51">
        <f>SUM(D45:D47)</f>
        <v>183775234</v>
      </c>
      <c r="E48" s="52">
        <f t="shared" si="7"/>
        <v>261168000</v>
      </c>
      <c r="F48" s="53">
        <f t="shared" si="7"/>
        <v>231224000</v>
      </c>
      <c r="G48" s="53">
        <f t="shared" si="7"/>
        <v>210657767</v>
      </c>
      <c r="H48" s="53">
        <f t="shared" si="7"/>
        <v>210657767</v>
      </c>
      <c r="I48" s="53">
        <f t="shared" si="7"/>
        <v>205001754</v>
      </c>
      <c r="J48" s="53">
        <f t="shared" si="7"/>
        <v>205001754</v>
      </c>
      <c r="K48" s="53">
        <f t="shared" si="7"/>
        <v>200463329</v>
      </c>
      <c r="L48" s="53">
        <f t="shared" si="7"/>
        <v>196621897</v>
      </c>
      <c r="M48" s="53">
        <f t="shared" si="7"/>
        <v>217031535</v>
      </c>
      <c r="N48" s="53">
        <f t="shared" si="7"/>
        <v>217031535</v>
      </c>
      <c r="O48" s="53">
        <f t="shared" si="7"/>
        <v>214908477</v>
      </c>
      <c r="P48" s="53">
        <f t="shared" si="7"/>
        <v>211421480</v>
      </c>
      <c r="Q48" s="53">
        <f t="shared" si="7"/>
        <v>208396647</v>
      </c>
      <c r="R48" s="53">
        <f t="shared" si="7"/>
        <v>208396647</v>
      </c>
      <c r="S48" s="53">
        <f t="shared" si="7"/>
        <v>223533116</v>
      </c>
      <c r="T48" s="53">
        <f t="shared" si="7"/>
        <v>218930597</v>
      </c>
      <c r="U48" s="53">
        <f t="shared" si="7"/>
        <v>217859967</v>
      </c>
      <c r="V48" s="53">
        <f t="shared" si="7"/>
        <v>217859967</v>
      </c>
      <c r="W48" s="53">
        <f t="shared" si="7"/>
        <v>217859967</v>
      </c>
      <c r="X48" s="53">
        <f t="shared" si="7"/>
        <v>231224000</v>
      </c>
      <c r="Y48" s="53">
        <f t="shared" si="7"/>
        <v>-13364033</v>
      </c>
      <c r="Z48" s="54">
        <f>+IF(X48&lt;&gt;0,+(Y48/X48)*100,0)</f>
        <v>-5.779691122028855</v>
      </c>
      <c r="AA48" s="55">
        <f>SUM(AA45:AA47)</f>
        <v>231224000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53151479</v>
      </c>
      <c r="D6" s="18">
        <v>53151479</v>
      </c>
      <c r="E6" s="19">
        <v>40000000</v>
      </c>
      <c r="F6" s="20">
        <v>61000000</v>
      </c>
      <c r="G6" s="20">
        <v>89239384</v>
      </c>
      <c r="H6" s="20">
        <v>66375371</v>
      </c>
      <c r="I6" s="20">
        <v>70278388</v>
      </c>
      <c r="J6" s="20">
        <v>70278388</v>
      </c>
      <c r="K6" s="20">
        <v>115957752</v>
      </c>
      <c r="L6" s="20">
        <v>38261295</v>
      </c>
      <c r="M6" s="20">
        <v>61208790</v>
      </c>
      <c r="N6" s="20">
        <v>61208790</v>
      </c>
      <c r="O6" s="20">
        <v>61208790</v>
      </c>
      <c r="P6" s="20">
        <v>77551342</v>
      </c>
      <c r="Q6" s="20">
        <v>104700497</v>
      </c>
      <c r="R6" s="20">
        <v>104700497</v>
      </c>
      <c r="S6" s="20">
        <v>80803530</v>
      </c>
      <c r="T6" s="20">
        <v>956959</v>
      </c>
      <c r="U6" s="20">
        <v>1604806</v>
      </c>
      <c r="V6" s="20">
        <v>1604806</v>
      </c>
      <c r="W6" s="20">
        <v>1604806</v>
      </c>
      <c r="X6" s="20">
        <v>61000000</v>
      </c>
      <c r="Y6" s="20">
        <v>-59395194</v>
      </c>
      <c r="Z6" s="21">
        <v>-97.37</v>
      </c>
      <c r="AA6" s="22">
        <v>61000000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>
        <v>40573565</v>
      </c>
      <c r="J7" s="20">
        <v>40573565</v>
      </c>
      <c r="K7" s="20">
        <v>42656360</v>
      </c>
      <c r="L7" s="20"/>
      <c r="M7" s="20"/>
      <c r="N7" s="20"/>
      <c r="O7" s="20"/>
      <c r="P7" s="20"/>
      <c r="Q7" s="20"/>
      <c r="R7" s="20"/>
      <c r="S7" s="20"/>
      <c r="T7" s="20">
        <v>10853204</v>
      </c>
      <c r="U7" s="20">
        <v>25853599</v>
      </c>
      <c r="V7" s="20">
        <v>25853599</v>
      </c>
      <c r="W7" s="20">
        <v>25853599</v>
      </c>
      <c r="X7" s="20"/>
      <c r="Y7" s="20">
        <v>25853599</v>
      </c>
      <c r="Z7" s="21"/>
      <c r="AA7" s="22"/>
    </row>
    <row r="8" spans="1:27" ht="13.5">
      <c r="A8" s="23" t="s">
        <v>35</v>
      </c>
      <c r="B8" s="17"/>
      <c r="C8" s="18">
        <v>24871228</v>
      </c>
      <c r="D8" s="18">
        <v>24871228</v>
      </c>
      <c r="E8" s="19">
        <v>16000000</v>
      </c>
      <c r="F8" s="20">
        <v>44069000</v>
      </c>
      <c r="G8" s="20">
        <v>50799481</v>
      </c>
      <c r="H8" s="20">
        <v>54169922</v>
      </c>
      <c r="I8" s="20">
        <v>96513543</v>
      </c>
      <c r="J8" s="20">
        <v>96513543</v>
      </c>
      <c r="K8" s="20">
        <v>371702</v>
      </c>
      <c r="L8" s="20">
        <v>46867456</v>
      </c>
      <c r="M8" s="20">
        <v>51196747</v>
      </c>
      <c r="N8" s="20">
        <v>51196747</v>
      </c>
      <c r="O8" s="20">
        <v>51196747</v>
      </c>
      <c r="P8" s="20">
        <v>68978624</v>
      </c>
      <c r="Q8" s="20">
        <v>47888592</v>
      </c>
      <c r="R8" s="20">
        <v>47888592</v>
      </c>
      <c r="S8" s="20">
        <v>43605676</v>
      </c>
      <c r="T8" s="20">
        <v>42346429</v>
      </c>
      <c r="U8" s="20">
        <v>71993785</v>
      </c>
      <c r="V8" s="20">
        <v>71993785</v>
      </c>
      <c r="W8" s="20">
        <v>71993785</v>
      </c>
      <c r="X8" s="20">
        <v>44069000</v>
      </c>
      <c r="Y8" s="20">
        <v>27924785</v>
      </c>
      <c r="Z8" s="21">
        <v>63.37</v>
      </c>
      <c r="AA8" s="22">
        <v>44069000</v>
      </c>
    </row>
    <row r="9" spans="1:27" ht="13.5">
      <c r="A9" s="23" t="s">
        <v>36</v>
      </c>
      <c r="B9" s="17"/>
      <c r="C9" s="18">
        <v>45573784</v>
      </c>
      <c r="D9" s="18">
        <v>45573784</v>
      </c>
      <c r="E9" s="19">
        <v>25000000</v>
      </c>
      <c r="F9" s="20">
        <v>35000000</v>
      </c>
      <c r="G9" s="20">
        <v>16871480</v>
      </c>
      <c r="H9" s="20">
        <v>44971140</v>
      </c>
      <c r="I9" s="20">
        <v>15411219</v>
      </c>
      <c r="J9" s="20">
        <v>15411219</v>
      </c>
      <c r="K9" s="20">
        <v>3991090</v>
      </c>
      <c r="L9" s="20">
        <v>46282451</v>
      </c>
      <c r="M9" s="20">
        <v>50104811</v>
      </c>
      <c r="N9" s="20">
        <v>50104811</v>
      </c>
      <c r="O9" s="20">
        <v>50104811</v>
      </c>
      <c r="P9" s="20">
        <v>15935385</v>
      </c>
      <c r="Q9" s="20">
        <v>44953194</v>
      </c>
      <c r="R9" s="20">
        <v>44953194</v>
      </c>
      <c r="S9" s="20">
        <v>41015116</v>
      </c>
      <c r="T9" s="20">
        <v>8801639</v>
      </c>
      <c r="U9" s="20">
        <v>41839965</v>
      </c>
      <c r="V9" s="20">
        <v>41839965</v>
      </c>
      <c r="W9" s="20">
        <v>41839965</v>
      </c>
      <c r="X9" s="20">
        <v>35000000</v>
      </c>
      <c r="Y9" s="20">
        <v>6839965</v>
      </c>
      <c r="Z9" s="21">
        <v>19.54</v>
      </c>
      <c r="AA9" s="22">
        <v>35000000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6965026</v>
      </c>
      <c r="D11" s="18">
        <v>6965026</v>
      </c>
      <c r="E11" s="19">
        <v>7200000</v>
      </c>
      <c r="F11" s="20">
        <v>7200000</v>
      </c>
      <c r="G11" s="20">
        <v>6513548</v>
      </c>
      <c r="H11" s="20">
        <v>6444869</v>
      </c>
      <c r="I11" s="20">
        <v>6956125</v>
      </c>
      <c r="J11" s="20">
        <v>6956125</v>
      </c>
      <c r="K11" s="20">
        <v>7394760</v>
      </c>
      <c r="L11" s="20">
        <v>6931997</v>
      </c>
      <c r="M11" s="20">
        <v>6819766</v>
      </c>
      <c r="N11" s="20">
        <v>6819766</v>
      </c>
      <c r="O11" s="20">
        <v>6819766</v>
      </c>
      <c r="P11" s="20">
        <v>9920629</v>
      </c>
      <c r="Q11" s="20">
        <v>8763058</v>
      </c>
      <c r="R11" s="20">
        <v>8763058</v>
      </c>
      <c r="S11" s="20">
        <v>9165891</v>
      </c>
      <c r="T11" s="20">
        <v>6718377</v>
      </c>
      <c r="U11" s="20">
        <v>10266947</v>
      </c>
      <c r="V11" s="20">
        <v>10266947</v>
      </c>
      <c r="W11" s="20">
        <v>10266947</v>
      </c>
      <c r="X11" s="20">
        <v>7200000</v>
      </c>
      <c r="Y11" s="20">
        <v>3066947</v>
      </c>
      <c r="Z11" s="21">
        <v>42.6</v>
      </c>
      <c r="AA11" s="22">
        <v>7200000</v>
      </c>
    </row>
    <row r="12" spans="1:27" ht="13.5">
      <c r="A12" s="27" t="s">
        <v>39</v>
      </c>
      <c r="B12" s="28"/>
      <c r="C12" s="29">
        <f aca="true" t="shared" si="0" ref="C12:Y12">SUM(C6:C11)</f>
        <v>130561517</v>
      </c>
      <c r="D12" s="29">
        <f>SUM(D6:D11)</f>
        <v>130561517</v>
      </c>
      <c r="E12" s="30">
        <f t="shared" si="0"/>
        <v>88200000</v>
      </c>
      <c r="F12" s="31">
        <f t="shared" si="0"/>
        <v>147269000</v>
      </c>
      <c r="G12" s="31">
        <f t="shared" si="0"/>
        <v>163423893</v>
      </c>
      <c r="H12" s="31">
        <f t="shared" si="0"/>
        <v>171961302</v>
      </c>
      <c r="I12" s="31">
        <f t="shared" si="0"/>
        <v>229732840</v>
      </c>
      <c r="J12" s="31">
        <f t="shared" si="0"/>
        <v>229732840</v>
      </c>
      <c r="K12" s="31">
        <f t="shared" si="0"/>
        <v>170371664</v>
      </c>
      <c r="L12" s="31">
        <f t="shared" si="0"/>
        <v>138343199</v>
      </c>
      <c r="M12" s="31">
        <f t="shared" si="0"/>
        <v>169330114</v>
      </c>
      <c r="N12" s="31">
        <f t="shared" si="0"/>
        <v>169330114</v>
      </c>
      <c r="O12" s="31">
        <f t="shared" si="0"/>
        <v>169330114</v>
      </c>
      <c r="P12" s="31">
        <f t="shared" si="0"/>
        <v>172385980</v>
      </c>
      <c r="Q12" s="31">
        <f t="shared" si="0"/>
        <v>206305341</v>
      </c>
      <c r="R12" s="31">
        <f t="shared" si="0"/>
        <v>206305341</v>
      </c>
      <c r="S12" s="31">
        <f t="shared" si="0"/>
        <v>174590213</v>
      </c>
      <c r="T12" s="31">
        <f t="shared" si="0"/>
        <v>69676608</v>
      </c>
      <c r="U12" s="31">
        <f t="shared" si="0"/>
        <v>151559102</v>
      </c>
      <c r="V12" s="31">
        <f t="shared" si="0"/>
        <v>151559102</v>
      </c>
      <c r="W12" s="31">
        <f t="shared" si="0"/>
        <v>151559102</v>
      </c>
      <c r="X12" s="31">
        <f t="shared" si="0"/>
        <v>147269000</v>
      </c>
      <c r="Y12" s="31">
        <f t="shared" si="0"/>
        <v>4290102</v>
      </c>
      <c r="Z12" s="32">
        <f>+IF(X12&lt;&gt;0,+(Y12/X12)*100,0)</f>
        <v>2.913105948977721</v>
      </c>
      <c r="AA12" s="33">
        <f>SUM(AA6:AA11)</f>
        <v>147269000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30000000</v>
      </c>
      <c r="F16" s="20">
        <v>10000000</v>
      </c>
      <c r="G16" s="24">
        <v>9620837</v>
      </c>
      <c r="H16" s="24">
        <v>9620837</v>
      </c>
      <c r="I16" s="24"/>
      <c r="J16" s="20"/>
      <c r="K16" s="24"/>
      <c r="L16" s="24">
        <v>9737516</v>
      </c>
      <c r="M16" s="20">
        <v>9777609</v>
      </c>
      <c r="N16" s="24">
        <v>9777609</v>
      </c>
      <c r="O16" s="24">
        <v>9777609</v>
      </c>
      <c r="P16" s="24"/>
      <c r="Q16" s="20"/>
      <c r="R16" s="24"/>
      <c r="S16" s="24"/>
      <c r="T16" s="20"/>
      <c r="U16" s="24"/>
      <c r="V16" s="24"/>
      <c r="W16" s="24"/>
      <c r="X16" s="20">
        <v>10000000</v>
      </c>
      <c r="Y16" s="24">
        <v>-10000000</v>
      </c>
      <c r="Z16" s="25">
        <v>-100</v>
      </c>
      <c r="AA16" s="26">
        <v>10000000</v>
      </c>
    </row>
    <row r="17" spans="1:27" ht="13.5">
      <c r="A17" s="23" t="s">
        <v>43</v>
      </c>
      <c r="B17" s="17"/>
      <c r="C17" s="18">
        <v>13903205</v>
      </c>
      <c r="D17" s="18">
        <v>13903205</v>
      </c>
      <c r="E17" s="19">
        <v>4883000</v>
      </c>
      <c r="F17" s="20"/>
      <c r="G17" s="20"/>
      <c r="H17" s="20"/>
      <c r="I17" s="20">
        <v>1824802</v>
      </c>
      <c r="J17" s="20">
        <v>1824802</v>
      </c>
      <c r="K17" s="20"/>
      <c r="L17" s="20"/>
      <c r="M17" s="20"/>
      <c r="N17" s="20"/>
      <c r="O17" s="20"/>
      <c r="P17" s="20">
        <v>34960134</v>
      </c>
      <c r="Q17" s="20">
        <v>13903206</v>
      </c>
      <c r="R17" s="20">
        <v>13903206</v>
      </c>
      <c r="S17" s="20">
        <v>13903206</v>
      </c>
      <c r="T17" s="20">
        <v>38054169</v>
      </c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2030216397</v>
      </c>
      <c r="D19" s="18">
        <v>2030216397</v>
      </c>
      <c r="E19" s="19">
        <v>1000000000</v>
      </c>
      <c r="F19" s="20">
        <v>2027143000</v>
      </c>
      <c r="G19" s="20">
        <v>923316168</v>
      </c>
      <c r="H19" s="20">
        <v>1965964407</v>
      </c>
      <c r="I19" s="20">
        <v>2481686182</v>
      </c>
      <c r="J19" s="20">
        <v>2481686182</v>
      </c>
      <c r="K19" s="20">
        <v>2024533275</v>
      </c>
      <c r="L19" s="20">
        <v>2008450462</v>
      </c>
      <c r="M19" s="20">
        <v>2006722986</v>
      </c>
      <c r="N19" s="20">
        <v>2006722986</v>
      </c>
      <c r="O19" s="20">
        <v>2006722986</v>
      </c>
      <c r="P19" s="20">
        <v>10353769907</v>
      </c>
      <c r="Q19" s="20">
        <v>2033387099</v>
      </c>
      <c r="R19" s="20">
        <v>2033387099</v>
      </c>
      <c r="S19" s="20">
        <v>2036669391</v>
      </c>
      <c r="T19" s="20">
        <v>273318216</v>
      </c>
      <c r="U19" s="20">
        <v>2055076603</v>
      </c>
      <c r="V19" s="20">
        <v>2055076603</v>
      </c>
      <c r="W19" s="20">
        <v>2055076603</v>
      </c>
      <c r="X19" s="20">
        <v>2027143000</v>
      </c>
      <c r="Y19" s="20">
        <v>27933603</v>
      </c>
      <c r="Z19" s="21">
        <v>1.38</v>
      </c>
      <c r="AA19" s="22">
        <v>2027143000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312447</v>
      </c>
      <c r="D22" s="18">
        <v>312447</v>
      </c>
      <c r="E22" s="19">
        <v>230000</v>
      </c>
      <c r="F22" s="20">
        <v>312000</v>
      </c>
      <c r="G22" s="20">
        <v>217469</v>
      </c>
      <c r="H22" s="20">
        <v>305814</v>
      </c>
      <c r="I22" s="20"/>
      <c r="J22" s="20"/>
      <c r="K22" s="20"/>
      <c r="L22" s="20">
        <v>295864</v>
      </c>
      <c r="M22" s="20">
        <v>292547</v>
      </c>
      <c r="N22" s="20">
        <v>292547</v>
      </c>
      <c r="O22" s="20">
        <v>292547</v>
      </c>
      <c r="P22" s="20">
        <v>285914</v>
      </c>
      <c r="Q22" s="20">
        <v>282597</v>
      </c>
      <c r="R22" s="20">
        <v>282597</v>
      </c>
      <c r="S22" s="20">
        <v>282597</v>
      </c>
      <c r="T22" s="20">
        <v>162093</v>
      </c>
      <c r="U22" s="20"/>
      <c r="V22" s="20"/>
      <c r="W22" s="20"/>
      <c r="X22" s="20">
        <v>312000</v>
      </c>
      <c r="Y22" s="20">
        <v>-312000</v>
      </c>
      <c r="Z22" s="21">
        <v>-100</v>
      </c>
      <c r="AA22" s="22">
        <v>312000</v>
      </c>
    </row>
    <row r="23" spans="1:27" ht="13.5">
      <c r="A23" s="23" t="s">
        <v>49</v>
      </c>
      <c r="B23" s="17"/>
      <c r="C23" s="18"/>
      <c r="D23" s="18"/>
      <c r="E23" s="19">
        <v>31167000</v>
      </c>
      <c r="F23" s="20">
        <v>122000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122000</v>
      </c>
      <c r="Y23" s="24">
        <v>-122000</v>
      </c>
      <c r="Z23" s="25">
        <v>-100</v>
      </c>
      <c r="AA23" s="26">
        <v>122000</v>
      </c>
    </row>
    <row r="24" spans="1:27" ht="13.5">
      <c r="A24" s="27" t="s">
        <v>50</v>
      </c>
      <c r="B24" s="35"/>
      <c r="C24" s="29">
        <f aca="true" t="shared" si="1" ref="C24:Y24">SUM(C15:C23)</f>
        <v>2044432049</v>
      </c>
      <c r="D24" s="29">
        <f>SUM(D15:D23)</f>
        <v>2044432049</v>
      </c>
      <c r="E24" s="36">
        <f t="shared" si="1"/>
        <v>1066280000</v>
      </c>
      <c r="F24" s="37">
        <f t="shared" si="1"/>
        <v>2037577000</v>
      </c>
      <c r="G24" s="37">
        <f t="shared" si="1"/>
        <v>933154474</v>
      </c>
      <c r="H24" s="37">
        <f t="shared" si="1"/>
        <v>1975891058</v>
      </c>
      <c r="I24" s="37">
        <f t="shared" si="1"/>
        <v>2483510984</v>
      </c>
      <c r="J24" s="37">
        <f t="shared" si="1"/>
        <v>2483510984</v>
      </c>
      <c r="K24" s="37">
        <f t="shared" si="1"/>
        <v>2024533275</v>
      </c>
      <c r="L24" s="37">
        <f t="shared" si="1"/>
        <v>2018483842</v>
      </c>
      <c r="M24" s="37">
        <f t="shared" si="1"/>
        <v>2016793142</v>
      </c>
      <c r="N24" s="37">
        <f t="shared" si="1"/>
        <v>2016793142</v>
      </c>
      <c r="O24" s="37">
        <f t="shared" si="1"/>
        <v>2016793142</v>
      </c>
      <c r="P24" s="37">
        <f t="shared" si="1"/>
        <v>10389015955</v>
      </c>
      <c r="Q24" s="37">
        <f t="shared" si="1"/>
        <v>2047572902</v>
      </c>
      <c r="R24" s="37">
        <f t="shared" si="1"/>
        <v>2047572902</v>
      </c>
      <c r="S24" s="37">
        <f t="shared" si="1"/>
        <v>2050855194</v>
      </c>
      <c r="T24" s="37">
        <f t="shared" si="1"/>
        <v>311534478</v>
      </c>
      <c r="U24" s="37">
        <f t="shared" si="1"/>
        <v>2055076603</v>
      </c>
      <c r="V24" s="37">
        <f t="shared" si="1"/>
        <v>2055076603</v>
      </c>
      <c r="W24" s="37">
        <f t="shared" si="1"/>
        <v>2055076603</v>
      </c>
      <c r="X24" s="37">
        <f t="shared" si="1"/>
        <v>2037577000</v>
      </c>
      <c r="Y24" s="37">
        <f t="shared" si="1"/>
        <v>17499603</v>
      </c>
      <c r="Z24" s="38">
        <f>+IF(X24&lt;&gt;0,+(Y24/X24)*100,0)</f>
        <v>0.858843763941191</v>
      </c>
      <c r="AA24" s="39">
        <f>SUM(AA15:AA23)</f>
        <v>2037577000</v>
      </c>
    </row>
    <row r="25" spans="1:27" ht="13.5">
      <c r="A25" s="27" t="s">
        <v>51</v>
      </c>
      <c r="B25" s="28"/>
      <c r="C25" s="29">
        <f aca="true" t="shared" si="2" ref="C25:Y25">+C12+C24</f>
        <v>2174993566</v>
      </c>
      <c r="D25" s="29">
        <f>+D12+D24</f>
        <v>2174993566</v>
      </c>
      <c r="E25" s="30">
        <f t="shared" si="2"/>
        <v>1154480000</v>
      </c>
      <c r="F25" s="31">
        <f t="shared" si="2"/>
        <v>2184846000</v>
      </c>
      <c r="G25" s="31">
        <f t="shared" si="2"/>
        <v>1096578367</v>
      </c>
      <c r="H25" s="31">
        <f t="shared" si="2"/>
        <v>2147852360</v>
      </c>
      <c r="I25" s="31">
        <f t="shared" si="2"/>
        <v>2713243824</v>
      </c>
      <c r="J25" s="31">
        <f t="shared" si="2"/>
        <v>2713243824</v>
      </c>
      <c r="K25" s="31">
        <f t="shared" si="2"/>
        <v>2194904939</v>
      </c>
      <c r="L25" s="31">
        <f t="shared" si="2"/>
        <v>2156827041</v>
      </c>
      <c r="M25" s="31">
        <f t="shared" si="2"/>
        <v>2186123256</v>
      </c>
      <c r="N25" s="31">
        <f t="shared" si="2"/>
        <v>2186123256</v>
      </c>
      <c r="O25" s="31">
        <f t="shared" si="2"/>
        <v>2186123256</v>
      </c>
      <c r="P25" s="31">
        <f t="shared" si="2"/>
        <v>10561401935</v>
      </c>
      <c r="Q25" s="31">
        <f t="shared" si="2"/>
        <v>2253878243</v>
      </c>
      <c r="R25" s="31">
        <f t="shared" si="2"/>
        <v>2253878243</v>
      </c>
      <c r="S25" s="31">
        <f t="shared" si="2"/>
        <v>2225445407</v>
      </c>
      <c r="T25" s="31">
        <f t="shared" si="2"/>
        <v>381211086</v>
      </c>
      <c r="U25" s="31">
        <f t="shared" si="2"/>
        <v>2206635705</v>
      </c>
      <c r="V25" s="31">
        <f t="shared" si="2"/>
        <v>2206635705</v>
      </c>
      <c r="W25" s="31">
        <f t="shared" si="2"/>
        <v>2206635705</v>
      </c>
      <c r="X25" s="31">
        <f t="shared" si="2"/>
        <v>2184846000</v>
      </c>
      <c r="Y25" s="31">
        <f t="shared" si="2"/>
        <v>21789705</v>
      </c>
      <c r="Z25" s="32">
        <f>+IF(X25&lt;&gt;0,+(Y25/X25)*100,0)</f>
        <v>0.9973107944450089</v>
      </c>
      <c r="AA25" s="33">
        <f>+AA12+AA24</f>
        <v>2184846000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6167185</v>
      </c>
      <c r="D30" s="18">
        <v>6167185</v>
      </c>
      <c r="E30" s="19"/>
      <c r="F30" s="20">
        <v>7981000</v>
      </c>
      <c r="G30" s="20"/>
      <c r="H30" s="20">
        <v>2910857</v>
      </c>
      <c r="I30" s="20"/>
      <c r="J30" s="20"/>
      <c r="K30" s="20"/>
      <c r="L30" s="20">
        <v>7981140</v>
      </c>
      <c r="M30" s="20">
        <v>7981140</v>
      </c>
      <c r="N30" s="20">
        <v>7981140</v>
      </c>
      <c r="O30" s="20">
        <v>7981140</v>
      </c>
      <c r="P30" s="20">
        <v>7981140</v>
      </c>
      <c r="Q30" s="20">
        <v>7981140</v>
      </c>
      <c r="R30" s="20">
        <v>7981140</v>
      </c>
      <c r="S30" s="20">
        <v>7981140</v>
      </c>
      <c r="T30" s="20"/>
      <c r="U30" s="20"/>
      <c r="V30" s="20"/>
      <c r="W30" s="20"/>
      <c r="X30" s="20">
        <v>7981000</v>
      </c>
      <c r="Y30" s="20">
        <v>-7981000</v>
      </c>
      <c r="Z30" s="21">
        <v>-100</v>
      </c>
      <c r="AA30" s="22">
        <v>7981000</v>
      </c>
    </row>
    <row r="31" spans="1:27" ht="13.5">
      <c r="A31" s="23" t="s">
        <v>56</v>
      </c>
      <c r="B31" s="17"/>
      <c r="C31" s="18">
        <v>12900593</v>
      </c>
      <c r="D31" s="18">
        <v>12900593</v>
      </c>
      <c r="E31" s="19">
        <v>13000000</v>
      </c>
      <c r="F31" s="20">
        <v>13000000</v>
      </c>
      <c r="G31" s="20">
        <v>12921717</v>
      </c>
      <c r="H31" s="20">
        <v>12978903</v>
      </c>
      <c r="I31" s="20">
        <v>12971909</v>
      </c>
      <c r="J31" s="20">
        <v>12971909</v>
      </c>
      <c r="K31" s="20">
        <v>13408235</v>
      </c>
      <c r="L31" s="20">
        <v>12975423</v>
      </c>
      <c r="M31" s="20">
        <v>13001527</v>
      </c>
      <c r="N31" s="20">
        <v>13001527</v>
      </c>
      <c r="O31" s="20">
        <v>13001527</v>
      </c>
      <c r="P31" s="20">
        <v>12994211</v>
      </c>
      <c r="Q31" s="20">
        <v>12999495</v>
      </c>
      <c r="R31" s="20">
        <v>12999495</v>
      </c>
      <c r="S31" s="20">
        <v>13045125</v>
      </c>
      <c r="T31" s="20">
        <v>10898823</v>
      </c>
      <c r="U31" s="20">
        <v>13096143</v>
      </c>
      <c r="V31" s="20">
        <v>13096143</v>
      </c>
      <c r="W31" s="20">
        <v>13096143</v>
      </c>
      <c r="X31" s="20">
        <v>13000000</v>
      </c>
      <c r="Y31" s="20">
        <v>96143</v>
      </c>
      <c r="Z31" s="21">
        <v>0.74</v>
      </c>
      <c r="AA31" s="22">
        <v>13000000</v>
      </c>
    </row>
    <row r="32" spans="1:27" ht="13.5">
      <c r="A32" s="23" t="s">
        <v>57</v>
      </c>
      <c r="B32" s="17"/>
      <c r="C32" s="18">
        <v>43095400</v>
      </c>
      <c r="D32" s="18">
        <v>43095400</v>
      </c>
      <c r="E32" s="19">
        <v>35000000</v>
      </c>
      <c r="F32" s="20">
        <v>35423000</v>
      </c>
      <c r="G32" s="20">
        <v>44390186</v>
      </c>
      <c r="H32" s="20">
        <v>33457909</v>
      </c>
      <c r="I32" s="20">
        <v>2247163662</v>
      </c>
      <c r="J32" s="20">
        <v>2247163662</v>
      </c>
      <c r="K32" s="20">
        <v>1832170513</v>
      </c>
      <c r="L32" s="20">
        <v>29176484</v>
      </c>
      <c r="M32" s="20">
        <v>35205448</v>
      </c>
      <c r="N32" s="20">
        <v>35205448</v>
      </c>
      <c r="O32" s="20">
        <v>35205448</v>
      </c>
      <c r="P32" s="20">
        <v>51570320</v>
      </c>
      <c r="Q32" s="20">
        <v>78648199</v>
      </c>
      <c r="R32" s="20">
        <v>78648199</v>
      </c>
      <c r="S32" s="20">
        <v>58625469</v>
      </c>
      <c r="T32" s="20">
        <v>22064618</v>
      </c>
      <c r="U32" s="20">
        <v>56514386</v>
      </c>
      <c r="V32" s="20">
        <v>56514386</v>
      </c>
      <c r="W32" s="20">
        <v>56514386</v>
      </c>
      <c r="X32" s="20">
        <v>35423000</v>
      </c>
      <c r="Y32" s="20">
        <v>21091386</v>
      </c>
      <c r="Z32" s="21">
        <v>59.54</v>
      </c>
      <c r="AA32" s="22">
        <v>35423000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46129559</v>
      </c>
      <c r="J33" s="20">
        <v>46129559</v>
      </c>
      <c r="K33" s="20">
        <v>31239327</v>
      </c>
      <c r="L33" s="20"/>
      <c r="M33" s="20"/>
      <c r="N33" s="20"/>
      <c r="O33" s="20"/>
      <c r="P33" s="20"/>
      <c r="Q33" s="20"/>
      <c r="R33" s="20"/>
      <c r="S33" s="20">
        <v>690670</v>
      </c>
      <c r="T33" s="20">
        <v>14354824</v>
      </c>
      <c r="U33" s="20">
        <v>105153329</v>
      </c>
      <c r="V33" s="20">
        <v>105153329</v>
      </c>
      <c r="W33" s="20">
        <v>105153329</v>
      </c>
      <c r="X33" s="20"/>
      <c r="Y33" s="20">
        <v>105153329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62163178</v>
      </c>
      <c r="D34" s="29">
        <f>SUM(D29:D33)</f>
        <v>62163178</v>
      </c>
      <c r="E34" s="30">
        <f t="shared" si="3"/>
        <v>48000000</v>
      </c>
      <c r="F34" s="31">
        <f t="shared" si="3"/>
        <v>56404000</v>
      </c>
      <c r="G34" s="31">
        <f t="shared" si="3"/>
        <v>57311903</v>
      </c>
      <c r="H34" s="31">
        <f t="shared" si="3"/>
        <v>49347669</v>
      </c>
      <c r="I34" s="31">
        <f t="shared" si="3"/>
        <v>2306265130</v>
      </c>
      <c r="J34" s="31">
        <f t="shared" si="3"/>
        <v>2306265130</v>
      </c>
      <c r="K34" s="31">
        <f t="shared" si="3"/>
        <v>1876818075</v>
      </c>
      <c r="L34" s="31">
        <f t="shared" si="3"/>
        <v>50133047</v>
      </c>
      <c r="M34" s="31">
        <f t="shared" si="3"/>
        <v>56188115</v>
      </c>
      <c r="N34" s="31">
        <f t="shared" si="3"/>
        <v>56188115</v>
      </c>
      <c r="O34" s="31">
        <f t="shared" si="3"/>
        <v>56188115</v>
      </c>
      <c r="P34" s="31">
        <f t="shared" si="3"/>
        <v>72545671</v>
      </c>
      <c r="Q34" s="31">
        <f t="shared" si="3"/>
        <v>99628834</v>
      </c>
      <c r="R34" s="31">
        <f t="shared" si="3"/>
        <v>99628834</v>
      </c>
      <c r="S34" s="31">
        <f t="shared" si="3"/>
        <v>80342404</v>
      </c>
      <c r="T34" s="31">
        <f t="shared" si="3"/>
        <v>47318265</v>
      </c>
      <c r="U34" s="31">
        <f t="shared" si="3"/>
        <v>174763858</v>
      </c>
      <c r="V34" s="31">
        <f t="shared" si="3"/>
        <v>174763858</v>
      </c>
      <c r="W34" s="31">
        <f t="shared" si="3"/>
        <v>174763858</v>
      </c>
      <c r="X34" s="31">
        <f t="shared" si="3"/>
        <v>56404000</v>
      </c>
      <c r="Y34" s="31">
        <f t="shared" si="3"/>
        <v>118359858</v>
      </c>
      <c r="Z34" s="32">
        <f>+IF(X34&lt;&gt;0,+(Y34/X34)*100,0)</f>
        <v>209.8430217715056</v>
      </c>
      <c r="AA34" s="33">
        <f>SUM(AA29:AA33)</f>
        <v>56404000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4576634</v>
      </c>
      <c r="D37" s="18">
        <v>4576634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v>2762679</v>
      </c>
      <c r="Q37" s="20">
        <v>2762679</v>
      </c>
      <c r="R37" s="20">
        <v>2762679</v>
      </c>
      <c r="S37" s="20">
        <v>1381339</v>
      </c>
      <c r="T37" s="20">
        <v>1856000</v>
      </c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89686529</v>
      </c>
      <c r="D38" s="18">
        <v>89686529</v>
      </c>
      <c r="E38" s="19">
        <v>105000000</v>
      </c>
      <c r="F38" s="20">
        <v>96815000</v>
      </c>
      <c r="G38" s="20">
        <v>105073391</v>
      </c>
      <c r="H38" s="20">
        <v>94678185</v>
      </c>
      <c r="I38" s="20">
        <v>96693355</v>
      </c>
      <c r="J38" s="20">
        <v>96693355</v>
      </c>
      <c r="K38" s="20">
        <v>99450736</v>
      </c>
      <c r="L38" s="20">
        <v>96693354</v>
      </c>
      <c r="M38" s="20">
        <v>98308025</v>
      </c>
      <c r="N38" s="20">
        <v>98308025</v>
      </c>
      <c r="O38" s="20">
        <v>98308025</v>
      </c>
      <c r="P38" s="20">
        <v>93316370</v>
      </c>
      <c r="Q38" s="20">
        <v>95331540</v>
      </c>
      <c r="R38" s="20">
        <v>95331540</v>
      </c>
      <c r="S38" s="20">
        <v>94530540</v>
      </c>
      <c r="T38" s="20">
        <v>24248621</v>
      </c>
      <c r="U38" s="20"/>
      <c r="V38" s="20"/>
      <c r="W38" s="20"/>
      <c r="X38" s="20">
        <v>96815000</v>
      </c>
      <c r="Y38" s="20">
        <v>-96815000</v>
      </c>
      <c r="Z38" s="21">
        <v>-100</v>
      </c>
      <c r="AA38" s="22">
        <v>96815000</v>
      </c>
    </row>
    <row r="39" spans="1:27" ht="13.5">
      <c r="A39" s="27" t="s">
        <v>61</v>
      </c>
      <c r="B39" s="35"/>
      <c r="C39" s="29">
        <f aca="true" t="shared" si="4" ref="C39:Y39">SUM(C37:C38)</f>
        <v>94263163</v>
      </c>
      <c r="D39" s="29">
        <f>SUM(D37:D38)</f>
        <v>94263163</v>
      </c>
      <c r="E39" s="36">
        <f t="shared" si="4"/>
        <v>105000000</v>
      </c>
      <c r="F39" s="37">
        <f t="shared" si="4"/>
        <v>96815000</v>
      </c>
      <c r="G39" s="37">
        <f t="shared" si="4"/>
        <v>105073391</v>
      </c>
      <c r="H39" s="37">
        <f t="shared" si="4"/>
        <v>94678185</v>
      </c>
      <c r="I39" s="37">
        <f t="shared" si="4"/>
        <v>96693355</v>
      </c>
      <c r="J39" s="37">
        <f t="shared" si="4"/>
        <v>96693355</v>
      </c>
      <c r="K39" s="37">
        <f t="shared" si="4"/>
        <v>99450736</v>
      </c>
      <c r="L39" s="37">
        <f t="shared" si="4"/>
        <v>96693354</v>
      </c>
      <c r="M39" s="37">
        <f t="shared" si="4"/>
        <v>98308025</v>
      </c>
      <c r="N39" s="37">
        <f t="shared" si="4"/>
        <v>98308025</v>
      </c>
      <c r="O39" s="37">
        <f t="shared" si="4"/>
        <v>98308025</v>
      </c>
      <c r="P39" s="37">
        <f t="shared" si="4"/>
        <v>96079049</v>
      </c>
      <c r="Q39" s="37">
        <f t="shared" si="4"/>
        <v>98094219</v>
      </c>
      <c r="R39" s="37">
        <f t="shared" si="4"/>
        <v>98094219</v>
      </c>
      <c r="S39" s="37">
        <f t="shared" si="4"/>
        <v>95911879</v>
      </c>
      <c r="T39" s="37">
        <f t="shared" si="4"/>
        <v>26104621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96815000</v>
      </c>
      <c r="Y39" s="37">
        <f t="shared" si="4"/>
        <v>-96815000</v>
      </c>
      <c r="Z39" s="38">
        <f>+IF(X39&lt;&gt;0,+(Y39/X39)*100,0)</f>
        <v>-100</v>
      </c>
      <c r="AA39" s="39">
        <f>SUM(AA37:AA38)</f>
        <v>96815000</v>
      </c>
    </row>
    <row r="40" spans="1:27" ht="13.5">
      <c r="A40" s="27" t="s">
        <v>62</v>
      </c>
      <c r="B40" s="28"/>
      <c r="C40" s="29">
        <f aca="true" t="shared" si="5" ref="C40:Y40">+C34+C39</f>
        <v>156426341</v>
      </c>
      <c r="D40" s="29">
        <f>+D34+D39</f>
        <v>156426341</v>
      </c>
      <c r="E40" s="30">
        <f t="shared" si="5"/>
        <v>153000000</v>
      </c>
      <c r="F40" s="31">
        <f t="shared" si="5"/>
        <v>153219000</v>
      </c>
      <c r="G40" s="31">
        <f t="shared" si="5"/>
        <v>162385294</v>
      </c>
      <c r="H40" s="31">
        <f t="shared" si="5"/>
        <v>144025854</v>
      </c>
      <c r="I40" s="31">
        <f t="shared" si="5"/>
        <v>2402958485</v>
      </c>
      <c r="J40" s="31">
        <f t="shared" si="5"/>
        <v>2402958485</v>
      </c>
      <c r="K40" s="31">
        <f t="shared" si="5"/>
        <v>1976268811</v>
      </c>
      <c r="L40" s="31">
        <f t="shared" si="5"/>
        <v>146826401</v>
      </c>
      <c r="M40" s="31">
        <f t="shared" si="5"/>
        <v>154496140</v>
      </c>
      <c r="N40" s="31">
        <f t="shared" si="5"/>
        <v>154496140</v>
      </c>
      <c r="O40" s="31">
        <f t="shared" si="5"/>
        <v>154496140</v>
      </c>
      <c r="P40" s="31">
        <f t="shared" si="5"/>
        <v>168624720</v>
      </c>
      <c r="Q40" s="31">
        <f t="shared" si="5"/>
        <v>197723053</v>
      </c>
      <c r="R40" s="31">
        <f t="shared" si="5"/>
        <v>197723053</v>
      </c>
      <c r="S40" s="31">
        <f t="shared" si="5"/>
        <v>176254283</v>
      </c>
      <c r="T40" s="31">
        <f t="shared" si="5"/>
        <v>73422886</v>
      </c>
      <c r="U40" s="31">
        <f t="shared" si="5"/>
        <v>174763858</v>
      </c>
      <c r="V40" s="31">
        <f t="shared" si="5"/>
        <v>174763858</v>
      </c>
      <c r="W40" s="31">
        <f t="shared" si="5"/>
        <v>174763858</v>
      </c>
      <c r="X40" s="31">
        <f t="shared" si="5"/>
        <v>153219000</v>
      </c>
      <c r="Y40" s="31">
        <f t="shared" si="5"/>
        <v>21544858</v>
      </c>
      <c r="Z40" s="32">
        <f>+IF(X40&lt;&gt;0,+(Y40/X40)*100,0)</f>
        <v>14.061479320449813</v>
      </c>
      <c r="AA40" s="33">
        <f>+AA34+AA39</f>
        <v>153219000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2018567225</v>
      </c>
      <c r="D42" s="43">
        <f>+D25-D40</f>
        <v>2018567225</v>
      </c>
      <c r="E42" s="44">
        <f t="shared" si="6"/>
        <v>1001480000</v>
      </c>
      <c r="F42" s="45">
        <f t="shared" si="6"/>
        <v>2031627000</v>
      </c>
      <c r="G42" s="45">
        <f t="shared" si="6"/>
        <v>934193073</v>
      </c>
      <c r="H42" s="45">
        <f t="shared" si="6"/>
        <v>2003826506</v>
      </c>
      <c r="I42" s="45">
        <f t="shared" si="6"/>
        <v>310285339</v>
      </c>
      <c r="J42" s="45">
        <f t="shared" si="6"/>
        <v>310285339</v>
      </c>
      <c r="K42" s="45">
        <f t="shared" si="6"/>
        <v>218636128</v>
      </c>
      <c r="L42" s="45">
        <f t="shared" si="6"/>
        <v>2010000640</v>
      </c>
      <c r="M42" s="45">
        <f t="shared" si="6"/>
        <v>2031627116</v>
      </c>
      <c r="N42" s="45">
        <f t="shared" si="6"/>
        <v>2031627116</v>
      </c>
      <c r="O42" s="45">
        <f t="shared" si="6"/>
        <v>2031627116</v>
      </c>
      <c r="P42" s="45">
        <f t="shared" si="6"/>
        <v>10392777215</v>
      </c>
      <c r="Q42" s="45">
        <f t="shared" si="6"/>
        <v>2056155190</v>
      </c>
      <c r="R42" s="45">
        <f t="shared" si="6"/>
        <v>2056155190</v>
      </c>
      <c r="S42" s="45">
        <f t="shared" si="6"/>
        <v>2049191124</v>
      </c>
      <c r="T42" s="45">
        <f t="shared" si="6"/>
        <v>307788200</v>
      </c>
      <c r="U42" s="45">
        <f t="shared" si="6"/>
        <v>2031871847</v>
      </c>
      <c r="V42" s="45">
        <f t="shared" si="6"/>
        <v>2031871847</v>
      </c>
      <c r="W42" s="45">
        <f t="shared" si="6"/>
        <v>2031871847</v>
      </c>
      <c r="X42" s="45">
        <f t="shared" si="6"/>
        <v>2031627000</v>
      </c>
      <c r="Y42" s="45">
        <f t="shared" si="6"/>
        <v>244847</v>
      </c>
      <c r="Z42" s="46">
        <f>+IF(X42&lt;&gt;0,+(Y42/X42)*100,0)</f>
        <v>0.012051769345455638</v>
      </c>
      <c r="AA42" s="47">
        <f>+AA25-AA40</f>
        <v>2031627000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2018567225</v>
      </c>
      <c r="D45" s="18">
        <v>2018567225</v>
      </c>
      <c r="E45" s="19">
        <v>1001480000</v>
      </c>
      <c r="F45" s="20">
        <v>2031627000</v>
      </c>
      <c r="G45" s="20">
        <v>934193073</v>
      </c>
      <c r="H45" s="20">
        <v>2003826506</v>
      </c>
      <c r="I45" s="20">
        <v>310285339</v>
      </c>
      <c r="J45" s="20">
        <v>310285339</v>
      </c>
      <c r="K45" s="20">
        <v>218636128</v>
      </c>
      <c r="L45" s="20">
        <v>2010000640</v>
      </c>
      <c r="M45" s="20">
        <v>2031627116</v>
      </c>
      <c r="N45" s="20">
        <v>2031627116</v>
      </c>
      <c r="O45" s="20">
        <v>2031627116</v>
      </c>
      <c r="P45" s="20">
        <v>10392777215</v>
      </c>
      <c r="Q45" s="20">
        <v>2056155190</v>
      </c>
      <c r="R45" s="20">
        <v>2056155190</v>
      </c>
      <c r="S45" s="20">
        <v>2049191124</v>
      </c>
      <c r="T45" s="20">
        <v>307011253</v>
      </c>
      <c r="U45" s="20">
        <v>2031871847</v>
      </c>
      <c r="V45" s="20">
        <v>2031871847</v>
      </c>
      <c r="W45" s="20">
        <v>2031871847</v>
      </c>
      <c r="X45" s="20">
        <v>2031627000</v>
      </c>
      <c r="Y45" s="20">
        <v>244847</v>
      </c>
      <c r="Z45" s="48">
        <v>0.01</v>
      </c>
      <c r="AA45" s="22">
        <v>2031627000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776947</v>
      </c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2018567225</v>
      </c>
      <c r="D48" s="51">
        <f>SUM(D45:D47)</f>
        <v>2018567225</v>
      </c>
      <c r="E48" s="52">
        <f t="shared" si="7"/>
        <v>1001480000</v>
      </c>
      <c r="F48" s="53">
        <f t="shared" si="7"/>
        <v>2031627000</v>
      </c>
      <c r="G48" s="53">
        <f t="shared" si="7"/>
        <v>934193073</v>
      </c>
      <c r="H48" s="53">
        <f t="shared" si="7"/>
        <v>2003826506</v>
      </c>
      <c r="I48" s="53">
        <f t="shared" si="7"/>
        <v>310285339</v>
      </c>
      <c r="J48" s="53">
        <f t="shared" si="7"/>
        <v>310285339</v>
      </c>
      <c r="K48" s="53">
        <f t="shared" si="7"/>
        <v>218636128</v>
      </c>
      <c r="L48" s="53">
        <f t="shared" si="7"/>
        <v>2010000640</v>
      </c>
      <c r="M48" s="53">
        <f t="shared" si="7"/>
        <v>2031627116</v>
      </c>
      <c r="N48" s="53">
        <f t="shared" si="7"/>
        <v>2031627116</v>
      </c>
      <c r="O48" s="53">
        <f t="shared" si="7"/>
        <v>2031627116</v>
      </c>
      <c r="P48" s="53">
        <f t="shared" si="7"/>
        <v>10392777215</v>
      </c>
      <c r="Q48" s="53">
        <f t="shared" si="7"/>
        <v>2056155190</v>
      </c>
      <c r="R48" s="53">
        <f t="shared" si="7"/>
        <v>2056155190</v>
      </c>
      <c r="S48" s="53">
        <f t="shared" si="7"/>
        <v>2049191124</v>
      </c>
      <c r="T48" s="53">
        <f t="shared" si="7"/>
        <v>307788200</v>
      </c>
      <c r="U48" s="53">
        <f t="shared" si="7"/>
        <v>2031871847</v>
      </c>
      <c r="V48" s="53">
        <f t="shared" si="7"/>
        <v>2031871847</v>
      </c>
      <c r="W48" s="53">
        <f t="shared" si="7"/>
        <v>2031871847</v>
      </c>
      <c r="X48" s="53">
        <f t="shared" si="7"/>
        <v>2031627000</v>
      </c>
      <c r="Y48" s="53">
        <f t="shared" si="7"/>
        <v>244847</v>
      </c>
      <c r="Z48" s="54">
        <f>+IF(X48&lt;&gt;0,+(Y48/X48)*100,0)</f>
        <v>0.012051769345455638</v>
      </c>
      <c r="AA48" s="55">
        <f>SUM(AA45:AA47)</f>
        <v>2031627000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8641319</v>
      </c>
      <c r="D6" s="18">
        <v>8641319</v>
      </c>
      <c r="E6" s="19">
        <v>9409622</v>
      </c>
      <c r="F6" s="20">
        <v>9409622</v>
      </c>
      <c r="G6" s="20">
        <v>47850814</v>
      </c>
      <c r="H6" s="20">
        <v>42670481</v>
      </c>
      <c r="I6" s="20">
        <v>34257165</v>
      </c>
      <c r="J6" s="20">
        <v>34257165</v>
      </c>
      <c r="K6" s="20">
        <v>33723951</v>
      </c>
      <c r="L6" s="20">
        <v>56584281</v>
      </c>
      <c r="M6" s="20">
        <v>37728006</v>
      </c>
      <c r="N6" s="20">
        <v>37728006</v>
      </c>
      <c r="O6" s="20">
        <v>28571064</v>
      </c>
      <c r="P6" s="20">
        <v>21100306</v>
      </c>
      <c r="Q6" s="20">
        <v>51017368</v>
      </c>
      <c r="R6" s="20">
        <v>51017368</v>
      </c>
      <c r="S6" s="20">
        <v>40984956</v>
      </c>
      <c r="T6" s="20">
        <v>34772307</v>
      </c>
      <c r="U6" s="20">
        <v>22510405</v>
      </c>
      <c r="V6" s="20">
        <v>22510405</v>
      </c>
      <c r="W6" s="20">
        <v>22510405</v>
      </c>
      <c r="X6" s="20">
        <v>9409622</v>
      </c>
      <c r="Y6" s="20">
        <v>13100783</v>
      </c>
      <c r="Z6" s="21">
        <v>139.23</v>
      </c>
      <c r="AA6" s="22">
        <v>9409622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6763703</v>
      </c>
      <c r="D8" s="18">
        <v>6763703</v>
      </c>
      <c r="E8" s="19">
        <v>49608717</v>
      </c>
      <c r="F8" s="20">
        <v>67394381</v>
      </c>
      <c r="G8" s="20">
        <v>35015868</v>
      </c>
      <c r="H8" s="20">
        <v>22354427</v>
      </c>
      <c r="I8" s="20">
        <v>18779593</v>
      </c>
      <c r="J8" s="20">
        <v>18779593</v>
      </c>
      <c r="K8" s="20">
        <v>19733166</v>
      </c>
      <c r="L8" s="20">
        <v>20929901</v>
      </c>
      <c r="M8" s="20">
        <v>22664355</v>
      </c>
      <c r="N8" s="20">
        <v>22664355</v>
      </c>
      <c r="O8" s="20">
        <v>23926054</v>
      </c>
      <c r="P8" s="20">
        <v>25301670</v>
      </c>
      <c r="Q8" s="20">
        <v>26667176</v>
      </c>
      <c r="R8" s="20">
        <v>26667176</v>
      </c>
      <c r="S8" s="20">
        <v>27845193</v>
      </c>
      <c r="T8" s="20">
        <v>29443837</v>
      </c>
      <c r="U8" s="20">
        <v>31180640</v>
      </c>
      <c r="V8" s="20">
        <v>31180640</v>
      </c>
      <c r="W8" s="20">
        <v>31180640</v>
      </c>
      <c r="X8" s="20">
        <v>67394381</v>
      </c>
      <c r="Y8" s="20">
        <v>-36213741</v>
      </c>
      <c r="Z8" s="21">
        <v>-53.73</v>
      </c>
      <c r="AA8" s="22">
        <v>67394381</v>
      </c>
    </row>
    <row r="9" spans="1:27" ht="13.5">
      <c r="A9" s="23" t="s">
        <v>36</v>
      </c>
      <c r="B9" s="17"/>
      <c r="C9" s="18">
        <v>1652102</v>
      </c>
      <c r="D9" s="18">
        <v>1652102</v>
      </c>
      <c r="E9" s="19"/>
      <c r="F9" s="20"/>
      <c r="G9" s="20">
        <v>2197512</v>
      </c>
      <c r="H9" s="20">
        <v>4366908</v>
      </c>
      <c r="I9" s="20">
        <v>5188871</v>
      </c>
      <c r="J9" s="20">
        <v>5188871</v>
      </c>
      <c r="K9" s="20"/>
      <c r="L9" s="20">
        <v>3492629</v>
      </c>
      <c r="M9" s="20">
        <v>4598451</v>
      </c>
      <c r="N9" s="20">
        <v>4598451</v>
      </c>
      <c r="O9" s="20">
        <v>1057852</v>
      </c>
      <c r="P9" s="20">
        <v>1067673</v>
      </c>
      <c r="Q9" s="20">
        <v>947556</v>
      </c>
      <c r="R9" s="20">
        <v>947556</v>
      </c>
      <c r="S9" s="20">
        <v>981194</v>
      </c>
      <c r="T9" s="20">
        <v>6831265</v>
      </c>
      <c r="U9" s="20">
        <v>2237904</v>
      </c>
      <c r="V9" s="20">
        <v>2237904</v>
      </c>
      <c r="W9" s="20">
        <v>2237904</v>
      </c>
      <c r="X9" s="20"/>
      <c r="Y9" s="20">
        <v>2237904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17057124</v>
      </c>
      <c r="D12" s="29">
        <f>SUM(D6:D11)</f>
        <v>17057124</v>
      </c>
      <c r="E12" s="30">
        <f t="shared" si="0"/>
        <v>59018339</v>
      </c>
      <c r="F12" s="31">
        <f t="shared" si="0"/>
        <v>76804003</v>
      </c>
      <c r="G12" s="31">
        <f t="shared" si="0"/>
        <v>85064194</v>
      </c>
      <c r="H12" s="31">
        <f t="shared" si="0"/>
        <v>69391816</v>
      </c>
      <c r="I12" s="31">
        <f t="shared" si="0"/>
        <v>58225629</v>
      </c>
      <c r="J12" s="31">
        <f t="shared" si="0"/>
        <v>58225629</v>
      </c>
      <c r="K12" s="31">
        <f t="shared" si="0"/>
        <v>53457117</v>
      </c>
      <c r="L12" s="31">
        <f t="shared" si="0"/>
        <v>81006811</v>
      </c>
      <c r="M12" s="31">
        <f t="shared" si="0"/>
        <v>64990812</v>
      </c>
      <c r="N12" s="31">
        <f t="shared" si="0"/>
        <v>64990812</v>
      </c>
      <c r="O12" s="31">
        <f t="shared" si="0"/>
        <v>53554970</v>
      </c>
      <c r="P12" s="31">
        <f t="shared" si="0"/>
        <v>47469649</v>
      </c>
      <c r="Q12" s="31">
        <f t="shared" si="0"/>
        <v>78632100</v>
      </c>
      <c r="R12" s="31">
        <f t="shared" si="0"/>
        <v>78632100</v>
      </c>
      <c r="S12" s="31">
        <f t="shared" si="0"/>
        <v>69811343</v>
      </c>
      <c r="T12" s="31">
        <f t="shared" si="0"/>
        <v>71047409</v>
      </c>
      <c r="U12" s="31">
        <f t="shared" si="0"/>
        <v>55928949</v>
      </c>
      <c r="V12" s="31">
        <f t="shared" si="0"/>
        <v>55928949</v>
      </c>
      <c r="W12" s="31">
        <f t="shared" si="0"/>
        <v>55928949</v>
      </c>
      <c r="X12" s="31">
        <f t="shared" si="0"/>
        <v>76804003</v>
      </c>
      <c r="Y12" s="31">
        <f t="shared" si="0"/>
        <v>-20875054</v>
      </c>
      <c r="Z12" s="32">
        <f>+IF(X12&lt;&gt;0,+(Y12/X12)*100,0)</f>
        <v>-27.17964322771041</v>
      </c>
      <c r="AA12" s="33">
        <f>SUM(AA6:AA11)</f>
        <v>76804003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212393984</v>
      </c>
      <c r="D19" s="18">
        <v>212393984</v>
      </c>
      <c r="E19" s="19">
        <v>239735224</v>
      </c>
      <c r="F19" s="20">
        <v>239735224</v>
      </c>
      <c r="G19" s="20">
        <v>219335672</v>
      </c>
      <c r="H19" s="20">
        <v>216167096</v>
      </c>
      <c r="I19" s="20">
        <v>222486456</v>
      </c>
      <c r="J19" s="20">
        <v>222486456</v>
      </c>
      <c r="K19" s="20">
        <v>225188945</v>
      </c>
      <c r="L19" s="20">
        <v>226397703</v>
      </c>
      <c r="M19" s="20">
        <v>235809405</v>
      </c>
      <c r="N19" s="20">
        <v>235809405</v>
      </c>
      <c r="O19" s="20">
        <v>238137032</v>
      </c>
      <c r="P19" s="20">
        <v>241071524</v>
      </c>
      <c r="Q19" s="20">
        <v>239571414</v>
      </c>
      <c r="R19" s="20">
        <v>239571414</v>
      </c>
      <c r="S19" s="20">
        <v>243576191</v>
      </c>
      <c r="T19" s="20">
        <v>244658970</v>
      </c>
      <c r="U19" s="20">
        <v>250494878</v>
      </c>
      <c r="V19" s="20">
        <v>250494878</v>
      </c>
      <c r="W19" s="20">
        <v>250494878</v>
      </c>
      <c r="X19" s="20">
        <v>239735224</v>
      </c>
      <c r="Y19" s="20">
        <v>10759654</v>
      </c>
      <c r="Z19" s="21">
        <v>4.49</v>
      </c>
      <c r="AA19" s="22">
        <v>239735224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59091</v>
      </c>
      <c r="D22" s="18">
        <v>59091</v>
      </c>
      <c r="E22" s="19">
        <v>100000</v>
      </c>
      <c r="F22" s="20">
        <v>100000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v>398039</v>
      </c>
      <c r="T22" s="20"/>
      <c r="U22" s="20">
        <v>401433</v>
      </c>
      <c r="V22" s="20">
        <v>401433</v>
      </c>
      <c r="W22" s="20">
        <v>401433</v>
      </c>
      <c r="X22" s="20">
        <v>100000</v>
      </c>
      <c r="Y22" s="20">
        <v>301433</v>
      </c>
      <c r="Z22" s="21">
        <v>301.43</v>
      </c>
      <c r="AA22" s="22">
        <v>100000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212453075</v>
      </c>
      <c r="D24" s="29">
        <f>SUM(D15:D23)</f>
        <v>212453075</v>
      </c>
      <c r="E24" s="36">
        <f t="shared" si="1"/>
        <v>239835224</v>
      </c>
      <c r="F24" s="37">
        <f t="shared" si="1"/>
        <v>239835224</v>
      </c>
      <c r="G24" s="37">
        <f t="shared" si="1"/>
        <v>219335672</v>
      </c>
      <c r="H24" s="37">
        <f t="shared" si="1"/>
        <v>216167096</v>
      </c>
      <c r="I24" s="37">
        <f t="shared" si="1"/>
        <v>222486456</v>
      </c>
      <c r="J24" s="37">
        <f t="shared" si="1"/>
        <v>222486456</v>
      </c>
      <c r="K24" s="37">
        <f t="shared" si="1"/>
        <v>225188945</v>
      </c>
      <c r="L24" s="37">
        <f t="shared" si="1"/>
        <v>226397703</v>
      </c>
      <c r="M24" s="37">
        <f t="shared" si="1"/>
        <v>235809405</v>
      </c>
      <c r="N24" s="37">
        <f t="shared" si="1"/>
        <v>235809405</v>
      </c>
      <c r="O24" s="37">
        <f t="shared" si="1"/>
        <v>238137032</v>
      </c>
      <c r="P24" s="37">
        <f t="shared" si="1"/>
        <v>241071524</v>
      </c>
      <c r="Q24" s="37">
        <f t="shared" si="1"/>
        <v>239571414</v>
      </c>
      <c r="R24" s="37">
        <f t="shared" si="1"/>
        <v>239571414</v>
      </c>
      <c r="S24" s="37">
        <f t="shared" si="1"/>
        <v>243974230</v>
      </c>
      <c r="T24" s="37">
        <f t="shared" si="1"/>
        <v>244658970</v>
      </c>
      <c r="U24" s="37">
        <f t="shared" si="1"/>
        <v>250896311</v>
      </c>
      <c r="V24" s="37">
        <f t="shared" si="1"/>
        <v>250896311</v>
      </c>
      <c r="W24" s="37">
        <f t="shared" si="1"/>
        <v>250896311</v>
      </c>
      <c r="X24" s="37">
        <f t="shared" si="1"/>
        <v>239835224</v>
      </c>
      <c r="Y24" s="37">
        <f t="shared" si="1"/>
        <v>11061087</v>
      </c>
      <c r="Z24" s="38">
        <f>+IF(X24&lt;&gt;0,+(Y24/X24)*100,0)</f>
        <v>4.611952662966638</v>
      </c>
      <c r="AA24" s="39">
        <f>SUM(AA15:AA23)</f>
        <v>239835224</v>
      </c>
    </row>
    <row r="25" spans="1:27" ht="13.5">
      <c r="A25" s="27" t="s">
        <v>51</v>
      </c>
      <c r="B25" s="28"/>
      <c r="C25" s="29">
        <f aca="true" t="shared" si="2" ref="C25:Y25">+C12+C24</f>
        <v>229510199</v>
      </c>
      <c r="D25" s="29">
        <f>+D12+D24</f>
        <v>229510199</v>
      </c>
      <c r="E25" s="30">
        <f t="shared" si="2"/>
        <v>298853563</v>
      </c>
      <c r="F25" s="31">
        <f t="shared" si="2"/>
        <v>316639227</v>
      </c>
      <c r="G25" s="31">
        <f t="shared" si="2"/>
        <v>304399866</v>
      </c>
      <c r="H25" s="31">
        <f t="shared" si="2"/>
        <v>285558912</v>
      </c>
      <c r="I25" s="31">
        <f t="shared" si="2"/>
        <v>280712085</v>
      </c>
      <c r="J25" s="31">
        <f t="shared" si="2"/>
        <v>280712085</v>
      </c>
      <c r="K25" s="31">
        <f t="shared" si="2"/>
        <v>278646062</v>
      </c>
      <c r="L25" s="31">
        <f t="shared" si="2"/>
        <v>307404514</v>
      </c>
      <c r="M25" s="31">
        <f t="shared" si="2"/>
        <v>300800217</v>
      </c>
      <c r="N25" s="31">
        <f t="shared" si="2"/>
        <v>300800217</v>
      </c>
      <c r="O25" s="31">
        <f t="shared" si="2"/>
        <v>291692002</v>
      </c>
      <c r="P25" s="31">
        <f t="shared" si="2"/>
        <v>288541173</v>
      </c>
      <c r="Q25" s="31">
        <f t="shared" si="2"/>
        <v>318203514</v>
      </c>
      <c r="R25" s="31">
        <f t="shared" si="2"/>
        <v>318203514</v>
      </c>
      <c r="S25" s="31">
        <f t="shared" si="2"/>
        <v>313785573</v>
      </c>
      <c r="T25" s="31">
        <f t="shared" si="2"/>
        <v>315706379</v>
      </c>
      <c r="U25" s="31">
        <f t="shared" si="2"/>
        <v>306825260</v>
      </c>
      <c r="V25" s="31">
        <f t="shared" si="2"/>
        <v>306825260</v>
      </c>
      <c r="W25" s="31">
        <f t="shared" si="2"/>
        <v>306825260</v>
      </c>
      <c r="X25" s="31">
        <f t="shared" si="2"/>
        <v>316639227</v>
      </c>
      <c r="Y25" s="31">
        <f t="shared" si="2"/>
        <v>-9813967</v>
      </c>
      <c r="Z25" s="32">
        <f>+IF(X25&lt;&gt;0,+(Y25/X25)*100,0)</f>
        <v>-3.0994160429781497</v>
      </c>
      <c r="AA25" s="33">
        <f>+AA12+AA24</f>
        <v>316639227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18044</v>
      </c>
      <c r="D31" s="18">
        <v>18044</v>
      </c>
      <c r="E31" s="19"/>
      <c r="F31" s="20">
        <v>30000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30000</v>
      </c>
      <c r="Y31" s="20">
        <v>-30000</v>
      </c>
      <c r="Z31" s="21">
        <v>-100</v>
      </c>
      <c r="AA31" s="22">
        <v>30000</v>
      </c>
    </row>
    <row r="32" spans="1:27" ht="13.5">
      <c r="A32" s="23" t="s">
        <v>57</v>
      </c>
      <c r="B32" s="17"/>
      <c r="C32" s="18">
        <v>30874266</v>
      </c>
      <c r="D32" s="18">
        <v>30874266</v>
      </c>
      <c r="E32" s="19">
        <v>40238250</v>
      </c>
      <c r="F32" s="20">
        <v>27374117</v>
      </c>
      <c r="G32" s="20">
        <v>36846806</v>
      </c>
      <c r="H32" s="20">
        <v>38502346</v>
      </c>
      <c r="I32" s="20">
        <v>38265860</v>
      </c>
      <c r="J32" s="20">
        <v>38265860</v>
      </c>
      <c r="K32" s="20">
        <v>38106347</v>
      </c>
      <c r="L32" s="20">
        <v>32459542</v>
      </c>
      <c r="M32" s="20">
        <v>34846831</v>
      </c>
      <c r="N32" s="20">
        <v>34846831</v>
      </c>
      <c r="O32" s="20">
        <v>29027862</v>
      </c>
      <c r="P32" s="20">
        <v>30452636</v>
      </c>
      <c r="Q32" s="20">
        <v>33529222</v>
      </c>
      <c r="R32" s="20">
        <v>33529222</v>
      </c>
      <c r="S32" s="20">
        <v>29837980</v>
      </c>
      <c r="T32" s="20">
        <v>42744414</v>
      </c>
      <c r="U32" s="20">
        <v>34973512</v>
      </c>
      <c r="V32" s="20">
        <v>34973512</v>
      </c>
      <c r="W32" s="20">
        <v>34973512</v>
      </c>
      <c r="X32" s="20">
        <v>27374117</v>
      </c>
      <c r="Y32" s="20">
        <v>7599395</v>
      </c>
      <c r="Z32" s="21">
        <v>27.76</v>
      </c>
      <c r="AA32" s="22">
        <v>27374117</v>
      </c>
    </row>
    <row r="33" spans="1:27" ht="13.5">
      <c r="A33" s="23" t="s">
        <v>58</v>
      </c>
      <c r="B33" s="17"/>
      <c r="C33" s="18">
        <v>1531625</v>
      </c>
      <c r="D33" s="18">
        <v>1531625</v>
      </c>
      <c r="E33" s="19">
        <v>6292928</v>
      </c>
      <c r="F33" s="20">
        <v>6292928</v>
      </c>
      <c r="G33" s="20">
        <v>6712068</v>
      </c>
      <c r="H33" s="20">
        <v>7090684</v>
      </c>
      <c r="I33" s="20">
        <v>7090684</v>
      </c>
      <c r="J33" s="20">
        <v>7090684</v>
      </c>
      <c r="K33" s="20">
        <v>7090684</v>
      </c>
      <c r="L33" s="20">
        <v>12105235</v>
      </c>
      <c r="M33" s="20">
        <v>7090683</v>
      </c>
      <c r="N33" s="20">
        <v>7090683</v>
      </c>
      <c r="O33" s="20">
        <v>7090683</v>
      </c>
      <c r="P33" s="20">
        <v>7090683</v>
      </c>
      <c r="Q33" s="20">
        <v>7090683</v>
      </c>
      <c r="R33" s="20">
        <v>7090683</v>
      </c>
      <c r="S33" s="20">
        <v>7090684</v>
      </c>
      <c r="T33" s="20"/>
      <c r="U33" s="20"/>
      <c r="V33" s="20"/>
      <c r="W33" s="20"/>
      <c r="X33" s="20">
        <v>6292928</v>
      </c>
      <c r="Y33" s="20">
        <v>-6292928</v>
      </c>
      <c r="Z33" s="21">
        <v>-100</v>
      </c>
      <c r="AA33" s="22">
        <v>6292928</v>
      </c>
    </row>
    <row r="34" spans="1:27" ht="13.5">
      <c r="A34" s="27" t="s">
        <v>59</v>
      </c>
      <c r="B34" s="28"/>
      <c r="C34" s="29">
        <f aca="true" t="shared" si="3" ref="C34:Y34">SUM(C29:C33)</f>
        <v>32423935</v>
      </c>
      <c r="D34" s="29">
        <f>SUM(D29:D33)</f>
        <v>32423935</v>
      </c>
      <c r="E34" s="30">
        <f t="shared" si="3"/>
        <v>46531178</v>
      </c>
      <c r="F34" s="31">
        <f t="shared" si="3"/>
        <v>33697045</v>
      </c>
      <c r="G34" s="31">
        <f t="shared" si="3"/>
        <v>43558874</v>
      </c>
      <c r="H34" s="31">
        <f t="shared" si="3"/>
        <v>45593030</v>
      </c>
      <c r="I34" s="31">
        <f t="shared" si="3"/>
        <v>45356544</v>
      </c>
      <c r="J34" s="31">
        <f t="shared" si="3"/>
        <v>45356544</v>
      </c>
      <c r="K34" s="31">
        <f t="shared" si="3"/>
        <v>45197031</v>
      </c>
      <c r="L34" s="31">
        <f t="shared" si="3"/>
        <v>44564777</v>
      </c>
      <c r="M34" s="31">
        <f t="shared" si="3"/>
        <v>41937514</v>
      </c>
      <c r="N34" s="31">
        <f t="shared" si="3"/>
        <v>41937514</v>
      </c>
      <c r="O34" s="31">
        <f t="shared" si="3"/>
        <v>36118545</v>
      </c>
      <c r="P34" s="31">
        <f t="shared" si="3"/>
        <v>37543319</v>
      </c>
      <c r="Q34" s="31">
        <f t="shared" si="3"/>
        <v>40619905</v>
      </c>
      <c r="R34" s="31">
        <f t="shared" si="3"/>
        <v>40619905</v>
      </c>
      <c r="S34" s="31">
        <f t="shared" si="3"/>
        <v>36928664</v>
      </c>
      <c r="T34" s="31">
        <f t="shared" si="3"/>
        <v>42744414</v>
      </c>
      <c r="U34" s="31">
        <f t="shared" si="3"/>
        <v>34973512</v>
      </c>
      <c r="V34" s="31">
        <f t="shared" si="3"/>
        <v>34973512</v>
      </c>
      <c r="W34" s="31">
        <f t="shared" si="3"/>
        <v>34973512</v>
      </c>
      <c r="X34" s="31">
        <f t="shared" si="3"/>
        <v>33697045</v>
      </c>
      <c r="Y34" s="31">
        <f t="shared" si="3"/>
        <v>1276467</v>
      </c>
      <c r="Z34" s="32">
        <f>+IF(X34&lt;&gt;0,+(Y34/X34)*100,0)</f>
        <v>3.788068063534948</v>
      </c>
      <c r="AA34" s="33">
        <f>SUM(AA29:AA33)</f>
        <v>33697045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6842467</v>
      </c>
      <c r="D38" s="18">
        <v>6842467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6842467</v>
      </c>
      <c r="D39" s="29">
        <f>SUM(D37:D38)</f>
        <v>6842467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39266402</v>
      </c>
      <c r="D40" s="29">
        <f>+D34+D39</f>
        <v>39266402</v>
      </c>
      <c r="E40" s="30">
        <f t="shared" si="5"/>
        <v>46531178</v>
      </c>
      <c r="F40" s="31">
        <f t="shared" si="5"/>
        <v>33697045</v>
      </c>
      <c r="G40" s="31">
        <f t="shared" si="5"/>
        <v>43558874</v>
      </c>
      <c r="H40" s="31">
        <f t="shared" si="5"/>
        <v>45593030</v>
      </c>
      <c r="I40" s="31">
        <f t="shared" si="5"/>
        <v>45356544</v>
      </c>
      <c r="J40" s="31">
        <f t="shared" si="5"/>
        <v>45356544</v>
      </c>
      <c r="K40" s="31">
        <f t="shared" si="5"/>
        <v>45197031</v>
      </c>
      <c r="L40" s="31">
        <f t="shared" si="5"/>
        <v>44564777</v>
      </c>
      <c r="M40" s="31">
        <f t="shared" si="5"/>
        <v>41937514</v>
      </c>
      <c r="N40" s="31">
        <f t="shared" si="5"/>
        <v>41937514</v>
      </c>
      <c r="O40" s="31">
        <f t="shared" si="5"/>
        <v>36118545</v>
      </c>
      <c r="P40" s="31">
        <f t="shared" si="5"/>
        <v>37543319</v>
      </c>
      <c r="Q40" s="31">
        <f t="shared" si="5"/>
        <v>40619905</v>
      </c>
      <c r="R40" s="31">
        <f t="shared" si="5"/>
        <v>40619905</v>
      </c>
      <c r="S40" s="31">
        <f t="shared" si="5"/>
        <v>36928664</v>
      </c>
      <c r="T40" s="31">
        <f t="shared" si="5"/>
        <v>42744414</v>
      </c>
      <c r="U40" s="31">
        <f t="shared" si="5"/>
        <v>34973512</v>
      </c>
      <c r="V40" s="31">
        <f t="shared" si="5"/>
        <v>34973512</v>
      </c>
      <c r="W40" s="31">
        <f t="shared" si="5"/>
        <v>34973512</v>
      </c>
      <c r="X40" s="31">
        <f t="shared" si="5"/>
        <v>33697045</v>
      </c>
      <c r="Y40" s="31">
        <f t="shared" si="5"/>
        <v>1276467</v>
      </c>
      <c r="Z40" s="32">
        <f>+IF(X40&lt;&gt;0,+(Y40/X40)*100,0)</f>
        <v>3.788068063534948</v>
      </c>
      <c r="AA40" s="33">
        <f>+AA34+AA39</f>
        <v>33697045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190243797</v>
      </c>
      <c r="D42" s="43">
        <f>+D25-D40</f>
        <v>190243797</v>
      </c>
      <c r="E42" s="44">
        <f t="shared" si="6"/>
        <v>252322385</v>
      </c>
      <c r="F42" s="45">
        <f t="shared" si="6"/>
        <v>282942182</v>
      </c>
      <c r="G42" s="45">
        <f t="shared" si="6"/>
        <v>260840992</v>
      </c>
      <c r="H42" s="45">
        <f t="shared" si="6"/>
        <v>239965882</v>
      </c>
      <c r="I42" s="45">
        <f t="shared" si="6"/>
        <v>235355541</v>
      </c>
      <c r="J42" s="45">
        <f t="shared" si="6"/>
        <v>235355541</v>
      </c>
      <c r="K42" s="45">
        <f t="shared" si="6"/>
        <v>233449031</v>
      </c>
      <c r="L42" s="45">
        <f t="shared" si="6"/>
        <v>262839737</v>
      </c>
      <c r="M42" s="45">
        <f t="shared" si="6"/>
        <v>258862703</v>
      </c>
      <c r="N42" s="45">
        <f t="shared" si="6"/>
        <v>258862703</v>
      </c>
      <c r="O42" s="45">
        <f t="shared" si="6"/>
        <v>255573457</v>
      </c>
      <c r="P42" s="45">
        <f t="shared" si="6"/>
        <v>250997854</v>
      </c>
      <c r="Q42" s="45">
        <f t="shared" si="6"/>
        <v>277583609</v>
      </c>
      <c r="R42" s="45">
        <f t="shared" si="6"/>
        <v>277583609</v>
      </c>
      <c r="S42" s="45">
        <f t="shared" si="6"/>
        <v>276856909</v>
      </c>
      <c r="T42" s="45">
        <f t="shared" si="6"/>
        <v>272961965</v>
      </c>
      <c r="U42" s="45">
        <f t="shared" si="6"/>
        <v>271851748</v>
      </c>
      <c r="V42" s="45">
        <f t="shared" si="6"/>
        <v>271851748</v>
      </c>
      <c r="W42" s="45">
        <f t="shared" si="6"/>
        <v>271851748</v>
      </c>
      <c r="X42" s="45">
        <f t="shared" si="6"/>
        <v>282942182</v>
      </c>
      <c r="Y42" s="45">
        <f t="shared" si="6"/>
        <v>-11090434</v>
      </c>
      <c r="Z42" s="46">
        <f>+IF(X42&lt;&gt;0,+(Y42/X42)*100,0)</f>
        <v>-3.91968207836893</v>
      </c>
      <c r="AA42" s="47">
        <f>+AA25-AA40</f>
        <v>282942182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190243797</v>
      </c>
      <c r="D45" s="18">
        <v>190243797</v>
      </c>
      <c r="E45" s="19">
        <v>252322385</v>
      </c>
      <c r="F45" s="20">
        <v>282942182</v>
      </c>
      <c r="G45" s="20">
        <v>260840992</v>
      </c>
      <c r="H45" s="20">
        <v>239965882</v>
      </c>
      <c r="I45" s="20">
        <v>235355541</v>
      </c>
      <c r="J45" s="20">
        <v>235355541</v>
      </c>
      <c r="K45" s="20">
        <v>233449031</v>
      </c>
      <c r="L45" s="20">
        <v>262839737</v>
      </c>
      <c r="M45" s="20">
        <v>258862703</v>
      </c>
      <c r="N45" s="20">
        <v>258862703</v>
      </c>
      <c r="O45" s="20">
        <v>255573457</v>
      </c>
      <c r="P45" s="20">
        <v>250997854</v>
      </c>
      <c r="Q45" s="20">
        <v>277583609</v>
      </c>
      <c r="R45" s="20">
        <v>277583609</v>
      </c>
      <c r="S45" s="20">
        <v>276856909</v>
      </c>
      <c r="T45" s="20">
        <v>272961965</v>
      </c>
      <c r="U45" s="20">
        <v>271851748</v>
      </c>
      <c r="V45" s="20">
        <v>271851748</v>
      </c>
      <c r="W45" s="20">
        <v>271851748</v>
      </c>
      <c r="X45" s="20">
        <v>282942182</v>
      </c>
      <c r="Y45" s="20">
        <v>-11090434</v>
      </c>
      <c r="Z45" s="48">
        <v>-3.92</v>
      </c>
      <c r="AA45" s="22">
        <v>282942182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190243797</v>
      </c>
      <c r="D48" s="51">
        <f>SUM(D45:D47)</f>
        <v>190243797</v>
      </c>
      <c r="E48" s="52">
        <f t="shared" si="7"/>
        <v>252322385</v>
      </c>
      <c r="F48" s="53">
        <f t="shared" si="7"/>
        <v>282942182</v>
      </c>
      <c r="G48" s="53">
        <f t="shared" si="7"/>
        <v>260840992</v>
      </c>
      <c r="H48" s="53">
        <f t="shared" si="7"/>
        <v>239965882</v>
      </c>
      <c r="I48" s="53">
        <f t="shared" si="7"/>
        <v>235355541</v>
      </c>
      <c r="J48" s="53">
        <f t="shared" si="7"/>
        <v>235355541</v>
      </c>
      <c r="K48" s="53">
        <f t="shared" si="7"/>
        <v>233449031</v>
      </c>
      <c r="L48" s="53">
        <f t="shared" si="7"/>
        <v>262839737</v>
      </c>
      <c r="M48" s="53">
        <f t="shared" si="7"/>
        <v>258862703</v>
      </c>
      <c r="N48" s="53">
        <f t="shared" si="7"/>
        <v>258862703</v>
      </c>
      <c r="O48" s="53">
        <f t="shared" si="7"/>
        <v>255573457</v>
      </c>
      <c r="P48" s="53">
        <f t="shared" si="7"/>
        <v>250997854</v>
      </c>
      <c r="Q48" s="53">
        <f t="shared" si="7"/>
        <v>277583609</v>
      </c>
      <c r="R48" s="53">
        <f t="shared" si="7"/>
        <v>277583609</v>
      </c>
      <c r="S48" s="53">
        <f t="shared" si="7"/>
        <v>276856909</v>
      </c>
      <c r="T48" s="53">
        <f t="shared" si="7"/>
        <v>272961965</v>
      </c>
      <c r="U48" s="53">
        <f t="shared" si="7"/>
        <v>271851748</v>
      </c>
      <c r="V48" s="53">
        <f t="shared" si="7"/>
        <v>271851748</v>
      </c>
      <c r="W48" s="53">
        <f t="shared" si="7"/>
        <v>271851748</v>
      </c>
      <c r="X48" s="53">
        <f t="shared" si="7"/>
        <v>282942182</v>
      </c>
      <c r="Y48" s="53">
        <f t="shared" si="7"/>
        <v>-11090434</v>
      </c>
      <c r="Z48" s="54">
        <f>+IF(X48&lt;&gt;0,+(Y48/X48)*100,0)</f>
        <v>-3.91968207836893</v>
      </c>
      <c r="AA48" s="55">
        <f>SUM(AA45:AA47)</f>
        <v>282942182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25867558</v>
      </c>
      <c r="D6" s="18">
        <v>25867558</v>
      </c>
      <c r="E6" s="19">
        <v>5247301</v>
      </c>
      <c r="F6" s="20">
        <v>25044000</v>
      </c>
      <c r="G6" s="20">
        <v>34548419</v>
      </c>
      <c r="H6" s="20">
        <v>33276627</v>
      </c>
      <c r="I6" s="20">
        <v>30988346</v>
      </c>
      <c r="J6" s="20">
        <v>30988346</v>
      </c>
      <c r="K6" s="20">
        <v>28568046</v>
      </c>
      <c r="L6" s="20">
        <v>29842220</v>
      </c>
      <c r="M6" s="20">
        <v>26971018</v>
      </c>
      <c r="N6" s="20">
        <v>26971018</v>
      </c>
      <c r="O6" s="20">
        <v>28328942</v>
      </c>
      <c r="P6" s="20">
        <v>26844842</v>
      </c>
      <c r="Q6" s="20">
        <v>28314293</v>
      </c>
      <c r="R6" s="20">
        <v>28314293</v>
      </c>
      <c r="S6" s="20">
        <v>25680572</v>
      </c>
      <c r="T6" s="20">
        <v>23281086</v>
      </c>
      <c r="U6" s="20">
        <v>18914632</v>
      </c>
      <c r="V6" s="20">
        <v>18914632</v>
      </c>
      <c r="W6" s="20">
        <v>18914632</v>
      </c>
      <c r="X6" s="20">
        <v>25044000</v>
      </c>
      <c r="Y6" s="20">
        <v>-6129368</v>
      </c>
      <c r="Z6" s="21">
        <v>-24.47</v>
      </c>
      <c r="AA6" s="22">
        <v>25044000</v>
      </c>
    </row>
    <row r="7" spans="1:27" ht="13.5">
      <c r="A7" s="23" t="s">
        <v>34</v>
      </c>
      <c r="B7" s="17"/>
      <c r="C7" s="18"/>
      <c r="D7" s="18"/>
      <c r="E7" s="19">
        <v>17847240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1955144</v>
      </c>
      <c r="D8" s="18">
        <v>1955144</v>
      </c>
      <c r="E8" s="19">
        <v>4583000</v>
      </c>
      <c r="F8" s="20">
        <v>4583000</v>
      </c>
      <c r="G8" s="20">
        <v>6311979</v>
      </c>
      <c r="H8" s="20">
        <v>3691443</v>
      </c>
      <c r="I8" s="20">
        <v>1637742</v>
      </c>
      <c r="J8" s="20">
        <v>1637742</v>
      </c>
      <c r="K8" s="20">
        <v>1447146</v>
      </c>
      <c r="L8" s="20">
        <v>9651255</v>
      </c>
      <c r="M8" s="20">
        <v>10095524</v>
      </c>
      <c r="N8" s="20">
        <v>10095524</v>
      </c>
      <c r="O8" s="20">
        <v>2406283</v>
      </c>
      <c r="P8" s="20">
        <v>3805096</v>
      </c>
      <c r="Q8" s="20">
        <v>4013389</v>
      </c>
      <c r="R8" s="20">
        <v>4013389</v>
      </c>
      <c r="S8" s="20">
        <v>4563653</v>
      </c>
      <c r="T8" s="20">
        <v>4659755</v>
      </c>
      <c r="U8" s="20">
        <v>3253417</v>
      </c>
      <c r="V8" s="20">
        <v>3253417</v>
      </c>
      <c r="W8" s="20">
        <v>3253417</v>
      </c>
      <c r="X8" s="20">
        <v>4583000</v>
      </c>
      <c r="Y8" s="20">
        <v>-1329583</v>
      </c>
      <c r="Z8" s="21">
        <v>-29.01</v>
      </c>
      <c r="AA8" s="22">
        <v>4583000</v>
      </c>
    </row>
    <row r="9" spans="1:27" ht="13.5">
      <c r="A9" s="23" t="s">
        <v>36</v>
      </c>
      <c r="B9" s="17"/>
      <c r="C9" s="18">
        <v>2214614</v>
      </c>
      <c r="D9" s="18">
        <v>2214614</v>
      </c>
      <c r="E9" s="19">
        <v>2178000</v>
      </c>
      <c r="F9" s="20">
        <v>2178000</v>
      </c>
      <c r="G9" s="20"/>
      <c r="H9" s="20"/>
      <c r="I9" s="20"/>
      <c r="J9" s="20"/>
      <c r="K9" s="20"/>
      <c r="L9" s="20"/>
      <c r="M9" s="20">
        <v>1190218</v>
      </c>
      <c r="N9" s="20">
        <v>1190218</v>
      </c>
      <c r="O9" s="20">
        <v>1766073</v>
      </c>
      <c r="P9" s="20">
        <v>1908112</v>
      </c>
      <c r="Q9" s="20">
        <v>1315637</v>
      </c>
      <c r="R9" s="20">
        <v>1315637</v>
      </c>
      <c r="S9" s="20">
        <v>1326948</v>
      </c>
      <c r="T9" s="20">
        <v>1300453</v>
      </c>
      <c r="U9" s="20">
        <v>1289623</v>
      </c>
      <c r="V9" s="20">
        <v>1289623</v>
      </c>
      <c r="W9" s="20">
        <v>1289623</v>
      </c>
      <c r="X9" s="20">
        <v>2178000</v>
      </c>
      <c r="Y9" s="20">
        <v>-888377</v>
      </c>
      <c r="Z9" s="21">
        <v>-40.79</v>
      </c>
      <c r="AA9" s="22">
        <v>2178000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6485</v>
      </c>
      <c r="D11" s="18">
        <v>6485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>
        <v>6485</v>
      </c>
      <c r="P11" s="20">
        <v>6485</v>
      </c>
      <c r="Q11" s="20">
        <v>6485</v>
      </c>
      <c r="R11" s="20">
        <v>6485</v>
      </c>
      <c r="S11" s="20">
        <v>6485</v>
      </c>
      <c r="T11" s="20">
        <v>6485</v>
      </c>
      <c r="U11" s="20">
        <v>6485</v>
      </c>
      <c r="V11" s="20">
        <v>6485</v>
      </c>
      <c r="W11" s="20">
        <v>6485</v>
      </c>
      <c r="X11" s="20"/>
      <c r="Y11" s="20">
        <v>6485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30043801</v>
      </c>
      <c r="D12" s="29">
        <f>SUM(D6:D11)</f>
        <v>30043801</v>
      </c>
      <c r="E12" s="30">
        <f t="shared" si="0"/>
        <v>29855541</v>
      </c>
      <c r="F12" s="31">
        <f t="shared" si="0"/>
        <v>31805000</v>
      </c>
      <c r="G12" s="31">
        <f t="shared" si="0"/>
        <v>40860398</v>
      </c>
      <c r="H12" s="31">
        <f t="shared" si="0"/>
        <v>36968070</v>
      </c>
      <c r="I12" s="31">
        <f t="shared" si="0"/>
        <v>32626088</v>
      </c>
      <c r="J12" s="31">
        <f t="shared" si="0"/>
        <v>32626088</v>
      </c>
      <c r="K12" s="31">
        <f t="shared" si="0"/>
        <v>30015192</v>
      </c>
      <c r="L12" s="31">
        <f t="shared" si="0"/>
        <v>39493475</v>
      </c>
      <c r="M12" s="31">
        <f t="shared" si="0"/>
        <v>38256760</v>
      </c>
      <c r="N12" s="31">
        <f t="shared" si="0"/>
        <v>38256760</v>
      </c>
      <c r="O12" s="31">
        <f t="shared" si="0"/>
        <v>32507783</v>
      </c>
      <c r="P12" s="31">
        <f t="shared" si="0"/>
        <v>32564535</v>
      </c>
      <c r="Q12" s="31">
        <f t="shared" si="0"/>
        <v>33649804</v>
      </c>
      <c r="R12" s="31">
        <f t="shared" si="0"/>
        <v>33649804</v>
      </c>
      <c r="S12" s="31">
        <f t="shared" si="0"/>
        <v>31577658</v>
      </c>
      <c r="T12" s="31">
        <f t="shared" si="0"/>
        <v>29247779</v>
      </c>
      <c r="U12" s="31">
        <f t="shared" si="0"/>
        <v>23464157</v>
      </c>
      <c r="V12" s="31">
        <f t="shared" si="0"/>
        <v>23464157</v>
      </c>
      <c r="W12" s="31">
        <f t="shared" si="0"/>
        <v>23464157</v>
      </c>
      <c r="X12" s="31">
        <f t="shared" si="0"/>
        <v>31805000</v>
      </c>
      <c r="Y12" s="31">
        <f t="shared" si="0"/>
        <v>-8340843</v>
      </c>
      <c r="Z12" s="32">
        <f>+IF(X12&lt;&gt;0,+(Y12/X12)*100,0)</f>
        <v>-26.224942619085052</v>
      </c>
      <c r="AA12" s="33">
        <f>SUM(AA6:AA11)</f>
        <v>31805000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10661000</v>
      </c>
      <c r="D17" s="18">
        <v>10661000</v>
      </c>
      <c r="E17" s="19">
        <v>10661000</v>
      </c>
      <c r="F17" s="20">
        <v>10661000</v>
      </c>
      <c r="G17" s="20">
        <v>10661000</v>
      </c>
      <c r="H17" s="20">
        <v>10661000</v>
      </c>
      <c r="I17" s="20">
        <v>10661000</v>
      </c>
      <c r="J17" s="20">
        <v>10661000</v>
      </c>
      <c r="K17" s="20">
        <v>10661000</v>
      </c>
      <c r="L17" s="20">
        <v>10661000</v>
      </c>
      <c r="M17" s="20">
        <v>10661000</v>
      </c>
      <c r="N17" s="20">
        <v>10661000</v>
      </c>
      <c r="O17" s="20">
        <v>10661000</v>
      </c>
      <c r="P17" s="20">
        <v>10661000</v>
      </c>
      <c r="Q17" s="20">
        <v>10661000</v>
      </c>
      <c r="R17" s="20">
        <v>10661000</v>
      </c>
      <c r="S17" s="20">
        <v>10661000</v>
      </c>
      <c r="T17" s="20">
        <v>10661000</v>
      </c>
      <c r="U17" s="20"/>
      <c r="V17" s="20"/>
      <c r="W17" s="20"/>
      <c r="X17" s="20">
        <v>10661000</v>
      </c>
      <c r="Y17" s="20">
        <v>-10661000</v>
      </c>
      <c r="Z17" s="21">
        <v>-100</v>
      </c>
      <c r="AA17" s="22">
        <v>10661000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10661000</v>
      </c>
      <c r="V18" s="20">
        <v>10661000</v>
      </c>
      <c r="W18" s="20">
        <v>10661000</v>
      </c>
      <c r="X18" s="20"/>
      <c r="Y18" s="20">
        <v>10661000</v>
      </c>
      <c r="Z18" s="21"/>
      <c r="AA18" s="22"/>
    </row>
    <row r="19" spans="1:27" ht="13.5">
      <c r="A19" s="23" t="s">
        <v>45</v>
      </c>
      <c r="B19" s="17"/>
      <c r="C19" s="18">
        <v>59015933</v>
      </c>
      <c r="D19" s="18">
        <v>59015933</v>
      </c>
      <c r="E19" s="19">
        <v>76119107</v>
      </c>
      <c r="F19" s="20">
        <v>78958191</v>
      </c>
      <c r="G19" s="20">
        <v>67050918</v>
      </c>
      <c r="H19" s="20">
        <v>78063065</v>
      </c>
      <c r="I19" s="20">
        <v>74085945</v>
      </c>
      <c r="J19" s="20">
        <v>74085945</v>
      </c>
      <c r="K19" s="20">
        <v>71454724</v>
      </c>
      <c r="L19" s="20">
        <v>73222948</v>
      </c>
      <c r="M19" s="20">
        <v>62034108</v>
      </c>
      <c r="N19" s="20">
        <v>62034108</v>
      </c>
      <c r="O19" s="20">
        <v>60941546</v>
      </c>
      <c r="P19" s="20">
        <v>61787218</v>
      </c>
      <c r="Q19" s="20">
        <v>62375545</v>
      </c>
      <c r="R19" s="20">
        <v>62375545</v>
      </c>
      <c r="S19" s="20">
        <v>63152367</v>
      </c>
      <c r="T19" s="20">
        <v>64187376</v>
      </c>
      <c r="U19" s="20">
        <v>63959801</v>
      </c>
      <c r="V19" s="20">
        <v>63959801</v>
      </c>
      <c r="W19" s="20">
        <v>63959801</v>
      </c>
      <c r="X19" s="20">
        <v>78958191</v>
      </c>
      <c r="Y19" s="20">
        <v>-14998390</v>
      </c>
      <c r="Z19" s="21">
        <v>-19</v>
      </c>
      <c r="AA19" s="22">
        <v>78958191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76894</v>
      </c>
      <c r="D22" s="18">
        <v>76894</v>
      </c>
      <c r="E22" s="19">
        <v>73400</v>
      </c>
      <c r="F22" s="20">
        <v>76894</v>
      </c>
      <c r="G22" s="20"/>
      <c r="H22" s="20"/>
      <c r="I22" s="20"/>
      <c r="J22" s="20"/>
      <c r="K22" s="20"/>
      <c r="L22" s="20"/>
      <c r="M22" s="20"/>
      <c r="N22" s="20"/>
      <c r="O22" s="20">
        <v>76894</v>
      </c>
      <c r="P22" s="20">
        <v>76894</v>
      </c>
      <c r="Q22" s="20">
        <v>83846</v>
      </c>
      <c r="R22" s="20">
        <v>83846</v>
      </c>
      <c r="S22" s="20">
        <v>83846</v>
      </c>
      <c r="T22" s="20">
        <v>83846</v>
      </c>
      <c r="U22" s="20">
        <v>76425</v>
      </c>
      <c r="V22" s="20">
        <v>76425</v>
      </c>
      <c r="W22" s="20">
        <v>76425</v>
      </c>
      <c r="X22" s="20">
        <v>76894</v>
      </c>
      <c r="Y22" s="20">
        <v>-469</v>
      </c>
      <c r="Z22" s="21">
        <v>-0.61</v>
      </c>
      <c r="AA22" s="22">
        <v>76894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69753827</v>
      </c>
      <c r="D24" s="29">
        <f>SUM(D15:D23)</f>
        <v>69753827</v>
      </c>
      <c r="E24" s="36">
        <f t="shared" si="1"/>
        <v>86853507</v>
      </c>
      <c r="F24" s="37">
        <f t="shared" si="1"/>
        <v>89696085</v>
      </c>
      <c r="G24" s="37">
        <f t="shared" si="1"/>
        <v>77711918</v>
      </c>
      <c r="H24" s="37">
        <f t="shared" si="1"/>
        <v>88724065</v>
      </c>
      <c r="I24" s="37">
        <f t="shared" si="1"/>
        <v>84746945</v>
      </c>
      <c r="J24" s="37">
        <f t="shared" si="1"/>
        <v>84746945</v>
      </c>
      <c r="K24" s="37">
        <f t="shared" si="1"/>
        <v>82115724</v>
      </c>
      <c r="L24" s="37">
        <f t="shared" si="1"/>
        <v>83883948</v>
      </c>
      <c r="M24" s="37">
        <f t="shared" si="1"/>
        <v>72695108</v>
      </c>
      <c r="N24" s="37">
        <f t="shared" si="1"/>
        <v>72695108</v>
      </c>
      <c r="O24" s="37">
        <f t="shared" si="1"/>
        <v>71679440</v>
      </c>
      <c r="P24" s="37">
        <f t="shared" si="1"/>
        <v>72525112</v>
      </c>
      <c r="Q24" s="37">
        <f t="shared" si="1"/>
        <v>73120391</v>
      </c>
      <c r="R24" s="37">
        <f t="shared" si="1"/>
        <v>73120391</v>
      </c>
      <c r="S24" s="37">
        <f t="shared" si="1"/>
        <v>73897213</v>
      </c>
      <c r="T24" s="37">
        <f t="shared" si="1"/>
        <v>74932222</v>
      </c>
      <c r="U24" s="37">
        <f t="shared" si="1"/>
        <v>74697226</v>
      </c>
      <c r="V24" s="37">
        <f t="shared" si="1"/>
        <v>74697226</v>
      </c>
      <c r="W24" s="37">
        <f t="shared" si="1"/>
        <v>74697226</v>
      </c>
      <c r="X24" s="37">
        <f t="shared" si="1"/>
        <v>89696085</v>
      </c>
      <c r="Y24" s="37">
        <f t="shared" si="1"/>
        <v>-14998859</v>
      </c>
      <c r="Z24" s="38">
        <f>+IF(X24&lt;&gt;0,+(Y24/X24)*100,0)</f>
        <v>-16.721865842862595</v>
      </c>
      <c r="AA24" s="39">
        <f>SUM(AA15:AA23)</f>
        <v>89696085</v>
      </c>
    </row>
    <row r="25" spans="1:27" ht="13.5">
      <c r="A25" s="27" t="s">
        <v>51</v>
      </c>
      <c r="B25" s="28"/>
      <c r="C25" s="29">
        <f aca="true" t="shared" si="2" ref="C25:Y25">+C12+C24</f>
        <v>99797628</v>
      </c>
      <c r="D25" s="29">
        <f>+D12+D24</f>
        <v>99797628</v>
      </c>
      <c r="E25" s="30">
        <f t="shared" si="2"/>
        <v>116709048</v>
      </c>
      <c r="F25" s="31">
        <f t="shared" si="2"/>
        <v>121501085</v>
      </c>
      <c r="G25" s="31">
        <f t="shared" si="2"/>
        <v>118572316</v>
      </c>
      <c r="H25" s="31">
        <f t="shared" si="2"/>
        <v>125692135</v>
      </c>
      <c r="I25" s="31">
        <f t="shared" si="2"/>
        <v>117373033</v>
      </c>
      <c r="J25" s="31">
        <f t="shared" si="2"/>
        <v>117373033</v>
      </c>
      <c r="K25" s="31">
        <f t="shared" si="2"/>
        <v>112130916</v>
      </c>
      <c r="L25" s="31">
        <f t="shared" si="2"/>
        <v>123377423</v>
      </c>
      <c r="M25" s="31">
        <f t="shared" si="2"/>
        <v>110951868</v>
      </c>
      <c r="N25" s="31">
        <f t="shared" si="2"/>
        <v>110951868</v>
      </c>
      <c r="O25" s="31">
        <f t="shared" si="2"/>
        <v>104187223</v>
      </c>
      <c r="P25" s="31">
        <f t="shared" si="2"/>
        <v>105089647</v>
      </c>
      <c r="Q25" s="31">
        <f t="shared" si="2"/>
        <v>106770195</v>
      </c>
      <c r="R25" s="31">
        <f t="shared" si="2"/>
        <v>106770195</v>
      </c>
      <c r="S25" s="31">
        <f t="shared" si="2"/>
        <v>105474871</v>
      </c>
      <c r="T25" s="31">
        <f t="shared" si="2"/>
        <v>104180001</v>
      </c>
      <c r="U25" s="31">
        <f t="shared" si="2"/>
        <v>98161383</v>
      </c>
      <c r="V25" s="31">
        <f t="shared" si="2"/>
        <v>98161383</v>
      </c>
      <c r="W25" s="31">
        <f t="shared" si="2"/>
        <v>98161383</v>
      </c>
      <c r="X25" s="31">
        <f t="shared" si="2"/>
        <v>121501085</v>
      </c>
      <c r="Y25" s="31">
        <f t="shared" si="2"/>
        <v>-23339702</v>
      </c>
      <c r="Z25" s="32">
        <f>+IF(X25&lt;&gt;0,+(Y25/X25)*100,0)</f>
        <v>-19.209459734454224</v>
      </c>
      <c r="AA25" s="33">
        <f>+AA12+AA24</f>
        <v>121501085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1085591</v>
      </c>
      <c r="D30" s="18">
        <v>1085591</v>
      </c>
      <c r="E30" s="19">
        <v>823461</v>
      </c>
      <c r="F30" s="20">
        <v>1086000</v>
      </c>
      <c r="G30" s="20">
        <v>727730</v>
      </c>
      <c r="H30" s="20">
        <v>727730</v>
      </c>
      <c r="I30" s="20">
        <v>727730</v>
      </c>
      <c r="J30" s="20">
        <v>727730</v>
      </c>
      <c r="K30" s="20">
        <v>727730</v>
      </c>
      <c r="L30" s="20">
        <v>727730</v>
      </c>
      <c r="M30" s="20">
        <v>727730</v>
      </c>
      <c r="N30" s="20">
        <v>727730</v>
      </c>
      <c r="O30" s="20">
        <v>1085591</v>
      </c>
      <c r="P30" s="20">
        <v>918382</v>
      </c>
      <c r="Q30" s="20">
        <v>865896</v>
      </c>
      <c r="R30" s="20">
        <v>865896</v>
      </c>
      <c r="S30" s="20">
        <v>865896</v>
      </c>
      <c r="T30" s="20">
        <v>865896</v>
      </c>
      <c r="U30" s="20">
        <v>865896</v>
      </c>
      <c r="V30" s="20">
        <v>865896</v>
      </c>
      <c r="W30" s="20">
        <v>865896</v>
      </c>
      <c r="X30" s="20">
        <v>1086000</v>
      </c>
      <c r="Y30" s="20">
        <v>-220104</v>
      </c>
      <c r="Z30" s="21">
        <v>-20.27</v>
      </c>
      <c r="AA30" s="22">
        <v>1086000</v>
      </c>
    </row>
    <row r="31" spans="1:27" ht="13.5">
      <c r="A31" s="23" t="s">
        <v>56</v>
      </c>
      <c r="B31" s="17"/>
      <c r="C31" s="18">
        <v>6406</v>
      </c>
      <c r="D31" s="18">
        <v>6406</v>
      </c>
      <c r="E31" s="19">
        <v>6406</v>
      </c>
      <c r="F31" s="20">
        <v>6000</v>
      </c>
      <c r="G31" s="20">
        <v>6406</v>
      </c>
      <c r="H31" s="20">
        <v>6406</v>
      </c>
      <c r="I31" s="20">
        <v>6406</v>
      </c>
      <c r="J31" s="20">
        <v>6406</v>
      </c>
      <c r="K31" s="20">
        <v>6406</v>
      </c>
      <c r="L31" s="20">
        <v>6406</v>
      </c>
      <c r="M31" s="20">
        <v>6406</v>
      </c>
      <c r="N31" s="20">
        <v>6406</v>
      </c>
      <c r="O31" s="20">
        <v>6406</v>
      </c>
      <c r="P31" s="20">
        <v>6406</v>
      </c>
      <c r="Q31" s="20">
        <v>6406</v>
      </c>
      <c r="R31" s="20">
        <v>6406</v>
      </c>
      <c r="S31" s="20">
        <v>6406</v>
      </c>
      <c r="T31" s="20">
        <v>6406</v>
      </c>
      <c r="U31" s="20">
        <v>6406</v>
      </c>
      <c r="V31" s="20">
        <v>6406</v>
      </c>
      <c r="W31" s="20">
        <v>6406</v>
      </c>
      <c r="X31" s="20">
        <v>6000</v>
      </c>
      <c r="Y31" s="20">
        <v>406</v>
      </c>
      <c r="Z31" s="21">
        <v>6.77</v>
      </c>
      <c r="AA31" s="22">
        <v>6000</v>
      </c>
    </row>
    <row r="32" spans="1:27" ht="13.5">
      <c r="A32" s="23" t="s">
        <v>57</v>
      </c>
      <c r="B32" s="17"/>
      <c r="C32" s="18">
        <v>15592002</v>
      </c>
      <c r="D32" s="18">
        <v>15592002</v>
      </c>
      <c r="E32" s="19">
        <v>9208300</v>
      </c>
      <c r="F32" s="20">
        <v>13708000</v>
      </c>
      <c r="G32" s="20">
        <v>25253419</v>
      </c>
      <c r="H32" s="20">
        <v>25136362</v>
      </c>
      <c r="I32" s="20">
        <v>20265273</v>
      </c>
      <c r="J32" s="20">
        <v>20265273</v>
      </c>
      <c r="K32" s="20">
        <v>23077610</v>
      </c>
      <c r="L32" s="20">
        <v>18187843</v>
      </c>
      <c r="M32" s="20">
        <v>12588566</v>
      </c>
      <c r="N32" s="20">
        <v>12588566</v>
      </c>
      <c r="O32" s="20">
        <v>13371938</v>
      </c>
      <c r="P32" s="20">
        <v>13708000</v>
      </c>
      <c r="Q32" s="20">
        <v>11377835</v>
      </c>
      <c r="R32" s="20">
        <v>11377835</v>
      </c>
      <c r="S32" s="20">
        <v>11324123</v>
      </c>
      <c r="T32" s="20">
        <v>11331289</v>
      </c>
      <c r="U32" s="20">
        <v>8672812</v>
      </c>
      <c r="V32" s="20">
        <v>8672812</v>
      </c>
      <c r="W32" s="20">
        <v>8672812</v>
      </c>
      <c r="X32" s="20">
        <v>13708000</v>
      </c>
      <c r="Y32" s="20">
        <v>-5035188</v>
      </c>
      <c r="Z32" s="21">
        <v>-36.73</v>
      </c>
      <c r="AA32" s="22">
        <v>13708000</v>
      </c>
    </row>
    <row r="33" spans="1:27" ht="13.5">
      <c r="A33" s="23" t="s">
        <v>58</v>
      </c>
      <c r="B33" s="17"/>
      <c r="C33" s="18">
        <v>3070429</v>
      </c>
      <c r="D33" s="18">
        <v>3070429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>
        <v>2659073</v>
      </c>
      <c r="P33" s="20">
        <v>2658273</v>
      </c>
      <c r="Q33" s="20">
        <v>2634557</v>
      </c>
      <c r="R33" s="20">
        <v>2634557</v>
      </c>
      <c r="S33" s="20">
        <v>2634557</v>
      </c>
      <c r="T33" s="20">
        <v>2634557</v>
      </c>
      <c r="U33" s="20">
        <v>3211476</v>
      </c>
      <c r="V33" s="20">
        <v>3211476</v>
      </c>
      <c r="W33" s="20">
        <v>3211476</v>
      </c>
      <c r="X33" s="20"/>
      <c r="Y33" s="20">
        <v>3211476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19754428</v>
      </c>
      <c r="D34" s="29">
        <f>SUM(D29:D33)</f>
        <v>19754428</v>
      </c>
      <c r="E34" s="30">
        <f t="shared" si="3"/>
        <v>10038167</v>
      </c>
      <c r="F34" s="31">
        <f t="shared" si="3"/>
        <v>14800000</v>
      </c>
      <c r="G34" s="31">
        <f t="shared" si="3"/>
        <v>25987555</v>
      </c>
      <c r="H34" s="31">
        <f t="shared" si="3"/>
        <v>25870498</v>
      </c>
      <c r="I34" s="31">
        <f t="shared" si="3"/>
        <v>20999409</v>
      </c>
      <c r="J34" s="31">
        <f t="shared" si="3"/>
        <v>20999409</v>
      </c>
      <c r="K34" s="31">
        <f t="shared" si="3"/>
        <v>23811746</v>
      </c>
      <c r="L34" s="31">
        <f t="shared" si="3"/>
        <v>18921979</v>
      </c>
      <c r="M34" s="31">
        <f t="shared" si="3"/>
        <v>13322702</v>
      </c>
      <c r="N34" s="31">
        <f t="shared" si="3"/>
        <v>13322702</v>
      </c>
      <c r="O34" s="31">
        <f t="shared" si="3"/>
        <v>17123008</v>
      </c>
      <c r="P34" s="31">
        <f t="shared" si="3"/>
        <v>17291061</v>
      </c>
      <c r="Q34" s="31">
        <f t="shared" si="3"/>
        <v>14884694</v>
      </c>
      <c r="R34" s="31">
        <f t="shared" si="3"/>
        <v>14884694</v>
      </c>
      <c r="S34" s="31">
        <f t="shared" si="3"/>
        <v>14830982</v>
      </c>
      <c r="T34" s="31">
        <f t="shared" si="3"/>
        <v>14838148</v>
      </c>
      <c r="U34" s="31">
        <f t="shared" si="3"/>
        <v>12756590</v>
      </c>
      <c r="V34" s="31">
        <f t="shared" si="3"/>
        <v>12756590</v>
      </c>
      <c r="W34" s="31">
        <f t="shared" si="3"/>
        <v>12756590</v>
      </c>
      <c r="X34" s="31">
        <f t="shared" si="3"/>
        <v>14800000</v>
      </c>
      <c r="Y34" s="31">
        <f t="shared" si="3"/>
        <v>-2043410</v>
      </c>
      <c r="Z34" s="32">
        <f>+IF(X34&lt;&gt;0,+(Y34/X34)*100,0)</f>
        <v>-13.806824324324324</v>
      </c>
      <c r="AA34" s="33">
        <f>SUM(AA29:AA33)</f>
        <v>14800000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1568669</v>
      </c>
      <c r="D37" s="18">
        <v>1568669</v>
      </c>
      <c r="E37" s="19">
        <v>1169983</v>
      </c>
      <c r="F37" s="20">
        <v>1568669</v>
      </c>
      <c r="G37" s="20"/>
      <c r="H37" s="20"/>
      <c r="I37" s="20">
        <v>681002</v>
      </c>
      <c r="J37" s="20">
        <v>681002</v>
      </c>
      <c r="K37" s="20">
        <v>681002</v>
      </c>
      <c r="L37" s="20">
        <v>681002</v>
      </c>
      <c r="M37" s="20">
        <v>1208260</v>
      </c>
      <c r="N37" s="20">
        <v>1208260</v>
      </c>
      <c r="O37" s="20">
        <v>906217</v>
      </c>
      <c r="P37" s="20">
        <v>923755</v>
      </c>
      <c r="Q37" s="20">
        <v>988768</v>
      </c>
      <c r="R37" s="20">
        <v>988768</v>
      </c>
      <c r="S37" s="20">
        <v>956948</v>
      </c>
      <c r="T37" s="20">
        <v>909186</v>
      </c>
      <c r="U37" s="20">
        <v>630433</v>
      </c>
      <c r="V37" s="20">
        <v>630433</v>
      </c>
      <c r="W37" s="20">
        <v>630433</v>
      </c>
      <c r="X37" s="20">
        <v>1568669</v>
      </c>
      <c r="Y37" s="20">
        <v>-938236</v>
      </c>
      <c r="Z37" s="21">
        <v>-59.81</v>
      </c>
      <c r="AA37" s="22">
        <v>1568669</v>
      </c>
    </row>
    <row r="38" spans="1:27" ht="13.5">
      <c r="A38" s="23" t="s">
        <v>58</v>
      </c>
      <c r="B38" s="17"/>
      <c r="C38" s="18"/>
      <c r="D38" s="18"/>
      <c r="E38" s="19">
        <v>2497000</v>
      </c>
      <c r="F38" s="20">
        <v>3070429</v>
      </c>
      <c r="G38" s="20">
        <v>506223</v>
      </c>
      <c r="H38" s="20">
        <v>506223</v>
      </c>
      <c r="I38" s="20">
        <v>506223</v>
      </c>
      <c r="J38" s="20">
        <v>506223</v>
      </c>
      <c r="K38" s="20">
        <v>506223</v>
      </c>
      <c r="L38" s="20">
        <v>506223</v>
      </c>
      <c r="M38" s="20">
        <v>506223</v>
      </c>
      <c r="N38" s="20">
        <v>506223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3070429</v>
      </c>
      <c r="Y38" s="20">
        <v>-3070429</v>
      </c>
      <c r="Z38" s="21">
        <v>-100</v>
      </c>
      <c r="AA38" s="22">
        <v>3070429</v>
      </c>
    </row>
    <row r="39" spans="1:27" ht="13.5">
      <c r="A39" s="27" t="s">
        <v>61</v>
      </c>
      <c r="B39" s="35"/>
      <c r="C39" s="29">
        <f aca="true" t="shared" si="4" ref="C39:Y39">SUM(C37:C38)</f>
        <v>1568669</v>
      </c>
      <c r="D39" s="29">
        <f>SUM(D37:D38)</f>
        <v>1568669</v>
      </c>
      <c r="E39" s="36">
        <f t="shared" si="4"/>
        <v>3666983</v>
      </c>
      <c r="F39" s="37">
        <f t="shared" si="4"/>
        <v>4639098</v>
      </c>
      <c r="G39" s="37">
        <f t="shared" si="4"/>
        <v>506223</v>
      </c>
      <c r="H39" s="37">
        <f t="shared" si="4"/>
        <v>506223</v>
      </c>
      <c r="I39" s="37">
        <f t="shared" si="4"/>
        <v>1187225</v>
      </c>
      <c r="J39" s="37">
        <f t="shared" si="4"/>
        <v>1187225</v>
      </c>
      <c r="K39" s="37">
        <f t="shared" si="4"/>
        <v>1187225</v>
      </c>
      <c r="L39" s="37">
        <f t="shared" si="4"/>
        <v>1187225</v>
      </c>
      <c r="M39" s="37">
        <f t="shared" si="4"/>
        <v>1714483</v>
      </c>
      <c r="N39" s="37">
        <f t="shared" si="4"/>
        <v>1714483</v>
      </c>
      <c r="O39" s="37">
        <f t="shared" si="4"/>
        <v>906217</v>
      </c>
      <c r="P39" s="37">
        <f t="shared" si="4"/>
        <v>923755</v>
      </c>
      <c r="Q39" s="37">
        <f t="shared" si="4"/>
        <v>988768</v>
      </c>
      <c r="R39" s="37">
        <f t="shared" si="4"/>
        <v>988768</v>
      </c>
      <c r="S39" s="37">
        <f t="shared" si="4"/>
        <v>956948</v>
      </c>
      <c r="T39" s="37">
        <f t="shared" si="4"/>
        <v>909186</v>
      </c>
      <c r="U39" s="37">
        <f t="shared" si="4"/>
        <v>630433</v>
      </c>
      <c r="V39" s="37">
        <f t="shared" si="4"/>
        <v>630433</v>
      </c>
      <c r="W39" s="37">
        <f t="shared" si="4"/>
        <v>630433</v>
      </c>
      <c r="X39" s="37">
        <f t="shared" si="4"/>
        <v>4639098</v>
      </c>
      <c r="Y39" s="37">
        <f t="shared" si="4"/>
        <v>-4008665</v>
      </c>
      <c r="Z39" s="38">
        <f>+IF(X39&lt;&gt;0,+(Y39/X39)*100,0)</f>
        <v>-86.41044013297412</v>
      </c>
      <c r="AA39" s="39">
        <f>SUM(AA37:AA38)</f>
        <v>4639098</v>
      </c>
    </row>
    <row r="40" spans="1:27" ht="13.5">
      <c r="A40" s="27" t="s">
        <v>62</v>
      </c>
      <c r="B40" s="28"/>
      <c r="C40" s="29">
        <f aca="true" t="shared" si="5" ref="C40:Y40">+C34+C39</f>
        <v>21323097</v>
      </c>
      <c r="D40" s="29">
        <f>+D34+D39</f>
        <v>21323097</v>
      </c>
      <c r="E40" s="30">
        <f t="shared" si="5"/>
        <v>13705150</v>
      </c>
      <c r="F40" s="31">
        <f t="shared" si="5"/>
        <v>19439098</v>
      </c>
      <c r="G40" s="31">
        <f t="shared" si="5"/>
        <v>26493778</v>
      </c>
      <c r="H40" s="31">
        <f t="shared" si="5"/>
        <v>26376721</v>
      </c>
      <c r="I40" s="31">
        <f t="shared" si="5"/>
        <v>22186634</v>
      </c>
      <c r="J40" s="31">
        <f t="shared" si="5"/>
        <v>22186634</v>
      </c>
      <c r="K40" s="31">
        <f t="shared" si="5"/>
        <v>24998971</v>
      </c>
      <c r="L40" s="31">
        <f t="shared" si="5"/>
        <v>20109204</v>
      </c>
      <c r="M40" s="31">
        <f t="shared" si="5"/>
        <v>15037185</v>
      </c>
      <c r="N40" s="31">
        <f t="shared" si="5"/>
        <v>15037185</v>
      </c>
      <c r="O40" s="31">
        <f t="shared" si="5"/>
        <v>18029225</v>
      </c>
      <c r="P40" s="31">
        <f t="shared" si="5"/>
        <v>18214816</v>
      </c>
      <c r="Q40" s="31">
        <f t="shared" si="5"/>
        <v>15873462</v>
      </c>
      <c r="R40" s="31">
        <f t="shared" si="5"/>
        <v>15873462</v>
      </c>
      <c r="S40" s="31">
        <f t="shared" si="5"/>
        <v>15787930</v>
      </c>
      <c r="T40" s="31">
        <f t="shared" si="5"/>
        <v>15747334</v>
      </c>
      <c r="U40" s="31">
        <f t="shared" si="5"/>
        <v>13387023</v>
      </c>
      <c r="V40" s="31">
        <f t="shared" si="5"/>
        <v>13387023</v>
      </c>
      <c r="W40" s="31">
        <f t="shared" si="5"/>
        <v>13387023</v>
      </c>
      <c r="X40" s="31">
        <f t="shared" si="5"/>
        <v>19439098</v>
      </c>
      <c r="Y40" s="31">
        <f t="shared" si="5"/>
        <v>-6052075</v>
      </c>
      <c r="Z40" s="32">
        <f>+IF(X40&lt;&gt;0,+(Y40/X40)*100,0)</f>
        <v>-31.133517614860523</v>
      </c>
      <c r="AA40" s="33">
        <f>+AA34+AA39</f>
        <v>19439098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78474531</v>
      </c>
      <c r="D42" s="43">
        <f>+D25-D40</f>
        <v>78474531</v>
      </c>
      <c r="E42" s="44">
        <f t="shared" si="6"/>
        <v>103003898</v>
      </c>
      <c r="F42" s="45">
        <f t="shared" si="6"/>
        <v>102061987</v>
      </c>
      <c r="G42" s="45">
        <f t="shared" si="6"/>
        <v>92078538</v>
      </c>
      <c r="H42" s="45">
        <f t="shared" si="6"/>
        <v>99315414</v>
      </c>
      <c r="I42" s="45">
        <f t="shared" si="6"/>
        <v>95186399</v>
      </c>
      <c r="J42" s="45">
        <f t="shared" si="6"/>
        <v>95186399</v>
      </c>
      <c r="K42" s="45">
        <f t="shared" si="6"/>
        <v>87131945</v>
      </c>
      <c r="L42" s="45">
        <f t="shared" si="6"/>
        <v>103268219</v>
      </c>
      <c r="M42" s="45">
        <f t="shared" si="6"/>
        <v>95914683</v>
      </c>
      <c r="N42" s="45">
        <f t="shared" si="6"/>
        <v>95914683</v>
      </c>
      <c r="O42" s="45">
        <f t="shared" si="6"/>
        <v>86157998</v>
      </c>
      <c r="P42" s="45">
        <f t="shared" si="6"/>
        <v>86874831</v>
      </c>
      <c r="Q42" s="45">
        <f t="shared" si="6"/>
        <v>90896733</v>
      </c>
      <c r="R42" s="45">
        <f t="shared" si="6"/>
        <v>90896733</v>
      </c>
      <c r="S42" s="45">
        <f t="shared" si="6"/>
        <v>89686941</v>
      </c>
      <c r="T42" s="45">
        <f t="shared" si="6"/>
        <v>88432667</v>
      </c>
      <c r="U42" s="45">
        <f t="shared" si="6"/>
        <v>84774360</v>
      </c>
      <c r="V42" s="45">
        <f t="shared" si="6"/>
        <v>84774360</v>
      </c>
      <c r="W42" s="45">
        <f t="shared" si="6"/>
        <v>84774360</v>
      </c>
      <c r="X42" s="45">
        <f t="shared" si="6"/>
        <v>102061987</v>
      </c>
      <c r="Y42" s="45">
        <f t="shared" si="6"/>
        <v>-17287627</v>
      </c>
      <c r="Z42" s="46">
        <f>+IF(X42&lt;&gt;0,+(Y42/X42)*100,0)</f>
        <v>-16.93836021436659</v>
      </c>
      <c r="AA42" s="47">
        <f>+AA25-AA40</f>
        <v>102061987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75768829</v>
      </c>
      <c r="D45" s="18">
        <v>75768829</v>
      </c>
      <c r="E45" s="19">
        <v>99619334</v>
      </c>
      <c r="F45" s="20">
        <v>99356285</v>
      </c>
      <c r="G45" s="20">
        <v>89721879</v>
      </c>
      <c r="H45" s="20">
        <v>96609711</v>
      </c>
      <c r="I45" s="20">
        <v>92480696</v>
      </c>
      <c r="J45" s="20">
        <v>92480696</v>
      </c>
      <c r="K45" s="20">
        <v>84426242</v>
      </c>
      <c r="L45" s="20">
        <v>100562516</v>
      </c>
      <c r="M45" s="20">
        <v>93208980</v>
      </c>
      <c r="N45" s="20">
        <v>93208980</v>
      </c>
      <c r="O45" s="20">
        <v>83452295</v>
      </c>
      <c r="P45" s="20">
        <v>84169128</v>
      </c>
      <c r="Q45" s="20">
        <v>88191030</v>
      </c>
      <c r="R45" s="20">
        <v>88191030</v>
      </c>
      <c r="S45" s="20">
        <v>86981238</v>
      </c>
      <c r="T45" s="20">
        <v>85726964</v>
      </c>
      <c r="U45" s="20">
        <v>82068657</v>
      </c>
      <c r="V45" s="20">
        <v>82068657</v>
      </c>
      <c r="W45" s="20">
        <v>82068657</v>
      </c>
      <c r="X45" s="20">
        <v>99356285</v>
      </c>
      <c r="Y45" s="20">
        <v>-17287628</v>
      </c>
      <c r="Z45" s="48">
        <v>-17.4</v>
      </c>
      <c r="AA45" s="22">
        <v>99356285</v>
      </c>
    </row>
    <row r="46" spans="1:27" ht="13.5">
      <c r="A46" s="23" t="s">
        <v>67</v>
      </c>
      <c r="B46" s="17"/>
      <c r="C46" s="18">
        <v>2705702</v>
      </c>
      <c r="D46" s="18">
        <v>2705702</v>
      </c>
      <c r="E46" s="19">
        <v>3384564</v>
      </c>
      <c r="F46" s="20">
        <v>2705702</v>
      </c>
      <c r="G46" s="20">
        <v>2356659</v>
      </c>
      <c r="H46" s="20">
        <v>2705703</v>
      </c>
      <c r="I46" s="20">
        <v>2705703</v>
      </c>
      <c r="J46" s="20">
        <v>2705703</v>
      </c>
      <c r="K46" s="20">
        <v>2705703</v>
      </c>
      <c r="L46" s="20">
        <v>2705703</v>
      </c>
      <c r="M46" s="20">
        <v>2705703</v>
      </c>
      <c r="N46" s="20">
        <v>2705703</v>
      </c>
      <c r="O46" s="20">
        <v>2705703</v>
      </c>
      <c r="P46" s="20">
        <v>2705703</v>
      </c>
      <c r="Q46" s="20">
        <v>2705703</v>
      </c>
      <c r="R46" s="20">
        <v>2705703</v>
      </c>
      <c r="S46" s="20">
        <v>2705703</v>
      </c>
      <c r="T46" s="20">
        <v>2705703</v>
      </c>
      <c r="U46" s="20">
        <v>2705703</v>
      </c>
      <c r="V46" s="20">
        <v>2705703</v>
      </c>
      <c r="W46" s="20">
        <v>2705703</v>
      </c>
      <c r="X46" s="20">
        <v>2705702</v>
      </c>
      <c r="Y46" s="20">
        <v>1</v>
      </c>
      <c r="Z46" s="48"/>
      <c r="AA46" s="22">
        <v>2705702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78474531</v>
      </c>
      <c r="D48" s="51">
        <f>SUM(D45:D47)</f>
        <v>78474531</v>
      </c>
      <c r="E48" s="52">
        <f t="shared" si="7"/>
        <v>103003898</v>
      </c>
      <c r="F48" s="53">
        <f t="shared" si="7"/>
        <v>102061987</v>
      </c>
      <c r="G48" s="53">
        <f t="shared" si="7"/>
        <v>92078538</v>
      </c>
      <c r="H48" s="53">
        <f t="shared" si="7"/>
        <v>99315414</v>
      </c>
      <c r="I48" s="53">
        <f t="shared" si="7"/>
        <v>95186399</v>
      </c>
      <c r="J48" s="53">
        <f t="shared" si="7"/>
        <v>95186399</v>
      </c>
      <c r="K48" s="53">
        <f t="shared" si="7"/>
        <v>87131945</v>
      </c>
      <c r="L48" s="53">
        <f t="shared" si="7"/>
        <v>103268219</v>
      </c>
      <c r="M48" s="53">
        <f t="shared" si="7"/>
        <v>95914683</v>
      </c>
      <c r="N48" s="53">
        <f t="shared" si="7"/>
        <v>95914683</v>
      </c>
      <c r="O48" s="53">
        <f t="shared" si="7"/>
        <v>86157998</v>
      </c>
      <c r="P48" s="53">
        <f t="shared" si="7"/>
        <v>86874831</v>
      </c>
      <c r="Q48" s="53">
        <f t="shared" si="7"/>
        <v>90896733</v>
      </c>
      <c r="R48" s="53">
        <f t="shared" si="7"/>
        <v>90896733</v>
      </c>
      <c r="S48" s="53">
        <f t="shared" si="7"/>
        <v>89686941</v>
      </c>
      <c r="T48" s="53">
        <f t="shared" si="7"/>
        <v>88432667</v>
      </c>
      <c r="U48" s="53">
        <f t="shared" si="7"/>
        <v>84774360</v>
      </c>
      <c r="V48" s="53">
        <f t="shared" si="7"/>
        <v>84774360</v>
      </c>
      <c r="W48" s="53">
        <f t="shared" si="7"/>
        <v>84774360</v>
      </c>
      <c r="X48" s="53">
        <f t="shared" si="7"/>
        <v>102061987</v>
      </c>
      <c r="Y48" s="53">
        <f t="shared" si="7"/>
        <v>-17287627</v>
      </c>
      <c r="Z48" s="54">
        <f>+IF(X48&lt;&gt;0,+(Y48/X48)*100,0)</f>
        <v>-16.93836021436659</v>
      </c>
      <c r="AA48" s="55">
        <f>SUM(AA45:AA47)</f>
        <v>102061987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183171110</v>
      </c>
      <c r="D6" s="18">
        <v>183171110</v>
      </c>
      <c r="E6" s="19">
        <v>11296032</v>
      </c>
      <c r="F6" s="20">
        <v>70909343</v>
      </c>
      <c r="G6" s="20">
        <v>190013427</v>
      </c>
      <c r="H6" s="20">
        <v>185433933</v>
      </c>
      <c r="I6" s="20">
        <v>143474936</v>
      </c>
      <c r="J6" s="20">
        <v>143474936</v>
      </c>
      <c r="K6" s="20">
        <v>151706866</v>
      </c>
      <c r="L6" s="20">
        <v>215407642</v>
      </c>
      <c r="M6" s="20">
        <v>216262216</v>
      </c>
      <c r="N6" s="20">
        <v>216262216</v>
      </c>
      <c r="O6" s="20">
        <v>196128047</v>
      </c>
      <c r="P6" s="20">
        <v>150945402</v>
      </c>
      <c r="Q6" s="20">
        <v>184827177</v>
      </c>
      <c r="R6" s="20">
        <v>184827177</v>
      </c>
      <c r="S6" s="20">
        <v>179975147</v>
      </c>
      <c r="T6" s="20">
        <v>175710399</v>
      </c>
      <c r="U6" s="20">
        <v>160259616</v>
      </c>
      <c r="V6" s="20">
        <v>160259616</v>
      </c>
      <c r="W6" s="20">
        <v>160259616</v>
      </c>
      <c r="X6" s="20">
        <v>70909343</v>
      </c>
      <c r="Y6" s="20">
        <v>89350273</v>
      </c>
      <c r="Z6" s="21">
        <v>126.01</v>
      </c>
      <c r="AA6" s="22">
        <v>70909343</v>
      </c>
    </row>
    <row r="7" spans="1:27" ht="13.5">
      <c r="A7" s="23" t="s">
        <v>34</v>
      </c>
      <c r="B7" s="17"/>
      <c r="C7" s="18">
        <v>359199583</v>
      </c>
      <c r="D7" s="18">
        <v>359199583</v>
      </c>
      <c r="E7" s="19">
        <v>213130942</v>
      </c>
      <c r="F7" s="20">
        <v>289199584</v>
      </c>
      <c r="G7" s="20">
        <v>358514933</v>
      </c>
      <c r="H7" s="20">
        <v>332427836</v>
      </c>
      <c r="I7" s="20">
        <v>336349013</v>
      </c>
      <c r="J7" s="20">
        <v>336349013</v>
      </c>
      <c r="K7" s="20">
        <v>335005262</v>
      </c>
      <c r="L7" s="20">
        <v>305136895</v>
      </c>
      <c r="M7" s="20">
        <v>334077099</v>
      </c>
      <c r="N7" s="20">
        <v>334077099</v>
      </c>
      <c r="O7" s="20">
        <v>334077099</v>
      </c>
      <c r="P7" s="20">
        <v>384579230</v>
      </c>
      <c r="Q7" s="20">
        <v>420530810</v>
      </c>
      <c r="R7" s="20">
        <v>420530810</v>
      </c>
      <c r="S7" s="20">
        <v>416073147</v>
      </c>
      <c r="T7" s="20">
        <v>418406985</v>
      </c>
      <c r="U7" s="20">
        <v>347596134</v>
      </c>
      <c r="V7" s="20">
        <v>347596134</v>
      </c>
      <c r="W7" s="20">
        <v>347596134</v>
      </c>
      <c r="X7" s="20">
        <v>289199584</v>
      </c>
      <c r="Y7" s="20">
        <v>58396550</v>
      </c>
      <c r="Z7" s="21">
        <v>20.19</v>
      </c>
      <c r="AA7" s="22">
        <v>289199584</v>
      </c>
    </row>
    <row r="8" spans="1:27" ht="13.5">
      <c r="A8" s="23" t="s">
        <v>35</v>
      </c>
      <c r="B8" s="17"/>
      <c r="C8" s="18">
        <v>69164521</v>
      </c>
      <c r="D8" s="18">
        <v>69164521</v>
      </c>
      <c r="E8" s="19">
        <v>102238301</v>
      </c>
      <c r="F8" s="20">
        <v>88619775</v>
      </c>
      <c r="G8" s="20">
        <v>49705200</v>
      </c>
      <c r="H8" s="20">
        <v>54796853</v>
      </c>
      <c r="I8" s="20">
        <v>57655951</v>
      </c>
      <c r="J8" s="20">
        <v>57655951</v>
      </c>
      <c r="K8" s="20">
        <v>54688577</v>
      </c>
      <c r="L8" s="20">
        <v>56468635</v>
      </c>
      <c r="M8" s="20">
        <v>46931373</v>
      </c>
      <c r="N8" s="20">
        <v>46931373</v>
      </c>
      <c r="O8" s="20">
        <v>70708722</v>
      </c>
      <c r="P8" s="20">
        <v>67139524</v>
      </c>
      <c r="Q8" s="20">
        <v>61529474</v>
      </c>
      <c r="R8" s="20">
        <v>61529474</v>
      </c>
      <c r="S8" s="20">
        <v>23573991</v>
      </c>
      <c r="T8" s="20">
        <v>11102266</v>
      </c>
      <c r="U8" s="20">
        <v>62943383</v>
      </c>
      <c r="V8" s="20">
        <v>62943383</v>
      </c>
      <c r="W8" s="20">
        <v>62943383</v>
      </c>
      <c r="X8" s="20">
        <v>88619775</v>
      </c>
      <c r="Y8" s="20">
        <v>-25676392</v>
      </c>
      <c r="Z8" s="21">
        <v>-28.97</v>
      </c>
      <c r="AA8" s="22">
        <v>88619775</v>
      </c>
    </row>
    <row r="9" spans="1:27" ht="13.5">
      <c r="A9" s="23" t="s">
        <v>36</v>
      </c>
      <c r="B9" s="17"/>
      <c r="C9" s="18">
        <v>37451398</v>
      </c>
      <c r="D9" s="18">
        <v>37451398</v>
      </c>
      <c r="E9" s="19">
        <v>60850524</v>
      </c>
      <c r="F9" s="20">
        <v>46290228</v>
      </c>
      <c r="G9" s="20">
        <v>36072036</v>
      </c>
      <c r="H9" s="20">
        <v>30190694</v>
      </c>
      <c r="I9" s="20">
        <v>26394637</v>
      </c>
      <c r="J9" s="20">
        <v>26394637</v>
      </c>
      <c r="K9" s="20">
        <v>50430079</v>
      </c>
      <c r="L9" s="20">
        <v>38193195</v>
      </c>
      <c r="M9" s="20">
        <v>29306572</v>
      </c>
      <c r="N9" s="20">
        <v>29306572</v>
      </c>
      <c r="O9" s="20">
        <v>29923716</v>
      </c>
      <c r="P9" s="20">
        <v>46560466</v>
      </c>
      <c r="Q9" s="20">
        <v>46230032</v>
      </c>
      <c r="R9" s="20">
        <v>46230032</v>
      </c>
      <c r="S9" s="20">
        <v>34798207</v>
      </c>
      <c r="T9" s="20">
        <v>34706344</v>
      </c>
      <c r="U9" s="20">
        <v>37895418</v>
      </c>
      <c r="V9" s="20">
        <v>37895418</v>
      </c>
      <c r="W9" s="20">
        <v>37895418</v>
      </c>
      <c r="X9" s="20">
        <v>46290228</v>
      </c>
      <c r="Y9" s="20">
        <v>-8394810</v>
      </c>
      <c r="Z9" s="21">
        <v>-18.14</v>
      </c>
      <c r="AA9" s="22">
        <v>46290228</v>
      </c>
    </row>
    <row r="10" spans="1:27" ht="13.5">
      <c r="A10" s="23" t="s">
        <v>37</v>
      </c>
      <c r="B10" s="17"/>
      <c r="C10" s="18">
        <v>6109</v>
      </c>
      <c r="D10" s="18">
        <v>6109</v>
      </c>
      <c r="E10" s="19">
        <v>4414931</v>
      </c>
      <c r="F10" s="20">
        <v>5011384</v>
      </c>
      <c r="G10" s="24">
        <v>4700842</v>
      </c>
      <c r="H10" s="24">
        <v>7450465</v>
      </c>
      <c r="I10" s="24">
        <v>12731466</v>
      </c>
      <c r="J10" s="20">
        <v>12731466</v>
      </c>
      <c r="K10" s="24">
        <v>16073658</v>
      </c>
      <c r="L10" s="24">
        <v>6109</v>
      </c>
      <c r="M10" s="20"/>
      <c r="N10" s="24"/>
      <c r="O10" s="24"/>
      <c r="P10" s="24"/>
      <c r="Q10" s="20"/>
      <c r="R10" s="24"/>
      <c r="S10" s="24"/>
      <c r="T10" s="20">
        <v>830927</v>
      </c>
      <c r="U10" s="24">
        <v>3043731</v>
      </c>
      <c r="V10" s="24">
        <v>3043731</v>
      </c>
      <c r="W10" s="24">
        <v>3043731</v>
      </c>
      <c r="X10" s="20">
        <v>5011384</v>
      </c>
      <c r="Y10" s="24">
        <v>-1967653</v>
      </c>
      <c r="Z10" s="25">
        <v>-39.26</v>
      </c>
      <c r="AA10" s="26">
        <v>5011384</v>
      </c>
    </row>
    <row r="11" spans="1:27" ht="13.5">
      <c r="A11" s="23" t="s">
        <v>38</v>
      </c>
      <c r="B11" s="17"/>
      <c r="C11" s="18">
        <v>5761340</v>
      </c>
      <c r="D11" s="18">
        <v>5761340</v>
      </c>
      <c r="E11" s="19">
        <v>2582889</v>
      </c>
      <c r="F11" s="20">
        <v>5261340</v>
      </c>
      <c r="G11" s="20">
        <v>4629625</v>
      </c>
      <c r="H11" s="20">
        <v>4888842</v>
      </c>
      <c r="I11" s="20">
        <v>4806377</v>
      </c>
      <c r="J11" s="20">
        <v>4806377</v>
      </c>
      <c r="K11" s="20">
        <v>4611064</v>
      </c>
      <c r="L11" s="20">
        <v>4773029</v>
      </c>
      <c r="M11" s="20">
        <v>5262459</v>
      </c>
      <c r="N11" s="20">
        <v>5262459</v>
      </c>
      <c r="O11" s="20">
        <v>4557880</v>
      </c>
      <c r="P11" s="20">
        <v>5060478</v>
      </c>
      <c r="Q11" s="20">
        <v>6297417</v>
      </c>
      <c r="R11" s="20">
        <v>6297417</v>
      </c>
      <c r="S11" s="20">
        <v>6210041</v>
      </c>
      <c r="T11" s="20">
        <v>6119530</v>
      </c>
      <c r="U11" s="20">
        <v>6690508</v>
      </c>
      <c r="V11" s="20">
        <v>6690508</v>
      </c>
      <c r="W11" s="20">
        <v>6690508</v>
      </c>
      <c r="X11" s="20">
        <v>5261340</v>
      </c>
      <c r="Y11" s="20">
        <v>1429168</v>
      </c>
      <c r="Z11" s="21">
        <v>27.16</v>
      </c>
      <c r="AA11" s="22">
        <v>5261340</v>
      </c>
    </row>
    <row r="12" spans="1:27" ht="13.5">
      <c r="A12" s="27" t="s">
        <v>39</v>
      </c>
      <c r="B12" s="28"/>
      <c r="C12" s="29">
        <f aca="true" t="shared" si="0" ref="C12:Y12">SUM(C6:C11)</f>
        <v>654754061</v>
      </c>
      <c r="D12" s="29">
        <f>SUM(D6:D11)</f>
        <v>654754061</v>
      </c>
      <c r="E12" s="30">
        <f t="shared" si="0"/>
        <v>394513619</v>
      </c>
      <c r="F12" s="31">
        <f t="shared" si="0"/>
        <v>505291654</v>
      </c>
      <c r="G12" s="31">
        <f t="shared" si="0"/>
        <v>643636063</v>
      </c>
      <c r="H12" s="31">
        <f t="shared" si="0"/>
        <v>615188623</v>
      </c>
      <c r="I12" s="31">
        <f t="shared" si="0"/>
        <v>581412380</v>
      </c>
      <c r="J12" s="31">
        <f t="shared" si="0"/>
        <v>581412380</v>
      </c>
      <c r="K12" s="31">
        <f t="shared" si="0"/>
        <v>612515506</v>
      </c>
      <c r="L12" s="31">
        <f t="shared" si="0"/>
        <v>619985505</v>
      </c>
      <c r="M12" s="31">
        <f t="shared" si="0"/>
        <v>631839719</v>
      </c>
      <c r="N12" s="31">
        <f t="shared" si="0"/>
        <v>631839719</v>
      </c>
      <c r="O12" s="31">
        <f t="shared" si="0"/>
        <v>635395464</v>
      </c>
      <c r="P12" s="31">
        <f t="shared" si="0"/>
        <v>654285100</v>
      </c>
      <c r="Q12" s="31">
        <f t="shared" si="0"/>
        <v>719414910</v>
      </c>
      <c r="R12" s="31">
        <f t="shared" si="0"/>
        <v>719414910</v>
      </c>
      <c r="S12" s="31">
        <f t="shared" si="0"/>
        <v>660630533</v>
      </c>
      <c r="T12" s="31">
        <f t="shared" si="0"/>
        <v>646876451</v>
      </c>
      <c r="U12" s="31">
        <f t="shared" si="0"/>
        <v>618428790</v>
      </c>
      <c r="V12" s="31">
        <f t="shared" si="0"/>
        <v>618428790</v>
      </c>
      <c r="W12" s="31">
        <f t="shared" si="0"/>
        <v>618428790</v>
      </c>
      <c r="X12" s="31">
        <f t="shared" si="0"/>
        <v>505291654</v>
      </c>
      <c r="Y12" s="31">
        <f t="shared" si="0"/>
        <v>113137136</v>
      </c>
      <c r="Z12" s="32">
        <f>+IF(X12&lt;&gt;0,+(Y12/X12)*100,0)</f>
        <v>22.390462043926814</v>
      </c>
      <c r="AA12" s="33">
        <f>SUM(AA6:AA11)</f>
        <v>505291654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987337</v>
      </c>
      <c r="D15" s="18">
        <v>987337</v>
      </c>
      <c r="E15" s="19">
        <v>1151290</v>
      </c>
      <c r="F15" s="20">
        <v>4855409</v>
      </c>
      <c r="G15" s="20">
        <v>986521</v>
      </c>
      <c r="H15" s="20">
        <v>985696</v>
      </c>
      <c r="I15" s="20">
        <v>956502</v>
      </c>
      <c r="J15" s="20">
        <v>956502</v>
      </c>
      <c r="K15" s="20">
        <v>955659</v>
      </c>
      <c r="L15" s="20">
        <v>954806</v>
      </c>
      <c r="M15" s="20">
        <v>4733781</v>
      </c>
      <c r="N15" s="20">
        <v>4733781</v>
      </c>
      <c r="O15" s="20">
        <v>953071</v>
      </c>
      <c r="P15" s="20">
        <v>953071</v>
      </c>
      <c r="Q15" s="20">
        <v>951296</v>
      </c>
      <c r="R15" s="20">
        <v>951296</v>
      </c>
      <c r="S15" s="20">
        <v>950394</v>
      </c>
      <c r="T15" s="20">
        <v>949482</v>
      </c>
      <c r="U15" s="20">
        <v>948559</v>
      </c>
      <c r="V15" s="20">
        <v>948559</v>
      </c>
      <c r="W15" s="20">
        <v>948559</v>
      </c>
      <c r="X15" s="20">
        <v>4855409</v>
      </c>
      <c r="Y15" s="20">
        <v>-3906850</v>
      </c>
      <c r="Z15" s="21">
        <v>-80.46</v>
      </c>
      <c r="AA15" s="22">
        <v>4855409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80230000</v>
      </c>
      <c r="D17" s="18">
        <v>80230000</v>
      </c>
      <c r="E17" s="19">
        <v>65285000</v>
      </c>
      <c r="F17" s="20">
        <v>80230000</v>
      </c>
      <c r="G17" s="20">
        <v>80230000</v>
      </c>
      <c r="H17" s="20">
        <v>80230000</v>
      </c>
      <c r="I17" s="20">
        <v>80230000</v>
      </c>
      <c r="J17" s="20">
        <v>80230000</v>
      </c>
      <c r="K17" s="20">
        <v>80230000</v>
      </c>
      <c r="L17" s="20">
        <v>80230000</v>
      </c>
      <c r="M17" s="20">
        <v>80230000</v>
      </c>
      <c r="N17" s="20">
        <v>80230000</v>
      </c>
      <c r="O17" s="20">
        <v>80230000</v>
      </c>
      <c r="P17" s="20">
        <v>80230000</v>
      </c>
      <c r="Q17" s="20">
        <v>80230000</v>
      </c>
      <c r="R17" s="20">
        <v>80230000</v>
      </c>
      <c r="S17" s="20">
        <v>80230000</v>
      </c>
      <c r="T17" s="20">
        <v>80230000</v>
      </c>
      <c r="U17" s="20">
        <v>80230000</v>
      </c>
      <c r="V17" s="20">
        <v>80230000</v>
      </c>
      <c r="W17" s="20">
        <v>80230000</v>
      </c>
      <c r="X17" s="20">
        <v>80230000</v>
      </c>
      <c r="Y17" s="20"/>
      <c r="Z17" s="21"/>
      <c r="AA17" s="22">
        <v>80230000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1056142432</v>
      </c>
      <c r="D19" s="18">
        <v>1056142432</v>
      </c>
      <c r="E19" s="19">
        <v>1428794668</v>
      </c>
      <c r="F19" s="20">
        <v>1402175782</v>
      </c>
      <c r="G19" s="20">
        <v>1062536566</v>
      </c>
      <c r="H19" s="20">
        <v>1069557251</v>
      </c>
      <c r="I19" s="20">
        <v>1087326313</v>
      </c>
      <c r="J19" s="20">
        <v>1087326313</v>
      </c>
      <c r="K19" s="20">
        <v>1106049381</v>
      </c>
      <c r="L19" s="20">
        <v>1120809151</v>
      </c>
      <c r="M19" s="20">
        <v>1127207870</v>
      </c>
      <c r="N19" s="20">
        <v>1127207870</v>
      </c>
      <c r="O19" s="20">
        <v>1143424138</v>
      </c>
      <c r="P19" s="20">
        <v>1174329937</v>
      </c>
      <c r="Q19" s="20">
        <v>1147142974</v>
      </c>
      <c r="R19" s="20">
        <v>1147142974</v>
      </c>
      <c r="S19" s="20">
        <v>1170073247</v>
      </c>
      <c r="T19" s="20">
        <v>1186892664</v>
      </c>
      <c r="U19" s="20">
        <v>1220651005</v>
      </c>
      <c r="V19" s="20">
        <v>1220651005</v>
      </c>
      <c r="W19" s="20">
        <v>1220651005</v>
      </c>
      <c r="X19" s="20">
        <v>1402175782</v>
      </c>
      <c r="Y19" s="20">
        <v>-181524777</v>
      </c>
      <c r="Z19" s="21">
        <v>-12.95</v>
      </c>
      <c r="AA19" s="22">
        <v>1402175782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11549526</v>
      </c>
      <c r="D22" s="18">
        <v>11549526</v>
      </c>
      <c r="E22" s="19">
        <v>13702174</v>
      </c>
      <c r="F22" s="20">
        <v>11549526</v>
      </c>
      <c r="G22" s="20">
        <v>13320315</v>
      </c>
      <c r="H22" s="20">
        <v>11549524</v>
      </c>
      <c r="I22" s="20">
        <v>10941011</v>
      </c>
      <c r="J22" s="20">
        <v>10941011</v>
      </c>
      <c r="K22" s="20">
        <v>11549524</v>
      </c>
      <c r="L22" s="20">
        <v>11549524</v>
      </c>
      <c r="M22" s="20">
        <v>10315858</v>
      </c>
      <c r="N22" s="20">
        <v>10315858</v>
      </c>
      <c r="O22" s="20">
        <v>10315858</v>
      </c>
      <c r="P22" s="20">
        <v>11549524</v>
      </c>
      <c r="Q22" s="20">
        <v>9699025</v>
      </c>
      <c r="R22" s="20">
        <v>9699025</v>
      </c>
      <c r="S22" s="20">
        <v>11549524</v>
      </c>
      <c r="T22" s="20">
        <v>11549524</v>
      </c>
      <c r="U22" s="20">
        <v>11549524</v>
      </c>
      <c r="V22" s="20">
        <v>11549524</v>
      </c>
      <c r="W22" s="20">
        <v>11549524</v>
      </c>
      <c r="X22" s="20">
        <v>11549526</v>
      </c>
      <c r="Y22" s="20">
        <v>-2</v>
      </c>
      <c r="Z22" s="21"/>
      <c r="AA22" s="22">
        <v>11549526</v>
      </c>
    </row>
    <row r="23" spans="1:27" ht="13.5">
      <c r="A23" s="23" t="s">
        <v>49</v>
      </c>
      <c r="B23" s="17"/>
      <c r="C23" s="18"/>
      <c r="D23" s="18"/>
      <c r="E23" s="19">
        <v>18346</v>
      </c>
      <c r="F23" s="20">
        <v>518347</v>
      </c>
      <c r="G23" s="24">
        <v>18346</v>
      </c>
      <c r="H23" s="24">
        <v>18346</v>
      </c>
      <c r="I23" s="24">
        <v>18346</v>
      </c>
      <c r="J23" s="20">
        <v>18346</v>
      </c>
      <c r="K23" s="24">
        <v>18346</v>
      </c>
      <c r="L23" s="24">
        <v>18345</v>
      </c>
      <c r="M23" s="20">
        <v>18346</v>
      </c>
      <c r="N23" s="24">
        <v>18346</v>
      </c>
      <c r="O23" s="24">
        <v>18346</v>
      </c>
      <c r="P23" s="24">
        <v>18346</v>
      </c>
      <c r="Q23" s="20">
        <v>18346</v>
      </c>
      <c r="R23" s="24">
        <v>18346</v>
      </c>
      <c r="S23" s="24">
        <v>18346</v>
      </c>
      <c r="T23" s="20">
        <v>18346</v>
      </c>
      <c r="U23" s="24">
        <v>18346</v>
      </c>
      <c r="V23" s="24">
        <v>18346</v>
      </c>
      <c r="W23" s="24">
        <v>18346</v>
      </c>
      <c r="X23" s="20">
        <v>518347</v>
      </c>
      <c r="Y23" s="24">
        <v>-500001</v>
      </c>
      <c r="Z23" s="25">
        <v>-96.46</v>
      </c>
      <c r="AA23" s="26">
        <v>518347</v>
      </c>
    </row>
    <row r="24" spans="1:27" ht="13.5">
      <c r="A24" s="27" t="s">
        <v>50</v>
      </c>
      <c r="B24" s="35"/>
      <c r="C24" s="29">
        <f aca="true" t="shared" si="1" ref="C24:Y24">SUM(C15:C23)</f>
        <v>1148909295</v>
      </c>
      <c r="D24" s="29">
        <f>SUM(D15:D23)</f>
        <v>1148909295</v>
      </c>
      <c r="E24" s="36">
        <f t="shared" si="1"/>
        <v>1508951478</v>
      </c>
      <c r="F24" s="37">
        <f t="shared" si="1"/>
        <v>1499329064</v>
      </c>
      <c r="G24" s="37">
        <f t="shared" si="1"/>
        <v>1157091748</v>
      </c>
      <c r="H24" s="37">
        <f t="shared" si="1"/>
        <v>1162340817</v>
      </c>
      <c r="I24" s="37">
        <f t="shared" si="1"/>
        <v>1179472172</v>
      </c>
      <c r="J24" s="37">
        <f t="shared" si="1"/>
        <v>1179472172</v>
      </c>
      <c r="K24" s="37">
        <f t="shared" si="1"/>
        <v>1198802910</v>
      </c>
      <c r="L24" s="37">
        <f t="shared" si="1"/>
        <v>1213561826</v>
      </c>
      <c r="M24" s="37">
        <f t="shared" si="1"/>
        <v>1222505855</v>
      </c>
      <c r="N24" s="37">
        <f t="shared" si="1"/>
        <v>1222505855</v>
      </c>
      <c r="O24" s="37">
        <f t="shared" si="1"/>
        <v>1234941413</v>
      </c>
      <c r="P24" s="37">
        <f t="shared" si="1"/>
        <v>1267080878</v>
      </c>
      <c r="Q24" s="37">
        <f t="shared" si="1"/>
        <v>1238041641</v>
      </c>
      <c r="R24" s="37">
        <f t="shared" si="1"/>
        <v>1238041641</v>
      </c>
      <c r="S24" s="37">
        <f t="shared" si="1"/>
        <v>1262821511</v>
      </c>
      <c r="T24" s="37">
        <f t="shared" si="1"/>
        <v>1279640016</v>
      </c>
      <c r="U24" s="37">
        <f t="shared" si="1"/>
        <v>1313397434</v>
      </c>
      <c r="V24" s="37">
        <f t="shared" si="1"/>
        <v>1313397434</v>
      </c>
      <c r="W24" s="37">
        <f t="shared" si="1"/>
        <v>1313397434</v>
      </c>
      <c r="X24" s="37">
        <f t="shared" si="1"/>
        <v>1499329064</v>
      </c>
      <c r="Y24" s="37">
        <f t="shared" si="1"/>
        <v>-185931630</v>
      </c>
      <c r="Z24" s="38">
        <f>+IF(X24&lt;&gt;0,+(Y24/X24)*100,0)</f>
        <v>-12.400988846568508</v>
      </c>
      <c r="AA24" s="39">
        <f>SUM(AA15:AA23)</f>
        <v>1499329064</v>
      </c>
    </row>
    <row r="25" spans="1:27" ht="13.5">
      <c r="A25" s="27" t="s">
        <v>51</v>
      </c>
      <c r="B25" s="28"/>
      <c r="C25" s="29">
        <f aca="true" t="shared" si="2" ref="C25:Y25">+C12+C24</f>
        <v>1803663356</v>
      </c>
      <c r="D25" s="29">
        <f>+D12+D24</f>
        <v>1803663356</v>
      </c>
      <c r="E25" s="30">
        <f t="shared" si="2"/>
        <v>1903465097</v>
      </c>
      <c r="F25" s="31">
        <f t="shared" si="2"/>
        <v>2004620718</v>
      </c>
      <c r="G25" s="31">
        <f t="shared" si="2"/>
        <v>1800727811</v>
      </c>
      <c r="H25" s="31">
        <f t="shared" si="2"/>
        <v>1777529440</v>
      </c>
      <c r="I25" s="31">
        <f t="shared" si="2"/>
        <v>1760884552</v>
      </c>
      <c r="J25" s="31">
        <f t="shared" si="2"/>
        <v>1760884552</v>
      </c>
      <c r="K25" s="31">
        <f t="shared" si="2"/>
        <v>1811318416</v>
      </c>
      <c r="L25" s="31">
        <f t="shared" si="2"/>
        <v>1833547331</v>
      </c>
      <c r="M25" s="31">
        <f t="shared" si="2"/>
        <v>1854345574</v>
      </c>
      <c r="N25" s="31">
        <f t="shared" si="2"/>
        <v>1854345574</v>
      </c>
      <c r="O25" s="31">
        <f t="shared" si="2"/>
        <v>1870336877</v>
      </c>
      <c r="P25" s="31">
        <f t="shared" si="2"/>
        <v>1921365978</v>
      </c>
      <c r="Q25" s="31">
        <f t="shared" si="2"/>
        <v>1957456551</v>
      </c>
      <c r="R25" s="31">
        <f t="shared" si="2"/>
        <v>1957456551</v>
      </c>
      <c r="S25" s="31">
        <f t="shared" si="2"/>
        <v>1923452044</v>
      </c>
      <c r="T25" s="31">
        <f t="shared" si="2"/>
        <v>1926516467</v>
      </c>
      <c r="U25" s="31">
        <f t="shared" si="2"/>
        <v>1931826224</v>
      </c>
      <c r="V25" s="31">
        <f t="shared" si="2"/>
        <v>1931826224</v>
      </c>
      <c r="W25" s="31">
        <f t="shared" si="2"/>
        <v>1931826224</v>
      </c>
      <c r="X25" s="31">
        <f t="shared" si="2"/>
        <v>2004620718</v>
      </c>
      <c r="Y25" s="31">
        <f t="shared" si="2"/>
        <v>-72794494</v>
      </c>
      <c r="Z25" s="32">
        <f>+IF(X25&lt;&gt;0,+(Y25/X25)*100,0)</f>
        <v>-3.6313350124719204</v>
      </c>
      <c r="AA25" s="33">
        <f>+AA12+AA24</f>
        <v>2004620718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13305361</v>
      </c>
      <c r="D30" s="18">
        <v>13305361</v>
      </c>
      <c r="E30" s="19">
        <v>9440154</v>
      </c>
      <c r="F30" s="20">
        <v>16127520</v>
      </c>
      <c r="G30" s="20">
        <v>13279531</v>
      </c>
      <c r="H30" s="20">
        <v>13318832</v>
      </c>
      <c r="I30" s="20">
        <v>13318831</v>
      </c>
      <c r="J30" s="20">
        <v>13318831</v>
      </c>
      <c r="K30" s="20">
        <v>13318832</v>
      </c>
      <c r="L30" s="20">
        <v>16672022</v>
      </c>
      <c r="M30" s="20">
        <v>13133204</v>
      </c>
      <c r="N30" s="20">
        <v>13133204</v>
      </c>
      <c r="O30" s="20">
        <v>16742663</v>
      </c>
      <c r="P30" s="20">
        <v>16742663</v>
      </c>
      <c r="Q30" s="20">
        <v>20713430</v>
      </c>
      <c r="R30" s="20">
        <v>20713430</v>
      </c>
      <c r="S30" s="20">
        <v>21237232</v>
      </c>
      <c r="T30" s="20">
        <v>16165354</v>
      </c>
      <c r="U30" s="20">
        <v>16140989</v>
      </c>
      <c r="V30" s="20">
        <v>16140989</v>
      </c>
      <c r="W30" s="20">
        <v>16140989</v>
      </c>
      <c r="X30" s="20">
        <v>16127520</v>
      </c>
      <c r="Y30" s="20">
        <v>13469</v>
      </c>
      <c r="Z30" s="21">
        <v>0.08</v>
      </c>
      <c r="AA30" s="22">
        <v>16127520</v>
      </c>
    </row>
    <row r="31" spans="1:27" ht="13.5">
      <c r="A31" s="23" t="s">
        <v>56</v>
      </c>
      <c r="B31" s="17"/>
      <c r="C31" s="18">
        <v>24237783</v>
      </c>
      <c r="D31" s="18">
        <v>24237783</v>
      </c>
      <c r="E31" s="19">
        <v>24808067</v>
      </c>
      <c r="F31" s="20">
        <v>26025489</v>
      </c>
      <c r="G31" s="20">
        <v>34451234</v>
      </c>
      <c r="H31" s="20">
        <v>24567351</v>
      </c>
      <c r="I31" s="20">
        <v>24789963</v>
      </c>
      <c r="J31" s="20">
        <v>24789963</v>
      </c>
      <c r="K31" s="20">
        <v>24901411</v>
      </c>
      <c r="L31" s="20">
        <v>25166788</v>
      </c>
      <c r="M31" s="20">
        <v>25131636</v>
      </c>
      <c r="N31" s="20">
        <v>25131636</v>
      </c>
      <c r="O31" s="20">
        <v>25125036</v>
      </c>
      <c r="P31" s="20">
        <v>25385456</v>
      </c>
      <c r="Q31" s="20">
        <v>25589924</v>
      </c>
      <c r="R31" s="20">
        <v>25589924</v>
      </c>
      <c r="S31" s="20">
        <v>25722260</v>
      </c>
      <c r="T31" s="20">
        <v>26041414</v>
      </c>
      <c r="U31" s="20">
        <v>26160144</v>
      </c>
      <c r="V31" s="20">
        <v>26160144</v>
      </c>
      <c r="W31" s="20">
        <v>26160144</v>
      </c>
      <c r="X31" s="20">
        <v>26025489</v>
      </c>
      <c r="Y31" s="20">
        <v>134655</v>
      </c>
      <c r="Z31" s="21">
        <v>0.52</v>
      </c>
      <c r="AA31" s="22">
        <v>26025489</v>
      </c>
    </row>
    <row r="32" spans="1:27" ht="13.5">
      <c r="A32" s="23" t="s">
        <v>57</v>
      </c>
      <c r="B32" s="17"/>
      <c r="C32" s="18">
        <v>248108142</v>
      </c>
      <c r="D32" s="18">
        <v>248108142</v>
      </c>
      <c r="E32" s="19">
        <v>216013946</v>
      </c>
      <c r="F32" s="20">
        <v>190218644</v>
      </c>
      <c r="G32" s="20">
        <v>196332112</v>
      </c>
      <c r="H32" s="20">
        <v>194389527</v>
      </c>
      <c r="I32" s="20">
        <v>178265245</v>
      </c>
      <c r="J32" s="20">
        <v>178265245</v>
      </c>
      <c r="K32" s="20">
        <v>199511553</v>
      </c>
      <c r="L32" s="20">
        <v>214309344</v>
      </c>
      <c r="M32" s="20">
        <v>184074448</v>
      </c>
      <c r="N32" s="20">
        <v>184074448</v>
      </c>
      <c r="O32" s="20">
        <v>121332708</v>
      </c>
      <c r="P32" s="20">
        <v>199942699</v>
      </c>
      <c r="Q32" s="20">
        <v>173378480</v>
      </c>
      <c r="R32" s="20">
        <v>173378480</v>
      </c>
      <c r="S32" s="20">
        <v>172160476</v>
      </c>
      <c r="T32" s="20">
        <v>166887804</v>
      </c>
      <c r="U32" s="20">
        <v>155531541</v>
      </c>
      <c r="V32" s="20">
        <v>155531541</v>
      </c>
      <c r="W32" s="20">
        <v>155531541</v>
      </c>
      <c r="X32" s="20">
        <v>190218644</v>
      </c>
      <c r="Y32" s="20">
        <v>-34687103</v>
      </c>
      <c r="Z32" s="21">
        <v>-18.24</v>
      </c>
      <c r="AA32" s="22">
        <v>190218644</v>
      </c>
    </row>
    <row r="33" spans="1:27" ht="13.5">
      <c r="A33" s="23" t="s">
        <v>58</v>
      </c>
      <c r="B33" s="17"/>
      <c r="C33" s="18">
        <v>1284404</v>
      </c>
      <c r="D33" s="18">
        <v>1284404</v>
      </c>
      <c r="E33" s="19">
        <v>7998629</v>
      </c>
      <c r="F33" s="20">
        <v>2784404</v>
      </c>
      <c r="G33" s="20">
        <v>7707854</v>
      </c>
      <c r="H33" s="20">
        <v>7607854</v>
      </c>
      <c r="I33" s="20">
        <v>7607854</v>
      </c>
      <c r="J33" s="20">
        <v>7607854</v>
      </c>
      <c r="K33" s="20">
        <v>7607854</v>
      </c>
      <c r="L33" s="20">
        <v>7607854</v>
      </c>
      <c r="M33" s="20">
        <v>1284404</v>
      </c>
      <c r="N33" s="20">
        <v>1284404</v>
      </c>
      <c r="O33" s="20">
        <v>1284404</v>
      </c>
      <c r="P33" s="20">
        <v>10006021</v>
      </c>
      <c r="Q33" s="20">
        <v>1284404</v>
      </c>
      <c r="R33" s="20">
        <v>1284404</v>
      </c>
      <c r="S33" s="20">
        <v>1284404</v>
      </c>
      <c r="T33" s="20">
        <v>1284404</v>
      </c>
      <c r="U33" s="20">
        <v>1284404</v>
      </c>
      <c r="V33" s="20">
        <v>1284404</v>
      </c>
      <c r="W33" s="20">
        <v>1284404</v>
      </c>
      <c r="X33" s="20">
        <v>2784404</v>
      </c>
      <c r="Y33" s="20">
        <v>-1500000</v>
      </c>
      <c r="Z33" s="21">
        <v>-53.87</v>
      </c>
      <c r="AA33" s="22">
        <v>2784404</v>
      </c>
    </row>
    <row r="34" spans="1:27" ht="13.5">
      <c r="A34" s="27" t="s">
        <v>59</v>
      </c>
      <c r="B34" s="28"/>
      <c r="C34" s="29">
        <f aca="true" t="shared" si="3" ref="C34:Y34">SUM(C29:C33)</f>
        <v>286935690</v>
      </c>
      <c r="D34" s="29">
        <f>SUM(D29:D33)</f>
        <v>286935690</v>
      </c>
      <c r="E34" s="30">
        <f t="shared" si="3"/>
        <v>258260796</v>
      </c>
      <c r="F34" s="31">
        <f t="shared" si="3"/>
        <v>235156057</v>
      </c>
      <c r="G34" s="31">
        <f t="shared" si="3"/>
        <v>251770731</v>
      </c>
      <c r="H34" s="31">
        <f t="shared" si="3"/>
        <v>239883564</v>
      </c>
      <c r="I34" s="31">
        <f t="shared" si="3"/>
        <v>223981893</v>
      </c>
      <c r="J34" s="31">
        <f t="shared" si="3"/>
        <v>223981893</v>
      </c>
      <c r="K34" s="31">
        <f t="shared" si="3"/>
        <v>245339650</v>
      </c>
      <c r="L34" s="31">
        <f t="shared" si="3"/>
        <v>263756008</v>
      </c>
      <c r="M34" s="31">
        <f t="shared" si="3"/>
        <v>223623692</v>
      </c>
      <c r="N34" s="31">
        <f t="shared" si="3"/>
        <v>223623692</v>
      </c>
      <c r="O34" s="31">
        <f t="shared" si="3"/>
        <v>164484811</v>
      </c>
      <c r="P34" s="31">
        <f t="shared" si="3"/>
        <v>252076839</v>
      </c>
      <c r="Q34" s="31">
        <f t="shared" si="3"/>
        <v>220966238</v>
      </c>
      <c r="R34" s="31">
        <f t="shared" si="3"/>
        <v>220966238</v>
      </c>
      <c r="S34" s="31">
        <f t="shared" si="3"/>
        <v>220404372</v>
      </c>
      <c r="T34" s="31">
        <f t="shared" si="3"/>
        <v>210378976</v>
      </c>
      <c r="U34" s="31">
        <f t="shared" si="3"/>
        <v>199117078</v>
      </c>
      <c r="V34" s="31">
        <f t="shared" si="3"/>
        <v>199117078</v>
      </c>
      <c r="W34" s="31">
        <f t="shared" si="3"/>
        <v>199117078</v>
      </c>
      <c r="X34" s="31">
        <f t="shared" si="3"/>
        <v>235156057</v>
      </c>
      <c r="Y34" s="31">
        <f t="shared" si="3"/>
        <v>-36038979</v>
      </c>
      <c r="Z34" s="32">
        <f>+IF(X34&lt;&gt;0,+(Y34/X34)*100,0)</f>
        <v>-15.325558465202535</v>
      </c>
      <c r="AA34" s="33">
        <f>SUM(AA29:AA33)</f>
        <v>235156057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147831834</v>
      </c>
      <c r="D37" s="18">
        <v>147831834</v>
      </c>
      <c r="E37" s="19">
        <v>278188766</v>
      </c>
      <c r="F37" s="20">
        <v>221830756</v>
      </c>
      <c r="G37" s="20">
        <v>166722064</v>
      </c>
      <c r="H37" s="20">
        <v>166238177</v>
      </c>
      <c r="I37" s="20">
        <v>164435811</v>
      </c>
      <c r="J37" s="20">
        <v>164435811</v>
      </c>
      <c r="K37" s="20">
        <v>179236809</v>
      </c>
      <c r="L37" s="20">
        <v>178756816</v>
      </c>
      <c r="M37" s="20">
        <v>193213384</v>
      </c>
      <c r="N37" s="20">
        <v>193213384</v>
      </c>
      <c r="O37" s="20">
        <v>192908425</v>
      </c>
      <c r="P37" s="20">
        <v>204752899</v>
      </c>
      <c r="Q37" s="20">
        <v>215057972</v>
      </c>
      <c r="R37" s="20">
        <v>215057972</v>
      </c>
      <c r="S37" s="20">
        <v>214799006</v>
      </c>
      <c r="T37" s="20">
        <v>214306371</v>
      </c>
      <c r="U37" s="20">
        <v>208864210</v>
      </c>
      <c r="V37" s="20">
        <v>208864210</v>
      </c>
      <c r="W37" s="20">
        <v>208864210</v>
      </c>
      <c r="X37" s="20">
        <v>221830756</v>
      </c>
      <c r="Y37" s="20">
        <v>-12966546</v>
      </c>
      <c r="Z37" s="21">
        <v>-5.85</v>
      </c>
      <c r="AA37" s="22">
        <v>221830756</v>
      </c>
    </row>
    <row r="38" spans="1:27" ht="13.5">
      <c r="A38" s="23" t="s">
        <v>58</v>
      </c>
      <c r="B38" s="17"/>
      <c r="C38" s="18">
        <v>84323991</v>
      </c>
      <c r="D38" s="18">
        <v>84323991</v>
      </c>
      <c r="E38" s="19">
        <v>128091183</v>
      </c>
      <c r="F38" s="20">
        <v>119229575</v>
      </c>
      <c r="G38" s="20">
        <v>105559029</v>
      </c>
      <c r="H38" s="20">
        <v>105559029</v>
      </c>
      <c r="I38" s="20">
        <v>105559029</v>
      </c>
      <c r="J38" s="20">
        <v>105559029</v>
      </c>
      <c r="K38" s="20">
        <v>78000540</v>
      </c>
      <c r="L38" s="20">
        <v>78000540</v>
      </c>
      <c r="M38" s="20">
        <v>84323991</v>
      </c>
      <c r="N38" s="20">
        <v>84323991</v>
      </c>
      <c r="O38" s="20">
        <v>84323990</v>
      </c>
      <c r="P38" s="20">
        <v>85608394</v>
      </c>
      <c r="Q38" s="20">
        <v>84323991</v>
      </c>
      <c r="R38" s="20">
        <v>84323991</v>
      </c>
      <c r="S38" s="20">
        <v>84323991</v>
      </c>
      <c r="T38" s="20">
        <v>84323991</v>
      </c>
      <c r="U38" s="20">
        <v>84323991</v>
      </c>
      <c r="V38" s="20">
        <v>84323991</v>
      </c>
      <c r="W38" s="20">
        <v>84323991</v>
      </c>
      <c r="X38" s="20">
        <v>119229575</v>
      </c>
      <c r="Y38" s="20">
        <v>-34905584</v>
      </c>
      <c r="Z38" s="21">
        <v>-29.28</v>
      </c>
      <c r="AA38" s="22">
        <v>119229575</v>
      </c>
    </row>
    <row r="39" spans="1:27" ht="13.5">
      <c r="A39" s="27" t="s">
        <v>61</v>
      </c>
      <c r="B39" s="35"/>
      <c r="C39" s="29">
        <f aca="true" t="shared" si="4" ref="C39:Y39">SUM(C37:C38)</f>
        <v>232155825</v>
      </c>
      <c r="D39" s="29">
        <f>SUM(D37:D38)</f>
        <v>232155825</v>
      </c>
      <c r="E39" s="36">
        <f t="shared" si="4"/>
        <v>406279949</v>
      </c>
      <c r="F39" s="37">
        <f t="shared" si="4"/>
        <v>341060331</v>
      </c>
      <c r="G39" s="37">
        <f t="shared" si="4"/>
        <v>272281093</v>
      </c>
      <c r="H39" s="37">
        <f t="shared" si="4"/>
        <v>271797206</v>
      </c>
      <c r="I39" s="37">
        <f t="shared" si="4"/>
        <v>269994840</v>
      </c>
      <c r="J39" s="37">
        <f t="shared" si="4"/>
        <v>269994840</v>
      </c>
      <c r="K39" s="37">
        <f t="shared" si="4"/>
        <v>257237349</v>
      </c>
      <c r="L39" s="37">
        <f t="shared" si="4"/>
        <v>256757356</v>
      </c>
      <c r="M39" s="37">
        <f t="shared" si="4"/>
        <v>277537375</v>
      </c>
      <c r="N39" s="37">
        <f t="shared" si="4"/>
        <v>277537375</v>
      </c>
      <c r="O39" s="37">
        <f t="shared" si="4"/>
        <v>277232415</v>
      </c>
      <c r="P39" s="37">
        <f t="shared" si="4"/>
        <v>290361293</v>
      </c>
      <c r="Q39" s="37">
        <f t="shared" si="4"/>
        <v>299381963</v>
      </c>
      <c r="R39" s="37">
        <f t="shared" si="4"/>
        <v>299381963</v>
      </c>
      <c r="S39" s="37">
        <f t="shared" si="4"/>
        <v>299122997</v>
      </c>
      <c r="T39" s="37">
        <f t="shared" si="4"/>
        <v>298630362</v>
      </c>
      <c r="U39" s="37">
        <f t="shared" si="4"/>
        <v>293188201</v>
      </c>
      <c r="V39" s="37">
        <f t="shared" si="4"/>
        <v>293188201</v>
      </c>
      <c r="W39" s="37">
        <f t="shared" si="4"/>
        <v>293188201</v>
      </c>
      <c r="X39" s="37">
        <f t="shared" si="4"/>
        <v>341060331</v>
      </c>
      <c r="Y39" s="37">
        <f t="shared" si="4"/>
        <v>-47872130</v>
      </c>
      <c r="Z39" s="38">
        <f>+IF(X39&lt;&gt;0,+(Y39/X39)*100,0)</f>
        <v>-14.03626445199222</v>
      </c>
      <c r="AA39" s="39">
        <f>SUM(AA37:AA38)</f>
        <v>341060331</v>
      </c>
    </row>
    <row r="40" spans="1:27" ht="13.5">
      <c r="A40" s="27" t="s">
        <v>62</v>
      </c>
      <c r="B40" s="28"/>
      <c r="C40" s="29">
        <f aca="true" t="shared" si="5" ref="C40:Y40">+C34+C39</f>
        <v>519091515</v>
      </c>
      <c r="D40" s="29">
        <f>+D34+D39</f>
        <v>519091515</v>
      </c>
      <c r="E40" s="30">
        <f t="shared" si="5"/>
        <v>664540745</v>
      </c>
      <c r="F40" s="31">
        <f t="shared" si="5"/>
        <v>576216388</v>
      </c>
      <c r="G40" s="31">
        <f t="shared" si="5"/>
        <v>524051824</v>
      </c>
      <c r="H40" s="31">
        <f t="shared" si="5"/>
        <v>511680770</v>
      </c>
      <c r="I40" s="31">
        <f t="shared" si="5"/>
        <v>493976733</v>
      </c>
      <c r="J40" s="31">
        <f t="shared" si="5"/>
        <v>493976733</v>
      </c>
      <c r="K40" s="31">
        <f t="shared" si="5"/>
        <v>502576999</v>
      </c>
      <c r="L40" s="31">
        <f t="shared" si="5"/>
        <v>520513364</v>
      </c>
      <c r="M40" s="31">
        <f t="shared" si="5"/>
        <v>501161067</v>
      </c>
      <c r="N40" s="31">
        <f t="shared" si="5"/>
        <v>501161067</v>
      </c>
      <c r="O40" s="31">
        <f t="shared" si="5"/>
        <v>441717226</v>
      </c>
      <c r="P40" s="31">
        <f t="shared" si="5"/>
        <v>542438132</v>
      </c>
      <c r="Q40" s="31">
        <f t="shared" si="5"/>
        <v>520348201</v>
      </c>
      <c r="R40" s="31">
        <f t="shared" si="5"/>
        <v>520348201</v>
      </c>
      <c r="S40" s="31">
        <f t="shared" si="5"/>
        <v>519527369</v>
      </c>
      <c r="T40" s="31">
        <f t="shared" si="5"/>
        <v>509009338</v>
      </c>
      <c r="U40" s="31">
        <f t="shared" si="5"/>
        <v>492305279</v>
      </c>
      <c r="V40" s="31">
        <f t="shared" si="5"/>
        <v>492305279</v>
      </c>
      <c r="W40" s="31">
        <f t="shared" si="5"/>
        <v>492305279</v>
      </c>
      <c r="X40" s="31">
        <f t="shared" si="5"/>
        <v>576216388</v>
      </c>
      <c r="Y40" s="31">
        <f t="shared" si="5"/>
        <v>-83911109</v>
      </c>
      <c r="Z40" s="32">
        <f>+IF(X40&lt;&gt;0,+(Y40/X40)*100,0)</f>
        <v>-14.562430147335553</v>
      </c>
      <c r="AA40" s="33">
        <f>+AA34+AA39</f>
        <v>576216388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1284571841</v>
      </c>
      <c r="D42" s="43">
        <f>+D25-D40</f>
        <v>1284571841</v>
      </c>
      <c r="E42" s="44">
        <f t="shared" si="6"/>
        <v>1238924352</v>
      </c>
      <c r="F42" s="45">
        <f t="shared" si="6"/>
        <v>1428404330</v>
      </c>
      <c r="G42" s="45">
        <f t="shared" si="6"/>
        <v>1276675987</v>
      </c>
      <c r="H42" s="45">
        <f t="shared" si="6"/>
        <v>1265848670</v>
      </c>
      <c r="I42" s="45">
        <f t="shared" si="6"/>
        <v>1266907819</v>
      </c>
      <c r="J42" s="45">
        <f t="shared" si="6"/>
        <v>1266907819</v>
      </c>
      <c r="K42" s="45">
        <f t="shared" si="6"/>
        <v>1308741417</v>
      </c>
      <c r="L42" s="45">
        <f t="shared" si="6"/>
        <v>1313033967</v>
      </c>
      <c r="M42" s="45">
        <f t="shared" si="6"/>
        <v>1353184507</v>
      </c>
      <c r="N42" s="45">
        <f t="shared" si="6"/>
        <v>1353184507</v>
      </c>
      <c r="O42" s="45">
        <f t="shared" si="6"/>
        <v>1428619651</v>
      </c>
      <c r="P42" s="45">
        <f t="shared" si="6"/>
        <v>1378927846</v>
      </c>
      <c r="Q42" s="45">
        <f t="shared" si="6"/>
        <v>1437108350</v>
      </c>
      <c r="R42" s="45">
        <f t="shared" si="6"/>
        <v>1437108350</v>
      </c>
      <c r="S42" s="45">
        <f t="shared" si="6"/>
        <v>1403924675</v>
      </c>
      <c r="T42" s="45">
        <f t="shared" si="6"/>
        <v>1417507129</v>
      </c>
      <c r="U42" s="45">
        <f t="shared" si="6"/>
        <v>1439520945</v>
      </c>
      <c r="V42" s="45">
        <f t="shared" si="6"/>
        <v>1439520945</v>
      </c>
      <c r="W42" s="45">
        <f t="shared" si="6"/>
        <v>1439520945</v>
      </c>
      <c r="X42" s="45">
        <f t="shared" si="6"/>
        <v>1428404330</v>
      </c>
      <c r="Y42" s="45">
        <f t="shared" si="6"/>
        <v>11116615</v>
      </c>
      <c r="Z42" s="46">
        <f>+IF(X42&lt;&gt;0,+(Y42/X42)*100,0)</f>
        <v>0.7782540816016709</v>
      </c>
      <c r="AA42" s="47">
        <f>+AA25-AA40</f>
        <v>1428404330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1266030548</v>
      </c>
      <c r="D45" s="18">
        <v>1266030548</v>
      </c>
      <c r="E45" s="19">
        <v>1220383059</v>
      </c>
      <c r="F45" s="20">
        <v>1409863037</v>
      </c>
      <c r="G45" s="20">
        <v>1258134692</v>
      </c>
      <c r="H45" s="20">
        <v>1247307377</v>
      </c>
      <c r="I45" s="20">
        <v>1248366524</v>
      </c>
      <c r="J45" s="20">
        <v>1248366524</v>
      </c>
      <c r="K45" s="20">
        <v>1290200124</v>
      </c>
      <c r="L45" s="20">
        <v>1294492674</v>
      </c>
      <c r="M45" s="20">
        <v>1334643214</v>
      </c>
      <c r="N45" s="20">
        <v>1334643214</v>
      </c>
      <c r="O45" s="20">
        <v>1410078357</v>
      </c>
      <c r="P45" s="20">
        <v>1360386554</v>
      </c>
      <c r="Q45" s="20">
        <v>1418567057</v>
      </c>
      <c r="R45" s="20">
        <v>1418567057</v>
      </c>
      <c r="S45" s="20">
        <v>1385383382</v>
      </c>
      <c r="T45" s="20">
        <v>1398965836</v>
      </c>
      <c r="U45" s="20">
        <v>1420979652</v>
      </c>
      <c r="V45" s="20">
        <v>1420979652</v>
      </c>
      <c r="W45" s="20">
        <v>1420979652</v>
      </c>
      <c r="X45" s="20">
        <v>1409863037</v>
      </c>
      <c r="Y45" s="20">
        <v>11116615</v>
      </c>
      <c r="Z45" s="48">
        <v>0.79</v>
      </c>
      <c r="AA45" s="22">
        <v>1409863037</v>
      </c>
    </row>
    <row r="46" spans="1:27" ht="13.5">
      <c r="A46" s="23" t="s">
        <v>67</v>
      </c>
      <c r="B46" s="17"/>
      <c r="C46" s="18">
        <v>18541293</v>
      </c>
      <c r="D46" s="18">
        <v>18541293</v>
      </c>
      <c r="E46" s="19">
        <v>18541293</v>
      </c>
      <c r="F46" s="20">
        <v>18541293</v>
      </c>
      <c r="G46" s="20">
        <v>18541293</v>
      </c>
      <c r="H46" s="20">
        <v>18541293</v>
      </c>
      <c r="I46" s="20">
        <v>18541293</v>
      </c>
      <c r="J46" s="20">
        <v>18541293</v>
      </c>
      <c r="K46" s="20">
        <v>18541293</v>
      </c>
      <c r="L46" s="20">
        <v>18541293</v>
      </c>
      <c r="M46" s="20">
        <v>18541293</v>
      </c>
      <c r="N46" s="20">
        <v>18541293</v>
      </c>
      <c r="O46" s="20">
        <v>18541293</v>
      </c>
      <c r="P46" s="20">
        <v>18541293</v>
      </c>
      <c r="Q46" s="20">
        <v>18541293</v>
      </c>
      <c r="R46" s="20">
        <v>18541293</v>
      </c>
      <c r="S46" s="20">
        <v>18541293</v>
      </c>
      <c r="T46" s="20">
        <v>18541293</v>
      </c>
      <c r="U46" s="20">
        <v>18541293</v>
      </c>
      <c r="V46" s="20">
        <v>18541293</v>
      </c>
      <c r="W46" s="20">
        <v>18541293</v>
      </c>
      <c r="X46" s="20">
        <v>18541293</v>
      </c>
      <c r="Y46" s="20"/>
      <c r="Z46" s="48"/>
      <c r="AA46" s="22">
        <v>18541293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1284571841</v>
      </c>
      <c r="D48" s="51">
        <f>SUM(D45:D47)</f>
        <v>1284571841</v>
      </c>
      <c r="E48" s="52">
        <f t="shared" si="7"/>
        <v>1238924352</v>
      </c>
      <c r="F48" s="53">
        <f t="shared" si="7"/>
        <v>1428404330</v>
      </c>
      <c r="G48" s="53">
        <f t="shared" si="7"/>
        <v>1276675985</v>
      </c>
      <c r="H48" s="53">
        <f t="shared" si="7"/>
        <v>1265848670</v>
      </c>
      <c r="I48" s="53">
        <f t="shared" si="7"/>
        <v>1266907817</v>
      </c>
      <c r="J48" s="53">
        <f t="shared" si="7"/>
        <v>1266907817</v>
      </c>
      <c r="K48" s="53">
        <f t="shared" si="7"/>
        <v>1308741417</v>
      </c>
      <c r="L48" s="53">
        <f t="shared" si="7"/>
        <v>1313033967</v>
      </c>
      <c r="M48" s="53">
        <f t="shared" si="7"/>
        <v>1353184507</v>
      </c>
      <c r="N48" s="53">
        <f t="shared" si="7"/>
        <v>1353184507</v>
      </c>
      <c r="O48" s="53">
        <f t="shared" si="7"/>
        <v>1428619650</v>
      </c>
      <c r="P48" s="53">
        <f t="shared" si="7"/>
        <v>1378927847</v>
      </c>
      <c r="Q48" s="53">
        <f t="shared" si="7"/>
        <v>1437108350</v>
      </c>
      <c r="R48" s="53">
        <f t="shared" si="7"/>
        <v>1437108350</v>
      </c>
      <c r="S48" s="53">
        <f t="shared" si="7"/>
        <v>1403924675</v>
      </c>
      <c r="T48" s="53">
        <f t="shared" si="7"/>
        <v>1417507129</v>
      </c>
      <c r="U48" s="53">
        <f t="shared" si="7"/>
        <v>1439520945</v>
      </c>
      <c r="V48" s="53">
        <f t="shared" si="7"/>
        <v>1439520945</v>
      </c>
      <c r="W48" s="53">
        <f t="shared" si="7"/>
        <v>1439520945</v>
      </c>
      <c r="X48" s="53">
        <f t="shared" si="7"/>
        <v>1428404330</v>
      </c>
      <c r="Y48" s="53">
        <f t="shared" si="7"/>
        <v>11116615</v>
      </c>
      <c r="Z48" s="54">
        <f>+IF(X48&lt;&gt;0,+(Y48/X48)*100,0)</f>
        <v>0.7782540816016709</v>
      </c>
      <c r="AA48" s="55">
        <f>SUM(AA45:AA47)</f>
        <v>1428404330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618524</v>
      </c>
      <c r="D6" s="18">
        <v>618524</v>
      </c>
      <c r="E6" s="19">
        <v>5000000</v>
      </c>
      <c r="F6" s="20">
        <v>5000000</v>
      </c>
      <c r="G6" s="20">
        <v>75494831</v>
      </c>
      <c r="H6" s="20">
        <v>75494831</v>
      </c>
      <c r="I6" s="20">
        <v>75494831</v>
      </c>
      <c r="J6" s="20">
        <v>75494831</v>
      </c>
      <c r="K6" s="20">
        <v>75494831</v>
      </c>
      <c r="L6" s="20">
        <v>75494831</v>
      </c>
      <c r="M6" s="20">
        <v>75494831</v>
      </c>
      <c r="N6" s="20">
        <v>75494831</v>
      </c>
      <c r="O6" s="20">
        <v>75494831</v>
      </c>
      <c r="P6" s="20">
        <v>75494831</v>
      </c>
      <c r="Q6" s="20">
        <v>75494831</v>
      </c>
      <c r="R6" s="20">
        <v>75494831</v>
      </c>
      <c r="S6" s="20">
        <v>75494831</v>
      </c>
      <c r="T6" s="20">
        <v>75494831</v>
      </c>
      <c r="U6" s="20"/>
      <c r="V6" s="20">
        <v>75494831</v>
      </c>
      <c r="W6" s="20">
        <v>75494831</v>
      </c>
      <c r="X6" s="20">
        <v>5000000</v>
      </c>
      <c r="Y6" s="20">
        <v>70494831</v>
      </c>
      <c r="Z6" s="21">
        <v>1409.9</v>
      </c>
      <c r="AA6" s="22">
        <v>5000000</v>
      </c>
    </row>
    <row r="7" spans="1:27" ht="13.5">
      <c r="A7" s="23" t="s">
        <v>34</v>
      </c>
      <c r="B7" s="17"/>
      <c r="C7" s="18">
        <v>60286785</v>
      </c>
      <c r="D7" s="18">
        <v>60286785</v>
      </c>
      <c r="E7" s="19">
        <v>48711000</v>
      </c>
      <c r="F7" s="20">
        <v>63084000</v>
      </c>
      <c r="G7" s="20">
        <v>6340543</v>
      </c>
      <c r="H7" s="20">
        <v>6340543</v>
      </c>
      <c r="I7" s="20">
        <v>6340543</v>
      </c>
      <c r="J7" s="20">
        <v>6340543</v>
      </c>
      <c r="K7" s="20">
        <v>6340543</v>
      </c>
      <c r="L7" s="20">
        <v>6340543</v>
      </c>
      <c r="M7" s="20">
        <v>6340543</v>
      </c>
      <c r="N7" s="20">
        <v>6340543</v>
      </c>
      <c r="O7" s="20">
        <v>6340543</v>
      </c>
      <c r="P7" s="20">
        <v>6340543</v>
      </c>
      <c r="Q7" s="20">
        <v>6340543</v>
      </c>
      <c r="R7" s="20">
        <v>6340543</v>
      </c>
      <c r="S7" s="20">
        <v>6340543</v>
      </c>
      <c r="T7" s="20">
        <v>6340543</v>
      </c>
      <c r="U7" s="20"/>
      <c r="V7" s="20">
        <v>6340543</v>
      </c>
      <c r="W7" s="20">
        <v>6340543</v>
      </c>
      <c r="X7" s="20">
        <v>63084000</v>
      </c>
      <c r="Y7" s="20">
        <v>-56743457</v>
      </c>
      <c r="Z7" s="21">
        <v>-89.95</v>
      </c>
      <c r="AA7" s="22">
        <v>63084000</v>
      </c>
    </row>
    <row r="8" spans="1:27" ht="13.5">
      <c r="A8" s="23" t="s">
        <v>35</v>
      </c>
      <c r="B8" s="17"/>
      <c r="C8" s="18">
        <v>11029342</v>
      </c>
      <c r="D8" s="18">
        <v>11029342</v>
      </c>
      <c r="E8" s="19">
        <v>37000000</v>
      </c>
      <c r="F8" s="20">
        <v>41001000</v>
      </c>
      <c r="G8" s="20">
        <v>43227177</v>
      </c>
      <c r="H8" s="20">
        <v>43227177</v>
      </c>
      <c r="I8" s="20">
        <v>43227177</v>
      </c>
      <c r="J8" s="20">
        <v>43227177</v>
      </c>
      <c r="K8" s="20">
        <v>43227177</v>
      </c>
      <c r="L8" s="20">
        <v>43227177</v>
      </c>
      <c r="M8" s="20">
        <v>43227177</v>
      </c>
      <c r="N8" s="20">
        <v>43227177</v>
      </c>
      <c r="O8" s="20">
        <v>43227177</v>
      </c>
      <c r="P8" s="20">
        <v>43227177</v>
      </c>
      <c r="Q8" s="20">
        <v>43227177</v>
      </c>
      <c r="R8" s="20">
        <v>43227177</v>
      </c>
      <c r="S8" s="20">
        <v>43227177</v>
      </c>
      <c r="T8" s="20">
        <v>43227177</v>
      </c>
      <c r="U8" s="20"/>
      <c r="V8" s="20">
        <v>43227177</v>
      </c>
      <c r="W8" s="20">
        <v>43227177</v>
      </c>
      <c r="X8" s="20">
        <v>41001000</v>
      </c>
      <c r="Y8" s="20">
        <v>2226177</v>
      </c>
      <c r="Z8" s="21">
        <v>5.43</v>
      </c>
      <c r="AA8" s="22">
        <v>41001000</v>
      </c>
    </row>
    <row r="9" spans="1:27" ht="13.5">
      <c r="A9" s="23" t="s">
        <v>36</v>
      </c>
      <c r="B9" s="17"/>
      <c r="C9" s="18">
        <v>18317516</v>
      </c>
      <c r="D9" s="18">
        <v>18317516</v>
      </c>
      <c r="E9" s="19">
        <v>3000000</v>
      </c>
      <c r="F9" s="20">
        <v>3000000</v>
      </c>
      <c r="G9" s="20">
        <v>920345</v>
      </c>
      <c r="H9" s="20">
        <v>920345</v>
      </c>
      <c r="I9" s="20">
        <v>920345</v>
      </c>
      <c r="J9" s="20">
        <v>920345</v>
      </c>
      <c r="K9" s="20">
        <v>920345</v>
      </c>
      <c r="L9" s="20">
        <v>920345</v>
      </c>
      <c r="M9" s="20">
        <v>920345</v>
      </c>
      <c r="N9" s="20">
        <v>920345</v>
      </c>
      <c r="O9" s="20">
        <v>920345</v>
      </c>
      <c r="P9" s="20">
        <v>920345</v>
      </c>
      <c r="Q9" s="20">
        <v>920345</v>
      </c>
      <c r="R9" s="20">
        <v>920345</v>
      </c>
      <c r="S9" s="20">
        <v>920345</v>
      </c>
      <c r="T9" s="20">
        <v>920345</v>
      </c>
      <c r="U9" s="20"/>
      <c r="V9" s="20">
        <v>920345</v>
      </c>
      <c r="W9" s="20">
        <v>920345</v>
      </c>
      <c r="X9" s="20">
        <v>3000000</v>
      </c>
      <c r="Y9" s="20">
        <v>-2079655</v>
      </c>
      <c r="Z9" s="21">
        <v>-69.32</v>
      </c>
      <c r="AA9" s="22">
        <v>3000000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666865</v>
      </c>
      <c r="D11" s="18">
        <v>666865</v>
      </c>
      <c r="E11" s="19"/>
      <c r="F11" s="20"/>
      <c r="G11" s="20">
        <v>699538</v>
      </c>
      <c r="H11" s="20">
        <v>699538</v>
      </c>
      <c r="I11" s="20">
        <v>699538</v>
      </c>
      <c r="J11" s="20">
        <v>699538</v>
      </c>
      <c r="K11" s="20">
        <v>699538</v>
      </c>
      <c r="L11" s="20">
        <v>699538</v>
      </c>
      <c r="M11" s="20">
        <v>699538</v>
      </c>
      <c r="N11" s="20">
        <v>699538</v>
      </c>
      <c r="O11" s="20">
        <v>699538</v>
      </c>
      <c r="P11" s="20">
        <v>699538</v>
      </c>
      <c r="Q11" s="20">
        <v>699538</v>
      </c>
      <c r="R11" s="20">
        <v>699538</v>
      </c>
      <c r="S11" s="20">
        <v>699538</v>
      </c>
      <c r="T11" s="20">
        <v>699538</v>
      </c>
      <c r="U11" s="20"/>
      <c r="V11" s="20">
        <v>699538</v>
      </c>
      <c r="W11" s="20">
        <v>699538</v>
      </c>
      <c r="X11" s="20"/>
      <c r="Y11" s="20">
        <v>699538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90919032</v>
      </c>
      <c r="D12" s="29">
        <f>SUM(D6:D11)</f>
        <v>90919032</v>
      </c>
      <c r="E12" s="30">
        <f t="shared" si="0"/>
        <v>93711000</v>
      </c>
      <c r="F12" s="31">
        <f t="shared" si="0"/>
        <v>112085000</v>
      </c>
      <c r="G12" s="31">
        <f t="shared" si="0"/>
        <v>126682434</v>
      </c>
      <c r="H12" s="31">
        <f t="shared" si="0"/>
        <v>126682434</v>
      </c>
      <c r="I12" s="31">
        <f t="shared" si="0"/>
        <v>126682434</v>
      </c>
      <c r="J12" s="31">
        <f t="shared" si="0"/>
        <v>126682434</v>
      </c>
      <c r="K12" s="31">
        <f t="shared" si="0"/>
        <v>126682434</v>
      </c>
      <c r="L12" s="31">
        <f t="shared" si="0"/>
        <v>126682434</v>
      </c>
      <c r="M12" s="31">
        <f t="shared" si="0"/>
        <v>126682434</v>
      </c>
      <c r="N12" s="31">
        <f t="shared" si="0"/>
        <v>126682434</v>
      </c>
      <c r="O12" s="31">
        <f t="shared" si="0"/>
        <v>126682434</v>
      </c>
      <c r="P12" s="31">
        <f t="shared" si="0"/>
        <v>126682434</v>
      </c>
      <c r="Q12" s="31">
        <f t="shared" si="0"/>
        <v>126682434</v>
      </c>
      <c r="R12" s="31">
        <f t="shared" si="0"/>
        <v>126682434</v>
      </c>
      <c r="S12" s="31">
        <f t="shared" si="0"/>
        <v>126682434</v>
      </c>
      <c r="T12" s="31">
        <f t="shared" si="0"/>
        <v>126682434</v>
      </c>
      <c r="U12" s="31">
        <f t="shared" si="0"/>
        <v>0</v>
      </c>
      <c r="V12" s="31">
        <f t="shared" si="0"/>
        <v>126682434</v>
      </c>
      <c r="W12" s="31">
        <f t="shared" si="0"/>
        <v>126682434</v>
      </c>
      <c r="X12" s="31">
        <f t="shared" si="0"/>
        <v>112085000</v>
      </c>
      <c r="Y12" s="31">
        <f t="shared" si="0"/>
        <v>14597434</v>
      </c>
      <c r="Z12" s="32">
        <f>+IF(X12&lt;&gt;0,+(Y12/X12)*100,0)</f>
        <v>13.023539278226345</v>
      </c>
      <c r="AA12" s="33">
        <f>SUM(AA6:AA11)</f>
        <v>112085000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46606200</v>
      </c>
      <c r="D17" s="18">
        <v>46606200</v>
      </c>
      <c r="E17" s="19">
        <v>23211000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260710000</v>
      </c>
      <c r="D19" s="18">
        <v>260710000</v>
      </c>
      <c r="E19" s="19">
        <v>292391000</v>
      </c>
      <c r="F19" s="20">
        <v>279391000</v>
      </c>
      <c r="G19" s="20">
        <v>258605218</v>
      </c>
      <c r="H19" s="20">
        <v>258605218</v>
      </c>
      <c r="I19" s="20">
        <v>258605218</v>
      </c>
      <c r="J19" s="20">
        <v>258605218</v>
      </c>
      <c r="K19" s="20">
        <v>258605218</v>
      </c>
      <c r="L19" s="20">
        <v>258605218</v>
      </c>
      <c r="M19" s="20">
        <v>258605218</v>
      </c>
      <c r="N19" s="20">
        <v>258605218</v>
      </c>
      <c r="O19" s="20">
        <v>258605218</v>
      </c>
      <c r="P19" s="20">
        <v>258605218</v>
      </c>
      <c r="Q19" s="20">
        <v>258605218</v>
      </c>
      <c r="R19" s="20">
        <v>258605218</v>
      </c>
      <c r="S19" s="20">
        <v>258605218</v>
      </c>
      <c r="T19" s="20">
        <v>258605218</v>
      </c>
      <c r="U19" s="20"/>
      <c r="V19" s="20">
        <v>258605218</v>
      </c>
      <c r="W19" s="20">
        <v>258605218</v>
      </c>
      <c r="X19" s="20">
        <v>279391000</v>
      </c>
      <c r="Y19" s="20">
        <v>-20785782</v>
      </c>
      <c r="Z19" s="21">
        <v>-7.44</v>
      </c>
      <c r="AA19" s="22">
        <v>279391000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73000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307316200</v>
      </c>
      <c r="D24" s="29">
        <f>SUM(D15:D23)</f>
        <v>307316200</v>
      </c>
      <c r="E24" s="36">
        <f t="shared" si="1"/>
        <v>315675000</v>
      </c>
      <c r="F24" s="37">
        <f t="shared" si="1"/>
        <v>279391000</v>
      </c>
      <c r="G24" s="37">
        <f t="shared" si="1"/>
        <v>258605218</v>
      </c>
      <c r="H24" s="37">
        <f t="shared" si="1"/>
        <v>258605218</v>
      </c>
      <c r="I24" s="37">
        <f t="shared" si="1"/>
        <v>258605218</v>
      </c>
      <c r="J24" s="37">
        <f t="shared" si="1"/>
        <v>258605218</v>
      </c>
      <c r="K24" s="37">
        <f t="shared" si="1"/>
        <v>258605218</v>
      </c>
      <c r="L24" s="37">
        <f t="shared" si="1"/>
        <v>258605218</v>
      </c>
      <c r="M24" s="37">
        <f t="shared" si="1"/>
        <v>258605218</v>
      </c>
      <c r="N24" s="37">
        <f t="shared" si="1"/>
        <v>258605218</v>
      </c>
      <c r="O24" s="37">
        <f t="shared" si="1"/>
        <v>258605218</v>
      </c>
      <c r="P24" s="37">
        <f t="shared" si="1"/>
        <v>258605218</v>
      </c>
      <c r="Q24" s="37">
        <f t="shared" si="1"/>
        <v>258605218</v>
      </c>
      <c r="R24" s="37">
        <f t="shared" si="1"/>
        <v>258605218</v>
      </c>
      <c r="S24" s="37">
        <f t="shared" si="1"/>
        <v>258605218</v>
      </c>
      <c r="T24" s="37">
        <f t="shared" si="1"/>
        <v>258605218</v>
      </c>
      <c r="U24" s="37">
        <f t="shared" si="1"/>
        <v>0</v>
      </c>
      <c r="V24" s="37">
        <f t="shared" si="1"/>
        <v>258605218</v>
      </c>
      <c r="W24" s="37">
        <f t="shared" si="1"/>
        <v>258605218</v>
      </c>
      <c r="X24" s="37">
        <f t="shared" si="1"/>
        <v>279391000</v>
      </c>
      <c r="Y24" s="37">
        <f t="shared" si="1"/>
        <v>-20785782</v>
      </c>
      <c r="Z24" s="38">
        <f>+IF(X24&lt;&gt;0,+(Y24/X24)*100,0)</f>
        <v>-7.4396748642583335</v>
      </c>
      <c r="AA24" s="39">
        <f>SUM(AA15:AA23)</f>
        <v>279391000</v>
      </c>
    </row>
    <row r="25" spans="1:27" ht="13.5">
      <c r="A25" s="27" t="s">
        <v>51</v>
      </c>
      <c r="B25" s="28"/>
      <c r="C25" s="29">
        <f aca="true" t="shared" si="2" ref="C25:Y25">+C12+C24</f>
        <v>398235232</v>
      </c>
      <c r="D25" s="29">
        <f>+D12+D24</f>
        <v>398235232</v>
      </c>
      <c r="E25" s="30">
        <f t="shared" si="2"/>
        <v>409386000</v>
      </c>
      <c r="F25" s="31">
        <f t="shared" si="2"/>
        <v>391476000</v>
      </c>
      <c r="G25" s="31">
        <f t="shared" si="2"/>
        <v>385287652</v>
      </c>
      <c r="H25" s="31">
        <f t="shared" si="2"/>
        <v>385287652</v>
      </c>
      <c r="I25" s="31">
        <f t="shared" si="2"/>
        <v>385287652</v>
      </c>
      <c r="J25" s="31">
        <f t="shared" si="2"/>
        <v>385287652</v>
      </c>
      <c r="K25" s="31">
        <f t="shared" si="2"/>
        <v>385287652</v>
      </c>
      <c r="L25" s="31">
        <f t="shared" si="2"/>
        <v>385287652</v>
      </c>
      <c r="M25" s="31">
        <f t="shared" si="2"/>
        <v>385287652</v>
      </c>
      <c r="N25" s="31">
        <f t="shared" si="2"/>
        <v>385287652</v>
      </c>
      <c r="O25" s="31">
        <f t="shared" si="2"/>
        <v>385287652</v>
      </c>
      <c r="P25" s="31">
        <f t="shared" si="2"/>
        <v>385287652</v>
      </c>
      <c r="Q25" s="31">
        <f t="shared" si="2"/>
        <v>385287652</v>
      </c>
      <c r="R25" s="31">
        <f t="shared" si="2"/>
        <v>385287652</v>
      </c>
      <c r="S25" s="31">
        <f t="shared" si="2"/>
        <v>385287652</v>
      </c>
      <c r="T25" s="31">
        <f t="shared" si="2"/>
        <v>385287652</v>
      </c>
      <c r="U25" s="31">
        <f t="shared" si="2"/>
        <v>0</v>
      </c>
      <c r="V25" s="31">
        <f t="shared" si="2"/>
        <v>385287652</v>
      </c>
      <c r="W25" s="31">
        <f t="shared" si="2"/>
        <v>385287652</v>
      </c>
      <c r="X25" s="31">
        <f t="shared" si="2"/>
        <v>391476000</v>
      </c>
      <c r="Y25" s="31">
        <f t="shared" si="2"/>
        <v>-6188348</v>
      </c>
      <c r="Z25" s="32">
        <f>+IF(X25&lt;&gt;0,+(Y25/X25)*100,0)</f>
        <v>-1.5807732785662467</v>
      </c>
      <c r="AA25" s="33">
        <f>+AA12+AA24</f>
        <v>391476000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1535215</v>
      </c>
      <c r="D31" s="18">
        <v>1535215</v>
      </c>
      <c r="E31" s="19">
        <v>1220000</v>
      </c>
      <c r="F31" s="20">
        <v>1220000</v>
      </c>
      <c r="G31" s="20">
        <v>1446592</v>
      </c>
      <c r="H31" s="20">
        <v>1446592</v>
      </c>
      <c r="I31" s="20">
        <v>1446592</v>
      </c>
      <c r="J31" s="20">
        <v>1446592</v>
      </c>
      <c r="K31" s="20">
        <v>1446592</v>
      </c>
      <c r="L31" s="20">
        <v>1446592</v>
      </c>
      <c r="M31" s="20">
        <v>1446592</v>
      </c>
      <c r="N31" s="20">
        <v>1446592</v>
      </c>
      <c r="O31" s="20">
        <v>1446592</v>
      </c>
      <c r="P31" s="20">
        <v>1446592</v>
      </c>
      <c r="Q31" s="20">
        <v>1446592</v>
      </c>
      <c r="R31" s="20">
        <v>1446592</v>
      </c>
      <c r="S31" s="20">
        <v>1446592</v>
      </c>
      <c r="T31" s="20">
        <v>1446592</v>
      </c>
      <c r="U31" s="20"/>
      <c r="V31" s="20">
        <v>1446592</v>
      </c>
      <c r="W31" s="20">
        <v>1446592</v>
      </c>
      <c r="X31" s="20">
        <v>1220000</v>
      </c>
      <c r="Y31" s="20">
        <v>226592</v>
      </c>
      <c r="Z31" s="21">
        <v>18.57</v>
      </c>
      <c r="AA31" s="22">
        <v>1220000</v>
      </c>
    </row>
    <row r="32" spans="1:27" ht="13.5">
      <c r="A32" s="23" t="s">
        <v>57</v>
      </c>
      <c r="B32" s="17"/>
      <c r="C32" s="18">
        <v>23677768</v>
      </c>
      <c r="D32" s="18">
        <v>23677768</v>
      </c>
      <c r="E32" s="19">
        <v>7500000</v>
      </c>
      <c r="F32" s="20">
        <v>21873000</v>
      </c>
      <c r="G32" s="20">
        <v>22480766</v>
      </c>
      <c r="H32" s="20">
        <v>22480766</v>
      </c>
      <c r="I32" s="20">
        <v>22480766</v>
      </c>
      <c r="J32" s="20">
        <v>22480766</v>
      </c>
      <c r="K32" s="20">
        <v>22480766</v>
      </c>
      <c r="L32" s="20">
        <v>22480766</v>
      </c>
      <c r="M32" s="20">
        <v>22480766</v>
      </c>
      <c r="N32" s="20">
        <v>22480766</v>
      </c>
      <c r="O32" s="20">
        <v>22480766</v>
      </c>
      <c r="P32" s="20">
        <v>22480766</v>
      </c>
      <c r="Q32" s="20">
        <v>22480766</v>
      </c>
      <c r="R32" s="20">
        <v>22480766</v>
      </c>
      <c r="S32" s="20">
        <v>22480766</v>
      </c>
      <c r="T32" s="20">
        <v>22480766</v>
      </c>
      <c r="U32" s="20"/>
      <c r="V32" s="20">
        <v>22480766</v>
      </c>
      <c r="W32" s="20">
        <v>22480766</v>
      </c>
      <c r="X32" s="20">
        <v>21873000</v>
      </c>
      <c r="Y32" s="20">
        <v>607766</v>
      </c>
      <c r="Z32" s="21">
        <v>2.78</v>
      </c>
      <c r="AA32" s="22">
        <v>21873000</v>
      </c>
    </row>
    <row r="33" spans="1:27" ht="13.5">
      <c r="A33" s="23" t="s">
        <v>58</v>
      </c>
      <c r="B33" s="17"/>
      <c r="C33" s="18"/>
      <c r="D33" s="18"/>
      <c r="E33" s="19">
        <v>4488000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25212983</v>
      </c>
      <c r="D34" s="29">
        <f>SUM(D29:D33)</f>
        <v>25212983</v>
      </c>
      <c r="E34" s="30">
        <f t="shared" si="3"/>
        <v>13208000</v>
      </c>
      <c r="F34" s="31">
        <f t="shared" si="3"/>
        <v>23093000</v>
      </c>
      <c r="G34" s="31">
        <f t="shared" si="3"/>
        <v>23927358</v>
      </c>
      <c r="H34" s="31">
        <f t="shared" si="3"/>
        <v>23927358</v>
      </c>
      <c r="I34" s="31">
        <f t="shared" si="3"/>
        <v>23927358</v>
      </c>
      <c r="J34" s="31">
        <f t="shared" si="3"/>
        <v>23927358</v>
      </c>
      <c r="K34" s="31">
        <f t="shared" si="3"/>
        <v>23927358</v>
      </c>
      <c r="L34" s="31">
        <f t="shared" si="3"/>
        <v>23927358</v>
      </c>
      <c r="M34" s="31">
        <f t="shared" si="3"/>
        <v>23927358</v>
      </c>
      <c r="N34" s="31">
        <f t="shared" si="3"/>
        <v>23927358</v>
      </c>
      <c r="O34" s="31">
        <f t="shared" si="3"/>
        <v>23927358</v>
      </c>
      <c r="P34" s="31">
        <f t="shared" si="3"/>
        <v>23927358</v>
      </c>
      <c r="Q34" s="31">
        <f t="shared" si="3"/>
        <v>23927358</v>
      </c>
      <c r="R34" s="31">
        <f t="shared" si="3"/>
        <v>23927358</v>
      </c>
      <c r="S34" s="31">
        <f t="shared" si="3"/>
        <v>23927358</v>
      </c>
      <c r="T34" s="31">
        <f t="shared" si="3"/>
        <v>23927358</v>
      </c>
      <c r="U34" s="31">
        <f t="shared" si="3"/>
        <v>0</v>
      </c>
      <c r="V34" s="31">
        <f t="shared" si="3"/>
        <v>23927358</v>
      </c>
      <c r="W34" s="31">
        <f t="shared" si="3"/>
        <v>23927358</v>
      </c>
      <c r="X34" s="31">
        <f t="shared" si="3"/>
        <v>23093000</v>
      </c>
      <c r="Y34" s="31">
        <f t="shared" si="3"/>
        <v>834358</v>
      </c>
      <c r="Z34" s="32">
        <f>+IF(X34&lt;&gt;0,+(Y34/X34)*100,0)</f>
        <v>3.6130342528038804</v>
      </c>
      <c r="AA34" s="33">
        <f>SUM(AA29:AA33)</f>
        <v>23093000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164255</v>
      </c>
      <c r="D37" s="18">
        <v>164255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11391128</v>
      </c>
      <c r="D38" s="18">
        <v>11391128</v>
      </c>
      <c r="E38" s="19">
        <v>10000000</v>
      </c>
      <c r="F38" s="20">
        <v>10000000</v>
      </c>
      <c r="G38" s="20">
        <v>9730505</v>
      </c>
      <c r="H38" s="20">
        <v>9730505</v>
      </c>
      <c r="I38" s="20">
        <v>9730505</v>
      </c>
      <c r="J38" s="20">
        <v>9730505</v>
      </c>
      <c r="K38" s="20">
        <v>9730505</v>
      </c>
      <c r="L38" s="20">
        <v>9730505</v>
      </c>
      <c r="M38" s="20">
        <v>9730505</v>
      </c>
      <c r="N38" s="20">
        <v>9730505</v>
      </c>
      <c r="O38" s="20">
        <v>9730505</v>
      </c>
      <c r="P38" s="20">
        <v>9730505</v>
      </c>
      <c r="Q38" s="20">
        <v>9730505</v>
      </c>
      <c r="R38" s="20">
        <v>9730505</v>
      </c>
      <c r="S38" s="20">
        <v>9730505</v>
      </c>
      <c r="T38" s="20">
        <v>9730505</v>
      </c>
      <c r="U38" s="20"/>
      <c r="V38" s="20">
        <v>9730505</v>
      </c>
      <c r="W38" s="20">
        <v>9730505</v>
      </c>
      <c r="X38" s="20">
        <v>10000000</v>
      </c>
      <c r="Y38" s="20">
        <v>-269495</v>
      </c>
      <c r="Z38" s="21">
        <v>-2.69</v>
      </c>
      <c r="AA38" s="22">
        <v>10000000</v>
      </c>
    </row>
    <row r="39" spans="1:27" ht="13.5">
      <c r="A39" s="27" t="s">
        <v>61</v>
      </c>
      <c r="B39" s="35"/>
      <c r="C39" s="29">
        <f aca="true" t="shared" si="4" ref="C39:Y39">SUM(C37:C38)</f>
        <v>11555383</v>
      </c>
      <c r="D39" s="29">
        <f>SUM(D37:D38)</f>
        <v>11555383</v>
      </c>
      <c r="E39" s="36">
        <f t="shared" si="4"/>
        <v>10000000</v>
      </c>
      <c r="F39" s="37">
        <f t="shared" si="4"/>
        <v>10000000</v>
      </c>
      <c r="G39" s="37">
        <f t="shared" si="4"/>
        <v>9730505</v>
      </c>
      <c r="H39" s="37">
        <f t="shared" si="4"/>
        <v>9730505</v>
      </c>
      <c r="I39" s="37">
        <f t="shared" si="4"/>
        <v>9730505</v>
      </c>
      <c r="J39" s="37">
        <f t="shared" si="4"/>
        <v>9730505</v>
      </c>
      <c r="K39" s="37">
        <f t="shared" si="4"/>
        <v>9730505</v>
      </c>
      <c r="L39" s="37">
        <f t="shared" si="4"/>
        <v>9730505</v>
      </c>
      <c r="M39" s="37">
        <f t="shared" si="4"/>
        <v>9730505</v>
      </c>
      <c r="N39" s="37">
        <f t="shared" si="4"/>
        <v>9730505</v>
      </c>
      <c r="O39" s="37">
        <f t="shared" si="4"/>
        <v>9730505</v>
      </c>
      <c r="P39" s="37">
        <f t="shared" si="4"/>
        <v>9730505</v>
      </c>
      <c r="Q39" s="37">
        <f t="shared" si="4"/>
        <v>9730505</v>
      </c>
      <c r="R39" s="37">
        <f t="shared" si="4"/>
        <v>9730505</v>
      </c>
      <c r="S39" s="37">
        <f t="shared" si="4"/>
        <v>9730505</v>
      </c>
      <c r="T39" s="37">
        <f t="shared" si="4"/>
        <v>9730505</v>
      </c>
      <c r="U39" s="37">
        <f t="shared" si="4"/>
        <v>0</v>
      </c>
      <c r="V39" s="37">
        <f t="shared" si="4"/>
        <v>9730505</v>
      </c>
      <c r="W39" s="37">
        <f t="shared" si="4"/>
        <v>9730505</v>
      </c>
      <c r="X39" s="37">
        <f t="shared" si="4"/>
        <v>10000000</v>
      </c>
      <c r="Y39" s="37">
        <f t="shared" si="4"/>
        <v>-269495</v>
      </c>
      <c r="Z39" s="38">
        <f>+IF(X39&lt;&gt;0,+(Y39/X39)*100,0)</f>
        <v>-2.69495</v>
      </c>
      <c r="AA39" s="39">
        <f>SUM(AA37:AA38)</f>
        <v>10000000</v>
      </c>
    </row>
    <row r="40" spans="1:27" ht="13.5">
      <c r="A40" s="27" t="s">
        <v>62</v>
      </c>
      <c r="B40" s="28"/>
      <c r="C40" s="29">
        <f aca="true" t="shared" si="5" ref="C40:Y40">+C34+C39</f>
        <v>36768366</v>
      </c>
      <c r="D40" s="29">
        <f>+D34+D39</f>
        <v>36768366</v>
      </c>
      <c r="E40" s="30">
        <f t="shared" si="5"/>
        <v>23208000</v>
      </c>
      <c r="F40" s="31">
        <f t="shared" si="5"/>
        <v>33093000</v>
      </c>
      <c r="G40" s="31">
        <f t="shared" si="5"/>
        <v>33657863</v>
      </c>
      <c r="H40" s="31">
        <f t="shared" si="5"/>
        <v>33657863</v>
      </c>
      <c r="I40" s="31">
        <f t="shared" si="5"/>
        <v>33657863</v>
      </c>
      <c r="J40" s="31">
        <f t="shared" si="5"/>
        <v>33657863</v>
      </c>
      <c r="K40" s="31">
        <f t="shared" si="5"/>
        <v>33657863</v>
      </c>
      <c r="L40" s="31">
        <f t="shared" si="5"/>
        <v>33657863</v>
      </c>
      <c r="M40" s="31">
        <f t="shared" si="5"/>
        <v>33657863</v>
      </c>
      <c r="N40" s="31">
        <f t="shared" si="5"/>
        <v>33657863</v>
      </c>
      <c r="O40" s="31">
        <f t="shared" si="5"/>
        <v>33657863</v>
      </c>
      <c r="P40" s="31">
        <f t="shared" si="5"/>
        <v>33657863</v>
      </c>
      <c r="Q40" s="31">
        <f t="shared" si="5"/>
        <v>33657863</v>
      </c>
      <c r="R40" s="31">
        <f t="shared" si="5"/>
        <v>33657863</v>
      </c>
      <c r="S40" s="31">
        <f t="shared" si="5"/>
        <v>33657863</v>
      </c>
      <c r="T40" s="31">
        <f t="shared" si="5"/>
        <v>33657863</v>
      </c>
      <c r="U40" s="31">
        <f t="shared" si="5"/>
        <v>0</v>
      </c>
      <c r="V40" s="31">
        <f t="shared" si="5"/>
        <v>33657863</v>
      </c>
      <c r="W40" s="31">
        <f t="shared" si="5"/>
        <v>33657863</v>
      </c>
      <c r="X40" s="31">
        <f t="shared" si="5"/>
        <v>33093000</v>
      </c>
      <c r="Y40" s="31">
        <f t="shared" si="5"/>
        <v>564863</v>
      </c>
      <c r="Z40" s="32">
        <f>+IF(X40&lt;&gt;0,+(Y40/X40)*100,0)</f>
        <v>1.7068957181277007</v>
      </c>
      <c r="AA40" s="33">
        <f>+AA34+AA39</f>
        <v>33093000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361466866</v>
      </c>
      <c r="D42" s="43">
        <f>+D25-D40</f>
        <v>361466866</v>
      </c>
      <c r="E42" s="44">
        <f t="shared" si="6"/>
        <v>386178000</v>
      </c>
      <c r="F42" s="45">
        <f t="shared" si="6"/>
        <v>358383000</v>
      </c>
      <c r="G42" s="45">
        <f t="shared" si="6"/>
        <v>351629789</v>
      </c>
      <c r="H42" s="45">
        <f t="shared" si="6"/>
        <v>351629789</v>
      </c>
      <c r="I42" s="45">
        <f t="shared" si="6"/>
        <v>351629789</v>
      </c>
      <c r="J42" s="45">
        <f t="shared" si="6"/>
        <v>351629789</v>
      </c>
      <c r="K42" s="45">
        <f t="shared" si="6"/>
        <v>351629789</v>
      </c>
      <c r="L42" s="45">
        <f t="shared" si="6"/>
        <v>351629789</v>
      </c>
      <c r="M42" s="45">
        <f t="shared" si="6"/>
        <v>351629789</v>
      </c>
      <c r="N42" s="45">
        <f t="shared" si="6"/>
        <v>351629789</v>
      </c>
      <c r="O42" s="45">
        <f t="shared" si="6"/>
        <v>351629789</v>
      </c>
      <c r="P42" s="45">
        <f t="shared" si="6"/>
        <v>351629789</v>
      </c>
      <c r="Q42" s="45">
        <f t="shared" si="6"/>
        <v>351629789</v>
      </c>
      <c r="R42" s="45">
        <f t="shared" si="6"/>
        <v>351629789</v>
      </c>
      <c r="S42" s="45">
        <f t="shared" si="6"/>
        <v>351629789</v>
      </c>
      <c r="T42" s="45">
        <f t="shared" si="6"/>
        <v>351629789</v>
      </c>
      <c r="U42" s="45">
        <f t="shared" si="6"/>
        <v>0</v>
      </c>
      <c r="V42" s="45">
        <f t="shared" si="6"/>
        <v>351629789</v>
      </c>
      <c r="W42" s="45">
        <f t="shared" si="6"/>
        <v>351629789</v>
      </c>
      <c r="X42" s="45">
        <f t="shared" si="6"/>
        <v>358383000</v>
      </c>
      <c r="Y42" s="45">
        <f t="shared" si="6"/>
        <v>-6753211</v>
      </c>
      <c r="Z42" s="46">
        <f>+IF(X42&lt;&gt;0,+(Y42/X42)*100,0)</f>
        <v>-1.8843558427715599</v>
      </c>
      <c r="AA42" s="47">
        <f>+AA25-AA40</f>
        <v>358383000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359743760</v>
      </c>
      <c r="D45" s="18">
        <v>359743760</v>
      </c>
      <c r="E45" s="19">
        <v>385178000</v>
      </c>
      <c r="F45" s="20">
        <v>357383000</v>
      </c>
      <c r="G45" s="20">
        <v>172592957</v>
      </c>
      <c r="H45" s="20">
        <v>172592957</v>
      </c>
      <c r="I45" s="20">
        <v>172592957</v>
      </c>
      <c r="J45" s="20">
        <v>172592957</v>
      </c>
      <c r="K45" s="20">
        <v>172592957</v>
      </c>
      <c r="L45" s="20">
        <v>172592957</v>
      </c>
      <c r="M45" s="20">
        <v>172592957</v>
      </c>
      <c r="N45" s="20">
        <v>172592957</v>
      </c>
      <c r="O45" s="20">
        <v>172592957</v>
      </c>
      <c r="P45" s="20">
        <v>172592957</v>
      </c>
      <c r="Q45" s="20">
        <v>172592957</v>
      </c>
      <c r="R45" s="20">
        <v>172592957</v>
      </c>
      <c r="S45" s="20">
        <v>172592957</v>
      </c>
      <c r="T45" s="20">
        <v>172592957</v>
      </c>
      <c r="U45" s="20"/>
      <c r="V45" s="20">
        <v>172592957</v>
      </c>
      <c r="W45" s="20">
        <v>172592957</v>
      </c>
      <c r="X45" s="20">
        <v>357383000</v>
      </c>
      <c r="Y45" s="20">
        <v>-184790043</v>
      </c>
      <c r="Z45" s="48">
        <v>-51.71</v>
      </c>
      <c r="AA45" s="22">
        <v>357383000</v>
      </c>
    </row>
    <row r="46" spans="1:27" ht="13.5">
      <c r="A46" s="23" t="s">
        <v>67</v>
      </c>
      <c r="B46" s="17"/>
      <c r="C46" s="18">
        <v>1723106</v>
      </c>
      <c r="D46" s="18">
        <v>1723106</v>
      </c>
      <c r="E46" s="19">
        <v>1000000</v>
      </c>
      <c r="F46" s="20">
        <v>1000000</v>
      </c>
      <c r="G46" s="20">
        <v>179036830</v>
      </c>
      <c r="H46" s="20">
        <v>179036830</v>
      </c>
      <c r="I46" s="20">
        <v>179036830</v>
      </c>
      <c r="J46" s="20">
        <v>179036830</v>
      </c>
      <c r="K46" s="20">
        <v>179036830</v>
      </c>
      <c r="L46" s="20">
        <v>179036830</v>
      </c>
      <c r="M46" s="20">
        <v>179036830</v>
      </c>
      <c r="N46" s="20">
        <v>179036830</v>
      </c>
      <c r="O46" s="20">
        <v>179036830</v>
      </c>
      <c r="P46" s="20">
        <v>179036830</v>
      </c>
      <c r="Q46" s="20">
        <v>179036830</v>
      </c>
      <c r="R46" s="20">
        <v>179036830</v>
      </c>
      <c r="S46" s="20">
        <v>179036830</v>
      </c>
      <c r="T46" s="20">
        <v>179036830</v>
      </c>
      <c r="U46" s="20"/>
      <c r="V46" s="20">
        <v>179036830</v>
      </c>
      <c r="W46" s="20">
        <v>179036830</v>
      </c>
      <c r="X46" s="20">
        <v>1000000</v>
      </c>
      <c r="Y46" s="20">
        <v>178036830</v>
      </c>
      <c r="Z46" s="48">
        <v>17803.68</v>
      </c>
      <c r="AA46" s="22">
        <v>1000000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361466866</v>
      </c>
      <c r="D48" s="51">
        <f>SUM(D45:D47)</f>
        <v>361466866</v>
      </c>
      <c r="E48" s="52">
        <f t="shared" si="7"/>
        <v>386178000</v>
      </c>
      <c r="F48" s="53">
        <f t="shared" si="7"/>
        <v>358383000</v>
      </c>
      <c r="G48" s="53">
        <f t="shared" si="7"/>
        <v>351629787</v>
      </c>
      <c r="H48" s="53">
        <f t="shared" si="7"/>
        <v>351629787</v>
      </c>
      <c r="I48" s="53">
        <f t="shared" si="7"/>
        <v>351629787</v>
      </c>
      <c r="J48" s="53">
        <f t="shared" si="7"/>
        <v>351629787</v>
      </c>
      <c r="K48" s="53">
        <f t="shared" si="7"/>
        <v>351629787</v>
      </c>
      <c r="L48" s="53">
        <f t="shared" si="7"/>
        <v>351629787</v>
      </c>
      <c r="M48" s="53">
        <f t="shared" si="7"/>
        <v>351629787</v>
      </c>
      <c r="N48" s="53">
        <f t="shared" si="7"/>
        <v>351629787</v>
      </c>
      <c r="O48" s="53">
        <f t="shared" si="7"/>
        <v>351629787</v>
      </c>
      <c r="P48" s="53">
        <f t="shared" si="7"/>
        <v>351629787</v>
      </c>
      <c r="Q48" s="53">
        <f t="shared" si="7"/>
        <v>351629787</v>
      </c>
      <c r="R48" s="53">
        <f t="shared" si="7"/>
        <v>351629787</v>
      </c>
      <c r="S48" s="53">
        <f t="shared" si="7"/>
        <v>351629787</v>
      </c>
      <c r="T48" s="53">
        <f t="shared" si="7"/>
        <v>351629787</v>
      </c>
      <c r="U48" s="53">
        <f t="shared" si="7"/>
        <v>0</v>
      </c>
      <c r="V48" s="53">
        <f t="shared" si="7"/>
        <v>351629787</v>
      </c>
      <c r="W48" s="53">
        <f t="shared" si="7"/>
        <v>351629787</v>
      </c>
      <c r="X48" s="53">
        <f t="shared" si="7"/>
        <v>358383000</v>
      </c>
      <c r="Y48" s="53">
        <f t="shared" si="7"/>
        <v>-6753213</v>
      </c>
      <c r="Z48" s="54">
        <f>+IF(X48&lt;&gt;0,+(Y48/X48)*100,0)</f>
        <v>-1.8843564008337448</v>
      </c>
      <c r="AA48" s="55">
        <f>SUM(AA45:AA47)</f>
        <v>358383000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34971141</v>
      </c>
      <c r="D6" s="18">
        <v>34971141</v>
      </c>
      <c r="E6" s="19">
        <v>7786484</v>
      </c>
      <c r="F6" s="20">
        <v>3786484</v>
      </c>
      <c r="G6" s="20">
        <v>27862184</v>
      </c>
      <c r="H6" s="20">
        <v>2429029</v>
      </c>
      <c r="I6" s="20">
        <v>21370786</v>
      </c>
      <c r="J6" s="20">
        <v>21370786</v>
      </c>
      <c r="K6" s="20">
        <v>19912704</v>
      </c>
      <c r="L6" s="20">
        <v>22976246</v>
      </c>
      <c r="M6" s="20">
        <v>19727015</v>
      </c>
      <c r="N6" s="20">
        <v>19727015</v>
      </c>
      <c r="O6" s="20">
        <v>23476368</v>
      </c>
      <c r="P6" s="20">
        <v>22088233</v>
      </c>
      <c r="Q6" s="20">
        <v>26645579</v>
      </c>
      <c r="R6" s="20">
        <v>26645579</v>
      </c>
      <c r="S6" s="20">
        <v>13980053</v>
      </c>
      <c r="T6" s="20">
        <v>6756729</v>
      </c>
      <c r="U6" s="20">
        <v>11319120</v>
      </c>
      <c r="V6" s="20">
        <v>11319120</v>
      </c>
      <c r="W6" s="20">
        <v>11319120</v>
      </c>
      <c r="X6" s="20">
        <v>3786484</v>
      </c>
      <c r="Y6" s="20">
        <v>7532636</v>
      </c>
      <c r="Z6" s="21">
        <v>198.93</v>
      </c>
      <c r="AA6" s="22">
        <v>3786484</v>
      </c>
    </row>
    <row r="7" spans="1:27" ht="13.5">
      <c r="A7" s="23" t="s">
        <v>34</v>
      </c>
      <c r="B7" s="17"/>
      <c r="C7" s="18">
        <v>68011</v>
      </c>
      <c r="D7" s="18">
        <v>68011</v>
      </c>
      <c r="E7" s="19">
        <v>23315000</v>
      </c>
      <c r="F7" s="20">
        <v>15314623</v>
      </c>
      <c r="G7" s="20">
        <v>30918090</v>
      </c>
      <c r="H7" s="20">
        <v>51017818</v>
      </c>
      <c r="I7" s="20">
        <v>17480258</v>
      </c>
      <c r="J7" s="20">
        <v>17480258</v>
      </c>
      <c r="K7" s="20">
        <v>10988975</v>
      </c>
      <c r="L7" s="20">
        <v>12292755</v>
      </c>
      <c r="M7" s="20">
        <v>12302578</v>
      </c>
      <c r="N7" s="20">
        <v>12302578</v>
      </c>
      <c r="O7" s="20">
        <v>11407135</v>
      </c>
      <c r="P7" s="20">
        <v>11895808</v>
      </c>
      <c r="Q7" s="20">
        <v>23965397</v>
      </c>
      <c r="R7" s="20">
        <v>23965397</v>
      </c>
      <c r="S7" s="20">
        <v>24447465</v>
      </c>
      <c r="T7" s="20">
        <v>24489259</v>
      </c>
      <c r="U7" s="20">
        <v>3945755</v>
      </c>
      <c r="V7" s="20">
        <v>3945755</v>
      </c>
      <c r="W7" s="20">
        <v>3945755</v>
      </c>
      <c r="X7" s="20">
        <v>15314623</v>
      </c>
      <c r="Y7" s="20">
        <v>-11368868</v>
      </c>
      <c r="Z7" s="21">
        <v>-74.24</v>
      </c>
      <c r="AA7" s="22">
        <v>15314623</v>
      </c>
    </row>
    <row r="8" spans="1:27" ht="13.5">
      <c r="A8" s="23" t="s">
        <v>35</v>
      </c>
      <c r="B8" s="17"/>
      <c r="C8" s="18">
        <v>136752</v>
      </c>
      <c r="D8" s="18">
        <v>136752</v>
      </c>
      <c r="E8" s="19">
        <v>2050000</v>
      </c>
      <c r="F8" s="20">
        <v>3700325</v>
      </c>
      <c r="G8" s="20">
        <v>10034193</v>
      </c>
      <c r="H8" s="20">
        <v>11437371</v>
      </c>
      <c r="I8" s="20">
        <v>13760372</v>
      </c>
      <c r="J8" s="20">
        <v>13760372</v>
      </c>
      <c r="K8" s="20">
        <v>14848660</v>
      </c>
      <c r="L8" s="20">
        <v>115052</v>
      </c>
      <c r="M8" s="20">
        <v>754363</v>
      </c>
      <c r="N8" s="20">
        <v>754363</v>
      </c>
      <c r="O8" s="20">
        <v>13042861</v>
      </c>
      <c r="P8" s="20">
        <v>13799817</v>
      </c>
      <c r="Q8" s="20">
        <v>13175361</v>
      </c>
      <c r="R8" s="20">
        <v>13175361</v>
      </c>
      <c r="S8" s="20">
        <v>14045644</v>
      </c>
      <c r="T8" s="20">
        <v>14949137</v>
      </c>
      <c r="U8" s="20">
        <v>17295997</v>
      </c>
      <c r="V8" s="20">
        <v>17295997</v>
      </c>
      <c r="W8" s="20">
        <v>17295997</v>
      </c>
      <c r="X8" s="20">
        <v>3700325</v>
      </c>
      <c r="Y8" s="20">
        <v>13595672</v>
      </c>
      <c r="Z8" s="21">
        <v>367.42</v>
      </c>
      <c r="AA8" s="22">
        <v>3700325</v>
      </c>
    </row>
    <row r="9" spans="1:27" ht="13.5">
      <c r="A9" s="23" t="s">
        <v>36</v>
      </c>
      <c r="B9" s="17"/>
      <c r="C9" s="18">
        <v>1034179</v>
      </c>
      <c r="D9" s="18">
        <v>1034179</v>
      </c>
      <c r="E9" s="19">
        <v>1961301</v>
      </c>
      <c r="F9" s="20">
        <v>1961301</v>
      </c>
      <c r="G9" s="20">
        <v>870818</v>
      </c>
      <c r="H9" s="20">
        <v>4283095</v>
      </c>
      <c r="I9" s="20">
        <v>4778887</v>
      </c>
      <c r="J9" s="20">
        <v>4778887</v>
      </c>
      <c r="K9" s="20">
        <v>3879423</v>
      </c>
      <c r="L9" s="20">
        <v>5741749</v>
      </c>
      <c r="M9" s="20">
        <v>6814960</v>
      </c>
      <c r="N9" s="20">
        <v>6814960</v>
      </c>
      <c r="O9" s="20">
        <v>3500190</v>
      </c>
      <c r="P9" s="20">
        <v>3345336</v>
      </c>
      <c r="Q9" s="20">
        <v>13571605</v>
      </c>
      <c r="R9" s="20">
        <v>13571605</v>
      </c>
      <c r="S9" s="20">
        <v>4994056</v>
      </c>
      <c r="T9" s="20">
        <v>5301848</v>
      </c>
      <c r="U9" s="20">
        <v>4875843</v>
      </c>
      <c r="V9" s="20">
        <v>4875843</v>
      </c>
      <c r="W9" s="20">
        <v>4875843</v>
      </c>
      <c r="X9" s="20">
        <v>1961301</v>
      </c>
      <c r="Y9" s="20">
        <v>2914542</v>
      </c>
      <c r="Z9" s="21">
        <v>148.6</v>
      </c>
      <c r="AA9" s="22">
        <v>1961301</v>
      </c>
    </row>
    <row r="10" spans="1:27" ht="13.5">
      <c r="A10" s="23" t="s">
        <v>37</v>
      </c>
      <c r="B10" s="17"/>
      <c r="C10" s="18">
        <v>6988971</v>
      </c>
      <c r="D10" s="18">
        <v>6988971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43199054</v>
      </c>
      <c r="D12" s="29">
        <f>SUM(D6:D11)</f>
        <v>43199054</v>
      </c>
      <c r="E12" s="30">
        <f t="shared" si="0"/>
        <v>35112785</v>
      </c>
      <c r="F12" s="31">
        <f t="shared" si="0"/>
        <v>24762733</v>
      </c>
      <c r="G12" s="31">
        <f t="shared" si="0"/>
        <v>69685285</v>
      </c>
      <c r="H12" s="31">
        <f t="shared" si="0"/>
        <v>69167313</v>
      </c>
      <c r="I12" s="31">
        <f t="shared" si="0"/>
        <v>57390303</v>
      </c>
      <c r="J12" s="31">
        <f t="shared" si="0"/>
        <v>57390303</v>
      </c>
      <c r="K12" s="31">
        <f t="shared" si="0"/>
        <v>49629762</v>
      </c>
      <c r="L12" s="31">
        <f t="shared" si="0"/>
        <v>41125802</v>
      </c>
      <c r="M12" s="31">
        <f t="shared" si="0"/>
        <v>39598916</v>
      </c>
      <c r="N12" s="31">
        <f t="shared" si="0"/>
        <v>39598916</v>
      </c>
      <c r="O12" s="31">
        <f t="shared" si="0"/>
        <v>51426554</v>
      </c>
      <c r="P12" s="31">
        <f t="shared" si="0"/>
        <v>51129194</v>
      </c>
      <c r="Q12" s="31">
        <f t="shared" si="0"/>
        <v>77357942</v>
      </c>
      <c r="R12" s="31">
        <f t="shared" si="0"/>
        <v>77357942</v>
      </c>
      <c r="S12" s="31">
        <f t="shared" si="0"/>
        <v>57467218</v>
      </c>
      <c r="T12" s="31">
        <f t="shared" si="0"/>
        <v>51496973</v>
      </c>
      <c r="U12" s="31">
        <f t="shared" si="0"/>
        <v>37436715</v>
      </c>
      <c r="V12" s="31">
        <f t="shared" si="0"/>
        <v>37436715</v>
      </c>
      <c r="W12" s="31">
        <f t="shared" si="0"/>
        <v>37436715</v>
      </c>
      <c r="X12" s="31">
        <f t="shared" si="0"/>
        <v>24762733</v>
      </c>
      <c r="Y12" s="31">
        <f t="shared" si="0"/>
        <v>12673982</v>
      </c>
      <c r="Z12" s="32">
        <f>+IF(X12&lt;&gt;0,+(Y12/X12)*100,0)</f>
        <v>51.18167691748726</v>
      </c>
      <c r="AA12" s="33">
        <f>SUM(AA6:AA11)</f>
        <v>24762733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75590</v>
      </c>
      <c r="D15" s="18">
        <v>75590</v>
      </c>
      <c r="E15" s="19">
        <v>75000</v>
      </c>
      <c r="F15" s="20">
        <v>75000</v>
      </c>
      <c r="G15" s="20"/>
      <c r="H15" s="20">
        <v>75590</v>
      </c>
      <c r="I15" s="20">
        <v>75590</v>
      </c>
      <c r="J15" s="20">
        <v>75590</v>
      </c>
      <c r="K15" s="20">
        <v>75590</v>
      </c>
      <c r="L15" s="20"/>
      <c r="M15" s="20"/>
      <c r="N15" s="20"/>
      <c r="O15" s="20">
        <v>75590</v>
      </c>
      <c r="P15" s="20"/>
      <c r="Q15" s="20"/>
      <c r="R15" s="20"/>
      <c r="S15" s="20"/>
      <c r="T15" s="20"/>
      <c r="U15" s="20"/>
      <c r="V15" s="20"/>
      <c r="W15" s="20"/>
      <c r="X15" s="20">
        <v>75000</v>
      </c>
      <c r="Y15" s="20">
        <v>-75000</v>
      </c>
      <c r="Z15" s="21">
        <v>-100</v>
      </c>
      <c r="AA15" s="22">
        <v>75000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>
        <v>349898</v>
      </c>
      <c r="I16" s="24">
        <v>349898</v>
      </c>
      <c r="J16" s="20">
        <v>349898</v>
      </c>
      <c r="K16" s="24">
        <v>349898</v>
      </c>
      <c r="L16" s="24"/>
      <c r="M16" s="20"/>
      <c r="N16" s="24"/>
      <c r="O16" s="24">
        <v>349898</v>
      </c>
      <c r="P16" s="24">
        <v>1321748</v>
      </c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13123593</v>
      </c>
      <c r="D17" s="18">
        <v>13123593</v>
      </c>
      <c r="E17" s="19">
        <v>12889450</v>
      </c>
      <c r="F17" s="20">
        <v>12889450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v>13302282</v>
      </c>
      <c r="R17" s="20">
        <v>13302282</v>
      </c>
      <c r="S17" s="20"/>
      <c r="T17" s="20"/>
      <c r="U17" s="20">
        <v>1321748</v>
      </c>
      <c r="V17" s="20">
        <v>1321748</v>
      </c>
      <c r="W17" s="20">
        <v>1321748</v>
      </c>
      <c r="X17" s="20">
        <v>12889450</v>
      </c>
      <c r="Y17" s="20">
        <v>-11567702</v>
      </c>
      <c r="Z17" s="21">
        <v>-89.75</v>
      </c>
      <c r="AA17" s="22">
        <v>12889450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129075361</v>
      </c>
      <c r="D19" s="18">
        <v>129075361</v>
      </c>
      <c r="E19" s="19">
        <v>194117200</v>
      </c>
      <c r="F19" s="20">
        <v>14667621</v>
      </c>
      <c r="G19" s="20">
        <v>118237495</v>
      </c>
      <c r="H19" s="20">
        <v>164919216</v>
      </c>
      <c r="I19" s="20">
        <v>167389726</v>
      </c>
      <c r="J19" s="20">
        <v>167389726</v>
      </c>
      <c r="K19" s="20">
        <v>170201096</v>
      </c>
      <c r="L19" s="20">
        <v>28251110</v>
      </c>
      <c r="M19" s="20">
        <v>30616734</v>
      </c>
      <c r="N19" s="20">
        <v>30616734</v>
      </c>
      <c r="O19" s="20">
        <v>170955835</v>
      </c>
      <c r="P19" s="20">
        <v>170567105</v>
      </c>
      <c r="Q19" s="20">
        <v>161828528</v>
      </c>
      <c r="R19" s="20">
        <v>161828528</v>
      </c>
      <c r="S19" s="20">
        <v>171816730</v>
      </c>
      <c r="T19" s="20">
        <v>171930553</v>
      </c>
      <c r="U19" s="20">
        <v>176368418</v>
      </c>
      <c r="V19" s="20">
        <v>176368418</v>
      </c>
      <c r="W19" s="20">
        <v>176368418</v>
      </c>
      <c r="X19" s="20">
        <v>14667621</v>
      </c>
      <c r="Y19" s="20">
        <v>161700797</v>
      </c>
      <c r="Z19" s="21">
        <v>1102.43</v>
      </c>
      <c r="AA19" s="22">
        <v>14667621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397715</v>
      </c>
      <c r="D22" s="18">
        <v>397715</v>
      </c>
      <c r="E22" s="19">
        <v>370000</v>
      </c>
      <c r="F22" s="20">
        <v>430000</v>
      </c>
      <c r="G22" s="20"/>
      <c r="H22" s="20"/>
      <c r="I22" s="20"/>
      <c r="J22" s="20"/>
      <c r="K22" s="20"/>
      <c r="L22" s="20"/>
      <c r="M22" s="20">
        <v>31739</v>
      </c>
      <c r="N22" s="20">
        <v>31739</v>
      </c>
      <c r="O22" s="20"/>
      <c r="P22" s="20"/>
      <c r="Q22" s="20">
        <v>695152</v>
      </c>
      <c r="R22" s="20">
        <v>695152</v>
      </c>
      <c r="S22" s="20">
        <v>798519</v>
      </c>
      <c r="T22" s="20">
        <v>783621</v>
      </c>
      <c r="U22" s="20"/>
      <c r="V22" s="20"/>
      <c r="W22" s="20"/>
      <c r="X22" s="20">
        <v>430000</v>
      </c>
      <c r="Y22" s="20">
        <v>-430000</v>
      </c>
      <c r="Z22" s="21">
        <v>-100</v>
      </c>
      <c r="AA22" s="22">
        <v>430000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75590</v>
      </c>
      <c r="H23" s="24"/>
      <c r="I23" s="24"/>
      <c r="J23" s="20"/>
      <c r="K23" s="24"/>
      <c r="L23" s="24"/>
      <c r="M23" s="20"/>
      <c r="N23" s="24"/>
      <c r="O23" s="24"/>
      <c r="P23" s="24">
        <v>75590</v>
      </c>
      <c r="Q23" s="20"/>
      <c r="R23" s="24"/>
      <c r="S23" s="24">
        <v>75590</v>
      </c>
      <c r="T23" s="20">
        <v>75590</v>
      </c>
      <c r="U23" s="24">
        <v>75590</v>
      </c>
      <c r="V23" s="24">
        <v>75590</v>
      </c>
      <c r="W23" s="24">
        <v>75590</v>
      </c>
      <c r="X23" s="20"/>
      <c r="Y23" s="24">
        <v>75590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142672259</v>
      </c>
      <c r="D24" s="29">
        <f>SUM(D15:D23)</f>
        <v>142672259</v>
      </c>
      <c r="E24" s="36">
        <f t="shared" si="1"/>
        <v>207451650</v>
      </c>
      <c r="F24" s="37">
        <f t="shared" si="1"/>
        <v>28062071</v>
      </c>
      <c r="G24" s="37">
        <f t="shared" si="1"/>
        <v>118313085</v>
      </c>
      <c r="H24" s="37">
        <f t="shared" si="1"/>
        <v>165344704</v>
      </c>
      <c r="I24" s="37">
        <f t="shared" si="1"/>
        <v>167815214</v>
      </c>
      <c r="J24" s="37">
        <f t="shared" si="1"/>
        <v>167815214</v>
      </c>
      <c r="K24" s="37">
        <f t="shared" si="1"/>
        <v>170626584</v>
      </c>
      <c r="L24" s="37">
        <f t="shared" si="1"/>
        <v>28251110</v>
      </c>
      <c r="M24" s="37">
        <f t="shared" si="1"/>
        <v>30648473</v>
      </c>
      <c r="N24" s="37">
        <f t="shared" si="1"/>
        <v>30648473</v>
      </c>
      <c r="O24" s="37">
        <f t="shared" si="1"/>
        <v>171381323</v>
      </c>
      <c r="P24" s="37">
        <f t="shared" si="1"/>
        <v>171964443</v>
      </c>
      <c r="Q24" s="37">
        <f t="shared" si="1"/>
        <v>175825962</v>
      </c>
      <c r="R24" s="37">
        <f t="shared" si="1"/>
        <v>175825962</v>
      </c>
      <c r="S24" s="37">
        <f t="shared" si="1"/>
        <v>172690839</v>
      </c>
      <c r="T24" s="37">
        <f t="shared" si="1"/>
        <v>172789764</v>
      </c>
      <c r="U24" s="37">
        <f t="shared" si="1"/>
        <v>177765756</v>
      </c>
      <c r="V24" s="37">
        <f t="shared" si="1"/>
        <v>177765756</v>
      </c>
      <c r="W24" s="37">
        <f t="shared" si="1"/>
        <v>177765756</v>
      </c>
      <c r="X24" s="37">
        <f t="shared" si="1"/>
        <v>28062071</v>
      </c>
      <c r="Y24" s="37">
        <f t="shared" si="1"/>
        <v>149703685</v>
      </c>
      <c r="Z24" s="38">
        <f>+IF(X24&lt;&gt;0,+(Y24/X24)*100,0)</f>
        <v>533.4734025867158</v>
      </c>
      <c r="AA24" s="39">
        <f>SUM(AA15:AA23)</f>
        <v>28062071</v>
      </c>
    </row>
    <row r="25" spans="1:27" ht="13.5">
      <c r="A25" s="27" t="s">
        <v>51</v>
      </c>
      <c r="B25" s="28"/>
      <c r="C25" s="29">
        <f aca="true" t="shared" si="2" ref="C25:Y25">+C12+C24</f>
        <v>185871313</v>
      </c>
      <c r="D25" s="29">
        <f>+D12+D24</f>
        <v>185871313</v>
      </c>
      <c r="E25" s="30">
        <f t="shared" si="2"/>
        <v>242564435</v>
      </c>
      <c r="F25" s="31">
        <f t="shared" si="2"/>
        <v>52824804</v>
      </c>
      <c r="G25" s="31">
        <f t="shared" si="2"/>
        <v>187998370</v>
      </c>
      <c r="H25" s="31">
        <f t="shared" si="2"/>
        <v>234512017</v>
      </c>
      <c r="I25" s="31">
        <f t="shared" si="2"/>
        <v>225205517</v>
      </c>
      <c r="J25" s="31">
        <f t="shared" si="2"/>
        <v>225205517</v>
      </c>
      <c r="K25" s="31">
        <f t="shared" si="2"/>
        <v>220256346</v>
      </c>
      <c r="L25" s="31">
        <f t="shared" si="2"/>
        <v>69376912</v>
      </c>
      <c r="M25" s="31">
        <f t="shared" si="2"/>
        <v>70247389</v>
      </c>
      <c r="N25" s="31">
        <f t="shared" si="2"/>
        <v>70247389</v>
      </c>
      <c r="O25" s="31">
        <f t="shared" si="2"/>
        <v>222807877</v>
      </c>
      <c r="P25" s="31">
        <f t="shared" si="2"/>
        <v>223093637</v>
      </c>
      <c r="Q25" s="31">
        <f t="shared" si="2"/>
        <v>253183904</v>
      </c>
      <c r="R25" s="31">
        <f t="shared" si="2"/>
        <v>253183904</v>
      </c>
      <c r="S25" s="31">
        <f t="shared" si="2"/>
        <v>230158057</v>
      </c>
      <c r="T25" s="31">
        <f t="shared" si="2"/>
        <v>224286737</v>
      </c>
      <c r="U25" s="31">
        <f t="shared" si="2"/>
        <v>215202471</v>
      </c>
      <c r="V25" s="31">
        <f t="shared" si="2"/>
        <v>215202471</v>
      </c>
      <c r="W25" s="31">
        <f t="shared" si="2"/>
        <v>215202471</v>
      </c>
      <c r="X25" s="31">
        <f t="shared" si="2"/>
        <v>52824804</v>
      </c>
      <c r="Y25" s="31">
        <f t="shared" si="2"/>
        <v>162377667</v>
      </c>
      <c r="Z25" s="32">
        <f>+IF(X25&lt;&gt;0,+(Y25/X25)*100,0)</f>
        <v>307.3890572315233</v>
      </c>
      <c r="AA25" s="33">
        <f>+AA12+AA24</f>
        <v>52824804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5156</v>
      </c>
      <c r="F29" s="20"/>
      <c r="G29" s="20"/>
      <c r="H29" s="20"/>
      <c r="I29" s="20"/>
      <c r="J29" s="20"/>
      <c r="K29" s="20"/>
      <c r="L29" s="20">
        <v>13001484</v>
      </c>
      <c r="M29" s="20">
        <v>12698509</v>
      </c>
      <c r="N29" s="20">
        <v>12698509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1788020</v>
      </c>
      <c r="D30" s="18">
        <v>1788020</v>
      </c>
      <c r="E30" s="19">
        <v>1956320</v>
      </c>
      <c r="F30" s="20">
        <v>1956321</v>
      </c>
      <c r="G30" s="20">
        <v>1706175</v>
      </c>
      <c r="H30" s="20">
        <v>1611034</v>
      </c>
      <c r="I30" s="20">
        <v>1554877</v>
      </c>
      <c r="J30" s="20">
        <v>1554877</v>
      </c>
      <c r="K30" s="20">
        <v>14809</v>
      </c>
      <c r="L30" s="20">
        <v>16995120</v>
      </c>
      <c r="M30" s="20">
        <v>16995120</v>
      </c>
      <c r="N30" s="20">
        <v>16995120</v>
      </c>
      <c r="O30" s="20">
        <v>-413792</v>
      </c>
      <c r="P30" s="20"/>
      <c r="Q30" s="20">
        <v>18002957</v>
      </c>
      <c r="R30" s="20">
        <v>18002957</v>
      </c>
      <c r="S30" s="20">
        <v>3049004</v>
      </c>
      <c r="T30" s="20">
        <v>3255297</v>
      </c>
      <c r="U30" s="20">
        <v>2031149</v>
      </c>
      <c r="V30" s="20">
        <v>2031149</v>
      </c>
      <c r="W30" s="20">
        <v>2031149</v>
      </c>
      <c r="X30" s="20">
        <v>1956321</v>
      </c>
      <c r="Y30" s="20">
        <v>74828</v>
      </c>
      <c r="Z30" s="21">
        <v>3.82</v>
      </c>
      <c r="AA30" s="22">
        <v>1956321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>
        <v>802468</v>
      </c>
      <c r="V31" s="20">
        <v>802468</v>
      </c>
      <c r="W31" s="20">
        <v>802468</v>
      </c>
      <c r="X31" s="20"/>
      <c r="Y31" s="20">
        <v>802468</v>
      </c>
      <c r="Z31" s="21"/>
      <c r="AA31" s="22"/>
    </row>
    <row r="32" spans="1:27" ht="13.5">
      <c r="A32" s="23" t="s">
        <v>57</v>
      </c>
      <c r="B32" s="17"/>
      <c r="C32" s="18">
        <v>39281708</v>
      </c>
      <c r="D32" s="18">
        <v>39281708</v>
      </c>
      <c r="E32" s="19">
        <v>11720789</v>
      </c>
      <c r="F32" s="20">
        <v>11720789</v>
      </c>
      <c r="G32" s="20">
        <v>21013251</v>
      </c>
      <c r="H32" s="20">
        <v>51518088</v>
      </c>
      <c r="I32" s="20">
        <v>51453533</v>
      </c>
      <c r="J32" s="20">
        <v>51453533</v>
      </c>
      <c r="K32" s="20">
        <v>52748773</v>
      </c>
      <c r="L32" s="20">
        <v>12900559</v>
      </c>
      <c r="M32" s="20">
        <v>23543132</v>
      </c>
      <c r="N32" s="20">
        <v>23543132</v>
      </c>
      <c r="O32" s="20">
        <v>63517512</v>
      </c>
      <c r="P32" s="20">
        <v>57996613</v>
      </c>
      <c r="Q32" s="20">
        <v>82589024</v>
      </c>
      <c r="R32" s="20">
        <v>82589024</v>
      </c>
      <c r="S32" s="20">
        <v>65298818</v>
      </c>
      <c r="T32" s="20">
        <v>65735856</v>
      </c>
      <c r="U32" s="20">
        <v>54646112</v>
      </c>
      <c r="V32" s="20">
        <v>54646112</v>
      </c>
      <c r="W32" s="20">
        <v>54646112</v>
      </c>
      <c r="X32" s="20">
        <v>11720789</v>
      </c>
      <c r="Y32" s="20">
        <v>42925323</v>
      </c>
      <c r="Z32" s="21">
        <v>366.23</v>
      </c>
      <c r="AA32" s="22">
        <v>11720789</v>
      </c>
    </row>
    <row r="33" spans="1:27" ht="13.5">
      <c r="A33" s="23" t="s">
        <v>58</v>
      </c>
      <c r="B33" s="17"/>
      <c r="C33" s="18"/>
      <c r="D33" s="18"/>
      <c r="E33" s="19"/>
      <c r="F33" s="20">
        <v>2000000</v>
      </c>
      <c r="G33" s="20"/>
      <c r="H33" s="20"/>
      <c r="I33" s="20"/>
      <c r="J33" s="20"/>
      <c r="K33" s="20"/>
      <c r="L33" s="20">
        <v>3666662</v>
      </c>
      <c r="M33" s="20">
        <v>3678689</v>
      </c>
      <c r="N33" s="20">
        <v>3678689</v>
      </c>
      <c r="O33" s="20"/>
      <c r="P33" s="20">
        <v>4385947</v>
      </c>
      <c r="Q33" s="20"/>
      <c r="R33" s="20"/>
      <c r="S33" s="20">
        <v>265060</v>
      </c>
      <c r="T33" s="20">
        <v>272672</v>
      </c>
      <c r="U33" s="20"/>
      <c r="V33" s="20"/>
      <c r="W33" s="20"/>
      <c r="X33" s="20">
        <v>2000000</v>
      </c>
      <c r="Y33" s="20">
        <v>-2000000</v>
      </c>
      <c r="Z33" s="21">
        <v>-100</v>
      </c>
      <c r="AA33" s="22">
        <v>2000000</v>
      </c>
    </row>
    <row r="34" spans="1:27" ht="13.5">
      <c r="A34" s="27" t="s">
        <v>59</v>
      </c>
      <c r="B34" s="28"/>
      <c r="C34" s="29">
        <f aca="true" t="shared" si="3" ref="C34:Y34">SUM(C29:C33)</f>
        <v>41069728</v>
      </c>
      <c r="D34" s="29">
        <f>SUM(D29:D33)</f>
        <v>41069728</v>
      </c>
      <c r="E34" s="30">
        <f t="shared" si="3"/>
        <v>13682265</v>
      </c>
      <c r="F34" s="31">
        <f t="shared" si="3"/>
        <v>15677110</v>
      </c>
      <c r="G34" s="31">
        <f t="shared" si="3"/>
        <v>22719426</v>
      </c>
      <c r="H34" s="31">
        <f t="shared" si="3"/>
        <v>53129122</v>
      </c>
      <c r="I34" s="31">
        <f t="shared" si="3"/>
        <v>53008410</v>
      </c>
      <c r="J34" s="31">
        <f t="shared" si="3"/>
        <v>53008410</v>
      </c>
      <c r="K34" s="31">
        <f t="shared" si="3"/>
        <v>52763582</v>
      </c>
      <c r="L34" s="31">
        <f t="shared" si="3"/>
        <v>46563825</v>
      </c>
      <c r="M34" s="31">
        <f t="shared" si="3"/>
        <v>56915450</v>
      </c>
      <c r="N34" s="31">
        <f t="shared" si="3"/>
        <v>56915450</v>
      </c>
      <c r="O34" s="31">
        <f t="shared" si="3"/>
        <v>63103720</v>
      </c>
      <c r="P34" s="31">
        <f t="shared" si="3"/>
        <v>62382560</v>
      </c>
      <c r="Q34" s="31">
        <f t="shared" si="3"/>
        <v>100591981</v>
      </c>
      <c r="R34" s="31">
        <f t="shared" si="3"/>
        <v>100591981</v>
      </c>
      <c r="S34" s="31">
        <f t="shared" si="3"/>
        <v>68612882</v>
      </c>
      <c r="T34" s="31">
        <f t="shared" si="3"/>
        <v>69263825</v>
      </c>
      <c r="U34" s="31">
        <f t="shared" si="3"/>
        <v>57479729</v>
      </c>
      <c r="V34" s="31">
        <f t="shared" si="3"/>
        <v>57479729</v>
      </c>
      <c r="W34" s="31">
        <f t="shared" si="3"/>
        <v>57479729</v>
      </c>
      <c r="X34" s="31">
        <f t="shared" si="3"/>
        <v>15677110</v>
      </c>
      <c r="Y34" s="31">
        <f t="shared" si="3"/>
        <v>41802619</v>
      </c>
      <c r="Z34" s="32">
        <f>+IF(X34&lt;&gt;0,+(Y34/X34)*100,0)</f>
        <v>266.6474815830214</v>
      </c>
      <c r="AA34" s="33">
        <f>SUM(AA29:AA33)</f>
        <v>15677110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5244750</v>
      </c>
      <c r="D37" s="18">
        <v>5244750</v>
      </c>
      <c r="E37" s="19">
        <v>21471170</v>
      </c>
      <c r="F37" s="20">
        <v>21471170</v>
      </c>
      <c r="G37" s="20">
        <v>99231312</v>
      </c>
      <c r="H37" s="20">
        <v>22265088</v>
      </c>
      <c r="I37" s="20">
        <v>22265088</v>
      </c>
      <c r="J37" s="20">
        <v>22265088</v>
      </c>
      <c r="K37" s="20">
        <v>22250279</v>
      </c>
      <c r="L37" s="20">
        <v>2020012</v>
      </c>
      <c r="M37" s="20">
        <v>1992497</v>
      </c>
      <c r="N37" s="20">
        <v>1992497</v>
      </c>
      <c r="O37" s="20">
        <v>22265087</v>
      </c>
      <c r="P37" s="20">
        <v>11019498</v>
      </c>
      <c r="Q37" s="20">
        <v>3126656</v>
      </c>
      <c r="R37" s="20">
        <v>3126656</v>
      </c>
      <c r="S37" s="20">
        <v>16289466</v>
      </c>
      <c r="T37" s="20">
        <v>16289466</v>
      </c>
      <c r="U37" s="20">
        <v>16289466</v>
      </c>
      <c r="V37" s="20">
        <v>16289466</v>
      </c>
      <c r="W37" s="20">
        <v>16289466</v>
      </c>
      <c r="X37" s="20">
        <v>21471170</v>
      </c>
      <c r="Y37" s="20">
        <v>-5181704</v>
      </c>
      <c r="Z37" s="21">
        <v>-24.13</v>
      </c>
      <c r="AA37" s="22">
        <v>21471170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v>5269967</v>
      </c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5244750</v>
      </c>
      <c r="D39" s="29">
        <f>SUM(D37:D38)</f>
        <v>5244750</v>
      </c>
      <c r="E39" s="36">
        <f t="shared" si="4"/>
        <v>21471170</v>
      </c>
      <c r="F39" s="37">
        <f t="shared" si="4"/>
        <v>21471170</v>
      </c>
      <c r="G39" s="37">
        <f t="shared" si="4"/>
        <v>99231312</v>
      </c>
      <c r="H39" s="37">
        <f t="shared" si="4"/>
        <v>22265088</v>
      </c>
      <c r="I39" s="37">
        <f t="shared" si="4"/>
        <v>22265088</v>
      </c>
      <c r="J39" s="37">
        <f t="shared" si="4"/>
        <v>22265088</v>
      </c>
      <c r="K39" s="37">
        <f t="shared" si="4"/>
        <v>22250279</v>
      </c>
      <c r="L39" s="37">
        <f t="shared" si="4"/>
        <v>2020012</v>
      </c>
      <c r="M39" s="37">
        <f t="shared" si="4"/>
        <v>1992497</v>
      </c>
      <c r="N39" s="37">
        <f t="shared" si="4"/>
        <v>1992497</v>
      </c>
      <c r="O39" s="37">
        <f t="shared" si="4"/>
        <v>22265087</v>
      </c>
      <c r="P39" s="37">
        <f t="shared" si="4"/>
        <v>16289465</v>
      </c>
      <c r="Q39" s="37">
        <f t="shared" si="4"/>
        <v>3126656</v>
      </c>
      <c r="R39" s="37">
        <f t="shared" si="4"/>
        <v>3126656</v>
      </c>
      <c r="S39" s="37">
        <f t="shared" si="4"/>
        <v>16289466</v>
      </c>
      <c r="T39" s="37">
        <f t="shared" si="4"/>
        <v>16289466</v>
      </c>
      <c r="U39" s="37">
        <f t="shared" si="4"/>
        <v>16289466</v>
      </c>
      <c r="V39" s="37">
        <f t="shared" si="4"/>
        <v>16289466</v>
      </c>
      <c r="W39" s="37">
        <f t="shared" si="4"/>
        <v>16289466</v>
      </c>
      <c r="X39" s="37">
        <f t="shared" si="4"/>
        <v>21471170</v>
      </c>
      <c r="Y39" s="37">
        <f t="shared" si="4"/>
        <v>-5181704</v>
      </c>
      <c r="Z39" s="38">
        <f>+IF(X39&lt;&gt;0,+(Y39/X39)*100,0)</f>
        <v>-24.133309922095535</v>
      </c>
      <c r="AA39" s="39">
        <f>SUM(AA37:AA38)</f>
        <v>21471170</v>
      </c>
    </row>
    <row r="40" spans="1:27" ht="13.5">
      <c r="A40" s="27" t="s">
        <v>62</v>
      </c>
      <c r="B40" s="28"/>
      <c r="C40" s="29">
        <f aca="true" t="shared" si="5" ref="C40:Y40">+C34+C39</f>
        <v>46314478</v>
      </c>
      <c r="D40" s="29">
        <f>+D34+D39</f>
        <v>46314478</v>
      </c>
      <c r="E40" s="30">
        <f t="shared" si="5"/>
        <v>35153435</v>
      </c>
      <c r="F40" s="31">
        <f t="shared" si="5"/>
        <v>37148280</v>
      </c>
      <c r="G40" s="31">
        <f t="shared" si="5"/>
        <v>121950738</v>
      </c>
      <c r="H40" s="31">
        <f t="shared" si="5"/>
        <v>75394210</v>
      </c>
      <c r="I40" s="31">
        <f t="shared" si="5"/>
        <v>75273498</v>
      </c>
      <c r="J40" s="31">
        <f t="shared" si="5"/>
        <v>75273498</v>
      </c>
      <c r="K40" s="31">
        <f t="shared" si="5"/>
        <v>75013861</v>
      </c>
      <c r="L40" s="31">
        <f t="shared" si="5"/>
        <v>48583837</v>
      </c>
      <c r="M40" s="31">
        <f t="shared" si="5"/>
        <v>58907947</v>
      </c>
      <c r="N40" s="31">
        <f t="shared" si="5"/>
        <v>58907947</v>
      </c>
      <c r="O40" s="31">
        <f t="shared" si="5"/>
        <v>85368807</v>
      </c>
      <c r="P40" s="31">
        <f t="shared" si="5"/>
        <v>78672025</v>
      </c>
      <c r="Q40" s="31">
        <f t="shared" si="5"/>
        <v>103718637</v>
      </c>
      <c r="R40" s="31">
        <f t="shared" si="5"/>
        <v>103718637</v>
      </c>
      <c r="S40" s="31">
        <f t="shared" si="5"/>
        <v>84902348</v>
      </c>
      <c r="T40" s="31">
        <f t="shared" si="5"/>
        <v>85553291</v>
      </c>
      <c r="U40" s="31">
        <f t="shared" si="5"/>
        <v>73769195</v>
      </c>
      <c r="V40" s="31">
        <f t="shared" si="5"/>
        <v>73769195</v>
      </c>
      <c r="W40" s="31">
        <f t="shared" si="5"/>
        <v>73769195</v>
      </c>
      <c r="X40" s="31">
        <f t="shared" si="5"/>
        <v>37148280</v>
      </c>
      <c r="Y40" s="31">
        <f t="shared" si="5"/>
        <v>36620915</v>
      </c>
      <c r="Z40" s="32">
        <f>+IF(X40&lt;&gt;0,+(Y40/X40)*100,0)</f>
        <v>98.58037841859704</v>
      </c>
      <c r="AA40" s="33">
        <f>+AA34+AA39</f>
        <v>37148280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139556835</v>
      </c>
      <c r="D42" s="43">
        <f>+D25-D40</f>
        <v>139556835</v>
      </c>
      <c r="E42" s="44">
        <f t="shared" si="6"/>
        <v>207411000</v>
      </c>
      <c r="F42" s="45">
        <f t="shared" si="6"/>
        <v>15676524</v>
      </c>
      <c r="G42" s="45">
        <f t="shared" si="6"/>
        <v>66047632</v>
      </c>
      <c r="H42" s="45">
        <f t="shared" si="6"/>
        <v>159117807</v>
      </c>
      <c r="I42" s="45">
        <f t="shared" si="6"/>
        <v>149932019</v>
      </c>
      <c r="J42" s="45">
        <f t="shared" si="6"/>
        <v>149932019</v>
      </c>
      <c r="K42" s="45">
        <f t="shared" si="6"/>
        <v>145242485</v>
      </c>
      <c r="L42" s="45">
        <f t="shared" si="6"/>
        <v>20793075</v>
      </c>
      <c r="M42" s="45">
        <f t="shared" si="6"/>
        <v>11339442</v>
      </c>
      <c r="N42" s="45">
        <f t="shared" si="6"/>
        <v>11339442</v>
      </c>
      <c r="O42" s="45">
        <f t="shared" si="6"/>
        <v>137439070</v>
      </c>
      <c r="P42" s="45">
        <f t="shared" si="6"/>
        <v>144421612</v>
      </c>
      <c r="Q42" s="45">
        <f t="shared" si="6"/>
        <v>149465267</v>
      </c>
      <c r="R42" s="45">
        <f t="shared" si="6"/>
        <v>149465267</v>
      </c>
      <c r="S42" s="45">
        <f t="shared" si="6"/>
        <v>145255709</v>
      </c>
      <c r="T42" s="45">
        <f t="shared" si="6"/>
        <v>138733446</v>
      </c>
      <c r="U42" s="45">
        <f t="shared" si="6"/>
        <v>141433276</v>
      </c>
      <c r="V42" s="45">
        <f t="shared" si="6"/>
        <v>141433276</v>
      </c>
      <c r="W42" s="45">
        <f t="shared" si="6"/>
        <v>141433276</v>
      </c>
      <c r="X42" s="45">
        <f t="shared" si="6"/>
        <v>15676524</v>
      </c>
      <c r="Y42" s="45">
        <f t="shared" si="6"/>
        <v>125756752</v>
      </c>
      <c r="Z42" s="46">
        <f>+IF(X42&lt;&gt;0,+(Y42/X42)*100,0)</f>
        <v>802.1979362261685</v>
      </c>
      <c r="AA42" s="47">
        <f>+AA25-AA40</f>
        <v>15676524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139556835</v>
      </c>
      <c r="D45" s="18">
        <v>139556835</v>
      </c>
      <c r="E45" s="19">
        <v>207411000</v>
      </c>
      <c r="F45" s="20">
        <v>15676524</v>
      </c>
      <c r="G45" s="20">
        <v>66047632</v>
      </c>
      <c r="H45" s="20">
        <v>159117807</v>
      </c>
      <c r="I45" s="20">
        <v>149932019</v>
      </c>
      <c r="J45" s="20">
        <v>149932019</v>
      </c>
      <c r="K45" s="20">
        <v>145242485</v>
      </c>
      <c r="L45" s="20">
        <v>20793075</v>
      </c>
      <c r="M45" s="20">
        <v>11339442</v>
      </c>
      <c r="N45" s="20">
        <v>11339442</v>
      </c>
      <c r="O45" s="20">
        <v>137439070</v>
      </c>
      <c r="P45" s="20">
        <v>144421612</v>
      </c>
      <c r="Q45" s="20">
        <v>149465267</v>
      </c>
      <c r="R45" s="20">
        <v>149465267</v>
      </c>
      <c r="S45" s="20">
        <v>145255709</v>
      </c>
      <c r="T45" s="20">
        <v>138733446</v>
      </c>
      <c r="U45" s="20">
        <v>141433276</v>
      </c>
      <c r="V45" s="20">
        <v>141433276</v>
      </c>
      <c r="W45" s="20">
        <v>141433276</v>
      </c>
      <c r="X45" s="20">
        <v>15676524</v>
      </c>
      <c r="Y45" s="20">
        <v>125756752</v>
      </c>
      <c r="Z45" s="48">
        <v>802.2</v>
      </c>
      <c r="AA45" s="22">
        <v>15676524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139556835</v>
      </c>
      <c r="D48" s="51">
        <f>SUM(D45:D47)</f>
        <v>139556835</v>
      </c>
      <c r="E48" s="52">
        <f t="shared" si="7"/>
        <v>207411000</v>
      </c>
      <c r="F48" s="53">
        <f t="shared" si="7"/>
        <v>15676524</v>
      </c>
      <c r="G48" s="53">
        <f t="shared" si="7"/>
        <v>66047632</v>
      </c>
      <c r="H48" s="53">
        <f t="shared" si="7"/>
        <v>159117807</v>
      </c>
      <c r="I48" s="53">
        <f t="shared" si="7"/>
        <v>149932019</v>
      </c>
      <c r="J48" s="53">
        <f t="shared" si="7"/>
        <v>149932019</v>
      </c>
      <c r="K48" s="53">
        <f t="shared" si="7"/>
        <v>145242485</v>
      </c>
      <c r="L48" s="53">
        <f t="shared" si="7"/>
        <v>20793075</v>
      </c>
      <c r="M48" s="53">
        <f t="shared" si="7"/>
        <v>11339442</v>
      </c>
      <c r="N48" s="53">
        <f t="shared" si="7"/>
        <v>11339442</v>
      </c>
      <c r="O48" s="53">
        <f t="shared" si="7"/>
        <v>137439070</v>
      </c>
      <c r="P48" s="53">
        <f t="shared" si="7"/>
        <v>144421612</v>
      </c>
      <c r="Q48" s="53">
        <f t="shared" si="7"/>
        <v>149465267</v>
      </c>
      <c r="R48" s="53">
        <f t="shared" si="7"/>
        <v>149465267</v>
      </c>
      <c r="S48" s="53">
        <f t="shared" si="7"/>
        <v>145255709</v>
      </c>
      <c r="T48" s="53">
        <f t="shared" si="7"/>
        <v>138733446</v>
      </c>
      <c r="U48" s="53">
        <f t="shared" si="7"/>
        <v>141433276</v>
      </c>
      <c r="V48" s="53">
        <f t="shared" si="7"/>
        <v>141433276</v>
      </c>
      <c r="W48" s="53">
        <f t="shared" si="7"/>
        <v>141433276</v>
      </c>
      <c r="X48" s="53">
        <f t="shared" si="7"/>
        <v>15676524</v>
      </c>
      <c r="Y48" s="53">
        <f t="shared" si="7"/>
        <v>125756752</v>
      </c>
      <c r="Z48" s="54">
        <f>+IF(X48&lt;&gt;0,+(Y48/X48)*100,0)</f>
        <v>802.1979362261685</v>
      </c>
      <c r="AA48" s="55">
        <f>SUM(AA45:AA47)</f>
        <v>15676524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155904</v>
      </c>
      <c r="D6" s="18">
        <v>155904</v>
      </c>
      <c r="E6" s="19">
        <v>2128000</v>
      </c>
      <c r="F6" s="20">
        <v>3173509</v>
      </c>
      <c r="G6" s="20">
        <v>25020358</v>
      </c>
      <c r="H6" s="20">
        <v>9903516</v>
      </c>
      <c r="I6" s="20">
        <v>328061</v>
      </c>
      <c r="J6" s="20">
        <v>328061</v>
      </c>
      <c r="K6" s="20">
        <v>7919627</v>
      </c>
      <c r="L6" s="20">
        <v>22277920</v>
      </c>
      <c r="M6" s="20">
        <v>26292109</v>
      </c>
      <c r="N6" s="20">
        <v>26292109</v>
      </c>
      <c r="O6" s="20">
        <v>1925975</v>
      </c>
      <c r="P6" s="20">
        <v>9082223</v>
      </c>
      <c r="Q6" s="20">
        <v>20210026</v>
      </c>
      <c r="R6" s="20">
        <v>20210026</v>
      </c>
      <c r="S6" s="20">
        <v>20168739</v>
      </c>
      <c r="T6" s="20">
        <v>20168739</v>
      </c>
      <c r="U6" s="20">
        <v>3189644</v>
      </c>
      <c r="V6" s="20">
        <v>3189644</v>
      </c>
      <c r="W6" s="20">
        <v>3189644</v>
      </c>
      <c r="X6" s="20">
        <v>3173509</v>
      </c>
      <c r="Y6" s="20">
        <v>16135</v>
      </c>
      <c r="Z6" s="21">
        <v>0.51</v>
      </c>
      <c r="AA6" s="22">
        <v>3173509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10000000</v>
      </c>
      <c r="G7" s="20"/>
      <c r="H7" s="20">
        <v>10000000</v>
      </c>
      <c r="I7" s="20">
        <v>10000000</v>
      </c>
      <c r="J7" s="20">
        <v>10000000</v>
      </c>
      <c r="K7" s="20"/>
      <c r="L7" s="20"/>
      <c r="M7" s="20"/>
      <c r="N7" s="20"/>
      <c r="O7" s="20">
        <v>10000000</v>
      </c>
      <c r="P7" s="20"/>
      <c r="Q7" s="20"/>
      <c r="R7" s="20"/>
      <c r="S7" s="20"/>
      <c r="T7" s="20"/>
      <c r="U7" s="20"/>
      <c r="V7" s="20"/>
      <c r="W7" s="20"/>
      <c r="X7" s="20">
        <v>10000000</v>
      </c>
      <c r="Y7" s="20">
        <v>-10000000</v>
      </c>
      <c r="Z7" s="21">
        <v>-100</v>
      </c>
      <c r="AA7" s="22">
        <v>10000000</v>
      </c>
    </row>
    <row r="8" spans="1:27" ht="13.5">
      <c r="A8" s="23" t="s">
        <v>35</v>
      </c>
      <c r="B8" s="17"/>
      <c r="C8" s="18">
        <v>5747293</v>
      </c>
      <c r="D8" s="18">
        <v>5747293</v>
      </c>
      <c r="E8" s="19">
        <v>4000000</v>
      </c>
      <c r="F8" s="20"/>
      <c r="G8" s="20">
        <v>7831966</v>
      </c>
      <c r="H8" s="20">
        <v>1679398</v>
      </c>
      <c r="I8" s="20">
        <v>1706258</v>
      </c>
      <c r="J8" s="20">
        <v>1706258</v>
      </c>
      <c r="K8" s="20">
        <v>1738266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2739878</v>
      </c>
      <c r="D9" s="18">
        <v>2739878</v>
      </c>
      <c r="E9" s="19"/>
      <c r="F9" s="20">
        <v>10360806</v>
      </c>
      <c r="G9" s="20"/>
      <c r="H9" s="20">
        <v>6362999</v>
      </c>
      <c r="I9" s="20">
        <v>6529385</v>
      </c>
      <c r="J9" s="20">
        <v>6529385</v>
      </c>
      <c r="K9" s="20">
        <v>6850092</v>
      </c>
      <c r="L9" s="20">
        <v>8689322</v>
      </c>
      <c r="M9" s="20">
        <v>9137123</v>
      </c>
      <c r="N9" s="20">
        <v>9137123</v>
      </c>
      <c r="O9" s="20">
        <v>9311807</v>
      </c>
      <c r="P9" s="20">
        <v>9489328</v>
      </c>
      <c r="Q9" s="20">
        <v>9734632</v>
      </c>
      <c r="R9" s="20">
        <v>9734632</v>
      </c>
      <c r="S9" s="20">
        <v>10014815</v>
      </c>
      <c r="T9" s="20">
        <v>10360806</v>
      </c>
      <c r="U9" s="20">
        <v>9536116</v>
      </c>
      <c r="V9" s="20">
        <v>9536116</v>
      </c>
      <c r="W9" s="20">
        <v>9536116</v>
      </c>
      <c r="X9" s="20">
        <v>10360806</v>
      </c>
      <c r="Y9" s="20">
        <v>-824690</v>
      </c>
      <c r="Z9" s="21">
        <v>-7.96</v>
      </c>
      <c r="AA9" s="22">
        <v>10360806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8643075</v>
      </c>
      <c r="D12" s="29">
        <f>SUM(D6:D11)</f>
        <v>8643075</v>
      </c>
      <c r="E12" s="30">
        <f t="shared" si="0"/>
        <v>11128000</v>
      </c>
      <c r="F12" s="31">
        <f t="shared" si="0"/>
        <v>23534315</v>
      </c>
      <c r="G12" s="31">
        <f t="shared" si="0"/>
        <v>32852324</v>
      </c>
      <c r="H12" s="31">
        <f t="shared" si="0"/>
        <v>27945913</v>
      </c>
      <c r="I12" s="31">
        <f t="shared" si="0"/>
        <v>18563704</v>
      </c>
      <c r="J12" s="31">
        <f t="shared" si="0"/>
        <v>18563704</v>
      </c>
      <c r="K12" s="31">
        <f t="shared" si="0"/>
        <v>16507985</v>
      </c>
      <c r="L12" s="31">
        <f t="shared" si="0"/>
        <v>30967242</v>
      </c>
      <c r="M12" s="31">
        <f t="shared" si="0"/>
        <v>35429232</v>
      </c>
      <c r="N12" s="31">
        <f t="shared" si="0"/>
        <v>35429232</v>
      </c>
      <c r="O12" s="31">
        <f t="shared" si="0"/>
        <v>21237782</v>
      </c>
      <c r="P12" s="31">
        <f t="shared" si="0"/>
        <v>18571551</v>
      </c>
      <c r="Q12" s="31">
        <f t="shared" si="0"/>
        <v>29944658</v>
      </c>
      <c r="R12" s="31">
        <f t="shared" si="0"/>
        <v>29944658</v>
      </c>
      <c r="S12" s="31">
        <f t="shared" si="0"/>
        <v>30183554</v>
      </c>
      <c r="T12" s="31">
        <f t="shared" si="0"/>
        <v>30529545</v>
      </c>
      <c r="U12" s="31">
        <f t="shared" si="0"/>
        <v>12725760</v>
      </c>
      <c r="V12" s="31">
        <f t="shared" si="0"/>
        <v>12725760</v>
      </c>
      <c r="W12" s="31">
        <f t="shared" si="0"/>
        <v>12725760</v>
      </c>
      <c r="X12" s="31">
        <f t="shared" si="0"/>
        <v>23534315</v>
      </c>
      <c r="Y12" s="31">
        <f t="shared" si="0"/>
        <v>-10808555</v>
      </c>
      <c r="Z12" s="32">
        <f>+IF(X12&lt;&gt;0,+(Y12/X12)*100,0)</f>
        <v>-45.92678818142784</v>
      </c>
      <c r="AA12" s="33">
        <f>SUM(AA6:AA11)</f>
        <v>23534315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95723693</v>
      </c>
      <c r="D19" s="18">
        <v>95723693</v>
      </c>
      <c r="E19" s="19">
        <v>80908000</v>
      </c>
      <c r="F19" s="20">
        <v>59652000</v>
      </c>
      <c r="G19" s="20">
        <v>93724271</v>
      </c>
      <c r="H19" s="20">
        <v>95830552</v>
      </c>
      <c r="I19" s="20">
        <v>95830552</v>
      </c>
      <c r="J19" s="20">
        <v>95830552</v>
      </c>
      <c r="K19" s="20">
        <v>95830552</v>
      </c>
      <c r="L19" s="20">
        <v>95830552</v>
      </c>
      <c r="M19" s="20">
        <v>95830552</v>
      </c>
      <c r="N19" s="20">
        <v>95830552</v>
      </c>
      <c r="O19" s="20">
        <v>95723693</v>
      </c>
      <c r="P19" s="20">
        <v>95723693</v>
      </c>
      <c r="Q19" s="20">
        <v>95723693</v>
      </c>
      <c r="R19" s="20">
        <v>95723693</v>
      </c>
      <c r="S19" s="20">
        <v>95723693</v>
      </c>
      <c r="T19" s="20">
        <v>95723693</v>
      </c>
      <c r="U19" s="20">
        <v>95723693</v>
      </c>
      <c r="V19" s="20">
        <v>95723693</v>
      </c>
      <c r="W19" s="20">
        <v>95723693</v>
      </c>
      <c r="X19" s="20">
        <v>59652000</v>
      </c>
      <c r="Y19" s="20">
        <v>36071693</v>
      </c>
      <c r="Z19" s="21">
        <v>60.47</v>
      </c>
      <c r="AA19" s="22">
        <v>59652000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76765</v>
      </c>
      <c r="D22" s="18">
        <v>76765</v>
      </c>
      <c r="E22" s="19">
        <v>123000</v>
      </c>
      <c r="F22" s="20">
        <v>300000</v>
      </c>
      <c r="G22" s="20">
        <v>76765</v>
      </c>
      <c r="H22" s="20">
        <v>76765</v>
      </c>
      <c r="I22" s="20">
        <v>76765</v>
      </c>
      <c r="J22" s="20">
        <v>76765</v>
      </c>
      <c r="K22" s="20">
        <v>76765</v>
      </c>
      <c r="L22" s="20">
        <v>76765</v>
      </c>
      <c r="M22" s="20">
        <v>76765</v>
      </c>
      <c r="N22" s="20">
        <v>76765</v>
      </c>
      <c r="O22" s="20">
        <v>76765</v>
      </c>
      <c r="P22" s="20">
        <v>76765</v>
      </c>
      <c r="Q22" s="20">
        <v>76765</v>
      </c>
      <c r="R22" s="20">
        <v>76765</v>
      </c>
      <c r="S22" s="20">
        <v>76766</v>
      </c>
      <c r="T22" s="20">
        <v>76766</v>
      </c>
      <c r="U22" s="20">
        <v>76766</v>
      </c>
      <c r="V22" s="20">
        <v>76766</v>
      </c>
      <c r="W22" s="20">
        <v>76766</v>
      </c>
      <c r="X22" s="20">
        <v>300000</v>
      </c>
      <c r="Y22" s="20">
        <v>-223234</v>
      </c>
      <c r="Z22" s="21">
        <v>-74.41</v>
      </c>
      <c r="AA22" s="22">
        <v>300000</v>
      </c>
    </row>
    <row r="23" spans="1:27" ht="13.5">
      <c r="A23" s="23" t="s">
        <v>49</v>
      </c>
      <c r="B23" s="17"/>
      <c r="C23" s="18"/>
      <c r="D23" s="18"/>
      <c r="E23" s="19"/>
      <c r="F23" s="20">
        <v>7200000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7200000</v>
      </c>
      <c r="Y23" s="24">
        <v>-7200000</v>
      </c>
      <c r="Z23" s="25">
        <v>-100</v>
      </c>
      <c r="AA23" s="26">
        <v>7200000</v>
      </c>
    </row>
    <row r="24" spans="1:27" ht="13.5">
      <c r="A24" s="27" t="s">
        <v>50</v>
      </c>
      <c r="B24" s="35"/>
      <c r="C24" s="29">
        <f aca="true" t="shared" si="1" ref="C24:Y24">SUM(C15:C23)</f>
        <v>95800458</v>
      </c>
      <c r="D24" s="29">
        <f>SUM(D15:D23)</f>
        <v>95800458</v>
      </c>
      <c r="E24" s="36">
        <f t="shared" si="1"/>
        <v>81031000</v>
      </c>
      <c r="F24" s="37">
        <f t="shared" si="1"/>
        <v>67152000</v>
      </c>
      <c r="G24" s="37">
        <f t="shared" si="1"/>
        <v>93801036</v>
      </c>
      <c r="H24" s="37">
        <f t="shared" si="1"/>
        <v>95907317</v>
      </c>
      <c r="I24" s="37">
        <f t="shared" si="1"/>
        <v>95907317</v>
      </c>
      <c r="J24" s="37">
        <f t="shared" si="1"/>
        <v>95907317</v>
      </c>
      <c r="K24" s="37">
        <f t="shared" si="1"/>
        <v>95907317</v>
      </c>
      <c r="L24" s="37">
        <f t="shared" si="1"/>
        <v>95907317</v>
      </c>
      <c r="M24" s="37">
        <f t="shared" si="1"/>
        <v>95907317</v>
      </c>
      <c r="N24" s="37">
        <f t="shared" si="1"/>
        <v>95907317</v>
      </c>
      <c r="O24" s="37">
        <f t="shared" si="1"/>
        <v>95800458</v>
      </c>
      <c r="P24" s="37">
        <f t="shared" si="1"/>
        <v>95800458</v>
      </c>
      <c r="Q24" s="37">
        <f t="shared" si="1"/>
        <v>95800458</v>
      </c>
      <c r="R24" s="37">
        <f t="shared" si="1"/>
        <v>95800458</v>
      </c>
      <c r="S24" s="37">
        <f t="shared" si="1"/>
        <v>95800459</v>
      </c>
      <c r="T24" s="37">
        <f t="shared" si="1"/>
        <v>95800459</v>
      </c>
      <c r="U24" s="37">
        <f t="shared" si="1"/>
        <v>95800459</v>
      </c>
      <c r="V24" s="37">
        <f t="shared" si="1"/>
        <v>95800459</v>
      </c>
      <c r="W24" s="37">
        <f t="shared" si="1"/>
        <v>95800459</v>
      </c>
      <c r="X24" s="37">
        <f t="shared" si="1"/>
        <v>67152000</v>
      </c>
      <c r="Y24" s="37">
        <f t="shared" si="1"/>
        <v>28648459</v>
      </c>
      <c r="Z24" s="38">
        <f>+IF(X24&lt;&gt;0,+(Y24/X24)*100,0)</f>
        <v>42.662108351203244</v>
      </c>
      <c r="AA24" s="39">
        <f>SUM(AA15:AA23)</f>
        <v>67152000</v>
      </c>
    </row>
    <row r="25" spans="1:27" ht="13.5">
      <c r="A25" s="27" t="s">
        <v>51</v>
      </c>
      <c r="B25" s="28"/>
      <c r="C25" s="29">
        <f aca="true" t="shared" si="2" ref="C25:Y25">+C12+C24</f>
        <v>104443533</v>
      </c>
      <c r="D25" s="29">
        <f>+D12+D24</f>
        <v>104443533</v>
      </c>
      <c r="E25" s="30">
        <f t="shared" si="2"/>
        <v>92159000</v>
      </c>
      <c r="F25" s="31">
        <f t="shared" si="2"/>
        <v>90686315</v>
      </c>
      <c r="G25" s="31">
        <f t="shared" si="2"/>
        <v>126653360</v>
      </c>
      <c r="H25" s="31">
        <f t="shared" si="2"/>
        <v>123853230</v>
      </c>
      <c r="I25" s="31">
        <f t="shared" si="2"/>
        <v>114471021</v>
      </c>
      <c r="J25" s="31">
        <f t="shared" si="2"/>
        <v>114471021</v>
      </c>
      <c r="K25" s="31">
        <f t="shared" si="2"/>
        <v>112415302</v>
      </c>
      <c r="L25" s="31">
        <f t="shared" si="2"/>
        <v>126874559</v>
      </c>
      <c r="M25" s="31">
        <f t="shared" si="2"/>
        <v>131336549</v>
      </c>
      <c r="N25" s="31">
        <f t="shared" si="2"/>
        <v>131336549</v>
      </c>
      <c r="O25" s="31">
        <f t="shared" si="2"/>
        <v>117038240</v>
      </c>
      <c r="P25" s="31">
        <f t="shared" si="2"/>
        <v>114372009</v>
      </c>
      <c r="Q25" s="31">
        <f t="shared" si="2"/>
        <v>125745116</v>
      </c>
      <c r="R25" s="31">
        <f t="shared" si="2"/>
        <v>125745116</v>
      </c>
      <c r="S25" s="31">
        <f t="shared" si="2"/>
        <v>125984013</v>
      </c>
      <c r="T25" s="31">
        <f t="shared" si="2"/>
        <v>126330004</v>
      </c>
      <c r="U25" s="31">
        <f t="shared" si="2"/>
        <v>108526219</v>
      </c>
      <c r="V25" s="31">
        <f t="shared" si="2"/>
        <v>108526219</v>
      </c>
      <c r="W25" s="31">
        <f t="shared" si="2"/>
        <v>108526219</v>
      </c>
      <c r="X25" s="31">
        <f t="shared" si="2"/>
        <v>90686315</v>
      </c>
      <c r="Y25" s="31">
        <f t="shared" si="2"/>
        <v>17839904</v>
      </c>
      <c r="Z25" s="32">
        <f>+IF(X25&lt;&gt;0,+(Y25/X25)*100,0)</f>
        <v>19.67210157342924</v>
      </c>
      <c r="AA25" s="33">
        <f>+AA12+AA24</f>
        <v>90686315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v>606937</v>
      </c>
      <c r="T29" s="20">
        <v>606937</v>
      </c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1020273</v>
      </c>
      <c r="D30" s="18">
        <v>1020273</v>
      </c>
      <c r="E30" s="19"/>
      <c r="F30" s="20"/>
      <c r="G30" s="20">
        <v>1020273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19437010</v>
      </c>
      <c r="D32" s="18">
        <v>19437010</v>
      </c>
      <c r="E32" s="19">
        <v>9000000</v>
      </c>
      <c r="F32" s="20">
        <v>710469</v>
      </c>
      <c r="G32" s="20">
        <v>2299581</v>
      </c>
      <c r="H32" s="20">
        <v>12446709</v>
      </c>
      <c r="I32" s="20">
        <v>10354151</v>
      </c>
      <c r="J32" s="20">
        <v>10354151</v>
      </c>
      <c r="K32" s="20">
        <v>5437240</v>
      </c>
      <c r="L32" s="20">
        <v>4551950</v>
      </c>
      <c r="M32" s="20">
        <v>9013940</v>
      </c>
      <c r="N32" s="20">
        <v>9013940</v>
      </c>
      <c r="O32" s="20">
        <v>901599</v>
      </c>
      <c r="P32" s="20">
        <v>787992</v>
      </c>
      <c r="Q32" s="20">
        <v>15423149</v>
      </c>
      <c r="R32" s="20">
        <v>15423149</v>
      </c>
      <c r="S32" s="20">
        <v>648005</v>
      </c>
      <c r="T32" s="20">
        <v>710469</v>
      </c>
      <c r="U32" s="20">
        <v>2120005</v>
      </c>
      <c r="V32" s="20">
        <v>2120005</v>
      </c>
      <c r="W32" s="20">
        <v>2120005</v>
      </c>
      <c r="X32" s="20">
        <v>710469</v>
      </c>
      <c r="Y32" s="20">
        <v>1409536</v>
      </c>
      <c r="Z32" s="21">
        <v>198.4</v>
      </c>
      <c r="AA32" s="22">
        <v>710469</v>
      </c>
    </row>
    <row r="33" spans="1:27" ht="13.5">
      <c r="A33" s="23" t="s">
        <v>58</v>
      </c>
      <c r="B33" s="17"/>
      <c r="C33" s="18">
        <v>1000090</v>
      </c>
      <c r="D33" s="18">
        <v>1000090</v>
      </c>
      <c r="E33" s="19"/>
      <c r="F33" s="20"/>
      <c r="G33" s="20">
        <v>882329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21457373</v>
      </c>
      <c r="D34" s="29">
        <f>SUM(D29:D33)</f>
        <v>21457373</v>
      </c>
      <c r="E34" s="30">
        <f t="shared" si="3"/>
        <v>9000000</v>
      </c>
      <c r="F34" s="31">
        <f t="shared" si="3"/>
        <v>710469</v>
      </c>
      <c r="G34" s="31">
        <f t="shared" si="3"/>
        <v>4202183</v>
      </c>
      <c r="H34" s="31">
        <f t="shared" si="3"/>
        <v>12446709</v>
      </c>
      <c r="I34" s="31">
        <f t="shared" si="3"/>
        <v>10354151</v>
      </c>
      <c r="J34" s="31">
        <f t="shared" si="3"/>
        <v>10354151</v>
      </c>
      <c r="K34" s="31">
        <f t="shared" si="3"/>
        <v>5437240</v>
      </c>
      <c r="L34" s="31">
        <f t="shared" si="3"/>
        <v>4551950</v>
      </c>
      <c r="M34" s="31">
        <f t="shared" si="3"/>
        <v>9013940</v>
      </c>
      <c r="N34" s="31">
        <f t="shared" si="3"/>
        <v>9013940</v>
      </c>
      <c r="O34" s="31">
        <f t="shared" si="3"/>
        <v>901599</v>
      </c>
      <c r="P34" s="31">
        <f t="shared" si="3"/>
        <v>787992</v>
      </c>
      <c r="Q34" s="31">
        <f t="shared" si="3"/>
        <v>15423149</v>
      </c>
      <c r="R34" s="31">
        <f t="shared" si="3"/>
        <v>15423149</v>
      </c>
      <c r="S34" s="31">
        <f t="shared" si="3"/>
        <v>1254942</v>
      </c>
      <c r="T34" s="31">
        <f t="shared" si="3"/>
        <v>1317406</v>
      </c>
      <c r="U34" s="31">
        <f t="shared" si="3"/>
        <v>2120005</v>
      </c>
      <c r="V34" s="31">
        <f t="shared" si="3"/>
        <v>2120005</v>
      </c>
      <c r="W34" s="31">
        <f t="shared" si="3"/>
        <v>2120005</v>
      </c>
      <c r="X34" s="31">
        <f t="shared" si="3"/>
        <v>710469</v>
      </c>
      <c r="Y34" s="31">
        <f t="shared" si="3"/>
        <v>1409536</v>
      </c>
      <c r="Z34" s="32">
        <f>+IF(X34&lt;&gt;0,+(Y34/X34)*100,0)</f>
        <v>198.39514461573975</v>
      </c>
      <c r="AA34" s="33">
        <f>SUM(AA29:AA33)</f>
        <v>710469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1549540</v>
      </c>
      <c r="D37" s="18">
        <v>1549540</v>
      </c>
      <c r="E37" s="19">
        <v>17650000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v>3900000</v>
      </c>
      <c r="Q37" s="20">
        <v>3900000</v>
      </c>
      <c r="R37" s="20">
        <v>3900000</v>
      </c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>
        <v>1549540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1549540</v>
      </c>
      <c r="D39" s="29">
        <f>SUM(D37:D38)</f>
        <v>1549540</v>
      </c>
      <c r="E39" s="36">
        <f t="shared" si="4"/>
        <v>17650000</v>
      </c>
      <c r="F39" s="37">
        <f t="shared" si="4"/>
        <v>0</v>
      </c>
      <c r="G39" s="37">
        <f t="shared" si="4"/>
        <v>1549540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3900000</v>
      </c>
      <c r="Q39" s="37">
        <f t="shared" si="4"/>
        <v>3900000</v>
      </c>
      <c r="R39" s="37">
        <f t="shared" si="4"/>
        <v>3900000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23006913</v>
      </c>
      <c r="D40" s="29">
        <f>+D34+D39</f>
        <v>23006913</v>
      </c>
      <c r="E40" s="30">
        <f t="shared" si="5"/>
        <v>26650000</v>
      </c>
      <c r="F40" s="31">
        <f t="shared" si="5"/>
        <v>710469</v>
      </c>
      <c r="G40" s="31">
        <f t="shared" si="5"/>
        <v>5751723</v>
      </c>
      <c r="H40" s="31">
        <f t="shared" si="5"/>
        <v>12446709</v>
      </c>
      <c r="I40" s="31">
        <f t="shared" si="5"/>
        <v>10354151</v>
      </c>
      <c r="J40" s="31">
        <f t="shared" si="5"/>
        <v>10354151</v>
      </c>
      <c r="K40" s="31">
        <f t="shared" si="5"/>
        <v>5437240</v>
      </c>
      <c r="L40" s="31">
        <f t="shared" si="5"/>
        <v>4551950</v>
      </c>
      <c r="M40" s="31">
        <f t="shared" si="5"/>
        <v>9013940</v>
      </c>
      <c r="N40" s="31">
        <f t="shared" si="5"/>
        <v>9013940</v>
      </c>
      <c r="O40" s="31">
        <f t="shared" si="5"/>
        <v>901599</v>
      </c>
      <c r="P40" s="31">
        <f t="shared" si="5"/>
        <v>4687992</v>
      </c>
      <c r="Q40" s="31">
        <f t="shared" si="5"/>
        <v>19323149</v>
      </c>
      <c r="R40" s="31">
        <f t="shared" si="5"/>
        <v>19323149</v>
      </c>
      <c r="S40" s="31">
        <f t="shared" si="5"/>
        <v>1254942</v>
      </c>
      <c r="T40" s="31">
        <f t="shared" si="5"/>
        <v>1317406</v>
      </c>
      <c r="U40" s="31">
        <f t="shared" si="5"/>
        <v>2120005</v>
      </c>
      <c r="V40" s="31">
        <f t="shared" si="5"/>
        <v>2120005</v>
      </c>
      <c r="W40" s="31">
        <f t="shared" si="5"/>
        <v>2120005</v>
      </c>
      <c r="X40" s="31">
        <f t="shared" si="5"/>
        <v>710469</v>
      </c>
      <c r="Y40" s="31">
        <f t="shared" si="5"/>
        <v>1409536</v>
      </c>
      <c r="Z40" s="32">
        <f>+IF(X40&lt;&gt;0,+(Y40/X40)*100,0)</f>
        <v>198.39514461573975</v>
      </c>
      <c r="AA40" s="33">
        <f>+AA34+AA39</f>
        <v>710469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81436620</v>
      </c>
      <c r="D42" s="43">
        <f>+D25-D40</f>
        <v>81436620</v>
      </c>
      <c r="E42" s="44">
        <f t="shared" si="6"/>
        <v>65509000</v>
      </c>
      <c r="F42" s="45">
        <f t="shared" si="6"/>
        <v>89975846</v>
      </c>
      <c r="G42" s="45">
        <f t="shared" si="6"/>
        <v>120901637</v>
      </c>
      <c r="H42" s="45">
        <f t="shared" si="6"/>
        <v>111406521</v>
      </c>
      <c r="I42" s="45">
        <f t="shared" si="6"/>
        <v>104116870</v>
      </c>
      <c r="J42" s="45">
        <f t="shared" si="6"/>
        <v>104116870</v>
      </c>
      <c r="K42" s="45">
        <f t="shared" si="6"/>
        <v>106978062</v>
      </c>
      <c r="L42" s="45">
        <f t="shared" si="6"/>
        <v>122322609</v>
      </c>
      <c r="M42" s="45">
        <f t="shared" si="6"/>
        <v>122322609</v>
      </c>
      <c r="N42" s="45">
        <f t="shared" si="6"/>
        <v>122322609</v>
      </c>
      <c r="O42" s="45">
        <f t="shared" si="6"/>
        <v>116136641</v>
      </c>
      <c r="P42" s="45">
        <f t="shared" si="6"/>
        <v>109684017</v>
      </c>
      <c r="Q42" s="45">
        <f t="shared" si="6"/>
        <v>106421967</v>
      </c>
      <c r="R42" s="45">
        <f t="shared" si="6"/>
        <v>106421967</v>
      </c>
      <c r="S42" s="45">
        <f t="shared" si="6"/>
        <v>124729071</v>
      </c>
      <c r="T42" s="45">
        <f t="shared" si="6"/>
        <v>125012598</v>
      </c>
      <c r="U42" s="45">
        <f t="shared" si="6"/>
        <v>106406214</v>
      </c>
      <c r="V42" s="45">
        <f t="shared" si="6"/>
        <v>106406214</v>
      </c>
      <c r="W42" s="45">
        <f t="shared" si="6"/>
        <v>106406214</v>
      </c>
      <c r="X42" s="45">
        <f t="shared" si="6"/>
        <v>89975846</v>
      </c>
      <c r="Y42" s="45">
        <f t="shared" si="6"/>
        <v>16430368</v>
      </c>
      <c r="Z42" s="46">
        <f>+IF(X42&lt;&gt;0,+(Y42/X42)*100,0)</f>
        <v>18.26086525488185</v>
      </c>
      <c r="AA42" s="47">
        <f>+AA25-AA40</f>
        <v>89975846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81436620</v>
      </c>
      <c r="D45" s="18">
        <v>81436620</v>
      </c>
      <c r="E45" s="19">
        <v>65509000</v>
      </c>
      <c r="F45" s="20">
        <v>89975846</v>
      </c>
      <c r="G45" s="20">
        <v>120901637</v>
      </c>
      <c r="H45" s="20">
        <v>111406521</v>
      </c>
      <c r="I45" s="20">
        <v>104116870</v>
      </c>
      <c r="J45" s="20">
        <v>104116870</v>
      </c>
      <c r="K45" s="20">
        <v>106978062</v>
      </c>
      <c r="L45" s="20">
        <v>122322609</v>
      </c>
      <c r="M45" s="20">
        <v>122322609</v>
      </c>
      <c r="N45" s="20">
        <v>122322609</v>
      </c>
      <c r="O45" s="20">
        <v>116136641</v>
      </c>
      <c r="P45" s="20">
        <v>109684017</v>
      </c>
      <c r="Q45" s="20">
        <v>106421967</v>
      </c>
      <c r="R45" s="20">
        <v>106421967</v>
      </c>
      <c r="S45" s="20">
        <v>124729071</v>
      </c>
      <c r="T45" s="20">
        <v>125012598</v>
      </c>
      <c r="U45" s="20">
        <v>106406214</v>
      </c>
      <c r="V45" s="20">
        <v>106406214</v>
      </c>
      <c r="W45" s="20">
        <v>106406214</v>
      </c>
      <c r="X45" s="20">
        <v>89975846</v>
      </c>
      <c r="Y45" s="20">
        <v>16430368</v>
      </c>
      <c r="Z45" s="48">
        <v>18.26</v>
      </c>
      <c r="AA45" s="22">
        <v>89975846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81436620</v>
      </c>
      <c r="D48" s="51">
        <f>SUM(D45:D47)</f>
        <v>81436620</v>
      </c>
      <c r="E48" s="52">
        <f t="shared" si="7"/>
        <v>65509000</v>
      </c>
      <c r="F48" s="53">
        <f t="shared" si="7"/>
        <v>89975846</v>
      </c>
      <c r="G48" s="53">
        <f t="shared" si="7"/>
        <v>120901637</v>
      </c>
      <c r="H48" s="53">
        <f t="shared" si="7"/>
        <v>111406521</v>
      </c>
      <c r="I48" s="53">
        <f t="shared" si="7"/>
        <v>104116870</v>
      </c>
      <c r="J48" s="53">
        <f t="shared" si="7"/>
        <v>104116870</v>
      </c>
      <c r="K48" s="53">
        <f t="shared" si="7"/>
        <v>106978062</v>
      </c>
      <c r="L48" s="53">
        <f t="shared" si="7"/>
        <v>122322609</v>
      </c>
      <c r="M48" s="53">
        <f t="shared" si="7"/>
        <v>122322609</v>
      </c>
      <c r="N48" s="53">
        <f t="shared" si="7"/>
        <v>122322609</v>
      </c>
      <c r="O48" s="53">
        <f t="shared" si="7"/>
        <v>116136641</v>
      </c>
      <c r="P48" s="53">
        <f t="shared" si="7"/>
        <v>109684017</v>
      </c>
      <c r="Q48" s="53">
        <f t="shared" si="7"/>
        <v>106421967</v>
      </c>
      <c r="R48" s="53">
        <f t="shared" si="7"/>
        <v>106421967</v>
      </c>
      <c r="S48" s="53">
        <f t="shared" si="7"/>
        <v>124729071</v>
      </c>
      <c r="T48" s="53">
        <f t="shared" si="7"/>
        <v>125012598</v>
      </c>
      <c r="U48" s="53">
        <f t="shared" si="7"/>
        <v>106406214</v>
      </c>
      <c r="V48" s="53">
        <f t="shared" si="7"/>
        <v>106406214</v>
      </c>
      <c r="W48" s="53">
        <f t="shared" si="7"/>
        <v>106406214</v>
      </c>
      <c r="X48" s="53">
        <f t="shared" si="7"/>
        <v>89975846</v>
      </c>
      <c r="Y48" s="53">
        <f t="shared" si="7"/>
        <v>16430368</v>
      </c>
      <c r="Z48" s="54">
        <f>+IF(X48&lt;&gt;0,+(Y48/X48)*100,0)</f>
        <v>18.26086525488185</v>
      </c>
      <c r="AA48" s="55">
        <f>SUM(AA45:AA47)</f>
        <v>89975846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5571191</v>
      </c>
      <c r="D6" s="18">
        <v>5571191</v>
      </c>
      <c r="E6" s="19">
        <v>11914585</v>
      </c>
      <c r="F6" s="20">
        <v>11914585</v>
      </c>
      <c r="G6" s="20">
        <v>23954649</v>
      </c>
      <c r="H6" s="20">
        <v>22083174</v>
      </c>
      <c r="I6" s="20">
        <v>19346317</v>
      </c>
      <c r="J6" s="20">
        <v>19346317</v>
      </c>
      <c r="K6" s="20">
        <v>15531275</v>
      </c>
      <c r="L6" s="20">
        <v>25938473</v>
      </c>
      <c r="M6" s="20">
        <v>21558863</v>
      </c>
      <c r="N6" s="20">
        <v>21558863</v>
      </c>
      <c r="O6" s="20">
        <v>19427212</v>
      </c>
      <c r="P6" s="20">
        <v>17593835</v>
      </c>
      <c r="Q6" s="20">
        <v>35889437</v>
      </c>
      <c r="R6" s="20">
        <v>35889437</v>
      </c>
      <c r="S6" s="20">
        <v>29063319</v>
      </c>
      <c r="T6" s="20">
        <v>23230810</v>
      </c>
      <c r="U6" s="20">
        <v>14522161</v>
      </c>
      <c r="V6" s="20">
        <v>14522161</v>
      </c>
      <c r="W6" s="20">
        <v>14522161</v>
      </c>
      <c r="X6" s="20">
        <v>11914585</v>
      </c>
      <c r="Y6" s="20">
        <v>2607576</v>
      </c>
      <c r="Z6" s="21">
        <v>21.89</v>
      </c>
      <c r="AA6" s="22">
        <v>11914585</v>
      </c>
    </row>
    <row r="7" spans="1:27" ht="13.5">
      <c r="A7" s="23" t="s">
        <v>34</v>
      </c>
      <c r="B7" s="17"/>
      <c r="C7" s="18"/>
      <c r="D7" s="18"/>
      <c r="E7" s="19">
        <v>16989000</v>
      </c>
      <c r="F7" s="20">
        <v>16988762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16988762</v>
      </c>
      <c r="Y7" s="20">
        <v>-16988762</v>
      </c>
      <c r="Z7" s="21">
        <v>-100</v>
      </c>
      <c r="AA7" s="22">
        <v>16988762</v>
      </c>
    </row>
    <row r="8" spans="1:27" ht="13.5">
      <c r="A8" s="23" t="s">
        <v>35</v>
      </c>
      <c r="B8" s="17"/>
      <c r="C8" s="18">
        <v>3455667</v>
      </c>
      <c r="D8" s="18">
        <v>3455667</v>
      </c>
      <c r="E8" s="19">
        <v>2728000</v>
      </c>
      <c r="F8" s="20">
        <v>1377103</v>
      </c>
      <c r="G8" s="20">
        <v>4856348</v>
      </c>
      <c r="H8" s="20">
        <v>5688691</v>
      </c>
      <c r="I8" s="20">
        <v>6131304</v>
      </c>
      <c r="J8" s="20">
        <v>6131304</v>
      </c>
      <c r="K8" s="20">
        <v>6469352</v>
      </c>
      <c r="L8" s="20">
        <v>7690325</v>
      </c>
      <c r="M8" s="20">
        <v>7540484</v>
      </c>
      <c r="N8" s="20">
        <v>7540484</v>
      </c>
      <c r="O8" s="20">
        <v>8018065</v>
      </c>
      <c r="P8" s="20">
        <v>8613680</v>
      </c>
      <c r="Q8" s="20">
        <v>9105244</v>
      </c>
      <c r="R8" s="20">
        <v>9105244</v>
      </c>
      <c r="S8" s="20">
        <v>10639324</v>
      </c>
      <c r="T8" s="20">
        <v>9762329</v>
      </c>
      <c r="U8" s="20">
        <v>10409135</v>
      </c>
      <c r="V8" s="20">
        <v>10409135</v>
      </c>
      <c r="W8" s="20">
        <v>10409135</v>
      </c>
      <c r="X8" s="20">
        <v>1377103</v>
      </c>
      <c r="Y8" s="20">
        <v>9032032</v>
      </c>
      <c r="Z8" s="21">
        <v>655.87</v>
      </c>
      <c r="AA8" s="22">
        <v>1377103</v>
      </c>
    </row>
    <row r="9" spans="1:27" ht="13.5">
      <c r="A9" s="23" t="s">
        <v>36</v>
      </c>
      <c r="B9" s="17"/>
      <c r="C9" s="18">
        <v>1383042</v>
      </c>
      <c r="D9" s="18">
        <v>1383042</v>
      </c>
      <c r="E9" s="19"/>
      <c r="F9" s="20"/>
      <c r="G9" s="20">
        <v>4478560</v>
      </c>
      <c r="H9" s="20">
        <v>4472386</v>
      </c>
      <c r="I9" s="20">
        <v>4197749</v>
      </c>
      <c r="J9" s="20">
        <v>4197749</v>
      </c>
      <c r="K9" s="20">
        <v>4406696</v>
      </c>
      <c r="L9" s="20">
        <v>3948466</v>
      </c>
      <c r="M9" s="20">
        <v>4829608</v>
      </c>
      <c r="N9" s="20">
        <v>4829608</v>
      </c>
      <c r="O9" s="20">
        <v>4881175</v>
      </c>
      <c r="P9" s="20">
        <v>3925362</v>
      </c>
      <c r="Q9" s="20">
        <v>2753048</v>
      </c>
      <c r="R9" s="20">
        <v>2753048</v>
      </c>
      <c r="S9" s="20">
        <v>1077971</v>
      </c>
      <c r="T9" s="20">
        <v>4866370</v>
      </c>
      <c r="U9" s="20">
        <v>4821546</v>
      </c>
      <c r="V9" s="20">
        <v>4821546</v>
      </c>
      <c r="W9" s="20">
        <v>4821546</v>
      </c>
      <c r="X9" s="20"/>
      <c r="Y9" s="20">
        <v>4821546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10409900</v>
      </c>
      <c r="D12" s="29">
        <f>SUM(D6:D11)</f>
        <v>10409900</v>
      </c>
      <c r="E12" s="30">
        <f t="shared" si="0"/>
        <v>31631585</v>
      </c>
      <c r="F12" s="31">
        <f t="shared" si="0"/>
        <v>30280450</v>
      </c>
      <c r="G12" s="31">
        <f t="shared" si="0"/>
        <v>33289557</v>
      </c>
      <c r="H12" s="31">
        <f t="shared" si="0"/>
        <v>32244251</v>
      </c>
      <c r="I12" s="31">
        <f t="shared" si="0"/>
        <v>29675370</v>
      </c>
      <c r="J12" s="31">
        <f t="shared" si="0"/>
        <v>29675370</v>
      </c>
      <c r="K12" s="31">
        <f t="shared" si="0"/>
        <v>26407323</v>
      </c>
      <c r="L12" s="31">
        <f t="shared" si="0"/>
        <v>37577264</v>
      </c>
      <c r="M12" s="31">
        <f t="shared" si="0"/>
        <v>33928955</v>
      </c>
      <c r="N12" s="31">
        <f t="shared" si="0"/>
        <v>33928955</v>
      </c>
      <c r="O12" s="31">
        <f t="shared" si="0"/>
        <v>32326452</v>
      </c>
      <c r="P12" s="31">
        <f t="shared" si="0"/>
        <v>30132877</v>
      </c>
      <c r="Q12" s="31">
        <f t="shared" si="0"/>
        <v>47747729</v>
      </c>
      <c r="R12" s="31">
        <f t="shared" si="0"/>
        <v>47747729</v>
      </c>
      <c r="S12" s="31">
        <f t="shared" si="0"/>
        <v>40780614</v>
      </c>
      <c r="T12" s="31">
        <f t="shared" si="0"/>
        <v>37859509</v>
      </c>
      <c r="U12" s="31">
        <f t="shared" si="0"/>
        <v>29752842</v>
      </c>
      <c r="V12" s="31">
        <f t="shared" si="0"/>
        <v>29752842</v>
      </c>
      <c r="W12" s="31">
        <f t="shared" si="0"/>
        <v>29752842</v>
      </c>
      <c r="X12" s="31">
        <f t="shared" si="0"/>
        <v>30280450</v>
      </c>
      <c r="Y12" s="31">
        <f t="shared" si="0"/>
        <v>-527608</v>
      </c>
      <c r="Z12" s="32">
        <f>+IF(X12&lt;&gt;0,+(Y12/X12)*100,0)</f>
        <v>-1.7424047529016247</v>
      </c>
      <c r="AA12" s="33">
        <f>SUM(AA6:AA11)</f>
        <v>30280450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1158000</v>
      </c>
      <c r="D17" s="18">
        <v>1158000</v>
      </c>
      <c r="E17" s="19">
        <v>1158000</v>
      </c>
      <c r="F17" s="20">
        <v>1158000</v>
      </c>
      <c r="G17" s="20">
        <v>1158000</v>
      </c>
      <c r="H17" s="20">
        <v>1158000</v>
      </c>
      <c r="I17" s="20">
        <v>1158000</v>
      </c>
      <c r="J17" s="20">
        <v>1158000</v>
      </c>
      <c r="K17" s="20">
        <v>1158000</v>
      </c>
      <c r="L17" s="20">
        <v>1158000</v>
      </c>
      <c r="M17" s="20">
        <v>1158000</v>
      </c>
      <c r="N17" s="20">
        <v>1158000</v>
      </c>
      <c r="O17" s="20">
        <v>1158000</v>
      </c>
      <c r="P17" s="20">
        <v>1158000</v>
      </c>
      <c r="Q17" s="20">
        <v>1158000</v>
      </c>
      <c r="R17" s="20">
        <v>1158000</v>
      </c>
      <c r="S17" s="20">
        <v>1158000</v>
      </c>
      <c r="T17" s="20">
        <v>1158000</v>
      </c>
      <c r="U17" s="20">
        <v>1158000</v>
      </c>
      <c r="V17" s="20">
        <v>1158000</v>
      </c>
      <c r="W17" s="20">
        <v>1158000</v>
      </c>
      <c r="X17" s="20">
        <v>1158000</v>
      </c>
      <c r="Y17" s="20"/>
      <c r="Z17" s="21"/>
      <c r="AA17" s="22">
        <v>1158000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79365595</v>
      </c>
      <c r="D19" s="18">
        <v>79365595</v>
      </c>
      <c r="E19" s="19">
        <v>100293000</v>
      </c>
      <c r="F19" s="20">
        <v>100292595</v>
      </c>
      <c r="G19" s="20">
        <v>79224074</v>
      </c>
      <c r="H19" s="20">
        <v>79069670</v>
      </c>
      <c r="I19" s="20">
        <v>78874110</v>
      </c>
      <c r="J19" s="20">
        <v>78874110</v>
      </c>
      <c r="K19" s="20">
        <v>78659086</v>
      </c>
      <c r="L19" s="20">
        <v>78442863</v>
      </c>
      <c r="M19" s="20">
        <v>78226562</v>
      </c>
      <c r="N19" s="20">
        <v>78226562</v>
      </c>
      <c r="O19" s="20">
        <v>78010261</v>
      </c>
      <c r="P19" s="20">
        <v>78044128</v>
      </c>
      <c r="Q19" s="20">
        <v>78044128</v>
      </c>
      <c r="R19" s="20">
        <v>78044128</v>
      </c>
      <c r="S19" s="20">
        <v>78064332</v>
      </c>
      <c r="T19" s="20">
        <v>78070400</v>
      </c>
      <c r="U19" s="20">
        <v>78070380</v>
      </c>
      <c r="V19" s="20">
        <v>78070380</v>
      </c>
      <c r="W19" s="20">
        <v>78070380</v>
      </c>
      <c r="X19" s="20">
        <v>100292595</v>
      </c>
      <c r="Y19" s="20">
        <v>-22222215</v>
      </c>
      <c r="Z19" s="21">
        <v>-22.16</v>
      </c>
      <c r="AA19" s="22">
        <v>100292595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72132</v>
      </c>
      <c r="D22" s="18">
        <v>72132</v>
      </c>
      <c r="E22" s="19"/>
      <c r="F22" s="20"/>
      <c r="G22" s="20">
        <v>70127</v>
      </c>
      <c r="H22" s="20">
        <v>68124</v>
      </c>
      <c r="I22" s="20">
        <v>66120</v>
      </c>
      <c r="J22" s="20">
        <v>66120</v>
      </c>
      <c r="K22" s="20">
        <v>64117</v>
      </c>
      <c r="L22" s="20">
        <v>62113</v>
      </c>
      <c r="M22" s="20">
        <v>60109</v>
      </c>
      <c r="N22" s="20">
        <v>60109</v>
      </c>
      <c r="O22" s="20">
        <v>58106</v>
      </c>
      <c r="P22" s="20">
        <v>58106</v>
      </c>
      <c r="Q22" s="20">
        <v>58106</v>
      </c>
      <c r="R22" s="20">
        <v>58106</v>
      </c>
      <c r="S22" s="20">
        <v>58106</v>
      </c>
      <c r="T22" s="20">
        <v>58106</v>
      </c>
      <c r="U22" s="20">
        <v>58106</v>
      </c>
      <c r="V22" s="20">
        <v>58106</v>
      </c>
      <c r="W22" s="20">
        <v>58106</v>
      </c>
      <c r="X22" s="20"/>
      <c r="Y22" s="20">
        <v>58106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80595727</v>
      </c>
      <c r="D24" s="29">
        <f>SUM(D15:D23)</f>
        <v>80595727</v>
      </c>
      <c r="E24" s="36">
        <f t="shared" si="1"/>
        <v>101451000</v>
      </c>
      <c r="F24" s="37">
        <f t="shared" si="1"/>
        <v>101450595</v>
      </c>
      <c r="G24" s="37">
        <f t="shared" si="1"/>
        <v>80452201</v>
      </c>
      <c r="H24" s="37">
        <f t="shared" si="1"/>
        <v>80295794</v>
      </c>
      <c r="I24" s="37">
        <f t="shared" si="1"/>
        <v>80098230</v>
      </c>
      <c r="J24" s="37">
        <f t="shared" si="1"/>
        <v>80098230</v>
      </c>
      <c r="K24" s="37">
        <f t="shared" si="1"/>
        <v>79881203</v>
      </c>
      <c r="L24" s="37">
        <f t="shared" si="1"/>
        <v>79662976</v>
      </c>
      <c r="M24" s="37">
        <f t="shared" si="1"/>
        <v>79444671</v>
      </c>
      <c r="N24" s="37">
        <f t="shared" si="1"/>
        <v>79444671</v>
      </c>
      <c r="O24" s="37">
        <f t="shared" si="1"/>
        <v>79226367</v>
      </c>
      <c r="P24" s="37">
        <f t="shared" si="1"/>
        <v>79260234</v>
      </c>
      <c r="Q24" s="37">
        <f t="shared" si="1"/>
        <v>79260234</v>
      </c>
      <c r="R24" s="37">
        <f t="shared" si="1"/>
        <v>79260234</v>
      </c>
      <c r="S24" s="37">
        <f t="shared" si="1"/>
        <v>79280438</v>
      </c>
      <c r="T24" s="37">
        <f t="shared" si="1"/>
        <v>79286506</v>
      </c>
      <c r="U24" s="37">
        <f t="shared" si="1"/>
        <v>79286486</v>
      </c>
      <c r="V24" s="37">
        <f t="shared" si="1"/>
        <v>79286486</v>
      </c>
      <c r="W24" s="37">
        <f t="shared" si="1"/>
        <v>79286486</v>
      </c>
      <c r="X24" s="37">
        <f t="shared" si="1"/>
        <v>101450595</v>
      </c>
      <c r="Y24" s="37">
        <f t="shared" si="1"/>
        <v>-22164109</v>
      </c>
      <c r="Z24" s="38">
        <f>+IF(X24&lt;&gt;0,+(Y24/X24)*100,0)</f>
        <v>-21.84719468624112</v>
      </c>
      <c r="AA24" s="39">
        <f>SUM(AA15:AA23)</f>
        <v>101450595</v>
      </c>
    </row>
    <row r="25" spans="1:27" ht="13.5">
      <c r="A25" s="27" t="s">
        <v>51</v>
      </c>
      <c r="B25" s="28"/>
      <c r="C25" s="29">
        <f aca="true" t="shared" si="2" ref="C25:Y25">+C12+C24</f>
        <v>91005627</v>
      </c>
      <c r="D25" s="29">
        <f>+D12+D24</f>
        <v>91005627</v>
      </c>
      <c r="E25" s="30">
        <f t="shared" si="2"/>
        <v>133082585</v>
      </c>
      <c r="F25" s="31">
        <f t="shared" si="2"/>
        <v>131731045</v>
      </c>
      <c r="G25" s="31">
        <f t="shared" si="2"/>
        <v>113741758</v>
      </c>
      <c r="H25" s="31">
        <f t="shared" si="2"/>
        <v>112540045</v>
      </c>
      <c r="I25" s="31">
        <f t="shared" si="2"/>
        <v>109773600</v>
      </c>
      <c r="J25" s="31">
        <f t="shared" si="2"/>
        <v>109773600</v>
      </c>
      <c r="K25" s="31">
        <f t="shared" si="2"/>
        <v>106288526</v>
      </c>
      <c r="L25" s="31">
        <f t="shared" si="2"/>
        <v>117240240</v>
      </c>
      <c r="M25" s="31">
        <f t="shared" si="2"/>
        <v>113373626</v>
      </c>
      <c r="N25" s="31">
        <f t="shared" si="2"/>
        <v>113373626</v>
      </c>
      <c r="O25" s="31">
        <f t="shared" si="2"/>
        <v>111552819</v>
      </c>
      <c r="P25" s="31">
        <f t="shared" si="2"/>
        <v>109393111</v>
      </c>
      <c r="Q25" s="31">
        <f t="shared" si="2"/>
        <v>127007963</v>
      </c>
      <c r="R25" s="31">
        <f t="shared" si="2"/>
        <v>127007963</v>
      </c>
      <c r="S25" s="31">
        <f t="shared" si="2"/>
        <v>120061052</v>
      </c>
      <c r="T25" s="31">
        <f t="shared" si="2"/>
        <v>117146015</v>
      </c>
      <c r="U25" s="31">
        <f t="shared" si="2"/>
        <v>109039328</v>
      </c>
      <c r="V25" s="31">
        <f t="shared" si="2"/>
        <v>109039328</v>
      </c>
      <c r="W25" s="31">
        <f t="shared" si="2"/>
        <v>109039328</v>
      </c>
      <c r="X25" s="31">
        <f t="shared" si="2"/>
        <v>131731045</v>
      </c>
      <c r="Y25" s="31">
        <f t="shared" si="2"/>
        <v>-22691717</v>
      </c>
      <c r="Z25" s="32">
        <f>+IF(X25&lt;&gt;0,+(Y25/X25)*100,0)</f>
        <v>-17.225792902500697</v>
      </c>
      <c r="AA25" s="33">
        <f>+AA12+AA24</f>
        <v>131731045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7137687</v>
      </c>
      <c r="D32" s="18">
        <v>7137687</v>
      </c>
      <c r="E32" s="19">
        <v>452000</v>
      </c>
      <c r="F32" s="20">
        <v>452193</v>
      </c>
      <c r="G32" s="20">
        <v>16401303</v>
      </c>
      <c r="H32" s="20">
        <v>17258760</v>
      </c>
      <c r="I32" s="20">
        <v>17610234</v>
      </c>
      <c r="J32" s="20">
        <v>17610234</v>
      </c>
      <c r="K32" s="20">
        <v>16258239</v>
      </c>
      <c r="L32" s="20">
        <v>15933063</v>
      </c>
      <c r="M32" s="20">
        <v>15997257</v>
      </c>
      <c r="N32" s="20">
        <v>15997257</v>
      </c>
      <c r="O32" s="20">
        <v>15418472</v>
      </c>
      <c r="P32" s="20">
        <v>16220766</v>
      </c>
      <c r="Q32" s="20">
        <v>24696024</v>
      </c>
      <c r="R32" s="20">
        <v>24696024</v>
      </c>
      <c r="S32" s="20">
        <v>18233957</v>
      </c>
      <c r="T32" s="20">
        <v>16940764</v>
      </c>
      <c r="U32" s="20">
        <v>12040054</v>
      </c>
      <c r="V32" s="20">
        <v>12040054</v>
      </c>
      <c r="W32" s="20">
        <v>12040054</v>
      </c>
      <c r="X32" s="20">
        <v>452193</v>
      </c>
      <c r="Y32" s="20">
        <v>11587861</v>
      </c>
      <c r="Z32" s="21">
        <v>2562.59</v>
      </c>
      <c r="AA32" s="22">
        <v>452193</v>
      </c>
    </row>
    <row r="33" spans="1:27" ht="13.5">
      <c r="A33" s="23" t="s">
        <v>58</v>
      </c>
      <c r="B33" s="17"/>
      <c r="C33" s="18">
        <v>1625158</v>
      </c>
      <c r="D33" s="18">
        <v>1625158</v>
      </c>
      <c r="E33" s="19"/>
      <c r="F33" s="20"/>
      <c r="G33" s="20">
        <v>1983766</v>
      </c>
      <c r="H33" s="20">
        <v>1606679</v>
      </c>
      <c r="I33" s="20">
        <v>1606679</v>
      </c>
      <c r="J33" s="20">
        <v>1606679</v>
      </c>
      <c r="K33" s="20">
        <v>1606679</v>
      </c>
      <c r="L33" s="20">
        <v>1606679</v>
      </c>
      <c r="M33" s="20">
        <v>1606679</v>
      </c>
      <c r="N33" s="20">
        <v>1606679</v>
      </c>
      <c r="O33" s="20">
        <v>1606679</v>
      </c>
      <c r="P33" s="20">
        <v>1606679</v>
      </c>
      <c r="Q33" s="20">
        <v>1606679</v>
      </c>
      <c r="R33" s="20">
        <v>1606679</v>
      </c>
      <c r="S33" s="20">
        <v>2992630</v>
      </c>
      <c r="T33" s="20">
        <v>2992630</v>
      </c>
      <c r="U33" s="20">
        <v>1606679</v>
      </c>
      <c r="V33" s="20">
        <v>1606679</v>
      </c>
      <c r="W33" s="20">
        <v>1606679</v>
      </c>
      <c r="X33" s="20"/>
      <c r="Y33" s="20">
        <v>1606679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8762845</v>
      </c>
      <c r="D34" s="29">
        <f>SUM(D29:D33)</f>
        <v>8762845</v>
      </c>
      <c r="E34" s="30">
        <f t="shared" si="3"/>
        <v>452000</v>
      </c>
      <c r="F34" s="31">
        <f t="shared" si="3"/>
        <v>452193</v>
      </c>
      <c r="G34" s="31">
        <f t="shared" si="3"/>
        <v>18385069</v>
      </c>
      <c r="H34" s="31">
        <f t="shared" si="3"/>
        <v>18865439</v>
      </c>
      <c r="I34" s="31">
        <f t="shared" si="3"/>
        <v>19216913</v>
      </c>
      <c r="J34" s="31">
        <f t="shared" si="3"/>
        <v>19216913</v>
      </c>
      <c r="K34" s="31">
        <f t="shared" si="3"/>
        <v>17864918</v>
      </c>
      <c r="L34" s="31">
        <f t="shared" si="3"/>
        <v>17539742</v>
      </c>
      <c r="M34" s="31">
        <f t="shared" si="3"/>
        <v>17603936</v>
      </c>
      <c r="N34" s="31">
        <f t="shared" si="3"/>
        <v>17603936</v>
      </c>
      <c r="O34" s="31">
        <f t="shared" si="3"/>
        <v>17025151</v>
      </c>
      <c r="P34" s="31">
        <f t="shared" si="3"/>
        <v>17827445</v>
      </c>
      <c r="Q34" s="31">
        <f t="shared" si="3"/>
        <v>26302703</v>
      </c>
      <c r="R34" s="31">
        <f t="shared" si="3"/>
        <v>26302703</v>
      </c>
      <c r="S34" s="31">
        <f t="shared" si="3"/>
        <v>21226587</v>
      </c>
      <c r="T34" s="31">
        <f t="shared" si="3"/>
        <v>19933394</v>
      </c>
      <c r="U34" s="31">
        <f t="shared" si="3"/>
        <v>13646733</v>
      </c>
      <c r="V34" s="31">
        <f t="shared" si="3"/>
        <v>13646733</v>
      </c>
      <c r="W34" s="31">
        <f t="shared" si="3"/>
        <v>13646733</v>
      </c>
      <c r="X34" s="31">
        <f t="shared" si="3"/>
        <v>452193</v>
      </c>
      <c r="Y34" s="31">
        <f t="shared" si="3"/>
        <v>13194540</v>
      </c>
      <c r="Z34" s="32">
        <f>+IF(X34&lt;&gt;0,+(Y34/X34)*100,0)</f>
        <v>2917.9001001784636</v>
      </c>
      <c r="AA34" s="33">
        <f>SUM(AA29:AA33)</f>
        <v>452193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1865028</v>
      </c>
      <c r="D38" s="18">
        <v>1865028</v>
      </c>
      <c r="E38" s="19"/>
      <c r="F38" s="20"/>
      <c r="G38" s="20">
        <v>1606679</v>
      </c>
      <c r="H38" s="20">
        <v>1983766</v>
      </c>
      <c r="I38" s="20">
        <v>1983766</v>
      </c>
      <c r="J38" s="20">
        <v>1983766</v>
      </c>
      <c r="K38" s="20">
        <v>1983766</v>
      </c>
      <c r="L38" s="20">
        <v>1983766</v>
      </c>
      <c r="M38" s="20">
        <v>1983766</v>
      </c>
      <c r="N38" s="20">
        <v>1983766</v>
      </c>
      <c r="O38" s="20">
        <v>1983766</v>
      </c>
      <c r="P38" s="20">
        <v>1983766</v>
      </c>
      <c r="Q38" s="20">
        <v>1983788</v>
      </c>
      <c r="R38" s="20">
        <v>1983788</v>
      </c>
      <c r="S38" s="20">
        <v>1983766</v>
      </c>
      <c r="T38" s="20">
        <v>1983766</v>
      </c>
      <c r="U38" s="20">
        <v>1865028</v>
      </c>
      <c r="V38" s="20">
        <v>1865028</v>
      </c>
      <c r="W38" s="20">
        <v>1865028</v>
      </c>
      <c r="X38" s="20"/>
      <c r="Y38" s="20">
        <v>1865028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1865028</v>
      </c>
      <c r="D39" s="29">
        <f>SUM(D37:D38)</f>
        <v>1865028</v>
      </c>
      <c r="E39" s="36">
        <f t="shared" si="4"/>
        <v>0</v>
      </c>
      <c r="F39" s="37">
        <f t="shared" si="4"/>
        <v>0</v>
      </c>
      <c r="G39" s="37">
        <f t="shared" si="4"/>
        <v>1606679</v>
      </c>
      <c r="H39" s="37">
        <f t="shared" si="4"/>
        <v>1983766</v>
      </c>
      <c r="I39" s="37">
        <f t="shared" si="4"/>
        <v>1983766</v>
      </c>
      <c r="J39" s="37">
        <f t="shared" si="4"/>
        <v>1983766</v>
      </c>
      <c r="K39" s="37">
        <f t="shared" si="4"/>
        <v>1983766</v>
      </c>
      <c r="L39" s="37">
        <f t="shared" si="4"/>
        <v>1983766</v>
      </c>
      <c r="M39" s="37">
        <f t="shared" si="4"/>
        <v>1983766</v>
      </c>
      <c r="N39" s="37">
        <f t="shared" si="4"/>
        <v>1983766</v>
      </c>
      <c r="O39" s="37">
        <f t="shared" si="4"/>
        <v>1983766</v>
      </c>
      <c r="P39" s="37">
        <f t="shared" si="4"/>
        <v>1983766</v>
      </c>
      <c r="Q39" s="37">
        <f t="shared" si="4"/>
        <v>1983788</v>
      </c>
      <c r="R39" s="37">
        <f t="shared" si="4"/>
        <v>1983788</v>
      </c>
      <c r="S39" s="37">
        <f t="shared" si="4"/>
        <v>1983766</v>
      </c>
      <c r="T39" s="37">
        <f t="shared" si="4"/>
        <v>1983766</v>
      </c>
      <c r="U39" s="37">
        <f t="shared" si="4"/>
        <v>1865028</v>
      </c>
      <c r="V39" s="37">
        <f t="shared" si="4"/>
        <v>1865028</v>
      </c>
      <c r="W39" s="37">
        <f t="shared" si="4"/>
        <v>1865028</v>
      </c>
      <c r="X39" s="37">
        <f t="shared" si="4"/>
        <v>0</v>
      </c>
      <c r="Y39" s="37">
        <f t="shared" si="4"/>
        <v>1865028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10627873</v>
      </c>
      <c r="D40" s="29">
        <f>+D34+D39</f>
        <v>10627873</v>
      </c>
      <c r="E40" s="30">
        <f t="shared" si="5"/>
        <v>452000</v>
      </c>
      <c r="F40" s="31">
        <f t="shared" si="5"/>
        <v>452193</v>
      </c>
      <c r="G40" s="31">
        <f t="shared" si="5"/>
        <v>19991748</v>
      </c>
      <c r="H40" s="31">
        <f t="shared" si="5"/>
        <v>20849205</v>
      </c>
      <c r="I40" s="31">
        <f t="shared" si="5"/>
        <v>21200679</v>
      </c>
      <c r="J40" s="31">
        <f t="shared" si="5"/>
        <v>21200679</v>
      </c>
      <c r="K40" s="31">
        <f t="shared" si="5"/>
        <v>19848684</v>
      </c>
      <c r="L40" s="31">
        <f t="shared" si="5"/>
        <v>19523508</v>
      </c>
      <c r="M40" s="31">
        <f t="shared" si="5"/>
        <v>19587702</v>
      </c>
      <c r="N40" s="31">
        <f t="shared" si="5"/>
        <v>19587702</v>
      </c>
      <c r="O40" s="31">
        <f t="shared" si="5"/>
        <v>19008917</v>
      </c>
      <c r="P40" s="31">
        <f t="shared" si="5"/>
        <v>19811211</v>
      </c>
      <c r="Q40" s="31">
        <f t="shared" si="5"/>
        <v>28286491</v>
      </c>
      <c r="R40" s="31">
        <f t="shared" si="5"/>
        <v>28286491</v>
      </c>
      <c r="S40" s="31">
        <f t="shared" si="5"/>
        <v>23210353</v>
      </c>
      <c r="T40" s="31">
        <f t="shared" si="5"/>
        <v>21917160</v>
      </c>
      <c r="U40" s="31">
        <f t="shared" si="5"/>
        <v>15511761</v>
      </c>
      <c r="V40" s="31">
        <f t="shared" si="5"/>
        <v>15511761</v>
      </c>
      <c r="W40" s="31">
        <f t="shared" si="5"/>
        <v>15511761</v>
      </c>
      <c r="X40" s="31">
        <f t="shared" si="5"/>
        <v>452193</v>
      </c>
      <c r="Y40" s="31">
        <f t="shared" si="5"/>
        <v>15059568</v>
      </c>
      <c r="Z40" s="32">
        <f>+IF(X40&lt;&gt;0,+(Y40/X40)*100,0)</f>
        <v>3330.34080580637</v>
      </c>
      <c r="AA40" s="33">
        <f>+AA34+AA39</f>
        <v>452193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80377754</v>
      </c>
      <c r="D42" s="43">
        <f>+D25-D40</f>
        <v>80377754</v>
      </c>
      <c r="E42" s="44">
        <f t="shared" si="6"/>
        <v>132630585</v>
      </c>
      <c r="F42" s="45">
        <f t="shared" si="6"/>
        <v>131278852</v>
      </c>
      <c r="G42" s="45">
        <f t="shared" si="6"/>
        <v>93750010</v>
      </c>
      <c r="H42" s="45">
        <f t="shared" si="6"/>
        <v>91690840</v>
      </c>
      <c r="I42" s="45">
        <f t="shared" si="6"/>
        <v>88572921</v>
      </c>
      <c r="J42" s="45">
        <f t="shared" si="6"/>
        <v>88572921</v>
      </c>
      <c r="K42" s="45">
        <f t="shared" si="6"/>
        <v>86439842</v>
      </c>
      <c r="L42" s="45">
        <f t="shared" si="6"/>
        <v>97716732</v>
      </c>
      <c r="M42" s="45">
        <f t="shared" si="6"/>
        <v>93785924</v>
      </c>
      <c r="N42" s="45">
        <f t="shared" si="6"/>
        <v>93785924</v>
      </c>
      <c r="O42" s="45">
        <f t="shared" si="6"/>
        <v>92543902</v>
      </c>
      <c r="P42" s="45">
        <f t="shared" si="6"/>
        <v>89581900</v>
      </c>
      <c r="Q42" s="45">
        <f t="shared" si="6"/>
        <v>98721472</v>
      </c>
      <c r="R42" s="45">
        <f t="shared" si="6"/>
        <v>98721472</v>
      </c>
      <c r="S42" s="45">
        <f t="shared" si="6"/>
        <v>96850699</v>
      </c>
      <c r="T42" s="45">
        <f t="shared" si="6"/>
        <v>95228855</v>
      </c>
      <c r="U42" s="45">
        <f t="shared" si="6"/>
        <v>93527567</v>
      </c>
      <c r="V42" s="45">
        <f t="shared" si="6"/>
        <v>93527567</v>
      </c>
      <c r="W42" s="45">
        <f t="shared" si="6"/>
        <v>93527567</v>
      </c>
      <c r="X42" s="45">
        <f t="shared" si="6"/>
        <v>131278852</v>
      </c>
      <c r="Y42" s="45">
        <f t="shared" si="6"/>
        <v>-37751285</v>
      </c>
      <c r="Z42" s="46">
        <f>+IF(X42&lt;&gt;0,+(Y42/X42)*100,0)</f>
        <v>-28.756562405039922</v>
      </c>
      <c r="AA42" s="47">
        <f>+AA25-AA40</f>
        <v>131278852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66705200</v>
      </c>
      <c r="D45" s="18">
        <v>66705200</v>
      </c>
      <c r="E45" s="19">
        <v>112248585</v>
      </c>
      <c r="F45" s="20">
        <v>35324443</v>
      </c>
      <c r="G45" s="20">
        <v>80077456</v>
      </c>
      <c r="H45" s="20">
        <v>78018286</v>
      </c>
      <c r="I45" s="20">
        <v>74900367</v>
      </c>
      <c r="J45" s="20">
        <v>74900367</v>
      </c>
      <c r="K45" s="20">
        <v>72767288</v>
      </c>
      <c r="L45" s="20">
        <v>84044178</v>
      </c>
      <c r="M45" s="20">
        <v>80113370</v>
      </c>
      <c r="N45" s="20">
        <v>80113370</v>
      </c>
      <c r="O45" s="20">
        <v>78871348</v>
      </c>
      <c r="P45" s="20">
        <v>75909346</v>
      </c>
      <c r="Q45" s="20">
        <v>85048918</v>
      </c>
      <c r="R45" s="20">
        <v>85048918</v>
      </c>
      <c r="S45" s="20">
        <v>83178145</v>
      </c>
      <c r="T45" s="20">
        <v>81556301</v>
      </c>
      <c r="U45" s="20">
        <v>79855013</v>
      </c>
      <c r="V45" s="20">
        <v>79855013</v>
      </c>
      <c r="W45" s="20">
        <v>79855013</v>
      </c>
      <c r="X45" s="20">
        <v>35324443</v>
      </c>
      <c r="Y45" s="20">
        <v>44530570</v>
      </c>
      <c r="Z45" s="48">
        <v>126.06</v>
      </c>
      <c r="AA45" s="22">
        <v>35324443</v>
      </c>
    </row>
    <row r="46" spans="1:27" ht="13.5">
      <c r="A46" s="23" t="s">
        <v>67</v>
      </c>
      <c r="B46" s="17"/>
      <c r="C46" s="18">
        <v>13672554</v>
      </c>
      <c r="D46" s="18">
        <v>13672554</v>
      </c>
      <c r="E46" s="19">
        <v>20382000</v>
      </c>
      <c r="F46" s="20">
        <v>95954409</v>
      </c>
      <c r="G46" s="20">
        <v>13672554</v>
      </c>
      <c r="H46" s="20">
        <v>13672554</v>
      </c>
      <c r="I46" s="20">
        <v>13672554</v>
      </c>
      <c r="J46" s="20">
        <v>13672554</v>
      </c>
      <c r="K46" s="20">
        <v>13672554</v>
      </c>
      <c r="L46" s="20">
        <v>13672554</v>
      </c>
      <c r="M46" s="20">
        <v>13672554</v>
      </c>
      <c r="N46" s="20">
        <v>13672554</v>
      </c>
      <c r="O46" s="20">
        <v>13672554</v>
      </c>
      <c r="P46" s="20">
        <v>13672554</v>
      </c>
      <c r="Q46" s="20">
        <v>13672554</v>
      </c>
      <c r="R46" s="20">
        <v>13672554</v>
      </c>
      <c r="S46" s="20">
        <v>13672554</v>
      </c>
      <c r="T46" s="20">
        <v>13672554</v>
      </c>
      <c r="U46" s="20">
        <v>13672554</v>
      </c>
      <c r="V46" s="20">
        <v>13672554</v>
      </c>
      <c r="W46" s="20">
        <v>13672554</v>
      </c>
      <c r="X46" s="20">
        <v>95954409</v>
      </c>
      <c r="Y46" s="20">
        <v>-82281855</v>
      </c>
      <c r="Z46" s="48">
        <v>-85.75</v>
      </c>
      <c r="AA46" s="22">
        <v>95954409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80377754</v>
      </c>
      <c r="D48" s="51">
        <f>SUM(D45:D47)</f>
        <v>80377754</v>
      </c>
      <c r="E48" s="52">
        <f t="shared" si="7"/>
        <v>132630585</v>
      </c>
      <c r="F48" s="53">
        <f t="shared" si="7"/>
        <v>131278852</v>
      </c>
      <c r="G48" s="53">
        <f t="shared" si="7"/>
        <v>93750010</v>
      </c>
      <c r="H48" s="53">
        <f t="shared" si="7"/>
        <v>91690840</v>
      </c>
      <c r="I48" s="53">
        <f t="shared" si="7"/>
        <v>88572921</v>
      </c>
      <c r="J48" s="53">
        <f t="shared" si="7"/>
        <v>88572921</v>
      </c>
      <c r="K48" s="53">
        <f t="shared" si="7"/>
        <v>86439842</v>
      </c>
      <c r="L48" s="53">
        <f t="shared" si="7"/>
        <v>97716732</v>
      </c>
      <c r="M48" s="53">
        <f t="shared" si="7"/>
        <v>93785924</v>
      </c>
      <c r="N48" s="53">
        <f t="shared" si="7"/>
        <v>93785924</v>
      </c>
      <c r="O48" s="53">
        <f t="shared" si="7"/>
        <v>92543902</v>
      </c>
      <c r="P48" s="53">
        <f t="shared" si="7"/>
        <v>89581900</v>
      </c>
      <c r="Q48" s="53">
        <f t="shared" si="7"/>
        <v>98721472</v>
      </c>
      <c r="R48" s="53">
        <f t="shared" si="7"/>
        <v>98721472</v>
      </c>
      <c r="S48" s="53">
        <f t="shared" si="7"/>
        <v>96850699</v>
      </c>
      <c r="T48" s="53">
        <f t="shared" si="7"/>
        <v>95228855</v>
      </c>
      <c r="U48" s="53">
        <f t="shared" si="7"/>
        <v>93527567</v>
      </c>
      <c r="V48" s="53">
        <f t="shared" si="7"/>
        <v>93527567</v>
      </c>
      <c r="W48" s="53">
        <f t="shared" si="7"/>
        <v>93527567</v>
      </c>
      <c r="X48" s="53">
        <f t="shared" si="7"/>
        <v>131278852</v>
      </c>
      <c r="Y48" s="53">
        <f t="shared" si="7"/>
        <v>-37751285</v>
      </c>
      <c r="Z48" s="54">
        <f>+IF(X48&lt;&gt;0,+(Y48/X48)*100,0)</f>
        <v>-28.756562405039922</v>
      </c>
      <c r="AA48" s="55">
        <f>SUM(AA45:AA47)</f>
        <v>131278852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2344512</v>
      </c>
      <c r="D6" s="18">
        <v>2344512</v>
      </c>
      <c r="E6" s="19">
        <v>5000000</v>
      </c>
      <c r="F6" s="20">
        <v>1619000</v>
      </c>
      <c r="G6" s="20">
        <v>1648852</v>
      </c>
      <c r="H6" s="20">
        <v>1648852</v>
      </c>
      <c r="I6" s="20">
        <v>1648852</v>
      </c>
      <c r="J6" s="20">
        <v>1648852</v>
      </c>
      <c r="K6" s="20">
        <v>1648852</v>
      </c>
      <c r="L6" s="20">
        <v>1648852</v>
      </c>
      <c r="M6" s="20">
        <v>1648852</v>
      </c>
      <c r="N6" s="20">
        <v>1648852</v>
      </c>
      <c r="O6" s="20">
        <v>1648852</v>
      </c>
      <c r="P6" s="20">
        <v>1648852</v>
      </c>
      <c r="Q6" s="20">
        <v>1648852</v>
      </c>
      <c r="R6" s="20">
        <v>1648852</v>
      </c>
      <c r="S6" s="20">
        <v>1648852</v>
      </c>
      <c r="T6" s="20">
        <v>1648852</v>
      </c>
      <c r="U6" s="20">
        <v>1648852</v>
      </c>
      <c r="V6" s="20">
        <v>1648852</v>
      </c>
      <c r="W6" s="20">
        <v>1648852</v>
      </c>
      <c r="X6" s="20">
        <v>1619000</v>
      </c>
      <c r="Y6" s="20">
        <v>29852</v>
      </c>
      <c r="Z6" s="21">
        <v>1.84</v>
      </c>
      <c r="AA6" s="22">
        <v>1619000</v>
      </c>
    </row>
    <row r="7" spans="1:27" ht="13.5">
      <c r="A7" s="23" t="s">
        <v>34</v>
      </c>
      <c r="B7" s="17"/>
      <c r="C7" s="18">
        <v>11848205</v>
      </c>
      <c r="D7" s="18">
        <v>11848205</v>
      </c>
      <c r="E7" s="19">
        <v>11952000</v>
      </c>
      <c r="F7" s="20">
        <v>12174000</v>
      </c>
      <c r="G7" s="20">
        <v>11848205</v>
      </c>
      <c r="H7" s="20">
        <v>11848205</v>
      </c>
      <c r="I7" s="20">
        <v>11848205</v>
      </c>
      <c r="J7" s="20">
        <v>11848205</v>
      </c>
      <c r="K7" s="20">
        <v>11848205</v>
      </c>
      <c r="L7" s="20">
        <v>11848205</v>
      </c>
      <c r="M7" s="20">
        <v>11848205</v>
      </c>
      <c r="N7" s="20">
        <v>11848205</v>
      </c>
      <c r="O7" s="20">
        <v>11848205</v>
      </c>
      <c r="P7" s="20">
        <v>11848205</v>
      </c>
      <c r="Q7" s="20">
        <v>11848205</v>
      </c>
      <c r="R7" s="20">
        <v>11848205</v>
      </c>
      <c r="S7" s="20">
        <v>11848205</v>
      </c>
      <c r="T7" s="20">
        <v>11848205</v>
      </c>
      <c r="U7" s="20">
        <v>11848205</v>
      </c>
      <c r="V7" s="20">
        <v>11848205</v>
      </c>
      <c r="W7" s="20">
        <v>11848205</v>
      </c>
      <c r="X7" s="20">
        <v>12174000</v>
      </c>
      <c r="Y7" s="20">
        <v>-325795</v>
      </c>
      <c r="Z7" s="21">
        <v>-2.68</v>
      </c>
      <c r="AA7" s="22">
        <v>12174000</v>
      </c>
    </row>
    <row r="8" spans="1:27" ht="13.5">
      <c r="A8" s="23" t="s">
        <v>35</v>
      </c>
      <c r="B8" s="17"/>
      <c r="C8" s="18">
        <v>23313625</v>
      </c>
      <c r="D8" s="18">
        <v>23313625</v>
      </c>
      <c r="E8" s="19">
        <v>21224000</v>
      </c>
      <c r="F8" s="20">
        <v>28709000</v>
      </c>
      <c r="G8" s="20">
        <v>25769525</v>
      </c>
      <c r="H8" s="20">
        <v>25769525</v>
      </c>
      <c r="I8" s="20">
        <v>25769525</v>
      </c>
      <c r="J8" s="20">
        <v>25769525</v>
      </c>
      <c r="K8" s="20">
        <v>25769525</v>
      </c>
      <c r="L8" s="20">
        <v>25769525</v>
      </c>
      <c r="M8" s="20">
        <v>25769525</v>
      </c>
      <c r="N8" s="20">
        <v>25769525</v>
      </c>
      <c r="O8" s="20">
        <v>25769525</v>
      </c>
      <c r="P8" s="20">
        <v>25769525</v>
      </c>
      <c r="Q8" s="20">
        <v>25769525</v>
      </c>
      <c r="R8" s="20">
        <v>25769525</v>
      </c>
      <c r="S8" s="20">
        <v>25769525</v>
      </c>
      <c r="T8" s="20">
        <v>25769525</v>
      </c>
      <c r="U8" s="20">
        <v>25769525</v>
      </c>
      <c r="V8" s="20">
        <v>25769525</v>
      </c>
      <c r="W8" s="20">
        <v>25769525</v>
      </c>
      <c r="X8" s="20">
        <v>28709000</v>
      </c>
      <c r="Y8" s="20">
        <v>-2939475</v>
      </c>
      <c r="Z8" s="21">
        <v>-10.24</v>
      </c>
      <c r="AA8" s="22">
        <v>28709000</v>
      </c>
    </row>
    <row r="9" spans="1:27" ht="13.5">
      <c r="A9" s="23" t="s">
        <v>36</v>
      </c>
      <c r="B9" s="17"/>
      <c r="C9" s="18">
        <v>1403837</v>
      </c>
      <c r="D9" s="18">
        <v>1403837</v>
      </c>
      <c r="E9" s="19"/>
      <c r="F9" s="20">
        <v>597000</v>
      </c>
      <c r="G9" s="20">
        <v>271683</v>
      </c>
      <c r="H9" s="20">
        <v>271683</v>
      </c>
      <c r="I9" s="20">
        <v>271683</v>
      </c>
      <c r="J9" s="20">
        <v>271683</v>
      </c>
      <c r="K9" s="20">
        <v>271683</v>
      </c>
      <c r="L9" s="20">
        <v>271683</v>
      </c>
      <c r="M9" s="20">
        <v>271683</v>
      </c>
      <c r="N9" s="20">
        <v>271683</v>
      </c>
      <c r="O9" s="20">
        <v>271683</v>
      </c>
      <c r="P9" s="20">
        <v>271683</v>
      </c>
      <c r="Q9" s="20">
        <v>271683</v>
      </c>
      <c r="R9" s="20">
        <v>271683</v>
      </c>
      <c r="S9" s="20">
        <v>271683</v>
      </c>
      <c r="T9" s="20">
        <v>271683</v>
      </c>
      <c r="U9" s="20">
        <v>271683</v>
      </c>
      <c r="V9" s="20">
        <v>271683</v>
      </c>
      <c r="W9" s="20">
        <v>271683</v>
      </c>
      <c r="X9" s="20">
        <v>597000</v>
      </c>
      <c r="Y9" s="20">
        <v>-325317</v>
      </c>
      <c r="Z9" s="21">
        <v>-54.49</v>
      </c>
      <c r="AA9" s="22">
        <v>597000</v>
      </c>
    </row>
    <row r="10" spans="1:27" ht="13.5">
      <c r="A10" s="23" t="s">
        <v>37</v>
      </c>
      <c r="B10" s="17"/>
      <c r="C10" s="18"/>
      <c r="D10" s="18"/>
      <c r="E10" s="19"/>
      <c r="F10" s="20">
        <v>477000</v>
      </c>
      <c r="G10" s="24">
        <v>944859</v>
      </c>
      <c r="H10" s="24">
        <v>944859</v>
      </c>
      <c r="I10" s="24">
        <v>944859</v>
      </c>
      <c r="J10" s="20">
        <v>944859</v>
      </c>
      <c r="K10" s="24">
        <v>944859</v>
      </c>
      <c r="L10" s="24">
        <v>944859</v>
      </c>
      <c r="M10" s="20">
        <v>944859</v>
      </c>
      <c r="N10" s="24">
        <v>944859</v>
      </c>
      <c r="O10" s="24">
        <v>944859</v>
      </c>
      <c r="P10" s="24">
        <v>944859</v>
      </c>
      <c r="Q10" s="20">
        <v>944859</v>
      </c>
      <c r="R10" s="24">
        <v>944859</v>
      </c>
      <c r="S10" s="24">
        <v>944859</v>
      </c>
      <c r="T10" s="20">
        <v>944859</v>
      </c>
      <c r="U10" s="24">
        <v>944859</v>
      </c>
      <c r="V10" s="24">
        <v>944859</v>
      </c>
      <c r="W10" s="24">
        <v>944859</v>
      </c>
      <c r="X10" s="20">
        <v>477000</v>
      </c>
      <c r="Y10" s="24">
        <v>467859</v>
      </c>
      <c r="Z10" s="25">
        <v>98.08</v>
      </c>
      <c r="AA10" s="26">
        <v>477000</v>
      </c>
    </row>
    <row r="11" spans="1:27" ht="13.5">
      <c r="A11" s="23" t="s">
        <v>38</v>
      </c>
      <c r="B11" s="17"/>
      <c r="C11" s="18">
        <v>244114</v>
      </c>
      <c r="D11" s="18">
        <v>244114</v>
      </c>
      <c r="E11" s="19"/>
      <c r="F11" s="20">
        <v>235000</v>
      </c>
      <c r="G11" s="20">
        <v>244114</v>
      </c>
      <c r="H11" s="20">
        <v>244114</v>
      </c>
      <c r="I11" s="20">
        <v>244114</v>
      </c>
      <c r="J11" s="20">
        <v>244114</v>
      </c>
      <c r="K11" s="20">
        <v>244114</v>
      </c>
      <c r="L11" s="20">
        <v>244114</v>
      </c>
      <c r="M11" s="20">
        <v>244114</v>
      </c>
      <c r="N11" s="20">
        <v>244114</v>
      </c>
      <c r="O11" s="20">
        <v>244114</v>
      </c>
      <c r="P11" s="20">
        <v>244114</v>
      </c>
      <c r="Q11" s="20">
        <v>244114</v>
      </c>
      <c r="R11" s="20">
        <v>244114</v>
      </c>
      <c r="S11" s="20">
        <v>244114</v>
      </c>
      <c r="T11" s="20">
        <v>244114</v>
      </c>
      <c r="U11" s="20">
        <v>244114</v>
      </c>
      <c r="V11" s="20">
        <v>244114</v>
      </c>
      <c r="W11" s="20">
        <v>244114</v>
      </c>
      <c r="X11" s="20">
        <v>235000</v>
      </c>
      <c r="Y11" s="20">
        <v>9114</v>
      </c>
      <c r="Z11" s="21">
        <v>3.88</v>
      </c>
      <c r="AA11" s="22">
        <v>235000</v>
      </c>
    </row>
    <row r="12" spans="1:27" ht="13.5">
      <c r="A12" s="27" t="s">
        <v>39</v>
      </c>
      <c r="B12" s="28"/>
      <c r="C12" s="29">
        <f aca="true" t="shared" si="0" ref="C12:Y12">SUM(C6:C11)</f>
        <v>39154293</v>
      </c>
      <c r="D12" s="29">
        <f>SUM(D6:D11)</f>
        <v>39154293</v>
      </c>
      <c r="E12" s="30">
        <f t="shared" si="0"/>
        <v>38176000</v>
      </c>
      <c r="F12" s="31">
        <f t="shared" si="0"/>
        <v>43811000</v>
      </c>
      <c r="G12" s="31">
        <f t="shared" si="0"/>
        <v>40727238</v>
      </c>
      <c r="H12" s="31">
        <f t="shared" si="0"/>
        <v>40727238</v>
      </c>
      <c r="I12" s="31">
        <f t="shared" si="0"/>
        <v>40727238</v>
      </c>
      <c r="J12" s="31">
        <f t="shared" si="0"/>
        <v>40727238</v>
      </c>
      <c r="K12" s="31">
        <f t="shared" si="0"/>
        <v>40727238</v>
      </c>
      <c r="L12" s="31">
        <f t="shared" si="0"/>
        <v>40727238</v>
      </c>
      <c r="M12" s="31">
        <f t="shared" si="0"/>
        <v>40727238</v>
      </c>
      <c r="N12" s="31">
        <f t="shared" si="0"/>
        <v>40727238</v>
      </c>
      <c r="O12" s="31">
        <f t="shared" si="0"/>
        <v>40727238</v>
      </c>
      <c r="P12" s="31">
        <f t="shared" si="0"/>
        <v>40727238</v>
      </c>
      <c r="Q12" s="31">
        <f t="shared" si="0"/>
        <v>40727238</v>
      </c>
      <c r="R12" s="31">
        <f t="shared" si="0"/>
        <v>40727238</v>
      </c>
      <c r="S12" s="31">
        <f t="shared" si="0"/>
        <v>40727238</v>
      </c>
      <c r="T12" s="31">
        <f t="shared" si="0"/>
        <v>40727238</v>
      </c>
      <c r="U12" s="31">
        <f t="shared" si="0"/>
        <v>40727238</v>
      </c>
      <c r="V12" s="31">
        <f t="shared" si="0"/>
        <v>40727238</v>
      </c>
      <c r="W12" s="31">
        <f t="shared" si="0"/>
        <v>40727238</v>
      </c>
      <c r="X12" s="31">
        <f t="shared" si="0"/>
        <v>43811000</v>
      </c>
      <c r="Y12" s="31">
        <f t="shared" si="0"/>
        <v>-3083762</v>
      </c>
      <c r="Z12" s="32">
        <f>+IF(X12&lt;&gt;0,+(Y12/X12)*100,0)</f>
        <v>-7.038784780078062</v>
      </c>
      <c r="AA12" s="33">
        <f>SUM(AA6:AA11)</f>
        <v>43811000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>
        <v>5335000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5335000</v>
      </c>
      <c r="Y16" s="24">
        <v>-5335000</v>
      </c>
      <c r="Z16" s="25">
        <v>-100</v>
      </c>
      <c r="AA16" s="26">
        <v>5335000</v>
      </c>
    </row>
    <row r="17" spans="1:27" ht="13.5">
      <c r="A17" s="23" t="s">
        <v>43</v>
      </c>
      <c r="B17" s="17"/>
      <c r="C17" s="18">
        <v>13917000</v>
      </c>
      <c r="D17" s="18">
        <v>13917000</v>
      </c>
      <c r="E17" s="19">
        <v>5335000</v>
      </c>
      <c r="F17" s="20"/>
      <c r="G17" s="20">
        <v>5335395</v>
      </c>
      <c r="H17" s="20">
        <v>5335395</v>
      </c>
      <c r="I17" s="20">
        <v>5335395</v>
      </c>
      <c r="J17" s="20">
        <v>5335395</v>
      </c>
      <c r="K17" s="20">
        <v>5335395</v>
      </c>
      <c r="L17" s="20">
        <v>5335395</v>
      </c>
      <c r="M17" s="20">
        <v>5335395</v>
      </c>
      <c r="N17" s="20">
        <v>5335395</v>
      </c>
      <c r="O17" s="20">
        <v>5335395</v>
      </c>
      <c r="P17" s="20">
        <v>5335395</v>
      </c>
      <c r="Q17" s="20">
        <v>5335395</v>
      </c>
      <c r="R17" s="20">
        <v>5335395</v>
      </c>
      <c r="S17" s="20">
        <v>5335395</v>
      </c>
      <c r="T17" s="20">
        <v>5335395</v>
      </c>
      <c r="U17" s="20">
        <v>5335395</v>
      </c>
      <c r="V17" s="20">
        <v>5335395</v>
      </c>
      <c r="W17" s="20">
        <v>5335395</v>
      </c>
      <c r="X17" s="20"/>
      <c r="Y17" s="20">
        <v>5335395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51837788</v>
      </c>
      <c r="D19" s="18">
        <v>51837788</v>
      </c>
      <c r="E19" s="19">
        <v>49549000</v>
      </c>
      <c r="F19" s="20">
        <v>57660000</v>
      </c>
      <c r="G19" s="20">
        <v>52310781</v>
      </c>
      <c r="H19" s="20">
        <v>52310781</v>
      </c>
      <c r="I19" s="20">
        <v>52310781</v>
      </c>
      <c r="J19" s="20">
        <v>52310781</v>
      </c>
      <c r="K19" s="20">
        <v>52310781</v>
      </c>
      <c r="L19" s="20">
        <v>52310781</v>
      </c>
      <c r="M19" s="20">
        <v>52310781</v>
      </c>
      <c r="N19" s="20">
        <v>52310781</v>
      </c>
      <c r="O19" s="20">
        <v>52310781</v>
      </c>
      <c r="P19" s="20">
        <v>52310781</v>
      </c>
      <c r="Q19" s="20">
        <v>52310781</v>
      </c>
      <c r="R19" s="20">
        <v>52310781</v>
      </c>
      <c r="S19" s="20">
        <v>52310781</v>
      </c>
      <c r="T19" s="20">
        <v>52310781</v>
      </c>
      <c r="U19" s="20">
        <v>52310781</v>
      </c>
      <c r="V19" s="20">
        <v>52310781</v>
      </c>
      <c r="W19" s="20">
        <v>52310781</v>
      </c>
      <c r="X19" s="20">
        <v>57660000</v>
      </c>
      <c r="Y19" s="20">
        <v>-5349219</v>
      </c>
      <c r="Z19" s="21">
        <v>-9.28</v>
      </c>
      <c r="AA19" s="22">
        <v>57660000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93217</v>
      </c>
      <c r="D22" s="18">
        <v>93217</v>
      </c>
      <c r="E22" s="19"/>
      <c r="F22" s="20"/>
      <c r="G22" s="20">
        <v>13344</v>
      </c>
      <c r="H22" s="20">
        <v>13344</v>
      </c>
      <c r="I22" s="20">
        <v>13344</v>
      </c>
      <c r="J22" s="20">
        <v>13344</v>
      </c>
      <c r="K22" s="20">
        <v>13344</v>
      </c>
      <c r="L22" s="20">
        <v>13344</v>
      </c>
      <c r="M22" s="20">
        <v>13344</v>
      </c>
      <c r="N22" s="20">
        <v>13344</v>
      </c>
      <c r="O22" s="20">
        <v>13344</v>
      </c>
      <c r="P22" s="20">
        <v>13344</v>
      </c>
      <c r="Q22" s="20">
        <v>13344</v>
      </c>
      <c r="R22" s="20">
        <v>13344</v>
      </c>
      <c r="S22" s="20">
        <v>13344</v>
      </c>
      <c r="T22" s="20">
        <v>13344</v>
      </c>
      <c r="U22" s="20">
        <v>13344</v>
      </c>
      <c r="V22" s="20">
        <v>13344</v>
      </c>
      <c r="W22" s="20">
        <v>13344</v>
      </c>
      <c r="X22" s="20"/>
      <c r="Y22" s="20">
        <v>13344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65848005</v>
      </c>
      <c r="D24" s="29">
        <f>SUM(D15:D23)</f>
        <v>65848005</v>
      </c>
      <c r="E24" s="36">
        <f t="shared" si="1"/>
        <v>54884000</v>
      </c>
      <c r="F24" s="37">
        <f t="shared" si="1"/>
        <v>62995000</v>
      </c>
      <c r="G24" s="37">
        <f t="shared" si="1"/>
        <v>57659520</v>
      </c>
      <c r="H24" s="37">
        <f t="shared" si="1"/>
        <v>57659520</v>
      </c>
      <c r="I24" s="37">
        <f t="shared" si="1"/>
        <v>57659520</v>
      </c>
      <c r="J24" s="37">
        <f t="shared" si="1"/>
        <v>57659520</v>
      </c>
      <c r="K24" s="37">
        <f t="shared" si="1"/>
        <v>57659520</v>
      </c>
      <c r="L24" s="37">
        <f t="shared" si="1"/>
        <v>57659520</v>
      </c>
      <c r="M24" s="37">
        <f t="shared" si="1"/>
        <v>57659520</v>
      </c>
      <c r="N24" s="37">
        <f t="shared" si="1"/>
        <v>57659520</v>
      </c>
      <c r="O24" s="37">
        <f t="shared" si="1"/>
        <v>57659520</v>
      </c>
      <c r="P24" s="37">
        <f t="shared" si="1"/>
        <v>57659520</v>
      </c>
      <c r="Q24" s="37">
        <f t="shared" si="1"/>
        <v>57659520</v>
      </c>
      <c r="R24" s="37">
        <f t="shared" si="1"/>
        <v>57659520</v>
      </c>
      <c r="S24" s="37">
        <f t="shared" si="1"/>
        <v>57659520</v>
      </c>
      <c r="T24" s="37">
        <f t="shared" si="1"/>
        <v>57659520</v>
      </c>
      <c r="U24" s="37">
        <f t="shared" si="1"/>
        <v>57659520</v>
      </c>
      <c r="V24" s="37">
        <f t="shared" si="1"/>
        <v>57659520</v>
      </c>
      <c r="W24" s="37">
        <f t="shared" si="1"/>
        <v>57659520</v>
      </c>
      <c r="X24" s="37">
        <f t="shared" si="1"/>
        <v>62995000</v>
      </c>
      <c r="Y24" s="37">
        <f t="shared" si="1"/>
        <v>-5335480</v>
      </c>
      <c r="Z24" s="38">
        <f>+IF(X24&lt;&gt;0,+(Y24/X24)*100,0)</f>
        <v>-8.469688070481784</v>
      </c>
      <c r="AA24" s="39">
        <f>SUM(AA15:AA23)</f>
        <v>62995000</v>
      </c>
    </row>
    <row r="25" spans="1:27" ht="13.5">
      <c r="A25" s="27" t="s">
        <v>51</v>
      </c>
      <c r="B25" s="28"/>
      <c r="C25" s="29">
        <f aca="true" t="shared" si="2" ref="C25:Y25">+C12+C24</f>
        <v>105002298</v>
      </c>
      <c r="D25" s="29">
        <f>+D12+D24</f>
        <v>105002298</v>
      </c>
      <c r="E25" s="30">
        <f t="shared" si="2"/>
        <v>93060000</v>
      </c>
      <c r="F25" s="31">
        <f t="shared" si="2"/>
        <v>106806000</v>
      </c>
      <c r="G25" s="31">
        <f t="shared" si="2"/>
        <v>98386758</v>
      </c>
      <c r="H25" s="31">
        <f t="shared" si="2"/>
        <v>98386758</v>
      </c>
      <c r="I25" s="31">
        <f t="shared" si="2"/>
        <v>98386758</v>
      </c>
      <c r="J25" s="31">
        <f t="shared" si="2"/>
        <v>98386758</v>
      </c>
      <c r="K25" s="31">
        <f t="shared" si="2"/>
        <v>98386758</v>
      </c>
      <c r="L25" s="31">
        <f t="shared" si="2"/>
        <v>98386758</v>
      </c>
      <c r="M25" s="31">
        <f t="shared" si="2"/>
        <v>98386758</v>
      </c>
      <c r="N25" s="31">
        <f t="shared" si="2"/>
        <v>98386758</v>
      </c>
      <c r="O25" s="31">
        <f t="shared" si="2"/>
        <v>98386758</v>
      </c>
      <c r="P25" s="31">
        <f t="shared" si="2"/>
        <v>98386758</v>
      </c>
      <c r="Q25" s="31">
        <f t="shared" si="2"/>
        <v>98386758</v>
      </c>
      <c r="R25" s="31">
        <f t="shared" si="2"/>
        <v>98386758</v>
      </c>
      <c r="S25" s="31">
        <f t="shared" si="2"/>
        <v>98386758</v>
      </c>
      <c r="T25" s="31">
        <f t="shared" si="2"/>
        <v>98386758</v>
      </c>
      <c r="U25" s="31">
        <f t="shared" si="2"/>
        <v>98386758</v>
      </c>
      <c r="V25" s="31">
        <f t="shared" si="2"/>
        <v>98386758</v>
      </c>
      <c r="W25" s="31">
        <f t="shared" si="2"/>
        <v>98386758</v>
      </c>
      <c r="X25" s="31">
        <f t="shared" si="2"/>
        <v>106806000</v>
      </c>
      <c r="Y25" s="31">
        <f t="shared" si="2"/>
        <v>-8419242</v>
      </c>
      <c r="Z25" s="32">
        <f>+IF(X25&lt;&gt;0,+(Y25/X25)*100,0)</f>
        <v>-7.882742542553789</v>
      </c>
      <c r="AA25" s="33">
        <f>+AA12+AA24</f>
        <v>106806000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5492244</v>
      </c>
      <c r="D30" s="18">
        <v>5492244</v>
      </c>
      <c r="E30" s="19">
        <v>1633000</v>
      </c>
      <c r="F30" s="20">
        <v>73000</v>
      </c>
      <c r="G30" s="20">
        <v>940289</v>
      </c>
      <c r="H30" s="20">
        <v>940289</v>
      </c>
      <c r="I30" s="20">
        <v>940289</v>
      </c>
      <c r="J30" s="20">
        <v>940289</v>
      </c>
      <c r="K30" s="20">
        <v>940289</v>
      </c>
      <c r="L30" s="20">
        <v>940289</v>
      </c>
      <c r="M30" s="20">
        <v>940289</v>
      </c>
      <c r="N30" s="20">
        <v>940289</v>
      </c>
      <c r="O30" s="20">
        <v>940289</v>
      </c>
      <c r="P30" s="20">
        <v>940289</v>
      </c>
      <c r="Q30" s="20">
        <v>940289</v>
      </c>
      <c r="R30" s="20">
        <v>940289</v>
      </c>
      <c r="S30" s="20">
        <v>940289</v>
      </c>
      <c r="T30" s="20">
        <v>940289</v>
      </c>
      <c r="U30" s="20">
        <v>940289</v>
      </c>
      <c r="V30" s="20">
        <v>940289</v>
      </c>
      <c r="W30" s="20">
        <v>940289</v>
      </c>
      <c r="X30" s="20">
        <v>73000</v>
      </c>
      <c r="Y30" s="20">
        <v>867289</v>
      </c>
      <c r="Z30" s="21">
        <v>1188.07</v>
      </c>
      <c r="AA30" s="22">
        <v>73000</v>
      </c>
    </row>
    <row r="31" spans="1:27" ht="13.5">
      <c r="A31" s="23" t="s">
        <v>56</v>
      </c>
      <c r="B31" s="17"/>
      <c r="C31" s="18">
        <v>358000</v>
      </c>
      <c r="D31" s="18">
        <v>358000</v>
      </c>
      <c r="E31" s="19">
        <v>399000</v>
      </c>
      <c r="F31" s="20">
        <v>266000</v>
      </c>
      <c r="G31" s="20">
        <v>411012</v>
      </c>
      <c r="H31" s="20">
        <v>411012</v>
      </c>
      <c r="I31" s="20">
        <v>411012</v>
      </c>
      <c r="J31" s="20">
        <v>411012</v>
      </c>
      <c r="K31" s="20">
        <v>411012</v>
      </c>
      <c r="L31" s="20">
        <v>411012</v>
      </c>
      <c r="M31" s="20">
        <v>411012</v>
      </c>
      <c r="N31" s="20">
        <v>411012</v>
      </c>
      <c r="O31" s="20">
        <v>411012</v>
      </c>
      <c r="P31" s="20">
        <v>411012</v>
      </c>
      <c r="Q31" s="20">
        <v>411012</v>
      </c>
      <c r="R31" s="20">
        <v>411012</v>
      </c>
      <c r="S31" s="20">
        <v>411012</v>
      </c>
      <c r="T31" s="20">
        <v>411012</v>
      </c>
      <c r="U31" s="20">
        <v>411012</v>
      </c>
      <c r="V31" s="20">
        <v>411012</v>
      </c>
      <c r="W31" s="20">
        <v>411012</v>
      </c>
      <c r="X31" s="20">
        <v>266000</v>
      </c>
      <c r="Y31" s="20">
        <v>145012</v>
      </c>
      <c r="Z31" s="21">
        <v>54.52</v>
      </c>
      <c r="AA31" s="22">
        <v>266000</v>
      </c>
    </row>
    <row r="32" spans="1:27" ht="13.5">
      <c r="A32" s="23" t="s">
        <v>57</v>
      </c>
      <c r="B32" s="17"/>
      <c r="C32" s="18">
        <v>19744437</v>
      </c>
      <c r="D32" s="18">
        <v>19744437</v>
      </c>
      <c r="E32" s="19">
        <v>-4000000</v>
      </c>
      <c r="F32" s="20">
        <v>21789000</v>
      </c>
      <c r="G32" s="20">
        <v>22839109</v>
      </c>
      <c r="H32" s="20">
        <v>22839109</v>
      </c>
      <c r="I32" s="20">
        <v>22839109</v>
      </c>
      <c r="J32" s="20">
        <v>22839109</v>
      </c>
      <c r="K32" s="20">
        <v>22839109</v>
      </c>
      <c r="L32" s="20">
        <v>22839109</v>
      </c>
      <c r="M32" s="20">
        <v>22839109</v>
      </c>
      <c r="N32" s="20">
        <v>22839109</v>
      </c>
      <c r="O32" s="20">
        <v>22839109</v>
      </c>
      <c r="P32" s="20">
        <v>22839109</v>
      </c>
      <c r="Q32" s="20">
        <v>22839109</v>
      </c>
      <c r="R32" s="20">
        <v>22839109</v>
      </c>
      <c r="S32" s="20">
        <v>22839109</v>
      </c>
      <c r="T32" s="20">
        <v>22839109</v>
      </c>
      <c r="U32" s="20">
        <v>22839109</v>
      </c>
      <c r="V32" s="20">
        <v>22839109</v>
      </c>
      <c r="W32" s="20">
        <v>22839109</v>
      </c>
      <c r="X32" s="20">
        <v>21789000</v>
      </c>
      <c r="Y32" s="20">
        <v>1050109</v>
      </c>
      <c r="Z32" s="21">
        <v>4.82</v>
      </c>
      <c r="AA32" s="22">
        <v>21789000</v>
      </c>
    </row>
    <row r="33" spans="1:27" ht="13.5">
      <c r="A33" s="23" t="s">
        <v>58</v>
      </c>
      <c r="B33" s="17"/>
      <c r="C33" s="18">
        <v>7906304</v>
      </c>
      <c r="D33" s="18">
        <v>7906304</v>
      </c>
      <c r="E33" s="19">
        <v>10929000</v>
      </c>
      <c r="F33" s="20">
        <v>8333000</v>
      </c>
      <c r="G33" s="20">
        <v>7906304</v>
      </c>
      <c r="H33" s="20">
        <v>7906304</v>
      </c>
      <c r="I33" s="20">
        <v>7906304</v>
      </c>
      <c r="J33" s="20">
        <v>7906304</v>
      </c>
      <c r="K33" s="20">
        <v>7906304</v>
      </c>
      <c r="L33" s="20">
        <v>7906304</v>
      </c>
      <c r="M33" s="20">
        <v>7906304</v>
      </c>
      <c r="N33" s="20">
        <v>7906304</v>
      </c>
      <c r="O33" s="20">
        <v>7906304</v>
      </c>
      <c r="P33" s="20">
        <v>7906304</v>
      </c>
      <c r="Q33" s="20">
        <v>7906304</v>
      </c>
      <c r="R33" s="20">
        <v>7906304</v>
      </c>
      <c r="S33" s="20">
        <v>7906304</v>
      </c>
      <c r="T33" s="20">
        <v>7906304</v>
      </c>
      <c r="U33" s="20">
        <v>7906304</v>
      </c>
      <c r="V33" s="20">
        <v>7906304</v>
      </c>
      <c r="W33" s="20">
        <v>7906304</v>
      </c>
      <c r="X33" s="20">
        <v>8333000</v>
      </c>
      <c r="Y33" s="20">
        <v>-426696</v>
      </c>
      <c r="Z33" s="21">
        <v>-5.12</v>
      </c>
      <c r="AA33" s="22">
        <v>8333000</v>
      </c>
    </row>
    <row r="34" spans="1:27" ht="13.5">
      <c r="A34" s="27" t="s">
        <v>59</v>
      </c>
      <c r="B34" s="28"/>
      <c r="C34" s="29">
        <f aca="true" t="shared" si="3" ref="C34:Y34">SUM(C29:C33)</f>
        <v>33500985</v>
      </c>
      <c r="D34" s="29">
        <f>SUM(D29:D33)</f>
        <v>33500985</v>
      </c>
      <c r="E34" s="30">
        <f t="shared" si="3"/>
        <v>8961000</v>
      </c>
      <c r="F34" s="31">
        <f t="shared" si="3"/>
        <v>30461000</v>
      </c>
      <c r="G34" s="31">
        <f t="shared" si="3"/>
        <v>32096714</v>
      </c>
      <c r="H34" s="31">
        <f t="shared" si="3"/>
        <v>32096714</v>
      </c>
      <c r="I34" s="31">
        <f t="shared" si="3"/>
        <v>32096714</v>
      </c>
      <c r="J34" s="31">
        <f t="shared" si="3"/>
        <v>32096714</v>
      </c>
      <c r="K34" s="31">
        <f t="shared" si="3"/>
        <v>32096714</v>
      </c>
      <c r="L34" s="31">
        <f t="shared" si="3"/>
        <v>32096714</v>
      </c>
      <c r="M34" s="31">
        <f t="shared" si="3"/>
        <v>32096714</v>
      </c>
      <c r="N34" s="31">
        <f t="shared" si="3"/>
        <v>32096714</v>
      </c>
      <c r="O34" s="31">
        <f t="shared" si="3"/>
        <v>32096714</v>
      </c>
      <c r="P34" s="31">
        <f t="shared" si="3"/>
        <v>32096714</v>
      </c>
      <c r="Q34" s="31">
        <f t="shared" si="3"/>
        <v>32096714</v>
      </c>
      <c r="R34" s="31">
        <f t="shared" si="3"/>
        <v>32096714</v>
      </c>
      <c r="S34" s="31">
        <f t="shared" si="3"/>
        <v>32096714</v>
      </c>
      <c r="T34" s="31">
        <f t="shared" si="3"/>
        <v>32096714</v>
      </c>
      <c r="U34" s="31">
        <f t="shared" si="3"/>
        <v>32096714</v>
      </c>
      <c r="V34" s="31">
        <f t="shared" si="3"/>
        <v>32096714</v>
      </c>
      <c r="W34" s="31">
        <f t="shared" si="3"/>
        <v>32096714</v>
      </c>
      <c r="X34" s="31">
        <f t="shared" si="3"/>
        <v>30461000</v>
      </c>
      <c r="Y34" s="31">
        <f t="shared" si="3"/>
        <v>1635714</v>
      </c>
      <c r="Z34" s="32">
        <f>+IF(X34&lt;&gt;0,+(Y34/X34)*100,0)</f>
        <v>5.3698631036407205</v>
      </c>
      <c r="AA34" s="33">
        <f>SUM(AA29:AA33)</f>
        <v>30461000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638172</v>
      </c>
      <c r="D37" s="18">
        <v>638172</v>
      </c>
      <c r="E37" s="19">
        <v>11207000</v>
      </c>
      <c r="F37" s="20">
        <v>1129000</v>
      </c>
      <c r="G37" s="20">
        <v>161194</v>
      </c>
      <c r="H37" s="20">
        <v>161194</v>
      </c>
      <c r="I37" s="20">
        <v>161194</v>
      </c>
      <c r="J37" s="20">
        <v>161194</v>
      </c>
      <c r="K37" s="20">
        <v>161194</v>
      </c>
      <c r="L37" s="20">
        <v>161194</v>
      </c>
      <c r="M37" s="20">
        <v>161194</v>
      </c>
      <c r="N37" s="20">
        <v>161194</v>
      </c>
      <c r="O37" s="20">
        <v>161194</v>
      </c>
      <c r="P37" s="20">
        <v>161194</v>
      </c>
      <c r="Q37" s="20">
        <v>161194</v>
      </c>
      <c r="R37" s="20">
        <v>161194</v>
      </c>
      <c r="S37" s="20">
        <v>161194</v>
      </c>
      <c r="T37" s="20">
        <v>161194</v>
      </c>
      <c r="U37" s="20">
        <v>161194</v>
      </c>
      <c r="V37" s="20">
        <v>161194</v>
      </c>
      <c r="W37" s="20">
        <v>161194</v>
      </c>
      <c r="X37" s="20">
        <v>1129000</v>
      </c>
      <c r="Y37" s="20">
        <v>-967806</v>
      </c>
      <c r="Z37" s="21">
        <v>-85.72</v>
      </c>
      <c r="AA37" s="22">
        <v>1129000</v>
      </c>
    </row>
    <row r="38" spans="1:27" ht="13.5">
      <c r="A38" s="23" t="s">
        <v>58</v>
      </c>
      <c r="B38" s="17"/>
      <c r="C38" s="18">
        <v>10644000</v>
      </c>
      <c r="D38" s="18">
        <v>10644000</v>
      </c>
      <c r="E38" s="19">
        <v>-10928000</v>
      </c>
      <c r="F38" s="20">
        <v>12348000</v>
      </c>
      <c r="G38" s="20">
        <v>11261383</v>
      </c>
      <c r="H38" s="20">
        <v>11261383</v>
      </c>
      <c r="I38" s="20">
        <v>11261383</v>
      </c>
      <c r="J38" s="20">
        <v>11261383</v>
      </c>
      <c r="K38" s="20">
        <v>11261383</v>
      </c>
      <c r="L38" s="20">
        <v>11261383</v>
      </c>
      <c r="M38" s="20">
        <v>11261383</v>
      </c>
      <c r="N38" s="20">
        <v>11261383</v>
      </c>
      <c r="O38" s="20">
        <v>11261383</v>
      </c>
      <c r="P38" s="20">
        <v>11261383</v>
      </c>
      <c r="Q38" s="20">
        <v>11261383</v>
      </c>
      <c r="R38" s="20">
        <v>11261383</v>
      </c>
      <c r="S38" s="20">
        <v>11261383</v>
      </c>
      <c r="T38" s="20">
        <v>11261383</v>
      </c>
      <c r="U38" s="20">
        <v>11261383</v>
      </c>
      <c r="V38" s="20">
        <v>11261383</v>
      </c>
      <c r="W38" s="20">
        <v>11261383</v>
      </c>
      <c r="X38" s="20">
        <v>12348000</v>
      </c>
      <c r="Y38" s="20">
        <v>-1086617</v>
      </c>
      <c r="Z38" s="21">
        <v>-8.8</v>
      </c>
      <c r="AA38" s="22">
        <v>12348000</v>
      </c>
    </row>
    <row r="39" spans="1:27" ht="13.5">
      <c r="A39" s="27" t="s">
        <v>61</v>
      </c>
      <c r="B39" s="35"/>
      <c r="C39" s="29">
        <f aca="true" t="shared" si="4" ref="C39:Y39">SUM(C37:C38)</f>
        <v>11282172</v>
      </c>
      <c r="D39" s="29">
        <f>SUM(D37:D38)</f>
        <v>11282172</v>
      </c>
      <c r="E39" s="36">
        <f t="shared" si="4"/>
        <v>279000</v>
      </c>
      <c r="F39" s="37">
        <f t="shared" si="4"/>
        <v>13477000</v>
      </c>
      <c r="G39" s="37">
        <f t="shared" si="4"/>
        <v>11422577</v>
      </c>
      <c r="H39" s="37">
        <f t="shared" si="4"/>
        <v>11422577</v>
      </c>
      <c r="I39" s="37">
        <f t="shared" si="4"/>
        <v>11422577</v>
      </c>
      <c r="J39" s="37">
        <f t="shared" si="4"/>
        <v>11422577</v>
      </c>
      <c r="K39" s="37">
        <f t="shared" si="4"/>
        <v>11422577</v>
      </c>
      <c r="L39" s="37">
        <f t="shared" si="4"/>
        <v>11422577</v>
      </c>
      <c r="M39" s="37">
        <f t="shared" si="4"/>
        <v>11422577</v>
      </c>
      <c r="N39" s="37">
        <f t="shared" si="4"/>
        <v>11422577</v>
      </c>
      <c r="O39" s="37">
        <f t="shared" si="4"/>
        <v>11422577</v>
      </c>
      <c r="P39" s="37">
        <f t="shared" si="4"/>
        <v>11422577</v>
      </c>
      <c r="Q39" s="37">
        <f t="shared" si="4"/>
        <v>11422577</v>
      </c>
      <c r="R39" s="37">
        <f t="shared" si="4"/>
        <v>11422577</v>
      </c>
      <c r="S39" s="37">
        <f t="shared" si="4"/>
        <v>11422577</v>
      </c>
      <c r="T39" s="37">
        <f t="shared" si="4"/>
        <v>11422577</v>
      </c>
      <c r="U39" s="37">
        <f t="shared" si="4"/>
        <v>11422577</v>
      </c>
      <c r="V39" s="37">
        <f t="shared" si="4"/>
        <v>11422577</v>
      </c>
      <c r="W39" s="37">
        <f t="shared" si="4"/>
        <v>11422577</v>
      </c>
      <c r="X39" s="37">
        <f t="shared" si="4"/>
        <v>13477000</v>
      </c>
      <c r="Y39" s="37">
        <f t="shared" si="4"/>
        <v>-2054423</v>
      </c>
      <c r="Z39" s="38">
        <f>+IF(X39&lt;&gt;0,+(Y39/X39)*100,0)</f>
        <v>-15.243919269867181</v>
      </c>
      <c r="AA39" s="39">
        <f>SUM(AA37:AA38)</f>
        <v>13477000</v>
      </c>
    </row>
    <row r="40" spans="1:27" ht="13.5">
      <c r="A40" s="27" t="s">
        <v>62</v>
      </c>
      <c r="B40" s="28"/>
      <c r="C40" s="29">
        <f aca="true" t="shared" si="5" ref="C40:Y40">+C34+C39</f>
        <v>44783157</v>
      </c>
      <c r="D40" s="29">
        <f>+D34+D39</f>
        <v>44783157</v>
      </c>
      <c r="E40" s="30">
        <f t="shared" si="5"/>
        <v>9240000</v>
      </c>
      <c r="F40" s="31">
        <f t="shared" si="5"/>
        <v>43938000</v>
      </c>
      <c r="G40" s="31">
        <f t="shared" si="5"/>
        <v>43519291</v>
      </c>
      <c r="H40" s="31">
        <f t="shared" si="5"/>
        <v>43519291</v>
      </c>
      <c r="I40" s="31">
        <f t="shared" si="5"/>
        <v>43519291</v>
      </c>
      <c r="J40" s="31">
        <f t="shared" si="5"/>
        <v>43519291</v>
      </c>
      <c r="K40" s="31">
        <f t="shared" si="5"/>
        <v>43519291</v>
      </c>
      <c r="L40" s="31">
        <f t="shared" si="5"/>
        <v>43519291</v>
      </c>
      <c r="M40" s="31">
        <f t="shared" si="5"/>
        <v>43519291</v>
      </c>
      <c r="N40" s="31">
        <f t="shared" si="5"/>
        <v>43519291</v>
      </c>
      <c r="O40" s="31">
        <f t="shared" si="5"/>
        <v>43519291</v>
      </c>
      <c r="P40" s="31">
        <f t="shared" si="5"/>
        <v>43519291</v>
      </c>
      <c r="Q40" s="31">
        <f t="shared" si="5"/>
        <v>43519291</v>
      </c>
      <c r="R40" s="31">
        <f t="shared" si="5"/>
        <v>43519291</v>
      </c>
      <c r="S40" s="31">
        <f t="shared" si="5"/>
        <v>43519291</v>
      </c>
      <c r="T40" s="31">
        <f t="shared" si="5"/>
        <v>43519291</v>
      </c>
      <c r="U40" s="31">
        <f t="shared" si="5"/>
        <v>43519291</v>
      </c>
      <c r="V40" s="31">
        <f t="shared" si="5"/>
        <v>43519291</v>
      </c>
      <c r="W40" s="31">
        <f t="shared" si="5"/>
        <v>43519291</v>
      </c>
      <c r="X40" s="31">
        <f t="shared" si="5"/>
        <v>43938000</v>
      </c>
      <c r="Y40" s="31">
        <f t="shared" si="5"/>
        <v>-418709</v>
      </c>
      <c r="Z40" s="32">
        <f>+IF(X40&lt;&gt;0,+(Y40/X40)*100,0)</f>
        <v>-0.9529541626837816</v>
      </c>
      <c r="AA40" s="33">
        <f>+AA34+AA39</f>
        <v>43938000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60219141</v>
      </c>
      <c r="D42" s="43">
        <f>+D25-D40</f>
        <v>60219141</v>
      </c>
      <c r="E42" s="44">
        <f t="shared" si="6"/>
        <v>83820000</v>
      </c>
      <c r="F42" s="45">
        <f t="shared" si="6"/>
        <v>62868000</v>
      </c>
      <c r="G42" s="45">
        <f t="shared" si="6"/>
        <v>54867467</v>
      </c>
      <c r="H42" s="45">
        <f t="shared" si="6"/>
        <v>54867467</v>
      </c>
      <c r="I42" s="45">
        <f t="shared" si="6"/>
        <v>54867467</v>
      </c>
      <c r="J42" s="45">
        <f t="shared" si="6"/>
        <v>54867467</v>
      </c>
      <c r="K42" s="45">
        <f t="shared" si="6"/>
        <v>54867467</v>
      </c>
      <c r="L42" s="45">
        <f t="shared" si="6"/>
        <v>54867467</v>
      </c>
      <c r="M42" s="45">
        <f t="shared" si="6"/>
        <v>54867467</v>
      </c>
      <c r="N42" s="45">
        <f t="shared" si="6"/>
        <v>54867467</v>
      </c>
      <c r="O42" s="45">
        <f t="shared" si="6"/>
        <v>54867467</v>
      </c>
      <c r="P42" s="45">
        <f t="shared" si="6"/>
        <v>54867467</v>
      </c>
      <c r="Q42" s="45">
        <f t="shared" si="6"/>
        <v>54867467</v>
      </c>
      <c r="R42" s="45">
        <f t="shared" si="6"/>
        <v>54867467</v>
      </c>
      <c r="S42" s="45">
        <f t="shared" si="6"/>
        <v>54867467</v>
      </c>
      <c r="T42" s="45">
        <f t="shared" si="6"/>
        <v>54867467</v>
      </c>
      <c r="U42" s="45">
        <f t="shared" si="6"/>
        <v>54867467</v>
      </c>
      <c r="V42" s="45">
        <f t="shared" si="6"/>
        <v>54867467</v>
      </c>
      <c r="W42" s="45">
        <f t="shared" si="6"/>
        <v>54867467</v>
      </c>
      <c r="X42" s="45">
        <f t="shared" si="6"/>
        <v>62868000</v>
      </c>
      <c r="Y42" s="45">
        <f t="shared" si="6"/>
        <v>-8000533</v>
      </c>
      <c r="Z42" s="46">
        <f>+IF(X42&lt;&gt;0,+(Y42/X42)*100,0)</f>
        <v>-12.725922567920087</v>
      </c>
      <c r="AA42" s="47">
        <f>+AA25-AA40</f>
        <v>62868000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51637536</v>
      </c>
      <c r="D45" s="18">
        <v>51637536</v>
      </c>
      <c r="E45" s="19">
        <v>83820000</v>
      </c>
      <c r="F45" s="20">
        <v>62868000</v>
      </c>
      <c r="G45" s="20">
        <v>54867467</v>
      </c>
      <c r="H45" s="20">
        <v>54867467</v>
      </c>
      <c r="I45" s="20">
        <v>54867467</v>
      </c>
      <c r="J45" s="20">
        <v>54867467</v>
      </c>
      <c r="K45" s="20">
        <v>54867467</v>
      </c>
      <c r="L45" s="20">
        <v>54867467</v>
      </c>
      <c r="M45" s="20">
        <v>54867467</v>
      </c>
      <c r="N45" s="20">
        <v>54867467</v>
      </c>
      <c r="O45" s="20">
        <v>54867467</v>
      </c>
      <c r="P45" s="20">
        <v>54867467</v>
      </c>
      <c r="Q45" s="20">
        <v>54867467</v>
      </c>
      <c r="R45" s="20">
        <v>54867467</v>
      </c>
      <c r="S45" s="20">
        <v>54867467</v>
      </c>
      <c r="T45" s="20">
        <v>54867467</v>
      </c>
      <c r="U45" s="20">
        <v>54867467</v>
      </c>
      <c r="V45" s="20">
        <v>54867467</v>
      </c>
      <c r="W45" s="20">
        <v>54867467</v>
      </c>
      <c r="X45" s="20">
        <v>62868000</v>
      </c>
      <c r="Y45" s="20">
        <v>-8000533</v>
      </c>
      <c r="Z45" s="48">
        <v>-12.73</v>
      </c>
      <c r="AA45" s="22">
        <v>62868000</v>
      </c>
    </row>
    <row r="46" spans="1:27" ht="13.5">
      <c r="A46" s="23" t="s">
        <v>67</v>
      </c>
      <c r="B46" s="17"/>
      <c r="C46" s="18">
        <v>8581605</v>
      </c>
      <c r="D46" s="18">
        <v>8581605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60219141</v>
      </c>
      <c r="D48" s="51">
        <f>SUM(D45:D47)</f>
        <v>60219141</v>
      </c>
      <c r="E48" s="52">
        <f t="shared" si="7"/>
        <v>83820000</v>
      </c>
      <c r="F48" s="53">
        <f t="shared" si="7"/>
        <v>62868000</v>
      </c>
      <c r="G48" s="53">
        <f t="shared" si="7"/>
        <v>54867467</v>
      </c>
      <c r="H48" s="53">
        <f t="shared" si="7"/>
        <v>54867467</v>
      </c>
      <c r="I48" s="53">
        <f t="shared" si="7"/>
        <v>54867467</v>
      </c>
      <c r="J48" s="53">
        <f t="shared" si="7"/>
        <v>54867467</v>
      </c>
      <c r="K48" s="53">
        <f t="shared" si="7"/>
        <v>54867467</v>
      </c>
      <c r="L48" s="53">
        <f t="shared" si="7"/>
        <v>54867467</v>
      </c>
      <c r="M48" s="53">
        <f t="shared" si="7"/>
        <v>54867467</v>
      </c>
      <c r="N48" s="53">
        <f t="shared" si="7"/>
        <v>54867467</v>
      </c>
      <c r="O48" s="53">
        <f t="shared" si="7"/>
        <v>54867467</v>
      </c>
      <c r="P48" s="53">
        <f t="shared" si="7"/>
        <v>54867467</v>
      </c>
      <c r="Q48" s="53">
        <f t="shared" si="7"/>
        <v>54867467</v>
      </c>
      <c r="R48" s="53">
        <f t="shared" si="7"/>
        <v>54867467</v>
      </c>
      <c r="S48" s="53">
        <f t="shared" si="7"/>
        <v>54867467</v>
      </c>
      <c r="T48" s="53">
        <f t="shared" si="7"/>
        <v>54867467</v>
      </c>
      <c r="U48" s="53">
        <f t="shared" si="7"/>
        <v>54867467</v>
      </c>
      <c r="V48" s="53">
        <f t="shared" si="7"/>
        <v>54867467</v>
      </c>
      <c r="W48" s="53">
        <f t="shared" si="7"/>
        <v>54867467</v>
      </c>
      <c r="X48" s="53">
        <f t="shared" si="7"/>
        <v>62868000</v>
      </c>
      <c r="Y48" s="53">
        <f t="shared" si="7"/>
        <v>-8000533</v>
      </c>
      <c r="Z48" s="54">
        <f>+IF(X48&lt;&gt;0,+(Y48/X48)*100,0)</f>
        <v>-12.725922567920087</v>
      </c>
      <c r="AA48" s="55">
        <f>SUM(AA45:AA47)</f>
        <v>62868000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73455310</v>
      </c>
      <c r="D6" s="18">
        <v>73455310</v>
      </c>
      <c r="E6" s="19"/>
      <c r="F6" s="20">
        <v>2500000</v>
      </c>
      <c r="G6" s="20">
        <v>127415768</v>
      </c>
      <c r="H6" s="20">
        <v>127415768</v>
      </c>
      <c r="I6" s="20">
        <v>125989919</v>
      </c>
      <c r="J6" s="20">
        <v>125989919</v>
      </c>
      <c r="K6" s="20">
        <v>76032131</v>
      </c>
      <c r="L6" s="20">
        <v>122895345</v>
      </c>
      <c r="M6" s="20">
        <v>121324289</v>
      </c>
      <c r="N6" s="20">
        <v>121324289</v>
      </c>
      <c r="O6" s="20">
        <v>119735723</v>
      </c>
      <c r="P6" s="20">
        <v>118138836</v>
      </c>
      <c r="Q6" s="20">
        <v>116854235</v>
      </c>
      <c r="R6" s="20">
        <v>116854235</v>
      </c>
      <c r="S6" s="20"/>
      <c r="T6" s="20"/>
      <c r="U6" s="20">
        <v>100888735</v>
      </c>
      <c r="V6" s="20">
        <v>100888735</v>
      </c>
      <c r="W6" s="20">
        <v>100888735</v>
      </c>
      <c r="X6" s="20">
        <v>2500000</v>
      </c>
      <c r="Y6" s="20">
        <v>98388735</v>
      </c>
      <c r="Z6" s="21">
        <v>3935.55</v>
      </c>
      <c r="AA6" s="22">
        <v>2500000</v>
      </c>
    </row>
    <row r="7" spans="1:27" ht="13.5">
      <c r="A7" s="23" t="s">
        <v>34</v>
      </c>
      <c r="B7" s="17"/>
      <c r="C7" s="18"/>
      <c r="D7" s="18"/>
      <c r="E7" s="19">
        <v>93044000</v>
      </c>
      <c r="F7" s="20">
        <v>49515531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49515531</v>
      </c>
      <c r="Y7" s="20">
        <v>-49515531</v>
      </c>
      <c r="Z7" s="21">
        <v>-100</v>
      </c>
      <c r="AA7" s="22">
        <v>49515531</v>
      </c>
    </row>
    <row r="8" spans="1:27" ht="13.5">
      <c r="A8" s="23" t="s">
        <v>35</v>
      </c>
      <c r="B8" s="17"/>
      <c r="C8" s="18">
        <v>109968</v>
      </c>
      <c r="D8" s="18">
        <v>109968</v>
      </c>
      <c r="E8" s="19">
        <v>7950000</v>
      </c>
      <c r="F8" s="20">
        <v>212000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212000</v>
      </c>
      <c r="Y8" s="20">
        <v>-212000</v>
      </c>
      <c r="Z8" s="21">
        <v>-100</v>
      </c>
      <c r="AA8" s="22">
        <v>212000</v>
      </c>
    </row>
    <row r="9" spans="1:27" ht="13.5">
      <c r="A9" s="23" t="s">
        <v>36</v>
      </c>
      <c r="B9" s="17"/>
      <c r="C9" s="18">
        <v>5734782</v>
      </c>
      <c r="D9" s="18">
        <v>5734782</v>
      </c>
      <c r="E9" s="19"/>
      <c r="F9" s="20">
        <v>7738000</v>
      </c>
      <c r="G9" s="20">
        <v>722678</v>
      </c>
      <c r="H9" s="20">
        <v>1337177</v>
      </c>
      <c r="I9" s="20">
        <v>1337177</v>
      </c>
      <c r="J9" s="20">
        <v>1337177</v>
      </c>
      <c r="K9" s="20">
        <v>12926712</v>
      </c>
      <c r="L9" s="20">
        <v>12926712</v>
      </c>
      <c r="M9" s="20">
        <v>12926712</v>
      </c>
      <c r="N9" s="20">
        <v>12926712</v>
      </c>
      <c r="O9" s="20">
        <v>12926712</v>
      </c>
      <c r="P9" s="20">
        <v>12926712</v>
      </c>
      <c r="Q9" s="20">
        <v>12926712</v>
      </c>
      <c r="R9" s="20">
        <v>12926712</v>
      </c>
      <c r="S9" s="20"/>
      <c r="T9" s="20"/>
      <c r="U9" s="20">
        <v>12926712</v>
      </c>
      <c r="V9" s="20">
        <v>12926712</v>
      </c>
      <c r="W9" s="20">
        <v>12926712</v>
      </c>
      <c r="X9" s="20">
        <v>7738000</v>
      </c>
      <c r="Y9" s="20">
        <v>5188712</v>
      </c>
      <c r="Z9" s="21">
        <v>67.05</v>
      </c>
      <c r="AA9" s="22">
        <v>7738000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79300060</v>
      </c>
      <c r="D12" s="29">
        <f>SUM(D6:D11)</f>
        <v>79300060</v>
      </c>
      <c r="E12" s="30">
        <f t="shared" si="0"/>
        <v>100994000</v>
      </c>
      <c r="F12" s="31">
        <f t="shared" si="0"/>
        <v>59965531</v>
      </c>
      <c r="G12" s="31">
        <f t="shared" si="0"/>
        <v>128138446</v>
      </c>
      <c r="H12" s="31">
        <f t="shared" si="0"/>
        <v>128752945</v>
      </c>
      <c r="I12" s="31">
        <f t="shared" si="0"/>
        <v>127327096</v>
      </c>
      <c r="J12" s="31">
        <f t="shared" si="0"/>
        <v>127327096</v>
      </c>
      <c r="K12" s="31">
        <f t="shared" si="0"/>
        <v>88958843</v>
      </c>
      <c r="L12" s="31">
        <f t="shared" si="0"/>
        <v>135822057</v>
      </c>
      <c r="M12" s="31">
        <f t="shared" si="0"/>
        <v>134251001</v>
      </c>
      <c r="N12" s="31">
        <f t="shared" si="0"/>
        <v>134251001</v>
      </c>
      <c r="O12" s="31">
        <f t="shared" si="0"/>
        <v>132662435</v>
      </c>
      <c r="P12" s="31">
        <f t="shared" si="0"/>
        <v>131065548</v>
      </c>
      <c r="Q12" s="31">
        <f t="shared" si="0"/>
        <v>129780947</v>
      </c>
      <c r="R12" s="31">
        <f t="shared" si="0"/>
        <v>129780947</v>
      </c>
      <c r="S12" s="31">
        <f t="shared" si="0"/>
        <v>0</v>
      </c>
      <c r="T12" s="31">
        <f t="shared" si="0"/>
        <v>0</v>
      </c>
      <c r="U12" s="31">
        <f t="shared" si="0"/>
        <v>113815447</v>
      </c>
      <c r="V12" s="31">
        <f t="shared" si="0"/>
        <v>113815447</v>
      </c>
      <c r="W12" s="31">
        <f t="shared" si="0"/>
        <v>113815447</v>
      </c>
      <c r="X12" s="31">
        <f t="shared" si="0"/>
        <v>59965531</v>
      </c>
      <c r="Y12" s="31">
        <f t="shared" si="0"/>
        <v>53849916</v>
      </c>
      <c r="Z12" s="32">
        <f>+IF(X12&lt;&gt;0,+(Y12/X12)*100,0)</f>
        <v>89.80144943601016</v>
      </c>
      <c r="AA12" s="33">
        <f>SUM(AA6:AA11)</f>
        <v>59965531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106427148</v>
      </c>
      <c r="D19" s="18">
        <v>106427148</v>
      </c>
      <c r="E19" s="19">
        <v>107979000</v>
      </c>
      <c r="F19" s="20">
        <v>107979000</v>
      </c>
      <c r="G19" s="20">
        <v>782972</v>
      </c>
      <c r="H19" s="20">
        <v>1786660</v>
      </c>
      <c r="I19" s="20">
        <v>5620730</v>
      </c>
      <c r="J19" s="20">
        <v>5620730</v>
      </c>
      <c r="K19" s="20">
        <v>5326711</v>
      </c>
      <c r="L19" s="20">
        <v>5533538</v>
      </c>
      <c r="M19" s="20">
        <v>6070689</v>
      </c>
      <c r="N19" s="20">
        <v>6070689</v>
      </c>
      <c r="O19" s="20">
        <v>8196406</v>
      </c>
      <c r="P19" s="20">
        <v>25625096</v>
      </c>
      <c r="Q19" s="20">
        <v>30064724</v>
      </c>
      <c r="R19" s="20">
        <v>30064724</v>
      </c>
      <c r="S19" s="20"/>
      <c r="T19" s="20"/>
      <c r="U19" s="20">
        <v>37490191</v>
      </c>
      <c r="V19" s="20">
        <v>37490191</v>
      </c>
      <c r="W19" s="20">
        <v>37490191</v>
      </c>
      <c r="X19" s="20">
        <v>107979000</v>
      </c>
      <c r="Y19" s="20">
        <v>-70488809</v>
      </c>
      <c r="Z19" s="21">
        <v>-65.28</v>
      </c>
      <c r="AA19" s="22">
        <v>107979000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106427148</v>
      </c>
      <c r="D24" s="29">
        <f>SUM(D15:D23)</f>
        <v>106427148</v>
      </c>
      <c r="E24" s="36">
        <f t="shared" si="1"/>
        <v>107979000</v>
      </c>
      <c r="F24" s="37">
        <f t="shared" si="1"/>
        <v>107979000</v>
      </c>
      <c r="G24" s="37">
        <f t="shared" si="1"/>
        <v>782972</v>
      </c>
      <c r="H24" s="37">
        <f t="shared" si="1"/>
        <v>1786660</v>
      </c>
      <c r="I24" s="37">
        <f t="shared" si="1"/>
        <v>5620730</v>
      </c>
      <c r="J24" s="37">
        <f t="shared" si="1"/>
        <v>5620730</v>
      </c>
      <c r="K24" s="37">
        <f t="shared" si="1"/>
        <v>5326711</v>
      </c>
      <c r="L24" s="37">
        <f t="shared" si="1"/>
        <v>5533538</v>
      </c>
      <c r="M24" s="37">
        <f t="shared" si="1"/>
        <v>6070689</v>
      </c>
      <c r="N24" s="37">
        <f t="shared" si="1"/>
        <v>6070689</v>
      </c>
      <c r="O24" s="37">
        <f t="shared" si="1"/>
        <v>8196406</v>
      </c>
      <c r="P24" s="37">
        <f t="shared" si="1"/>
        <v>25625096</v>
      </c>
      <c r="Q24" s="37">
        <f t="shared" si="1"/>
        <v>30064724</v>
      </c>
      <c r="R24" s="37">
        <f t="shared" si="1"/>
        <v>30064724</v>
      </c>
      <c r="S24" s="37">
        <f t="shared" si="1"/>
        <v>0</v>
      </c>
      <c r="T24" s="37">
        <f t="shared" si="1"/>
        <v>0</v>
      </c>
      <c r="U24" s="37">
        <f t="shared" si="1"/>
        <v>37490191</v>
      </c>
      <c r="V24" s="37">
        <f t="shared" si="1"/>
        <v>37490191</v>
      </c>
      <c r="W24" s="37">
        <f t="shared" si="1"/>
        <v>37490191</v>
      </c>
      <c r="X24" s="37">
        <f t="shared" si="1"/>
        <v>107979000</v>
      </c>
      <c r="Y24" s="37">
        <f t="shared" si="1"/>
        <v>-70488809</v>
      </c>
      <c r="Z24" s="38">
        <f>+IF(X24&lt;&gt;0,+(Y24/X24)*100,0)</f>
        <v>-65.28010909528705</v>
      </c>
      <c r="AA24" s="39">
        <f>SUM(AA15:AA23)</f>
        <v>107979000</v>
      </c>
    </row>
    <row r="25" spans="1:27" ht="13.5">
      <c r="A25" s="27" t="s">
        <v>51</v>
      </c>
      <c r="B25" s="28"/>
      <c r="C25" s="29">
        <f aca="true" t="shared" si="2" ref="C25:Y25">+C12+C24</f>
        <v>185727208</v>
      </c>
      <c r="D25" s="29">
        <f>+D12+D24</f>
        <v>185727208</v>
      </c>
      <c r="E25" s="30">
        <f t="shared" si="2"/>
        <v>208973000</v>
      </c>
      <c r="F25" s="31">
        <f t="shared" si="2"/>
        <v>167944531</v>
      </c>
      <c r="G25" s="31">
        <f t="shared" si="2"/>
        <v>128921418</v>
      </c>
      <c r="H25" s="31">
        <f t="shared" si="2"/>
        <v>130539605</v>
      </c>
      <c r="I25" s="31">
        <f t="shared" si="2"/>
        <v>132947826</v>
      </c>
      <c r="J25" s="31">
        <f t="shared" si="2"/>
        <v>132947826</v>
      </c>
      <c r="K25" s="31">
        <f t="shared" si="2"/>
        <v>94285554</v>
      </c>
      <c r="L25" s="31">
        <f t="shared" si="2"/>
        <v>141355595</v>
      </c>
      <c r="M25" s="31">
        <f t="shared" si="2"/>
        <v>140321690</v>
      </c>
      <c r="N25" s="31">
        <f t="shared" si="2"/>
        <v>140321690</v>
      </c>
      <c r="O25" s="31">
        <f t="shared" si="2"/>
        <v>140858841</v>
      </c>
      <c r="P25" s="31">
        <f t="shared" si="2"/>
        <v>156690644</v>
      </c>
      <c r="Q25" s="31">
        <f t="shared" si="2"/>
        <v>159845671</v>
      </c>
      <c r="R25" s="31">
        <f t="shared" si="2"/>
        <v>159845671</v>
      </c>
      <c r="S25" s="31">
        <f t="shared" si="2"/>
        <v>0</v>
      </c>
      <c r="T25" s="31">
        <f t="shared" si="2"/>
        <v>0</v>
      </c>
      <c r="U25" s="31">
        <f t="shared" si="2"/>
        <v>151305638</v>
      </c>
      <c r="V25" s="31">
        <f t="shared" si="2"/>
        <v>151305638</v>
      </c>
      <c r="W25" s="31">
        <f t="shared" si="2"/>
        <v>151305638</v>
      </c>
      <c r="X25" s="31">
        <f t="shared" si="2"/>
        <v>167944531</v>
      </c>
      <c r="Y25" s="31">
        <f t="shared" si="2"/>
        <v>-16638893</v>
      </c>
      <c r="Z25" s="32">
        <f>+IF(X25&lt;&gt;0,+(Y25/X25)*100,0)</f>
        <v>-9.907374119851513</v>
      </c>
      <c r="AA25" s="33">
        <f>+AA12+AA24</f>
        <v>167944531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21896063</v>
      </c>
      <c r="D32" s="18">
        <v>21896063</v>
      </c>
      <c r="E32" s="19">
        <v>179919599</v>
      </c>
      <c r="F32" s="20">
        <v>26867011</v>
      </c>
      <c r="G32" s="20">
        <v>124837126</v>
      </c>
      <c r="H32" s="20">
        <v>124372087</v>
      </c>
      <c r="I32" s="20">
        <v>89702753</v>
      </c>
      <c r="J32" s="20">
        <v>89702753</v>
      </c>
      <c r="K32" s="20">
        <v>51854076</v>
      </c>
      <c r="L32" s="20">
        <v>103162020</v>
      </c>
      <c r="M32" s="20">
        <v>107149853</v>
      </c>
      <c r="N32" s="20">
        <v>107149853</v>
      </c>
      <c r="O32" s="20">
        <v>107149853</v>
      </c>
      <c r="P32" s="20">
        <v>127288454</v>
      </c>
      <c r="Q32" s="20">
        <v>134055069</v>
      </c>
      <c r="R32" s="20">
        <v>134055069</v>
      </c>
      <c r="S32" s="20"/>
      <c r="T32" s="20"/>
      <c r="U32" s="20">
        <v>136748781</v>
      </c>
      <c r="V32" s="20">
        <v>136748781</v>
      </c>
      <c r="W32" s="20">
        <v>136748781</v>
      </c>
      <c r="X32" s="20">
        <v>26867011</v>
      </c>
      <c r="Y32" s="20">
        <v>109881770</v>
      </c>
      <c r="Z32" s="21">
        <v>408.98</v>
      </c>
      <c r="AA32" s="22">
        <v>26867011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21896063</v>
      </c>
      <c r="D34" s="29">
        <f>SUM(D29:D33)</f>
        <v>21896063</v>
      </c>
      <c r="E34" s="30">
        <f t="shared" si="3"/>
        <v>179919599</v>
      </c>
      <c r="F34" s="31">
        <f t="shared" si="3"/>
        <v>26867011</v>
      </c>
      <c r="G34" s="31">
        <f t="shared" si="3"/>
        <v>124837126</v>
      </c>
      <c r="H34" s="31">
        <f t="shared" si="3"/>
        <v>124372087</v>
      </c>
      <c r="I34" s="31">
        <f t="shared" si="3"/>
        <v>89702753</v>
      </c>
      <c r="J34" s="31">
        <f t="shared" si="3"/>
        <v>89702753</v>
      </c>
      <c r="K34" s="31">
        <f t="shared" si="3"/>
        <v>51854076</v>
      </c>
      <c r="L34" s="31">
        <f t="shared" si="3"/>
        <v>103162020</v>
      </c>
      <c r="M34" s="31">
        <f t="shared" si="3"/>
        <v>107149853</v>
      </c>
      <c r="N34" s="31">
        <f t="shared" si="3"/>
        <v>107149853</v>
      </c>
      <c r="O34" s="31">
        <f t="shared" si="3"/>
        <v>107149853</v>
      </c>
      <c r="P34" s="31">
        <f t="shared" si="3"/>
        <v>127288454</v>
      </c>
      <c r="Q34" s="31">
        <f t="shared" si="3"/>
        <v>134055069</v>
      </c>
      <c r="R34" s="31">
        <f t="shared" si="3"/>
        <v>134055069</v>
      </c>
      <c r="S34" s="31">
        <f t="shared" si="3"/>
        <v>0</v>
      </c>
      <c r="T34" s="31">
        <f t="shared" si="3"/>
        <v>0</v>
      </c>
      <c r="U34" s="31">
        <f t="shared" si="3"/>
        <v>136748781</v>
      </c>
      <c r="V34" s="31">
        <f t="shared" si="3"/>
        <v>136748781</v>
      </c>
      <c r="W34" s="31">
        <f t="shared" si="3"/>
        <v>136748781</v>
      </c>
      <c r="X34" s="31">
        <f t="shared" si="3"/>
        <v>26867011</v>
      </c>
      <c r="Y34" s="31">
        <f t="shared" si="3"/>
        <v>109881770</v>
      </c>
      <c r="Z34" s="32">
        <f>+IF(X34&lt;&gt;0,+(Y34/X34)*100,0)</f>
        <v>408.9839766693809</v>
      </c>
      <c r="AA34" s="33">
        <f>SUM(AA29:AA33)</f>
        <v>26867011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21896063</v>
      </c>
      <c r="D40" s="29">
        <f>+D34+D39</f>
        <v>21896063</v>
      </c>
      <c r="E40" s="30">
        <f t="shared" si="5"/>
        <v>179919599</v>
      </c>
      <c r="F40" s="31">
        <f t="shared" si="5"/>
        <v>26867011</v>
      </c>
      <c r="G40" s="31">
        <f t="shared" si="5"/>
        <v>124837126</v>
      </c>
      <c r="H40" s="31">
        <f t="shared" si="5"/>
        <v>124372087</v>
      </c>
      <c r="I40" s="31">
        <f t="shared" si="5"/>
        <v>89702753</v>
      </c>
      <c r="J40" s="31">
        <f t="shared" si="5"/>
        <v>89702753</v>
      </c>
      <c r="K40" s="31">
        <f t="shared" si="5"/>
        <v>51854076</v>
      </c>
      <c r="L40" s="31">
        <f t="shared" si="5"/>
        <v>103162020</v>
      </c>
      <c r="M40" s="31">
        <f t="shared" si="5"/>
        <v>107149853</v>
      </c>
      <c r="N40" s="31">
        <f t="shared" si="5"/>
        <v>107149853</v>
      </c>
      <c r="O40" s="31">
        <f t="shared" si="5"/>
        <v>107149853</v>
      </c>
      <c r="P40" s="31">
        <f t="shared" si="5"/>
        <v>127288454</v>
      </c>
      <c r="Q40" s="31">
        <f t="shared" si="5"/>
        <v>134055069</v>
      </c>
      <c r="R40" s="31">
        <f t="shared" si="5"/>
        <v>134055069</v>
      </c>
      <c r="S40" s="31">
        <f t="shared" si="5"/>
        <v>0</v>
      </c>
      <c r="T40" s="31">
        <f t="shared" si="5"/>
        <v>0</v>
      </c>
      <c r="U40" s="31">
        <f t="shared" si="5"/>
        <v>136748781</v>
      </c>
      <c r="V40" s="31">
        <f t="shared" si="5"/>
        <v>136748781</v>
      </c>
      <c r="W40" s="31">
        <f t="shared" si="5"/>
        <v>136748781</v>
      </c>
      <c r="X40" s="31">
        <f t="shared" si="5"/>
        <v>26867011</v>
      </c>
      <c r="Y40" s="31">
        <f t="shared" si="5"/>
        <v>109881770</v>
      </c>
      <c r="Z40" s="32">
        <f>+IF(X40&lt;&gt;0,+(Y40/X40)*100,0)</f>
        <v>408.9839766693809</v>
      </c>
      <c r="AA40" s="33">
        <f>+AA34+AA39</f>
        <v>26867011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163831145</v>
      </c>
      <c r="D42" s="43">
        <f>+D25-D40</f>
        <v>163831145</v>
      </c>
      <c r="E42" s="44">
        <f t="shared" si="6"/>
        <v>29053401</v>
      </c>
      <c r="F42" s="45">
        <f t="shared" si="6"/>
        <v>141077520</v>
      </c>
      <c r="G42" s="45">
        <f t="shared" si="6"/>
        <v>4084292</v>
      </c>
      <c r="H42" s="45">
        <f t="shared" si="6"/>
        <v>6167518</v>
      </c>
      <c r="I42" s="45">
        <f t="shared" si="6"/>
        <v>43245073</v>
      </c>
      <c r="J42" s="45">
        <f t="shared" si="6"/>
        <v>43245073</v>
      </c>
      <c r="K42" s="45">
        <f t="shared" si="6"/>
        <v>42431478</v>
      </c>
      <c r="L42" s="45">
        <f t="shared" si="6"/>
        <v>38193575</v>
      </c>
      <c r="M42" s="45">
        <f t="shared" si="6"/>
        <v>33171837</v>
      </c>
      <c r="N42" s="45">
        <f t="shared" si="6"/>
        <v>33171837</v>
      </c>
      <c r="O42" s="45">
        <f t="shared" si="6"/>
        <v>33708988</v>
      </c>
      <c r="P42" s="45">
        <f t="shared" si="6"/>
        <v>29402190</v>
      </c>
      <c r="Q42" s="45">
        <f t="shared" si="6"/>
        <v>25790602</v>
      </c>
      <c r="R42" s="45">
        <f t="shared" si="6"/>
        <v>25790602</v>
      </c>
      <c r="S42" s="45">
        <f t="shared" si="6"/>
        <v>0</v>
      </c>
      <c r="T42" s="45">
        <f t="shared" si="6"/>
        <v>0</v>
      </c>
      <c r="U42" s="45">
        <f t="shared" si="6"/>
        <v>14556857</v>
      </c>
      <c r="V42" s="45">
        <f t="shared" si="6"/>
        <v>14556857</v>
      </c>
      <c r="W42" s="45">
        <f t="shared" si="6"/>
        <v>14556857</v>
      </c>
      <c r="X42" s="45">
        <f t="shared" si="6"/>
        <v>141077520</v>
      </c>
      <c r="Y42" s="45">
        <f t="shared" si="6"/>
        <v>-126520663</v>
      </c>
      <c r="Z42" s="46">
        <f>+IF(X42&lt;&gt;0,+(Y42/X42)*100,0)</f>
        <v>-89.68166083441217</v>
      </c>
      <c r="AA42" s="47">
        <f>+AA25-AA40</f>
        <v>141077520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163831145</v>
      </c>
      <c r="D45" s="18">
        <v>163831145</v>
      </c>
      <c r="E45" s="19">
        <v>29053401</v>
      </c>
      <c r="F45" s="20">
        <v>141077520</v>
      </c>
      <c r="G45" s="20">
        <v>4084292</v>
      </c>
      <c r="H45" s="20">
        <v>6167518</v>
      </c>
      <c r="I45" s="20">
        <v>43245073</v>
      </c>
      <c r="J45" s="20">
        <v>43245073</v>
      </c>
      <c r="K45" s="20">
        <v>42431478</v>
      </c>
      <c r="L45" s="20">
        <v>38193575</v>
      </c>
      <c r="M45" s="20">
        <v>33171837</v>
      </c>
      <c r="N45" s="20">
        <v>33171837</v>
      </c>
      <c r="O45" s="20">
        <v>33708988</v>
      </c>
      <c r="P45" s="20">
        <v>29402190</v>
      </c>
      <c r="Q45" s="20">
        <v>25790602</v>
      </c>
      <c r="R45" s="20">
        <v>25790602</v>
      </c>
      <c r="S45" s="20"/>
      <c r="T45" s="20"/>
      <c r="U45" s="20">
        <v>14556857</v>
      </c>
      <c r="V45" s="20">
        <v>14556857</v>
      </c>
      <c r="W45" s="20">
        <v>14556857</v>
      </c>
      <c r="X45" s="20">
        <v>141077520</v>
      </c>
      <c r="Y45" s="20">
        <v>-126520663</v>
      </c>
      <c r="Z45" s="48">
        <v>-89.68</v>
      </c>
      <c r="AA45" s="22">
        <v>141077520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163831145</v>
      </c>
      <c r="D48" s="51">
        <f>SUM(D45:D47)</f>
        <v>163831145</v>
      </c>
      <c r="E48" s="52">
        <f t="shared" si="7"/>
        <v>29053401</v>
      </c>
      <c r="F48" s="53">
        <f t="shared" si="7"/>
        <v>141077520</v>
      </c>
      <c r="G48" s="53">
        <f t="shared" si="7"/>
        <v>4084292</v>
      </c>
      <c r="H48" s="53">
        <f t="shared" si="7"/>
        <v>6167518</v>
      </c>
      <c r="I48" s="53">
        <f t="shared" si="7"/>
        <v>43245073</v>
      </c>
      <c r="J48" s="53">
        <f t="shared" si="7"/>
        <v>43245073</v>
      </c>
      <c r="K48" s="53">
        <f t="shared" si="7"/>
        <v>42431478</v>
      </c>
      <c r="L48" s="53">
        <f t="shared" si="7"/>
        <v>38193575</v>
      </c>
      <c r="M48" s="53">
        <f t="shared" si="7"/>
        <v>33171837</v>
      </c>
      <c r="N48" s="53">
        <f t="shared" si="7"/>
        <v>33171837</v>
      </c>
      <c r="O48" s="53">
        <f t="shared" si="7"/>
        <v>33708988</v>
      </c>
      <c r="P48" s="53">
        <f t="shared" si="7"/>
        <v>29402190</v>
      </c>
      <c r="Q48" s="53">
        <f t="shared" si="7"/>
        <v>25790602</v>
      </c>
      <c r="R48" s="53">
        <f t="shared" si="7"/>
        <v>25790602</v>
      </c>
      <c r="S48" s="53">
        <f t="shared" si="7"/>
        <v>0</v>
      </c>
      <c r="T48" s="53">
        <f t="shared" si="7"/>
        <v>0</v>
      </c>
      <c r="U48" s="53">
        <f t="shared" si="7"/>
        <v>14556857</v>
      </c>
      <c r="V48" s="53">
        <f t="shared" si="7"/>
        <v>14556857</v>
      </c>
      <c r="W48" s="53">
        <f t="shared" si="7"/>
        <v>14556857</v>
      </c>
      <c r="X48" s="53">
        <f t="shared" si="7"/>
        <v>141077520</v>
      </c>
      <c r="Y48" s="53">
        <f t="shared" si="7"/>
        <v>-126520663</v>
      </c>
      <c r="Z48" s="54">
        <f>+IF(X48&lt;&gt;0,+(Y48/X48)*100,0)</f>
        <v>-89.68166083441217</v>
      </c>
      <c r="AA48" s="55">
        <f>SUM(AA45:AA47)</f>
        <v>141077520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49971925</v>
      </c>
      <c r="D6" s="18">
        <v>49971925</v>
      </c>
      <c r="E6" s="19">
        <v>320733304</v>
      </c>
      <c r="F6" s="20">
        <v>50000000</v>
      </c>
      <c r="G6" s="20">
        <v>-70334314</v>
      </c>
      <c r="H6" s="20">
        <v>-114503245</v>
      </c>
      <c r="I6" s="20">
        <v>-57284664</v>
      </c>
      <c r="J6" s="20">
        <v>-57284664</v>
      </c>
      <c r="K6" s="20">
        <v>25336512</v>
      </c>
      <c r="L6" s="20">
        <v>39163595</v>
      </c>
      <c r="M6" s="20">
        <v>53578327</v>
      </c>
      <c r="N6" s="20">
        <v>53578327</v>
      </c>
      <c r="O6" s="20">
        <v>30210139</v>
      </c>
      <c r="P6" s="20">
        <v>-1873234</v>
      </c>
      <c r="Q6" s="20">
        <v>-26991155</v>
      </c>
      <c r="R6" s="20">
        <v>-26991155</v>
      </c>
      <c r="S6" s="20">
        <v>-78267850</v>
      </c>
      <c r="T6" s="20">
        <v>755961</v>
      </c>
      <c r="U6" s="20">
        <v>62023919</v>
      </c>
      <c r="V6" s="20">
        <v>62023919</v>
      </c>
      <c r="W6" s="20">
        <v>62023919</v>
      </c>
      <c r="X6" s="20">
        <v>50000000</v>
      </c>
      <c r="Y6" s="20">
        <v>12023919</v>
      </c>
      <c r="Z6" s="21">
        <v>24.05</v>
      </c>
      <c r="AA6" s="22">
        <v>50000000</v>
      </c>
    </row>
    <row r="7" spans="1:27" ht="13.5">
      <c r="A7" s="23" t="s">
        <v>34</v>
      </c>
      <c r="B7" s="17"/>
      <c r="C7" s="18">
        <v>784249253</v>
      </c>
      <c r="D7" s="18">
        <v>784249253</v>
      </c>
      <c r="E7" s="19">
        <v>555595210</v>
      </c>
      <c r="F7" s="20">
        <v>980105275</v>
      </c>
      <c r="G7" s="20">
        <v>784203172</v>
      </c>
      <c r="H7" s="20">
        <v>907849415</v>
      </c>
      <c r="I7" s="20">
        <v>885628024</v>
      </c>
      <c r="J7" s="20">
        <v>885628024</v>
      </c>
      <c r="K7" s="20">
        <v>861806550</v>
      </c>
      <c r="L7" s="20">
        <v>821718684</v>
      </c>
      <c r="M7" s="20">
        <v>857648926</v>
      </c>
      <c r="N7" s="20">
        <v>857648926</v>
      </c>
      <c r="O7" s="20">
        <v>857648926</v>
      </c>
      <c r="P7" s="20">
        <v>844743481</v>
      </c>
      <c r="Q7" s="20">
        <v>958906723</v>
      </c>
      <c r="R7" s="20">
        <v>958906723</v>
      </c>
      <c r="S7" s="20">
        <v>1003676601</v>
      </c>
      <c r="T7" s="20">
        <v>911697016</v>
      </c>
      <c r="U7" s="20">
        <v>745440435</v>
      </c>
      <c r="V7" s="20">
        <v>745440435</v>
      </c>
      <c r="W7" s="20">
        <v>745440435</v>
      </c>
      <c r="X7" s="20">
        <v>980105275</v>
      </c>
      <c r="Y7" s="20">
        <v>-234664840</v>
      </c>
      <c r="Z7" s="21">
        <v>-23.94</v>
      </c>
      <c r="AA7" s="22">
        <v>980105275</v>
      </c>
    </row>
    <row r="8" spans="1:27" ht="13.5">
      <c r="A8" s="23" t="s">
        <v>35</v>
      </c>
      <c r="B8" s="17"/>
      <c r="C8" s="18">
        <v>667396505</v>
      </c>
      <c r="D8" s="18">
        <v>667396505</v>
      </c>
      <c r="E8" s="19">
        <v>767954000</v>
      </c>
      <c r="F8" s="20">
        <v>767953860</v>
      </c>
      <c r="G8" s="20">
        <v>854005345</v>
      </c>
      <c r="H8" s="20">
        <v>1001738763</v>
      </c>
      <c r="I8" s="20">
        <v>894998773</v>
      </c>
      <c r="J8" s="20">
        <v>894998773</v>
      </c>
      <c r="K8" s="20">
        <v>875531374</v>
      </c>
      <c r="L8" s="20">
        <v>854018595</v>
      </c>
      <c r="M8" s="20">
        <v>909091829</v>
      </c>
      <c r="N8" s="20">
        <v>909091829</v>
      </c>
      <c r="O8" s="20">
        <v>973124337</v>
      </c>
      <c r="P8" s="20">
        <v>1272807015</v>
      </c>
      <c r="Q8" s="20">
        <v>1211454463</v>
      </c>
      <c r="R8" s="20">
        <v>1211454463</v>
      </c>
      <c r="S8" s="20">
        <v>1295453795</v>
      </c>
      <c r="T8" s="20">
        <v>1337525395</v>
      </c>
      <c r="U8" s="20">
        <v>1351370540</v>
      </c>
      <c r="V8" s="20">
        <v>1351370540</v>
      </c>
      <c r="W8" s="20">
        <v>1351370540</v>
      </c>
      <c r="X8" s="20">
        <v>767953860</v>
      </c>
      <c r="Y8" s="20">
        <v>583416680</v>
      </c>
      <c r="Z8" s="21">
        <v>75.97</v>
      </c>
      <c r="AA8" s="22">
        <v>767953860</v>
      </c>
    </row>
    <row r="9" spans="1:27" ht="13.5">
      <c r="A9" s="23" t="s">
        <v>36</v>
      </c>
      <c r="B9" s="17"/>
      <c r="C9" s="18">
        <v>403194001</v>
      </c>
      <c r="D9" s="18">
        <v>403194001</v>
      </c>
      <c r="E9" s="19">
        <v>156279478</v>
      </c>
      <c r="F9" s="20">
        <v>156279501</v>
      </c>
      <c r="G9" s="20">
        <v>244193240</v>
      </c>
      <c r="H9" s="20">
        <v>246238044</v>
      </c>
      <c r="I9" s="20">
        <v>230840540</v>
      </c>
      <c r="J9" s="20">
        <v>230840540</v>
      </c>
      <c r="K9" s="20">
        <v>202657554</v>
      </c>
      <c r="L9" s="20">
        <v>169678682</v>
      </c>
      <c r="M9" s="20">
        <v>167803624</v>
      </c>
      <c r="N9" s="20">
        <v>167803624</v>
      </c>
      <c r="O9" s="20">
        <v>167237107</v>
      </c>
      <c r="P9" s="20">
        <v>-78592346</v>
      </c>
      <c r="Q9" s="20">
        <v>-98426689</v>
      </c>
      <c r="R9" s="20">
        <v>-98426689</v>
      </c>
      <c r="S9" s="20">
        <v>-99302489</v>
      </c>
      <c r="T9" s="20">
        <v>-97224626</v>
      </c>
      <c r="U9" s="20">
        <v>-89668596</v>
      </c>
      <c r="V9" s="20">
        <v>-89668596</v>
      </c>
      <c r="W9" s="20">
        <v>-89668596</v>
      </c>
      <c r="X9" s="20">
        <v>156279501</v>
      </c>
      <c r="Y9" s="20">
        <v>-245948097</v>
      </c>
      <c r="Z9" s="21">
        <v>-157.38</v>
      </c>
      <c r="AA9" s="22">
        <v>156279501</v>
      </c>
    </row>
    <row r="10" spans="1:27" ht="13.5">
      <c r="A10" s="23" t="s">
        <v>37</v>
      </c>
      <c r="B10" s="17"/>
      <c r="C10" s="18"/>
      <c r="D10" s="18"/>
      <c r="E10" s="19">
        <v>42690655</v>
      </c>
      <c r="F10" s="20">
        <v>42690655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42690655</v>
      </c>
      <c r="Y10" s="24">
        <v>-42690655</v>
      </c>
      <c r="Z10" s="25">
        <v>-100</v>
      </c>
      <c r="AA10" s="26">
        <v>42690655</v>
      </c>
    </row>
    <row r="11" spans="1:27" ht="13.5">
      <c r="A11" s="23" t="s">
        <v>38</v>
      </c>
      <c r="B11" s="17"/>
      <c r="C11" s="18">
        <v>743239027</v>
      </c>
      <c r="D11" s="18">
        <v>743239027</v>
      </c>
      <c r="E11" s="19">
        <v>762595450</v>
      </c>
      <c r="F11" s="20">
        <v>762595450</v>
      </c>
      <c r="G11" s="20">
        <v>741190406</v>
      </c>
      <c r="H11" s="20">
        <v>739733776</v>
      </c>
      <c r="I11" s="20">
        <v>739836069</v>
      </c>
      <c r="J11" s="20">
        <v>739836069</v>
      </c>
      <c r="K11" s="20">
        <v>741919073</v>
      </c>
      <c r="L11" s="20">
        <v>742480508</v>
      </c>
      <c r="M11" s="20">
        <v>741893004</v>
      </c>
      <c r="N11" s="20">
        <v>741893004</v>
      </c>
      <c r="O11" s="20">
        <v>740250744</v>
      </c>
      <c r="P11" s="20">
        <v>44824931</v>
      </c>
      <c r="Q11" s="20">
        <v>47857501</v>
      </c>
      <c r="R11" s="20">
        <v>47857501</v>
      </c>
      <c r="S11" s="20">
        <v>51116294</v>
      </c>
      <c r="T11" s="20">
        <v>52549534</v>
      </c>
      <c r="U11" s="20">
        <v>46034514</v>
      </c>
      <c r="V11" s="20">
        <v>46034514</v>
      </c>
      <c r="W11" s="20">
        <v>46034514</v>
      </c>
      <c r="X11" s="20">
        <v>762595450</v>
      </c>
      <c r="Y11" s="20">
        <v>-716560936</v>
      </c>
      <c r="Z11" s="21">
        <v>-93.96</v>
      </c>
      <c r="AA11" s="22">
        <v>762595450</v>
      </c>
    </row>
    <row r="12" spans="1:27" ht="13.5">
      <c r="A12" s="27" t="s">
        <v>39</v>
      </c>
      <c r="B12" s="28"/>
      <c r="C12" s="29">
        <f aca="true" t="shared" si="0" ref="C12:Y12">SUM(C6:C11)</f>
        <v>2648050711</v>
      </c>
      <c r="D12" s="29">
        <f>SUM(D6:D11)</f>
        <v>2648050711</v>
      </c>
      <c r="E12" s="30">
        <f t="shared" si="0"/>
        <v>2605848097</v>
      </c>
      <c r="F12" s="31">
        <f t="shared" si="0"/>
        <v>2759624741</v>
      </c>
      <c r="G12" s="31">
        <f t="shared" si="0"/>
        <v>2553257849</v>
      </c>
      <c r="H12" s="31">
        <f t="shared" si="0"/>
        <v>2781056753</v>
      </c>
      <c r="I12" s="31">
        <f t="shared" si="0"/>
        <v>2694018742</v>
      </c>
      <c r="J12" s="31">
        <f t="shared" si="0"/>
        <v>2694018742</v>
      </c>
      <c r="K12" s="31">
        <f t="shared" si="0"/>
        <v>2707251063</v>
      </c>
      <c r="L12" s="31">
        <f t="shared" si="0"/>
        <v>2627060064</v>
      </c>
      <c r="M12" s="31">
        <f t="shared" si="0"/>
        <v>2730015710</v>
      </c>
      <c r="N12" s="31">
        <f t="shared" si="0"/>
        <v>2730015710</v>
      </c>
      <c r="O12" s="31">
        <f t="shared" si="0"/>
        <v>2768471253</v>
      </c>
      <c r="P12" s="31">
        <f t="shared" si="0"/>
        <v>2081909847</v>
      </c>
      <c r="Q12" s="31">
        <f t="shared" si="0"/>
        <v>2092800843</v>
      </c>
      <c r="R12" s="31">
        <f t="shared" si="0"/>
        <v>2092800843</v>
      </c>
      <c r="S12" s="31">
        <f t="shared" si="0"/>
        <v>2172676351</v>
      </c>
      <c r="T12" s="31">
        <f t="shared" si="0"/>
        <v>2205303280</v>
      </c>
      <c r="U12" s="31">
        <f t="shared" si="0"/>
        <v>2115200812</v>
      </c>
      <c r="V12" s="31">
        <f t="shared" si="0"/>
        <v>2115200812</v>
      </c>
      <c r="W12" s="31">
        <f t="shared" si="0"/>
        <v>2115200812</v>
      </c>
      <c r="X12" s="31">
        <f t="shared" si="0"/>
        <v>2759624741</v>
      </c>
      <c r="Y12" s="31">
        <f t="shared" si="0"/>
        <v>-644423929</v>
      </c>
      <c r="Z12" s="32">
        <f>+IF(X12&lt;&gt;0,+(Y12/X12)*100,0)</f>
        <v>-23.35186807922592</v>
      </c>
      <c r="AA12" s="33">
        <f>SUM(AA6:AA11)</f>
        <v>2759624741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9587680</v>
      </c>
      <c r="D15" s="18">
        <v>9587680</v>
      </c>
      <c r="E15" s="19">
        <v>8771407</v>
      </c>
      <c r="F15" s="20">
        <v>8771407</v>
      </c>
      <c r="G15" s="20">
        <v>8589438</v>
      </c>
      <c r="H15" s="20">
        <v>8559487</v>
      </c>
      <c r="I15" s="20">
        <v>8529747</v>
      </c>
      <c r="J15" s="20">
        <v>8529747</v>
      </c>
      <c r="K15" s="20">
        <v>8500008</v>
      </c>
      <c r="L15" s="20">
        <v>8470434</v>
      </c>
      <c r="M15" s="20">
        <v>8440870</v>
      </c>
      <c r="N15" s="20">
        <v>8440870</v>
      </c>
      <c r="O15" s="20">
        <v>8385362</v>
      </c>
      <c r="P15" s="20">
        <v>9324322</v>
      </c>
      <c r="Q15" s="20">
        <v>9295122</v>
      </c>
      <c r="R15" s="20">
        <v>9295122</v>
      </c>
      <c r="S15" s="20">
        <v>9265921</v>
      </c>
      <c r="T15" s="20">
        <v>10173089</v>
      </c>
      <c r="U15" s="20">
        <v>10482314</v>
      </c>
      <c r="V15" s="20">
        <v>10482314</v>
      </c>
      <c r="W15" s="20">
        <v>10482314</v>
      </c>
      <c r="X15" s="20">
        <v>8771407</v>
      </c>
      <c r="Y15" s="20">
        <v>1710907</v>
      </c>
      <c r="Z15" s="21">
        <v>19.51</v>
      </c>
      <c r="AA15" s="22">
        <v>8771407</v>
      </c>
    </row>
    <row r="16" spans="1:27" ht="13.5">
      <c r="A16" s="23" t="s">
        <v>42</v>
      </c>
      <c r="B16" s="17"/>
      <c r="C16" s="18"/>
      <c r="D16" s="18"/>
      <c r="E16" s="19">
        <v>46000</v>
      </c>
      <c r="F16" s="20">
        <v>46000</v>
      </c>
      <c r="G16" s="24">
        <v>46081</v>
      </c>
      <c r="H16" s="24">
        <v>46081</v>
      </c>
      <c r="I16" s="24">
        <v>46081</v>
      </c>
      <c r="J16" s="20">
        <v>46081</v>
      </c>
      <c r="K16" s="24">
        <v>46081</v>
      </c>
      <c r="L16" s="24">
        <v>46081</v>
      </c>
      <c r="M16" s="20">
        <v>46081</v>
      </c>
      <c r="N16" s="24">
        <v>46081</v>
      </c>
      <c r="O16" s="24">
        <v>46081</v>
      </c>
      <c r="P16" s="24"/>
      <c r="Q16" s="20"/>
      <c r="R16" s="24"/>
      <c r="S16" s="24"/>
      <c r="T16" s="20"/>
      <c r="U16" s="24"/>
      <c r="V16" s="24"/>
      <c r="W16" s="24"/>
      <c r="X16" s="20">
        <v>46000</v>
      </c>
      <c r="Y16" s="24">
        <v>-46000</v>
      </c>
      <c r="Z16" s="25">
        <v>-100</v>
      </c>
      <c r="AA16" s="26">
        <v>46000</v>
      </c>
    </row>
    <row r="17" spans="1:27" ht="13.5">
      <c r="A17" s="23" t="s">
        <v>43</v>
      </c>
      <c r="B17" s="17"/>
      <c r="C17" s="18">
        <v>356913816</v>
      </c>
      <c r="D17" s="18">
        <v>356913816</v>
      </c>
      <c r="E17" s="19">
        <v>320520000</v>
      </c>
      <c r="F17" s="20">
        <v>320520000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320520000</v>
      </c>
      <c r="Y17" s="20">
        <v>-320520000</v>
      </c>
      <c r="Z17" s="21">
        <v>-100</v>
      </c>
      <c r="AA17" s="22">
        <v>320520000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6232488710</v>
      </c>
      <c r="D19" s="18">
        <v>6232488710</v>
      </c>
      <c r="E19" s="19">
        <v>7283929997</v>
      </c>
      <c r="F19" s="20">
        <v>6750470233</v>
      </c>
      <c r="G19" s="20">
        <v>6992123394</v>
      </c>
      <c r="H19" s="20">
        <v>6971237546</v>
      </c>
      <c r="I19" s="20">
        <v>6980802363</v>
      </c>
      <c r="J19" s="20">
        <v>6980802363</v>
      </c>
      <c r="K19" s="20">
        <v>7015283687</v>
      </c>
      <c r="L19" s="20">
        <v>6535851113</v>
      </c>
      <c r="M19" s="20">
        <v>6536808665</v>
      </c>
      <c r="N19" s="20">
        <v>6536808665</v>
      </c>
      <c r="O19" s="20">
        <v>6776726700</v>
      </c>
      <c r="P19" s="20">
        <v>7324220020</v>
      </c>
      <c r="Q19" s="20">
        <v>7336938572</v>
      </c>
      <c r="R19" s="20">
        <v>7336938572</v>
      </c>
      <c r="S19" s="20">
        <v>7342901499</v>
      </c>
      <c r="T19" s="20">
        <v>7398234606</v>
      </c>
      <c r="U19" s="20">
        <v>7504350932</v>
      </c>
      <c r="V19" s="20">
        <v>7504350932</v>
      </c>
      <c r="W19" s="20">
        <v>7504350932</v>
      </c>
      <c r="X19" s="20">
        <v>6750470233</v>
      </c>
      <c r="Y19" s="20">
        <v>753880699</v>
      </c>
      <c r="Z19" s="21">
        <v>11.17</v>
      </c>
      <c r="AA19" s="22">
        <v>6750470233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46520046</v>
      </c>
      <c r="D21" s="18">
        <v>46520046</v>
      </c>
      <c r="E21" s="19">
        <v>648000</v>
      </c>
      <c r="F21" s="20">
        <v>648000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648000</v>
      </c>
      <c r="Y21" s="20">
        <v>-648000</v>
      </c>
      <c r="Z21" s="21">
        <v>-100</v>
      </c>
      <c r="AA21" s="22">
        <v>648000</v>
      </c>
    </row>
    <row r="22" spans="1:27" ht="13.5">
      <c r="A22" s="23" t="s">
        <v>48</v>
      </c>
      <c r="B22" s="17"/>
      <c r="C22" s="18">
        <v>2097543</v>
      </c>
      <c r="D22" s="18">
        <v>2097543</v>
      </c>
      <c r="E22" s="19">
        <v>3959000</v>
      </c>
      <c r="F22" s="20">
        <v>3959000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-490681</v>
      </c>
      <c r="Q22" s="20">
        <v>-490681</v>
      </c>
      <c r="R22" s="20">
        <v>-490681</v>
      </c>
      <c r="S22" s="20"/>
      <c r="T22" s="20"/>
      <c r="U22" s="20"/>
      <c r="V22" s="20"/>
      <c r="W22" s="20"/>
      <c r="X22" s="20">
        <v>3959000</v>
      </c>
      <c r="Y22" s="20">
        <v>-3959000</v>
      </c>
      <c r="Z22" s="21">
        <v>-100</v>
      </c>
      <c r="AA22" s="22">
        <v>3959000</v>
      </c>
    </row>
    <row r="23" spans="1:27" ht="13.5">
      <c r="A23" s="23" t="s">
        <v>49</v>
      </c>
      <c r="B23" s="17"/>
      <c r="C23" s="18"/>
      <c r="D23" s="18"/>
      <c r="E23" s="19">
        <v>8859121</v>
      </c>
      <c r="F23" s="20">
        <v>8859121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8859121</v>
      </c>
      <c r="Y23" s="24">
        <v>-8859121</v>
      </c>
      <c r="Z23" s="25">
        <v>-100</v>
      </c>
      <c r="AA23" s="26">
        <v>8859121</v>
      </c>
    </row>
    <row r="24" spans="1:27" ht="13.5">
      <c r="A24" s="27" t="s">
        <v>50</v>
      </c>
      <c r="B24" s="35"/>
      <c r="C24" s="29">
        <f aca="true" t="shared" si="1" ref="C24:Y24">SUM(C15:C23)</f>
        <v>6647607795</v>
      </c>
      <c r="D24" s="29">
        <f>SUM(D15:D23)</f>
        <v>6647607795</v>
      </c>
      <c r="E24" s="36">
        <f t="shared" si="1"/>
        <v>7626733525</v>
      </c>
      <c r="F24" s="37">
        <f t="shared" si="1"/>
        <v>7093273761</v>
      </c>
      <c r="G24" s="37">
        <f t="shared" si="1"/>
        <v>7000758913</v>
      </c>
      <c r="H24" s="37">
        <f t="shared" si="1"/>
        <v>6979843114</v>
      </c>
      <c r="I24" s="37">
        <f t="shared" si="1"/>
        <v>6989378191</v>
      </c>
      <c r="J24" s="37">
        <f t="shared" si="1"/>
        <v>6989378191</v>
      </c>
      <c r="K24" s="37">
        <f t="shared" si="1"/>
        <v>7023829776</v>
      </c>
      <c r="L24" s="37">
        <f t="shared" si="1"/>
        <v>6544367628</v>
      </c>
      <c r="M24" s="37">
        <f t="shared" si="1"/>
        <v>6545295616</v>
      </c>
      <c r="N24" s="37">
        <f t="shared" si="1"/>
        <v>6545295616</v>
      </c>
      <c r="O24" s="37">
        <f t="shared" si="1"/>
        <v>6785158143</v>
      </c>
      <c r="P24" s="37">
        <f t="shared" si="1"/>
        <v>7333053661</v>
      </c>
      <c r="Q24" s="37">
        <f t="shared" si="1"/>
        <v>7345743013</v>
      </c>
      <c r="R24" s="37">
        <f t="shared" si="1"/>
        <v>7345743013</v>
      </c>
      <c r="S24" s="37">
        <f t="shared" si="1"/>
        <v>7352167420</v>
      </c>
      <c r="T24" s="37">
        <f t="shared" si="1"/>
        <v>7408407695</v>
      </c>
      <c r="U24" s="37">
        <f t="shared" si="1"/>
        <v>7514833246</v>
      </c>
      <c r="V24" s="37">
        <f t="shared" si="1"/>
        <v>7514833246</v>
      </c>
      <c r="W24" s="37">
        <f t="shared" si="1"/>
        <v>7514833246</v>
      </c>
      <c r="X24" s="37">
        <f t="shared" si="1"/>
        <v>7093273761</v>
      </c>
      <c r="Y24" s="37">
        <f t="shared" si="1"/>
        <v>421559485</v>
      </c>
      <c r="Z24" s="38">
        <f>+IF(X24&lt;&gt;0,+(Y24/X24)*100,0)</f>
        <v>5.943087764606016</v>
      </c>
      <c r="AA24" s="39">
        <f>SUM(AA15:AA23)</f>
        <v>7093273761</v>
      </c>
    </row>
    <row r="25" spans="1:27" ht="13.5">
      <c r="A25" s="27" t="s">
        <v>51</v>
      </c>
      <c r="B25" s="28"/>
      <c r="C25" s="29">
        <f aca="true" t="shared" si="2" ref="C25:Y25">+C12+C24</f>
        <v>9295658506</v>
      </c>
      <c r="D25" s="29">
        <f>+D12+D24</f>
        <v>9295658506</v>
      </c>
      <c r="E25" s="30">
        <f t="shared" si="2"/>
        <v>10232581622</v>
      </c>
      <c r="F25" s="31">
        <f t="shared" si="2"/>
        <v>9852898502</v>
      </c>
      <c r="G25" s="31">
        <f t="shared" si="2"/>
        <v>9554016762</v>
      </c>
      <c r="H25" s="31">
        <f t="shared" si="2"/>
        <v>9760899867</v>
      </c>
      <c r="I25" s="31">
        <f t="shared" si="2"/>
        <v>9683396933</v>
      </c>
      <c r="J25" s="31">
        <f t="shared" si="2"/>
        <v>9683396933</v>
      </c>
      <c r="K25" s="31">
        <f t="shared" si="2"/>
        <v>9731080839</v>
      </c>
      <c r="L25" s="31">
        <f t="shared" si="2"/>
        <v>9171427692</v>
      </c>
      <c r="M25" s="31">
        <f t="shared" si="2"/>
        <v>9275311326</v>
      </c>
      <c r="N25" s="31">
        <f t="shared" si="2"/>
        <v>9275311326</v>
      </c>
      <c r="O25" s="31">
        <f t="shared" si="2"/>
        <v>9553629396</v>
      </c>
      <c r="P25" s="31">
        <f t="shared" si="2"/>
        <v>9414963508</v>
      </c>
      <c r="Q25" s="31">
        <f t="shared" si="2"/>
        <v>9438543856</v>
      </c>
      <c r="R25" s="31">
        <f t="shared" si="2"/>
        <v>9438543856</v>
      </c>
      <c r="S25" s="31">
        <f t="shared" si="2"/>
        <v>9524843771</v>
      </c>
      <c r="T25" s="31">
        <f t="shared" si="2"/>
        <v>9613710975</v>
      </c>
      <c r="U25" s="31">
        <f t="shared" si="2"/>
        <v>9630034058</v>
      </c>
      <c r="V25" s="31">
        <f t="shared" si="2"/>
        <v>9630034058</v>
      </c>
      <c r="W25" s="31">
        <f t="shared" si="2"/>
        <v>9630034058</v>
      </c>
      <c r="X25" s="31">
        <f t="shared" si="2"/>
        <v>9852898502</v>
      </c>
      <c r="Y25" s="31">
        <f t="shared" si="2"/>
        <v>-222864444</v>
      </c>
      <c r="Z25" s="32">
        <f>+IF(X25&lt;&gt;0,+(Y25/X25)*100,0)</f>
        <v>-2.261917586533157</v>
      </c>
      <c r="AA25" s="33">
        <f>+AA12+AA24</f>
        <v>9852898502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43028659</v>
      </c>
      <c r="D30" s="18">
        <v>43028659</v>
      </c>
      <c r="E30" s="19">
        <v>42690655</v>
      </c>
      <c r="F30" s="20">
        <v>42690655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52279516</v>
      </c>
      <c r="V30" s="20">
        <v>52279516</v>
      </c>
      <c r="W30" s="20">
        <v>52279516</v>
      </c>
      <c r="X30" s="20">
        <v>42690655</v>
      </c>
      <c r="Y30" s="20">
        <v>9588861</v>
      </c>
      <c r="Z30" s="21">
        <v>22.46</v>
      </c>
      <c r="AA30" s="22">
        <v>42690655</v>
      </c>
    </row>
    <row r="31" spans="1:27" ht="13.5">
      <c r="A31" s="23" t="s">
        <v>56</v>
      </c>
      <c r="B31" s="17"/>
      <c r="C31" s="18">
        <v>85109070</v>
      </c>
      <c r="D31" s="18">
        <v>85109070</v>
      </c>
      <c r="E31" s="19">
        <v>87547900</v>
      </c>
      <c r="F31" s="20">
        <v>87547900</v>
      </c>
      <c r="G31" s="20">
        <v>87558369</v>
      </c>
      <c r="H31" s="20">
        <v>87524929</v>
      </c>
      <c r="I31" s="20">
        <v>87897183</v>
      </c>
      <c r="J31" s="20">
        <v>87897183</v>
      </c>
      <c r="K31" s="20">
        <v>87861310</v>
      </c>
      <c r="L31" s="20">
        <v>87755957</v>
      </c>
      <c r="M31" s="20">
        <v>88457380</v>
      </c>
      <c r="N31" s="20">
        <v>88457380</v>
      </c>
      <c r="O31" s="20">
        <v>88480458</v>
      </c>
      <c r="P31" s="20">
        <v>88831631</v>
      </c>
      <c r="Q31" s="20">
        <v>88992323</v>
      </c>
      <c r="R31" s="20">
        <v>88992323</v>
      </c>
      <c r="S31" s="20">
        <v>88455816</v>
      </c>
      <c r="T31" s="20">
        <v>89059399</v>
      </c>
      <c r="U31" s="20">
        <v>89478656</v>
      </c>
      <c r="V31" s="20">
        <v>89478656</v>
      </c>
      <c r="W31" s="20">
        <v>89478656</v>
      </c>
      <c r="X31" s="20">
        <v>87547900</v>
      </c>
      <c r="Y31" s="20">
        <v>1930756</v>
      </c>
      <c r="Z31" s="21">
        <v>2.21</v>
      </c>
      <c r="AA31" s="22">
        <v>87547900</v>
      </c>
    </row>
    <row r="32" spans="1:27" ht="13.5">
      <c r="A32" s="23" t="s">
        <v>57</v>
      </c>
      <c r="B32" s="17"/>
      <c r="C32" s="18">
        <v>793830132</v>
      </c>
      <c r="D32" s="18">
        <v>793830132</v>
      </c>
      <c r="E32" s="19">
        <v>948479210</v>
      </c>
      <c r="F32" s="20">
        <v>1290865554</v>
      </c>
      <c r="G32" s="20">
        <v>595853279</v>
      </c>
      <c r="H32" s="20">
        <v>748323053</v>
      </c>
      <c r="I32" s="20">
        <v>779598097</v>
      </c>
      <c r="J32" s="20">
        <v>779598097</v>
      </c>
      <c r="K32" s="20">
        <v>705768840</v>
      </c>
      <c r="L32" s="20">
        <v>669745554</v>
      </c>
      <c r="M32" s="20">
        <v>726578831</v>
      </c>
      <c r="N32" s="20">
        <v>726578831</v>
      </c>
      <c r="O32" s="20">
        <v>684458254</v>
      </c>
      <c r="P32" s="20">
        <v>640574200</v>
      </c>
      <c r="Q32" s="20">
        <v>578288345</v>
      </c>
      <c r="R32" s="20">
        <v>578288345</v>
      </c>
      <c r="S32" s="20">
        <v>534138945</v>
      </c>
      <c r="T32" s="20">
        <v>555049751</v>
      </c>
      <c r="U32" s="20">
        <v>662103014</v>
      </c>
      <c r="V32" s="20">
        <v>662103014</v>
      </c>
      <c r="W32" s="20">
        <v>662103014</v>
      </c>
      <c r="X32" s="20">
        <v>1290865554</v>
      </c>
      <c r="Y32" s="20">
        <v>-628762540</v>
      </c>
      <c r="Z32" s="21">
        <v>-48.71</v>
      </c>
      <c r="AA32" s="22">
        <v>1290865554</v>
      </c>
    </row>
    <row r="33" spans="1:27" ht="13.5">
      <c r="A33" s="23" t="s">
        <v>58</v>
      </c>
      <c r="B33" s="17"/>
      <c r="C33" s="18">
        <v>6876719</v>
      </c>
      <c r="D33" s="18">
        <v>6876719</v>
      </c>
      <c r="E33" s="19">
        <v>3714231</v>
      </c>
      <c r="F33" s="20">
        <v>3714231</v>
      </c>
      <c r="G33" s="20">
        <v>6084404</v>
      </c>
      <c r="H33" s="20">
        <v>6084404</v>
      </c>
      <c r="I33" s="20">
        <v>6084404</v>
      </c>
      <c r="J33" s="20">
        <v>6084404</v>
      </c>
      <c r="K33" s="20">
        <v>6084404</v>
      </c>
      <c r="L33" s="20">
        <v>6084404</v>
      </c>
      <c r="M33" s="20">
        <v>6084404</v>
      </c>
      <c r="N33" s="20">
        <v>6084404</v>
      </c>
      <c r="O33" s="20">
        <v>6084404</v>
      </c>
      <c r="P33" s="20">
        <v>6084404</v>
      </c>
      <c r="Q33" s="20">
        <v>6085518</v>
      </c>
      <c r="R33" s="20">
        <v>6085518</v>
      </c>
      <c r="S33" s="20">
        <v>6085518</v>
      </c>
      <c r="T33" s="20">
        <v>6085518</v>
      </c>
      <c r="U33" s="20">
        <v>7033633</v>
      </c>
      <c r="V33" s="20">
        <v>7033633</v>
      </c>
      <c r="W33" s="20">
        <v>7033633</v>
      </c>
      <c r="X33" s="20">
        <v>3714231</v>
      </c>
      <c r="Y33" s="20">
        <v>3319402</v>
      </c>
      <c r="Z33" s="21">
        <v>89.37</v>
      </c>
      <c r="AA33" s="22">
        <v>3714231</v>
      </c>
    </row>
    <row r="34" spans="1:27" ht="13.5">
      <c r="A34" s="27" t="s">
        <v>59</v>
      </c>
      <c r="B34" s="28"/>
      <c r="C34" s="29">
        <f aca="true" t="shared" si="3" ref="C34:Y34">SUM(C29:C33)</f>
        <v>928844580</v>
      </c>
      <c r="D34" s="29">
        <f>SUM(D29:D33)</f>
        <v>928844580</v>
      </c>
      <c r="E34" s="30">
        <f t="shared" si="3"/>
        <v>1082431996</v>
      </c>
      <c r="F34" s="31">
        <f t="shared" si="3"/>
        <v>1424818340</v>
      </c>
      <c r="G34" s="31">
        <f t="shared" si="3"/>
        <v>689496052</v>
      </c>
      <c r="H34" s="31">
        <f t="shared" si="3"/>
        <v>841932386</v>
      </c>
      <c r="I34" s="31">
        <f t="shared" si="3"/>
        <v>873579684</v>
      </c>
      <c r="J34" s="31">
        <f t="shared" si="3"/>
        <v>873579684</v>
      </c>
      <c r="K34" s="31">
        <f t="shared" si="3"/>
        <v>799714554</v>
      </c>
      <c r="L34" s="31">
        <f t="shared" si="3"/>
        <v>763585915</v>
      </c>
      <c r="M34" s="31">
        <f t="shared" si="3"/>
        <v>821120615</v>
      </c>
      <c r="N34" s="31">
        <f t="shared" si="3"/>
        <v>821120615</v>
      </c>
      <c r="O34" s="31">
        <f t="shared" si="3"/>
        <v>779023116</v>
      </c>
      <c r="P34" s="31">
        <f t="shared" si="3"/>
        <v>735490235</v>
      </c>
      <c r="Q34" s="31">
        <f t="shared" si="3"/>
        <v>673366186</v>
      </c>
      <c r="R34" s="31">
        <f t="shared" si="3"/>
        <v>673366186</v>
      </c>
      <c r="S34" s="31">
        <f t="shared" si="3"/>
        <v>628680279</v>
      </c>
      <c r="T34" s="31">
        <f t="shared" si="3"/>
        <v>650194668</v>
      </c>
      <c r="U34" s="31">
        <f t="shared" si="3"/>
        <v>810894819</v>
      </c>
      <c r="V34" s="31">
        <f t="shared" si="3"/>
        <v>810894819</v>
      </c>
      <c r="W34" s="31">
        <f t="shared" si="3"/>
        <v>810894819</v>
      </c>
      <c r="X34" s="31">
        <f t="shared" si="3"/>
        <v>1424818340</v>
      </c>
      <c r="Y34" s="31">
        <f t="shared" si="3"/>
        <v>-613923521</v>
      </c>
      <c r="Z34" s="32">
        <f>+IF(X34&lt;&gt;0,+(Y34/X34)*100,0)</f>
        <v>-43.08784521962287</v>
      </c>
      <c r="AA34" s="33">
        <f>SUM(AA29:AA33)</f>
        <v>1424818340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497397875</v>
      </c>
      <c r="D37" s="18">
        <v>497397875</v>
      </c>
      <c r="E37" s="19">
        <v>100000000</v>
      </c>
      <c r="F37" s="20">
        <v>100000000</v>
      </c>
      <c r="G37" s="20">
        <v>540426533</v>
      </c>
      <c r="H37" s="20">
        <v>540426533</v>
      </c>
      <c r="I37" s="20">
        <v>529594046</v>
      </c>
      <c r="J37" s="20">
        <v>529594046</v>
      </c>
      <c r="K37" s="20">
        <v>529558547</v>
      </c>
      <c r="L37" s="20">
        <v>529523048</v>
      </c>
      <c r="M37" s="20">
        <v>517050910</v>
      </c>
      <c r="N37" s="20">
        <v>517050910</v>
      </c>
      <c r="O37" s="20">
        <v>517030075</v>
      </c>
      <c r="P37" s="20">
        <v>517009240</v>
      </c>
      <c r="Q37" s="20">
        <v>604592760</v>
      </c>
      <c r="R37" s="20">
        <v>604592760</v>
      </c>
      <c r="S37" s="20">
        <v>604551090</v>
      </c>
      <c r="T37" s="20">
        <v>604530254</v>
      </c>
      <c r="U37" s="20">
        <v>541603400</v>
      </c>
      <c r="V37" s="20">
        <v>541603400</v>
      </c>
      <c r="W37" s="20">
        <v>541603400</v>
      </c>
      <c r="X37" s="20">
        <v>100000000</v>
      </c>
      <c r="Y37" s="20">
        <v>441603400</v>
      </c>
      <c r="Z37" s="21">
        <v>441.6</v>
      </c>
      <c r="AA37" s="22">
        <v>100000000</v>
      </c>
    </row>
    <row r="38" spans="1:27" ht="13.5">
      <c r="A38" s="23" t="s">
        <v>58</v>
      </c>
      <c r="B38" s="17"/>
      <c r="C38" s="18">
        <v>620850368</v>
      </c>
      <c r="D38" s="18">
        <v>620850368</v>
      </c>
      <c r="E38" s="19">
        <v>768989820</v>
      </c>
      <c r="F38" s="20">
        <v>768989820</v>
      </c>
      <c r="G38" s="20">
        <v>620850368</v>
      </c>
      <c r="H38" s="20">
        <v>620850368</v>
      </c>
      <c r="I38" s="20">
        <v>620850368</v>
      </c>
      <c r="J38" s="20">
        <v>620850368</v>
      </c>
      <c r="K38" s="20">
        <v>620850368</v>
      </c>
      <c r="L38" s="20">
        <v>620850368</v>
      </c>
      <c r="M38" s="20">
        <v>620850368</v>
      </c>
      <c r="N38" s="20">
        <v>620850368</v>
      </c>
      <c r="O38" s="20">
        <v>623920487</v>
      </c>
      <c r="P38" s="20">
        <v>620850368</v>
      </c>
      <c r="Q38" s="20">
        <v>620850368</v>
      </c>
      <c r="R38" s="20">
        <v>620850368</v>
      </c>
      <c r="S38" s="20">
        <v>620850368</v>
      </c>
      <c r="T38" s="20">
        <v>620850368</v>
      </c>
      <c r="U38" s="20">
        <v>653749122</v>
      </c>
      <c r="V38" s="20">
        <v>653749122</v>
      </c>
      <c r="W38" s="20">
        <v>653749122</v>
      </c>
      <c r="X38" s="20">
        <v>768989820</v>
      </c>
      <c r="Y38" s="20">
        <v>-115240698</v>
      </c>
      <c r="Z38" s="21">
        <v>-14.99</v>
      </c>
      <c r="AA38" s="22">
        <v>768989820</v>
      </c>
    </row>
    <row r="39" spans="1:27" ht="13.5">
      <c r="A39" s="27" t="s">
        <v>61</v>
      </c>
      <c r="B39" s="35"/>
      <c r="C39" s="29">
        <f aca="true" t="shared" si="4" ref="C39:Y39">SUM(C37:C38)</f>
        <v>1118248243</v>
      </c>
      <c r="D39" s="29">
        <f>SUM(D37:D38)</f>
        <v>1118248243</v>
      </c>
      <c r="E39" s="36">
        <f t="shared" si="4"/>
        <v>868989820</v>
      </c>
      <c r="F39" s="37">
        <f t="shared" si="4"/>
        <v>868989820</v>
      </c>
      <c r="G39" s="37">
        <f t="shared" si="4"/>
        <v>1161276901</v>
      </c>
      <c r="H39" s="37">
        <f t="shared" si="4"/>
        <v>1161276901</v>
      </c>
      <c r="I39" s="37">
        <f t="shared" si="4"/>
        <v>1150444414</v>
      </c>
      <c r="J39" s="37">
        <f t="shared" si="4"/>
        <v>1150444414</v>
      </c>
      <c r="K39" s="37">
        <f t="shared" si="4"/>
        <v>1150408915</v>
      </c>
      <c r="L39" s="37">
        <f t="shared" si="4"/>
        <v>1150373416</v>
      </c>
      <c r="M39" s="37">
        <f t="shared" si="4"/>
        <v>1137901278</v>
      </c>
      <c r="N39" s="37">
        <f t="shared" si="4"/>
        <v>1137901278</v>
      </c>
      <c r="O39" s="37">
        <f t="shared" si="4"/>
        <v>1140950562</v>
      </c>
      <c r="P39" s="37">
        <f t="shared" si="4"/>
        <v>1137859608</v>
      </c>
      <c r="Q39" s="37">
        <f t="shared" si="4"/>
        <v>1225443128</v>
      </c>
      <c r="R39" s="37">
        <f t="shared" si="4"/>
        <v>1225443128</v>
      </c>
      <c r="S39" s="37">
        <f t="shared" si="4"/>
        <v>1225401458</v>
      </c>
      <c r="T39" s="37">
        <f t="shared" si="4"/>
        <v>1225380622</v>
      </c>
      <c r="U39" s="37">
        <f t="shared" si="4"/>
        <v>1195352522</v>
      </c>
      <c r="V39" s="37">
        <f t="shared" si="4"/>
        <v>1195352522</v>
      </c>
      <c r="W39" s="37">
        <f t="shared" si="4"/>
        <v>1195352522</v>
      </c>
      <c r="X39" s="37">
        <f t="shared" si="4"/>
        <v>868989820</v>
      </c>
      <c r="Y39" s="37">
        <f t="shared" si="4"/>
        <v>326362702</v>
      </c>
      <c r="Z39" s="38">
        <f>+IF(X39&lt;&gt;0,+(Y39/X39)*100,0)</f>
        <v>37.55656217008388</v>
      </c>
      <c r="AA39" s="39">
        <f>SUM(AA37:AA38)</f>
        <v>868989820</v>
      </c>
    </row>
    <row r="40" spans="1:27" ht="13.5">
      <c r="A40" s="27" t="s">
        <v>62</v>
      </c>
      <c r="B40" s="28"/>
      <c r="C40" s="29">
        <f aca="true" t="shared" si="5" ref="C40:Y40">+C34+C39</f>
        <v>2047092823</v>
      </c>
      <c r="D40" s="29">
        <f>+D34+D39</f>
        <v>2047092823</v>
      </c>
      <c r="E40" s="30">
        <f t="shared" si="5"/>
        <v>1951421816</v>
      </c>
      <c r="F40" s="31">
        <f t="shared" si="5"/>
        <v>2293808160</v>
      </c>
      <c r="G40" s="31">
        <f t="shared" si="5"/>
        <v>1850772953</v>
      </c>
      <c r="H40" s="31">
        <f t="shared" si="5"/>
        <v>2003209287</v>
      </c>
      <c r="I40" s="31">
        <f t="shared" si="5"/>
        <v>2024024098</v>
      </c>
      <c r="J40" s="31">
        <f t="shared" si="5"/>
        <v>2024024098</v>
      </c>
      <c r="K40" s="31">
        <f t="shared" si="5"/>
        <v>1950123469</v>
      </c>
      <c r="L40" s="31">
        <f t="shared" si="5"/>
        <v>1913959331</v>
      </c>
      <c r="M40" s="31">
        <f t="shared" si="5"/>
        <v>1959021893</v>
      </c>
      <c r="N40" s="31">
        <f t="shared" si="5"/>
        <v>1959021893</v>
      </c>
      <c r="O40" s="31">
        <f t="shared" si="5"/>
        <v>1919973678</v>
      </c>
      <c r="P40" s="31">
        <f t="shared" si="5"/>
        <v>1873349843</v>
      </c>
      <c r="Q40" s="31">
        <f t="shared" si="5"/>
        <v>1898809314</v>
      </c>
      <c r="R40" s="31">
        <f t="shared" si="5"/>
        <v>1898809314</v>
      </c>
      <c r="S40" s="31">
        <f t="shared" si="5"/>
        <v>1854081737</v>
      </c>
      <c r="T40" s="31">
        <f t="shared" si="5"/>
        <v>1875575290</v>
      </c>
      <c r="U40" s="31">
        <f t="shared" si="5"/>
        <v>2006247341</v>
      </c>
      <c r="V40" s="31">
        <f t="shared" si="5"/>
        <v>2006247341</v>
      </c>
      <c r="W40" s="31">
        <f t="shared" si="5"/>
        <v>2006247341</v>
      </c>
      <c r="X40" s="31">
        <f t="shared" si="5"/>
        <v>2293808160</v>
      </c>
      <c r="Y40" s="31">
        <f t="shared" si="5"/>
        <v>-287560819</v>
      </c>
      <c r="Z40" s="32">
        <f>+IF(X40&lt;&gt;0,+(Y40/X40)*100,0)</f>
        <v>-12.536393584021429</v>
      </c>
      <c r="AA40" s="33">
        <f>+AA34+AA39</f>
        <v>2293808160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7248565683</v>
      </c>
      <c r="D42" s="43">
        <f>+D25-D40</f>
        <v>7248565683</v>
      </c>
      <c r="E42" s="44">
        <f t="shared" si="6"/>
        <v>8281159806</v>
      </c>
      <c r="F42" s="45">
        <f t="shared" si="6"/>
        <v>7559090342</v>
      </c>
      <c r="G42" s="45">
        <f t="shared" si="6"/>
        <v>7703243809</v>
      </c>
      <c r="H42" s="45">
        <f t="shared" si="6"/>
        <v>7757690580</v>
      </c>
      <c r="I42" s="45">
        <f t="shared" si="6"/>
        <v>7659372835</v>
      </c>
      <c r="J42" s="45">
        <f t="shared" si="6"/>
        <v>7659372835</v>
      </c>
      <c r="K42" s="45">
        <f t="shared" si="6"/>
        <v>7780957370</v>
      </c>
      <c r="L42" s="45">
        <f t="shared" si="6"/>
        <v>7257468361</v>
      </c>
      <c r="M42" s="45">
        <f t="shared" si="6"/>
        <v>7316289433</v>
      </c>
      <c r="N42" s="45">
        <f t="shared" si="6"/>
        <v>7316289433</v>
      </c>
      <c r="O42" s="45">
        <f t="shared" si="6"/>
        <v>7633655718</v>
      </c>
      <c r="P42" s="45">
        <f t="shared" si="6"/>
        <v>7541613665</v>
      </c>
      <c r="Q42" s="45">
        <f t="shared" si="6"/>
        <v>7539734542</v>
      </c>
      <c r="R42" s="45">
        <f t="shared" si="6"/>
        <v>7539734542</v>
      </c>
      <c r="S42" s="45">
        <f t="shared" si="6"/>
        <v>7670762034</v>
      </c>
      <c r="T42" s="45">
        <f t="shared" si="6"/>
        <v>7738135685</v>
      </c>
      <c r="U42" s="45">
        <f t="shared" si="6"/>
        <v>7623786717</v>
      </c>
      <c r="V42" s="45">
        <f t="shared" si="6"/>
        <v>7623786717</v>
      </c>
      <c r="W42" s="45">
        <f t="shared" si="6"/>
        <v>7623786717</v>
      </c>
      <c r="X42" s="45">
        <f t="shared" si="6"/>
        <v>7559090342</v>
      </c>
      <c r="Y42" s="45">
        <f t="shared" si="6"/>
        <v>64696375</v>
      </c>
      <c r="Z42" s="46">
        <f>+IF(X42&lt;&gt;0,+(Y42/X42)*100,0)</f>
        <v>0.8558751393740122</v>
      </c>
      <c r="AA42" s="47">
        <f>+AA25-AA40</f>
        <v>7559090342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7197022697</v>
      </c>
      <c r="D45" s="18">
        <v>7197022697</v>
      </c>
      <c r="E45" s="19">
        <v>8237939806</v>
      </c>
      <c r="F45" s="20">
        <v>7515870342</v>
      </c>
      <c r="G45" s="20">
        <v>7652132377</v>
      </c>
      <c r="H45" s="20">
        <v>7706466794</v>
      </c>
      <c r="I45" s="20">
        <v>7608130600</v>
      </c>
      <c r="J45" s="20">
        <v>7608130600</v>
      </c>
      <c r="K45" s="20">
        <v>7730045888</v>
      </c>
      <c r="L45" s="20">
        <v>7206200174</v>
      </c>
      <c r="M45" s="20">
        <v>7263375291</v>
      </c>
      <c r="N45" s="20">
        <v>7263375291</v>
      </c>
      <c r="O45" s="20">
        <v>7581783194</v>
      </c>
      <c r="P45" s="20">
        <v>7489782979</v>
      </c>
      <c r="Q45" s="20">
        <v>7486881661</v>
      </c>
      <c r="R45" s="20">
        <v>7486881661</v>
      </c>
      <c r="S45" s="20">
        <v>7617848867</v>
      </c>
      <c r="T45" s="20">
        <v>7481149499</v>
      </c>
      <c r="U45" s="20">
        <v>7365832941</v>
      </c>
      <c r="V45" s="20">
        <v>7365832941</v>
      </c>
      <c r="W45" s="20">
        <v>7365832941</v>
      </c>
      <c r="X45" s="20">
        <v>7515870342</v>
      </c>
      <c r="Y45" s="20">
        <v>-150037401</v>
      </c>
      <c r="Z45" s="48">
        <v>-2</v>
      </c>
      <c r="AA45" s="22">
        <v>7515870342</v>
      </c>
    </row>
    <row r="46" spans="1:27" ht="13.5">
      <c r="A46" s="23" t="s">
        <v>67</v>
      </c>
      <c r="B46" s="17"/>
      <c r="C46" s="18">
        <v>51542986</v>
      </c>
      <c r="D46" s="18">
        <v>51542986</v>
      </c>
      <c r="E46" s="19">
        <v>43220000</v>
      </c>
      <c r="F46" s="20">
        <v>43220000</v>
      </c>
      <c r="G46" s="20">
        <v>51111432</v>
      </c>
      <c r="H46" s="20">
        <v>51223786</v>
      </c>
      <c r="I46" s="20">
        <v>51242235</v>
      </c>
      <c r="J46" s="20">
        <v>51242235</v>
      </c>
      <c r="K46" s="20">
        <v>50911482</v>
      </c>
      <c r="L46" s="20">
        <v>51268187</v>
      </c>
      <c r="M46" s="20">
        <v>52914142</v>
      </c>
      <c r="N46" s="20">
        <v>52914142</v>
      </c>
      <c r="O46" s="20">
        <v>51872524</v>
      </c>
      <c r="P46" s="20">
        <v>51830686</v>
      </c>
      <c r="Q46" s="20">
        <v>52852881</v>
      </c>
      <c r="R46" s="20">
        <v>52852881</v>
      </c>
      <c r="S46" s="20">
        <v>52913167</v>
      </c>
      <c r="T46" s="20">
        <v>256986186</v>
      </c>
      <c r="U46" s="20">
        <v>257953776</v>
      </c>
      <c r="V46" s="20">
        <v>257953776</v>
      </c>
      <c r="W46" s="20">
        <v>257953776</v>
      </c>
      <c r="X46" s="20">
        <v>43220000</v>
      </c>
      <c r="Y46" s="20">
        <v>214733776</v>
      </c>
      <c r="Z46" s="48">
        <v>496.84</v>
      </c>
      <c r="AA46" s="22">
        <v>43220000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7248565683</v>
      </c>
      <c r="D48" s="51">
        <f>SUM(D45:D47)</f>
        <v>7248565683</v>
      </c>
      <c r="E48" s="52">
        <f t="shared" si="7"/>
        <v>8281159806</v>
      </c>
      <c r="F48" s="53">
        <f t="shared" si="7"/>
        <v>7559090342</v>
      </c>
      <c r="G48" s="53">
        <f t="shared" si="7"/>
        <v>7703243809</v>
      </c>
      <c r="H48" s="53">
        <f t="shared" si="7"/>
        <v>7757690580</v>
      </c>
      <c r="I48" s="53">
        <f t="shared" si="7"/>
        <v>7659372835</v>
      </c>
      <c r="J48" s="53">
        <f t="shared" si="7"/>
        <v>7659372835</v>
      </c>
      <c r="K48" s="53">
        <f t="shared" si="7"/>
        <v>7780957370</v>
      </c>
      <c r="L48" s="53">
        <f t="shared" si="7"/>
        <v>7257468361</v>
      </c>
      <c r="M48" s="53">
        <f t="shared" si="7"/>
        <v>7316289433</v>
      </c>
      <c r="N48" s="53">
        <f t="shared" si="7"/>
        <v>7316289433</v>
      </c>
      <c r="O48" s="53">
        <f t="shared" si="7"/>
        <v>7633655718</v>
      </c>
      <c r="P48" s="53">
        <f t="shared" si="7"/>
        <v>7541613665</v>
      </c>
      <c r="Q48" s="53">
        <f t="shared" si="7"/>
        <v>7539734542</v>
      </c>
      <c r="R48" s="53">
        <f t="shared" si="7"/>
        <v>7539734542</v>
      </c>
      <c r="S48" s="53">
        <f t="shared" si="7"/>
        <v>7670762034</v>
      </c>
      <c r="T48" s="53">
        <f t="shared" si="7"/>
        <v>7738135685</v>
      </c>
      <c r="U48" s="53">
        <f t="shared" si="7"/>
        <v>7623786717</v>
      </c>
      <c r="V48" s="53">
        <f t="shared" si="7"/>
        <v>7623786717</v>
      </c>
      <c r="W48" s="53">
        <f t="shared" si="7"/>
        <v>7623786717</v>
      </c>
      <c r="X48" s="53">
        <f t="shared" si="7"/>
        <v>7559090342</v>
      </c>
      <c r="Y48" s="53">
        <f t="shared" si="7"/>
        <v>64696375</v>
      </c>
      <c r="Z48" s="54">
        <f>+IF(X48&lt;&gt;0,+(Y48/X48)*100,0)</f>
        <v>0.8558751393740122</v>
      </c>
      <c r="AA48" s="55">
        <f>SUM(AA45:AA47)</f>
        <v>7559090342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198651</v>
      </c>
      <c r="D6" s="18">
        <v>198651</v>
      </c>
      <c r="E6" s="19">
        <v>5000000</v>
      </c>
      <c r="F6" s="20">
        <v>5000000</v>
      </c>
      <c r="G6" s="20">
        <v>38318606</v>
      </c>
      <c r="H6" s="20">
        <v>5551115</v>
      </c>
      <c r="I6" s="20">
        <v>5245693</v>
      </c>
      <c r="J6" s="20">
        <v>5245693</v>
      </c>
      <c r="K6" s="20">
        <v>296154</v>
      </c>
      <c r="L6" s="20">
        <v>17261331</v>
      </c>
      <c r="M6" s="20">
        <v>4845000</v>
      </c>
      <c r="N6" s="20">
        <v>4845000</v>
      </c>
      <c r="O6" s="20">
        <v>3235206</v>
      </c>
      <c r="P6" s="20">
        <v>198738</v>
      </c>
      <c r="Q6" s="20">
        <v>10846960</v>
      </c>
      <c r="R6" s="20">
        <v>10846960</v>
      </c>
      <c r="S6" s="20">
        <v>186068</v>
      </c>
      <c r="T6" s="20">
        <v>66252</v>
      </c>
      <c r="U6" s="20">
        <v>6212</v>
      </c>
      <c r="V6" s="20">
        <v>6212</v>
      </c>
      <c r="W6" s="20">
        <v>6212</v>
      </c>
      <c r="X6" s="20">
        <v>5000000</v>
      </c>
      <c r="Y6" s="20">
        <v>-4993788</v>
      </c>
      <c r="Z6" s="21">
        <v>-99.88</v>
      </c>
      <c r="AA6" s="22">
        <v>5000000</v>
      </c>
    </row>
    <row r="7" spans="1:27" ht="13.5">
      <c r="A7" s="23" t="s">
        <v>34</v>
      </c>
      <c r="B7" s="17"/>
      <c r="C7" s="18">
        <v>131597</v>
      </c>
      <c r="D7" s="18">
        <v>131597</v>
      </c>
      <c r="E7" s="19">
        <v>5000000</v>
      </c>
      <c r="F7" s="20">
        <v>5000000</v>
      </c>
      <c r="G7" s="20">
        <v>132168</v>
      </c>
      <c r="H7" s="20">
        <v>23994852</v>
      </c>
      <c r="I7" s="20">
        <v>16088689</v>
      </c>
      <c r="J7" s="20">
        <v>16088689</v>
      </c>
      <c r="K7" s="20">
        <v>6053187</v>
      </c>
      <c r="L7" s="20">
        <v>17317023</v>
      </c>
      <c r="M7" s="20">
        <v>14414000</v>
      </c>
      <c r="N7" s="20">
        <v>14414000</v>
      </c>
      <c r="O7" s="20">
        <v>8800788</v>
      </c>
      <c r="P7" s="20">
        <v>4434867</v>
      </c>
      <c r="Q7" s="20">
        <v>24072372</v>
      </c>
      <c r="R7" s="20">
        <v>24072372</v>
      </c>
      <c r="S7" s="20">
        <v>15105653</v>
      </c>
      <c r="T7" s="20">
        <v>5272793</v>
      </c>
      <c r="U7" s="20">
        <v>138658</v>
      </c>
      <c r="V7" s="20">
        <v>138658</v>
      </c>
      <c r="W7" s="20">
        <v>138658</v>
      </c>
      <c r="X7" s="20">
        <v>5000000</v>
      </c>
      <c r="Y7" s="20">
        <v>-4861342</v>
      </c>
      <c r="Z7" s="21">
        <v>-97.23</v>
      </c>
      <c r="AA7" s="22">
        <v>5000000</v>
      </c>
    </row>
    <row r="8" spans="1:27" ht="13.5">
      <c r="A8" s="23" t="s">
        <v>35</v>
      </c>
      <c r="B8" s="17"/>
      <c r="C8" s="18">
        <v>6227728</v>
      </c>
      <c r="D8" s="18">
        <v>6227728</v>
      </c>
      <c r="E8" s="19">
        <v>18316145</v>
      </c>
      <c r="F8" s="20">
        <v>18616145</v>
      </c>
      <c r="G8" s="20">
        <v>13610648</v>
      </c>
      <c r="H8" s="20">
        <v>13610648</v>
      </c>
      <c r="I8" s="20">
        <v>13341459</v>
      </c>
      <c r="J8" s="20">
        <v>13341459</v>
      </c>
      <c r="K8" s="20">
        <v>13341459</v>
      </c>
      <c r="L8" s="20">
        <v>13341459</v>
      </c>
      <c r="M8" s="20">
        <v>14767904</v>
      </c>
      <c r="N8" s="20">
        <v>14767904</v>
      </c>
      <c r="O8" s="20">
        <v>14767904</v>
      </c>
      <c r="P8" s="20">
        <v>16634062</v>
      </c>
      <c r="Q8" s="20">
        <v>14767904</v>
      </c>
      <c r="R8" s="20">
        <v>14767904</v>
      </c>
      <c r="S8" s="20">
        <v>14768000</v>
      </c>
      <c r="T8" s="20">
        <v>18090459</v>
      </c>
      <c r="U8" s="20">
        <v>17604068</v>
      </c>
      <c r="V8" s="20">
        <v>17604068</v>
      </c>
      <c r="W8" s="20">
        <v>17604068</v>
      </c>
      <c r="X8" s="20">
        <v>18616145</v>
      </c>
      <c r="Y8" s="20">
        <v>-1012077</v>
      </c>
      <c r="Z8" s="21">
        <v>-5.44</v>
      </c>
      <c r="AA8" s="22">
        <v>18616145</v>
      </c>
    </row>
    <row r="9" spans="1:27" ht="13.5">
      <c r="A9" s="23" t="s">
        <v>36</v>
      </c>
      <c r="B9" s="17"/>
      <c r="C9" s="18">
        <v>5597839</v>
      </c>
      <c r="D9" s="18">
        <v>5597839</v>
      </c>
      <c r="E9" s="19">
        <v>4000000</v>
      </c>
      <c r="F9" s="20">
        <v>4000000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4000000</v>
      </c>
      <c r="Y9" s="20">
        <v>-4000000</v>
      </c>
      <c r="Z9" s="21">
        <v>-100</v>
      </c>
      <c r="AA9" s="22">
        <v>4000000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12155815</v>
      </c>
      <c r="D12" s="29">
        <f>SUM(D6:D11)</f>
        <v>12155815</v>
      </c>
      <c r="E12" s="30">
        <f t="shared" si="0"/>
        <v>32316145</v>
      </c>
      <c r="F12" s="31">
        <f t="shared" si="0"/>
        <v>32616145</v>
      </c>
      <c r="G12" s="31">
        <f t="shared" si="0"/>
        <v>52061422</v>
      </c>
      <c r="H12" s="31">
        <f t="shared" si="0"/>
        <v>43156615</v>
      </c>
      <c r="I12" s="31">
        <f t="shared" si="0"/>
        <v>34675841</v>
      </c>
      <c r="J12" s="31">
        <f t="shared" si="0"/>
        <v>34675841</v>
      </c>
      <c r="K12" s="31">
        <f t="shared" si="0"/>
        <v>19690800</v>
      </c>
      <c r="L12" s="31">
        <f t="shared" si="0"/>
        <v>47919813</v>
      </c>
      <c r="M12" s="31">
        <f t="shared" si="0"/>
        <v>34026904</v>
      </c>
      <c r="N12" s="31">
        <f t="shared" si="0"/>
        <v>34026904</v>
      </c>
      <c r="O12" s="31">
        <f t="shared" si="0"/>
        <v>26803898</v>
      </c>
      <c r="P12" s="31">
        <f t="shared" si="0"/>
        <v>21267667</v>
      </c>
      <c r="Q12" s="31">
        <f t="shared" si="0"/>
        <v>49687236</v>
      </c>
      <c r="R12" s="31">
        <f t="shared" si="0"/>
        <v>49687236</v>
      </c>
      <c r="S12" s="31">
        <f t="shared" si="0"/>
        <v>30059721</v>
      </c>
      <c r="T12" s="31">
        <f t="shared" si="0"/>
        <v>23429504</v>
      </c>
      <c r="U12" s="31">
        <f t="shared" si="0"/>
        <v>17748938</v>
      </c>
      <c r="V12" s="31">
        <f t="shared" si="0"/>
        <v>17748938</v>
      </c>
      <c r="W12" s="31">
        <f t="shared" si="0"/>
        <v>17748938</v>
      </c>
      <c r="X12" s="31">
        <f t="shared" si="0"/>
        <v>32616145</v>
      </c>
      <c r="Y12" s="31">
        <f t="shared" si="0"/>
        <v>-14867207</v>
      </c>
      <c r="Z12" s="32">
        <f>+IF(X12&lt;&gt;0,+(Y12/X12)*100,0)</f>
        <v>-45.58235499627562</v>
      </c>
      <c r="AA12" s="33">
        <f>SUM(AA6:AA11)</f>
        <v>32616145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569052</v>
      </c>
      <c r="D17" s="18">
        <v>569052</v>
      </c>
      <c r="E17" s="19"/>
      <c r="F17" s="20"/>
      <c r="G17" s="20">
        <v>569052</v>
      </c>
      <c r="H17" s="20">
        <v>569052</v>
      </c>
      <c r="I17" s="20">
        <v>569052</v>
      </c>
      <c r="J17" s="20">
        <v>569052</v>
      </c>
      <c r="K17" s="20">
        <v>569052</v>
      </c>
      <c r="L17" s="20">
        <v>569052</v>
      </c>
      <c r="M17" s="20">
        <v>569052</v>
      </c>
      <c r="N17" s="20">
        <v>569052</v>
      </c>
      <c r="O17" s="20">
        <v>569052</v>
      </c>
      <c r="P17" s="20">
        <v>569052</v>
      </c>
      <c r="Q17" s="20">
        <v>569052</v>
      </c>
      <c r="R17" s="20">
        <v>569052</v>
      </c>
      <c r="S17" s="20">
        <v>569052</v>
      </c>
      <c r="T17" s="20">
        <v>569052</v>
      </c>
      <c r="U17" s="20">
        <v>507955</v>
      </c>
      <c r="V17" s="20">
        <v>507955</v>
      </c>
      <c r="W17" s="20">
        <v>507955</v>
      </c>
      <c r="X17" s="20"/>
      <c r="Y17" s="20">
        <v>507955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315993823</v>
      </c>
      <c r="D19" s="18">
        <v>315993823</v>
      </c>
      <c r="E19" s="19">
        <v>149860091</v>
      </c>
      <c r="F19" s="20">
        <v>319134000</v>
      </c>
      <c r="G19" s="20">
        <v>366162682</v>
      </c>
      <c r="H19" s="20">
        <v>366162682</v>
      </c>
      <c r="I19" s="20">
        <v>366162682</v>
      </c>
      <c r="J19" s="20">
        <v>366162682</v>
      </c>
      <c r="K19" s="20">
        <v>366162682</v>
      </c>
      <c r="L19" s="20">
        <v>366162682</v>
      </c>
      <c r="M19" s="20">
        <v>366162682</v>
      </c>
      <c r="N19" s="20">
        <v>366162682</v>
      </c>
      <c r="O19" s="20">
        <v>366162682</v>
      </c>
      <c r="P19" s="20">
        <v>366162682</v>
      </c>
      <c r="Q19" s="20">
        <v>366162682</v>
      </c>
      <c r="R19" s="20">
        <v>366162682</v>
      </c>
      <c r="S19" s="20">
        <v>366162682</v>
      </c>
      <c r="T19" s="20">
        <v>366162682</v>
      </c>
      <c r="U19" s="20">
        <v>303974516</v>
      </c>
      <c r="V19" s="20">
        <v>303974516</v>
      </c>
      <c r="W19" s="20">
        <v>303974516</v>
      </c>
      <c r="X19" s="20">
        <v>319134000</v>
      </c>
      <c r="Y19" s="20">
        <v>-15159484</v>
      </c>
      <c r="Z19" s="21">
        <v>-4.75</v>
      </c>
      <c r="AA19" s="22">
        <v>319134000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3140376</v>
      </c>
      <c r="D22" s="18">
        <v>3140376</v>
      </c>
      <c r="E22" s="19"/>
      <c r="F22" s="20"/>
      <c r="G22" s="20">
        <v>3140376</v>
      </c>
      <c r="H22" s="20">
        <v>3140376</v>
      </c>
      <c r="I22" s="20">
        <v>3140376</v>
      </c>
      <c r="J22" s="20">
        <v>3140376</v>
      </c>
      <c r="K22" s="20">
        <v>3140376</v>
      </c>
      <c r="L22" s="20">
        <v>3140376</v>
      </c>
      <c r="M22" s="20">
        <v>3140376</v>
      </c>
      <c r="N22" s="20">
        <v>3140376</v>
      </c>
      <c r="O22" s="20">
        <v>3140376</v>
      </c>
      <c r="P22" s="20">
        <v>3140376</v>
      </c>
      <c r="Q22" s="20">
        <v>3140376</v>
      </c>
      <c r="R22" s="20">
        <v>3140376</v>
      </c>
      <c r="S22" s="20">
        <v>3140376</v>
      </c>
      <c r="T22" s="20">
        <v>3140376</v>
      </c>
      <c r="U22" s="20">
        <v>4783484</v>
      </c>
      <c r="V22" s="20">
        <v>4783484</v>
      </c>
      <c r="W22" s="20">
        <v>4783484</v>
      </c>
      <c r="X22" s="20"/>
      <c r="Y22" s="20">
        <v>4783484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319703251</v>
      </c>
      <c r="D24" s="29">
        <f>SUM(D15:D23)</f>
        <v>319703251</v>
      </c>
      <c r="E24" s="36">
        <f t="shared" si="1"/>
        <v>149860091</v>
      </c>
      <c r="F24" s="37">
        <f t="shared" si="1"/>
        <v>319134000</v>
      </c>
      <c r="G24" s="37">
        <f t="shared" si="1"/>
        <v>369872110</v>
      </c>
      <c r="H24" s="37">
        <f t="shared" si="1"/>
        <v>369872110</v>
      </c>
      <c r="I24" s="37">
        <f t="shared" si="1"/>
        <v>369872110</v>
      </c>
      <c r="J24" s="37">
        <f t="shared" si="1"/>
        <v>369872110</v>
      </c>
      <c r="K24" s="37">
        <f t="shared" si="1"/>
        <v>369872110</v>
      </c>
      <c r="L24" s="37">
        <f t="shared" si="1"/>
        <v>369872110</v>
      </c>
      <c r="M24" s="37">
        <f t="shared" si="1"/>
        <v>369872110</v>
      </c>
      <c r="N24" s="37">
        <f t="shared" si="1"/>
        <v>369872110</v>
      </c>
      <c r="O24" s="37">
        <f t="shared" si="1"/>
        <v>369872110</v>
      </c>
      <c r="P24" s="37">
        <f t="shared" si="1"/>
        <v>369872110</v>
      </c>
      <c r="Q24" s="37">
        <f t="shared" si="1"/>
        <v>369872110</v>
      </c>
      <c r="R24" s="37">
        <f t="shared" si="1"/>
        <v>369872110</v>
      </c>
      <c r="S24" s="37">
        <f t="shared" si="1"/>
        <v>369872110</v>
      </c>
      <c r="T24" s="37">
        <f t="shared" si="1"/>
        <v>369872110</v>
      </c>
      <c r="U24" s="37">
        <f t="shared" si="1"/>
        <v>309265955</v>
      </c>
      <c r="V24" s="37">
        <f t="shared" si="1"/>
        <v>309265955</v>
      </c>
      <c r="W24" s="37">
        <f t="shared" si="1"/>
        <v>309265955</v>
      </c>
      <c r="X24" s="37">
        <f t="shared" si="1"/>
        <v>319134000</v>
      </c>
      <c r="Y24" s="37">
        <f t="shared" si="1"/>
        <v>-9868045</v>
      </c>
      <c r="Z24" s="38">
        <f>+IF(X24&lt;&gt;0,+(Y24/X24)*100,0)</f>
        <v>-3.092132145117725</v>
      </c>
      <c r="AA24" s="39">
        <f>SUM(AA15:AA23)</f>
        <v>319134000</v>
      </c>
    </row>
    <row r="25" spans="1:27" ht="13.5">
      <c r="A25" s="27" t="s">
        <v>51</v>
      </c>
      <c r="B25" s="28"/>
      <c r="C25" s="29">
        <f aca="true" t="shared" si="2" ref="C25:Y25">+C12+C24</f>
        <v>331859066</v>
      </c>
      <c r="D25" s="29">
        <f>+D12+D24</f>
        <v>331859066</v>
      </c>
      <c r="E25" s="30">
        <f t="shared" si="2"/>
        <v>182176236</v>
      </c>
      <c r="F25" s="31">
        <f t="shared" si="2"/>
        <v>351750145</v>
      </c>
      <c r="G25" s="31">
        <f t="shared" si="2"/>
        <v>421933532</v>
      </c>
      <c r="H25" s="31">
        <f t="shared" si="2"/>
        <v>413028725</v>
      </c>
      <c r="I25" s="31">
        <f t="shared" si="2"/>
        <v>404547951</v>
      </c>
      <c r="J25" s="31">
        <f t="shared" si="2"/>
        <v>404547951</v>
      </c>
      <c r="K25" s="31">
        <f t="shared" si="2"/>
        <v>389562910</v>
      </c>
      <c r="L25" s="31">
        <f t="shared" si="2"/>
        <v>417791923</v>
      </c>
      <c r="M25" s="31">
        <f t="shared" si="2"/>
        <v>403899014</v>
      </c>
      <c r="N25" s="31">
        <f t="shared" si="2"/>
        <v>403899014</v>
      </c>
      <c r="O25" s="31">
        <f t="shared" si="2"/>
        <v>396676008</v>
      </c>
      <c r="P25" s="31">
        <f t="shared" si="2"/>
        <v>391139777</v>
      </c>
      <c r="Q25" s="31">
        <f t="shared" si="2"/>
        <v>419559346</v>
      </c>
      <c r="R25" s="31">
        <f t="shared" si="2"/>
        <v>419559346</v>
      </c>
      <c r="S25" s="31">
        <f t="shared" si="2"/>
        <v>399931831</v>
      </c>
      <c r="T25" s="31">
        <f t="shared" si="2"/>
        <v>393301614</v>
      </c>
      <c r="U25" s="31">
        <f t="shared" si="2"/>
        <v>327014893</v>
      </c>
      <c r="V25" s="31">
        <f t="shared" si="2"/>
        <v>327014893</v>
      </c>
      <c r="W25" s="31">
        <f t="shared" si="2"/>
        <v>327014893</v>
      </c>
      <c r="X25" s="31">
        <f t="shared" si="2"/>
        <v>351750145</v>
      </c>
      <c r="Y25" s="31">
        <f t="shared" si="2"/>
        <v>-24735252</v>
      </c>
      <c r="Z25" s="32">
        <f>+IF(X25&lt;&gt;0,+(Y25/X25)*100,0)</f>
        <v>-7.032051685437116</v>
      </c>
      <c r="AA25" s="33">
        <f>+AA12+AA24</f>
        <v>351750145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20000000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16986</v>
      </c>
      <c r="F31" s="20">
        <v>16986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16986</v>
      </c>
      <c r="Y31" s="20">
        <v>-16986</v>
      </c>
      <c r="Z31" s="21">
        <v>-100</v>
      </c>
      <c r="AA31" s="22">
        <v>16986</v>
      </c>
    </row>
    <row r="32" spans="1:27" ht="13.5">
      <c r="A32" s="23" t="s">
        <v>57</v>
      </c>
      <c r="B32" s="17"/>
      <c r="C32" s="18">
        <v>49012725</v>
      </c>
      <c r="D32" s="18">
        <v>49012725</v>
      </c>
      <c r="E32" s="19">
        <v>18000000</v>
      </c>
      <c r="F32" s="20">
        <v>18000000</v>
      </c>
      <c r="G32" s="20">
        <v>22529879</v>
      </c>
      <c r="H32" s="20">
        <v>22539826</v>
      </c>
      <c r="I32" s="20">
        <v>22535000</v>
      </c>
      <c r="J32" s="20">
        <v>22535000</v>
      </c>
      <c r="K32" s="20">
        <v>3486847</v>
      </c>
      <c r="L32" s="20">
        <v>10497604</v>
      </c>
      <c r="M32" s="20">
        <v>5294137</v>
      </c>
      <c r="N32" s="20">
        <v>5294137</v>
      </c>
      <c r="O32" s="20">
        <v>8147734</v>
      </c>
      <c r="P32" s="20">
        <v>12080245</v>
      </c>
      <c r="Q32" s="20">
        <v>8147734</v>
      </c>
      <c r="R32" s="20">
        <v>8147734</v>
      </c>
      <c r="S32" s="20">
        <v>5267000</v>
      </c>
      <c r="T32" s="20">
        <v>5279112</v>
      </c>
      <c r="U32" s="20">
        <v>21018248</v>
      </c>
      <c r="V32" s="20">
        <v>21018248</v>
      </c>
      <c r="W32" s="20">
        <v>21018248</v>
      </c>
      <c r="X32" s="20">
        <v>18000000</v>
      </c>
      <c r="Y32" s="20">
        <v>3018248</v>
      </c>
      <c r="Z32" s="21">
        <v>16.77</v>
      </c>
      <c r="AA32" s="22">
        <v>18000000</v>
      </c>
    </row>
    <row r="33" spans="1:27" ht="13.5">
      <c r="A33" s="23" t="s">
        <v>58</v>
      </c>
      <c r="B33" s="17"/>
      <c r="C33" s="18">
        <v>6880361</v>
      </c>
      <c r="D33" s="18">
        <v>6880361</v>
      </c>
      <c r="E33" s="19"/>
      <c r="F33" s="20"/>
      <c r="G33" s="20">
        <v>6880361</v>
      </c>
      <c r="H33" s="20">
        <v>6880361</v>
      </c>
      <c r="I33" s="20">
        <v>6880361</v>
      </c>
      <c r="J33" s="20">
        <v>6880361</v>
      </c>
      <c r="K33" s="20">
        <v>6880361</v>
      </c>
      <c r="L33" s="20">
        <v>6880361</v>
      </c>
      <c r="M33" s="20">
        <v>6880361</v>
      </c>
      <c r="N33" s="20">
        <v>6880361</v>
      </c>
      <c r="O33" s="20">
        <v>6880361</v>
      </c>
      <c r="P33" s="20">
        <v>6880361</v>
      </c>
      <c r="Q33" s="20">
        <v>6880361</v>
      </c>
      <c r="R33" s="20">
        <v>6880361</v>
      </c>
      <c r="S33" s="20">
        <v>6880361</v>
      </c>
      <c r="T33" s="20">
        <v>6880361</v>
      </c>
      <c r="U33" s="20">
        <v>6880361</v>
      </c>
      <c r="V33" s="20">
        <v>6880361</v>
      </c>
      <c r="W33" s="20">
        <v>6880361</v>
      </c>
      <c r="X33" s="20"/>
      <c r="Y33" s="20">
        <v>6880361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55893086</v>
      </c>
      <c r="D34" s="29">
        <f>SUM(D29:D33)</f>
        <v>55893086</v>
      </c>
      <c r="E34" s="30">
        <f t="shared" si="3"/>
        <v>38016986</v>
      </c>
      <c r="F34" s="31">
        <f t="shared" si="3"/>
        <v>18016986</v>
      </c>
      <c r="G34" s="31">
        <f t="shared" si="3"/>
        <v>29410240</v>
      </c>
      <c r="H34" s="31">
        <f t="shared" si="3"/>
        <v>29420187</v>
      </c>
      <c r="I34" s="31">
        <f t="shared" si="3"/>
        <v>29415361</v>
      </c>
      <c r="J34" s="31">
        <f t="shared" si="3"/>
        <v>29415361</v>
      </c>
      <c r="K34" s="31">
        <f t="shared" si="3"/>
        <v>10367208</v>
      </c>
      <c r="L34" s="31">
        <f t="shared" si="3"/>
        <v>17377965</v>
      </c>
      <c r="M34" s="31">
        <f t="shared" si="3"/>
        <v>12174498</v>
      </c>
      <c r="N34" s="31">
        <f t="shared" si="3"/>
        <v>12174498</v>
      </c>
      <c r="O34" s="31">
        <f t="shared" si="3"/>
        <v>15028095</v>
      </c>
      <c r="P34" s="31">
        <f t="shared" si="3"/>
        <v>18960606</v>
      </c>
      <c r="Q34" s="31">
        <f t="shared" si="3"/>
        <v>15028095</v>
      </c>
      <c r="R34" s="31">
        <f t="shared" si="3"/>
        <v>15028095</v>
      </c>
      <c r="S34" s="31">
        <f t="shared" si="3"/>
        <v>12147361</v>
      </c>
      <c r="T34" s="31">
        <f t="shared" si="3"/>
        <v>12159473</v>
      </c>
      <c r="U34" s="31">
        <f t="shared" si="3"/>
        <v>27898609</v>
      </c>
      <c r="V34" s="31">
        <f t="shared" si="3"/>
        <v>27898609</v>
      </c>
      <c r="W34" s="31">
        <f t="shared" si="3"/>
        <v>27898609</v>
      </c>
      <c r="X34" s="31">
        <f t="shared" si="3"/>
        <v>18016986</v>
      </c>
      <c r="Y34" s="31">
        <f t="shared" si="3"/>
        <v>9881623</v>
      </c>
      <c r="Z34" s="32">
        <f>+IF(X34&lt;&gt;0,+(Y34/X34)*100,0)</f>
        <v>54.84614907288044</v>
      </c>
      <c r="AA34" s="33">
        <f>SUM(AA29:AA33)</f>
        <v>18016986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9687160</v>
      </c>
      <c r="D37" s="18">
        <v>9687160</v>
      </c>
      <c r="E37" s="19"/>
      <c r="F37" s="20"/>
      <c r="G37" s="20">
        <v>9687160</v>
      </c>
      <c r="H37" s="20">
        <v>9687160</v>
      </c>
      <c r="I37" s="20">
        <v>9687160</v>
      </c>
      <c r="J37" s="20">
        <v>9687160</v>
      </c>
      <c r="K37" s="20">
        <v>9687160</v>
      </c>
      <c r="L37" s="20">
        <v>9687160</v>
      </c>
      <c r="M37" s="20">
        <v>9687160</v>
      </c>
      <c r="N37" s="20">
        <v>9687160</v>
      </c>
      <c r="O37" s="20">
        <v>9687160</v>
      </c>
      <c r="P37" s="20">
        <v>9687160</v>
      </c>
      <c r="Q37" s="20">
        <v>9687160</v>
      </c>
      <c r="R37" s="20">
        <v>9687160</v>
      </c>
      <c r="S37" s="20">
        <v>9975315</v>
      </c>
      <c r="T37" s="20">
        <v>9975315</v>
      </c>
      <c r="U37" s="20">
        <v>9975315</v>
      </c>
      <c r="V37" s="20">
        <v>9975315</v>
      </c>
      <c r="W37" s="20">
        <v>9975315</v>
      </c>
      <c r="X37" s="20"/>
      <c r="Y37" s="20">
        <v>9975315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20376</v>
      </c>
      <c r="F38" s="20">
        <v>20376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20376</v>
      </c>
      <c r="Y38" s="20">
        <v>-20376</v>
      </c>
      <c r="Z38" s="21">
        <v>-100</v>
      </c>
      <c r="AA38" s="22">
        <v>20376</v>
      </c>
    </row>
    <row r="39" spans="1:27" ht="13.5">
      <c r="A39" s="27" t="s">
        <v>61</v>
      </c>
      <c r="B39" s="35"/>
      <c r="C39" s="29">
        <f aca="true" t="shared" si="4" ref="C39:Y39">SUM(C37:C38)</f>
        <v>9687160</v>
      </c>
      <c r="D39" s="29">
        <f>SUM(D37:D38)</f>
        <v>9687160</v>
      </c>
      <c r="E39" s="36">
        <f t="shared" si="4"/>
        <v>20376</v>
      </c>
      <c r="F39" s="37">
        <f t="shared" si="4"/>
        <v>20376</v>
      </c>
      <c r="G39" s="37">
        <f t="shared" si="4"/>
        <v>9687160</v>
      </c>
      <c r="H39" s="37">
        <f t="shared" si="4"/>
        <v>9687160</v>
      </c>
      <c r="I39" s="37">
        <f t="shared" si="4"/>
        <v>9687160</v>
      </c>
      <c r="J39" s="37">
        <f t="shared" si="4"/>
        <v>9687160</v>
      </c>
      <c r="K39" s="37">
        <f t="shared" si="4"/>
        <v>9687160</v>
      </c>
      <c r="L39" s="37">
        <f t="shared" si="4"/>
        <v>9687160</v>
      </c>
      <c r="M39" s="37">
        <f t="shared" si="4"/>
        <v>9687160</v>
      </c>
      <c r="N39" s="37">
        <f t="shared" si="4"/>
        <v>9687160</v>
      </c>
      <c r="O39" s="37">
        <f t="shared" si="4"/>
        <v>9687160</v>
      </c>
      <c r="P39" s="37">
        <f t="shared" si="4"/>
        <v>9687160</v>
      </c>
      <c r="Q39" s="37">
        <f t="shared" si="4"/>
        <v>9687160</v>
      </c>
      <c r="R39" s="37">
        <f t="shared" si="4"/>
        <v>9687160</v>
      </c>
      <c r="S39" s="37">
        <f t="shared" si="4"/>
        <v>9975315</v>
      </c>
      <c r="T39" s="37">
        <f t="shared" si="4"/>
        <v>9975315</v>
      </c>
      <c r="U39" s="37">
        <f t="shared" si="4"/>
        <v>9975315</v>
      </c>
      <c r="V39" s="37">
        <f t="shared" si="4"/>
        <v>9975315</v>
      </c>
      <c r="W39" s="37">
        <f t="shared" si="4"/>
        <v>9975315</v>
      </c>
      <c r="X39" s="37">
        <f t="shared" si="4"/>
        <v>20376</v>
      </c>
      <c r="Y39" s="37">
        <f t="shared" si="4"/>
        <v>9954939</v>
      </c>
      <c r="Z39" s="38">
        <f>+IF(X39&lt;&gt;0,+(Y39/X39)*100,0)</f>
        <v>48856.19846878681</v>
      </c>
      <c r="AA39" s="39">
        <f>SUM(AA37:AA38)</f>
        <v>20376</v>
      </c>
    </row>
    <row r="40" spans="1:27" ht="13.5">
      <c r="A40" s="27" t="s">
        <v>62</v>
      </c>
      <c r="B40" s="28"/>
      <c r="C40" s="29">
        <f aca="true" t="shared" si="5" ref="C40:Y40">+C34+C39</f>
        <v>65580246</v>
      </c>
      <c r="D40" s="29">
        <f>+D34+D39</f>
        <v>65580246</v>
      </c>
      <c r="E40" s="30">
        <f t="shared" si="5"/>
        <v>38037362</v>
      </c>
      <c r="F40" s="31">
        <f t="shared" si="5"/>
        <v>18037362</v>
      </c>
      <c r="G40" s="31">
        <f t="shared" si="5"/>
        <v>39097400</v>
      </c>
      <c r="H40" s="31">
        <f t="shared" si="5"/>
        <v>39107347</v>
      </c>
      <c r="I40" s="31">
        <f t="shared" si="5"/>
        <v>39102521</v>
      </c>
      <c r="J40" s="31">
        <f t="shared" si="5"/>
        <v>39102521</v>
      </c>
      <c r="K40" s="31">
        <f t="shared" si="5"/>
        <v>20054368</v>
      </c>
      <c r="L40" s="31">
        <f t="shared" si="5"/>
        <v>27065125</v>
      </c>
      <c r="M40" s="31">
        <f t="shared" si="5"/>
        <v>21861658</v>
      </c>
      <c r="N40" s="31">
        <f t="shared" si="5"/>
        <v>21861658</v>
      </c>
      <c r="O40" s="31">
        <f t="shared" si="5"/>
        <v>24715255</v>
      </c>
      <c r="P40" s="31">
        <f t="shared" si="5"/>
        <v>28647766</v>
      </c>
      <c r="Q40" s="31">
        <f t="shared" si="5"/>
        <v>24715255</v>
      </c>
      <c r="R40" s="31">
        <f t="shared" si="5"/>
        <v>24715255</v>
      </c>
      <c r="S40" s="31">
        <f t="shared" si="5"/>
        <v>22122676</v>
      </c>
      <c r="T40" s="31">
        <f t="shared" si="5"/>
        <v>22134788</v>
      </c>
      <c r="U40" s="31">
        <f t="shared" si="5"/>
        <v>37873924</v>
      </c>
      <c r="V40" s="31">
        <f t="shared" si="5"/>
        <v>37873924</v>
      </c>
      <c r="W40" s="31">
        <f t="shared" si="5"/>
        <v>37873924</v>
      </c>
      <c r="X40" s="31">
        <f t="shared" si="5"/>
        <v>18037362</v>
      </c>
      <c r="Y40" s="31">
        <f t="shared" si="5"/>
        <v>19836562</v>
      </c>
      <c r="Z40" s="32">
        <f>+IF(X40&lt;&gt;0,+(Y40/X40)*100,0)</f>
        <v>109.97485108964382</v>
      </c>
      <c r="AA40" s="33">
        <f>+AA34+AA39</f>
        <v>18037362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266278820</v>
      </c>
      <c r="D42" s="43">
        <f>+D25-D40</f>
        <v>266278820</v>
      </c>
      <c r="E42" s="44">
        <f t="shared" si="6"/>
        <v>144138874</v>
      </c>
      <c r="F42" s="45">
        <f t="shared" si="6"/>
        <v>333712783</v>
      </c>
      <c r="G42" s="45">
        <f t="shared" si="6"/>
        <v>382836132</v>
      </c>
      <c r="H42" s="45">
        <f t="shared" si="6"/>
        <v>373921378</v>
      </c>
      <c r="I42" s="45">
        <f t="shared" si="6"/>
        <v>365445430</v>
      </c>
      <c r="J42" s="45">
        <f t="shared" si="6"/>
        <v>365445430</v>
      </c>
      <c r="K42" s="45">
        <f t="shared" si="6"/>
        <v>369508542</v>
      </c>
      <c r="L42" s="45">
        <f t="shared" si="6"/>
        <v>390726798</v>
      </c>
      <c r="M42" s="45">
        <f t="shared" si="6"/>
        <v>382037356</v>
      </c>
      <c r="N42" s="45">
        <f t="shared" si="6"/>
        <v>382037356</v>
      </c>
      <c r="O42" s="45">
        <f t="shared" si="6"/>
        <v>371960753</v>
      </c>
      <c r="P42" s="45">
        <f t="shared" si="6"/>
        <v>362492011</v>
      </c>
      <c r="Q42" s="45">
        <f t="shared" si="6"/>
        <v>394844091</v>
      </c>
      <c r="R42" s="45">
        <f t="shared" si="6"/>
        <v>394844091</v>
      </c>
      <c r="S42" s="45">
        <f t="shared" si="6"/>
        <v>377809155</v>
      </c>
      <c r="T42" s="45">
        <f t="shared" si="6"/>
        <v>371166826</v>
      </c>
      <c r="U42" s="45">
        <f t="shared" si="6"/>
        <v>289140969</v>
      </c>
      <c r="V42" s="45">
        <f t="shared" si="6"/>
        <v>289140969</v>
      </c>
      <c r="W42" s="45">
        <f t="shared" si="6"/>
        <v>289140969</v>
      </c>
      <c r="X42" s="45">
        <f t="shared" si="6"/>
        <v>333712783</v>
      </c>
      <c r="Y42" s="45">
        <f t="shared" si="6"/>
        <v>-44571814</v>
      </c>
      <c r="Z42" s="46">
        <f>+IF(X42&lt;&gt;0,+(Y42/X42)*100,0)</f>
        <v>-13.356340023690372</v>
      </c>
      <c r="AA42" s="47">
        <f>+AA25-AA40</f>
        <v>333712783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266278820</v>
      </c>
      <c r="D45" s="18">
        <v>266278820</v>
      </c>
      <c r="E45" s="19">
        <v>144138874</v>
      </c>
      <c r="F45" s="20">
        <v>333712783</v>
      </c>
      <c r="G45" s="20">
        <v>382836132</v>
      </c>
      <c r="H45" s="20">
        <v>373921378</v>
      </c>
      <c r="I45" s="20">
        <v>365445430</v>
      </c>
      <c r="J45" s="20">
        <v>365445430</v>
      </c>
      <c r="K45" s="20">
        <v>369508542</v>
      </c>
      <c r="L45" s="20">
        <v>390726798</v>
      </c>
      <c r="M45" s="20">
        <v>382037356</v>
      </c>
      <c r="N45" s="20">
        <v>382037356</v>
      </c>
      <c r="O45" s="20">
        <v>371960753</v>
      </c>
      <c r="P45" s="20">
        <v>362492011</v>
      </c>
      <c r="Q45" s="20">
        <v>394844091</v>
      </c>
      <c r="R45" s="20">
        <v>394844091</v>
      </c>
      <c r="S45" s="20">
        <v>377809155</v>
      </c>
      <c r="T45" s="20">
        <v>371166826</v>
      </c>
      <c r="U45" s="20">
        <v>289140969</v>
      </c>
      <c r="V45" s="20">
        <v>289140969</v>
      </c>
      <c r="W45" s="20">
        <v>289140969</v>
      </c>
      <c r="X45" s="20">
        <v>333712783</v>
      </c>
      <c r="Y45" s="20">
        <v>-44571814</v>
      </c>
      <c r="Z45" s="48">
        <v>-13.36</v>
      </c>
      <c r="AA45" s="22">
        <v>333712783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266278820</v>
      </c>
      <c r="D48" s="51">
        <f>SUM(D45:D47)</f>
        <v>266278820</v>
      </c>
      <c r="E48" s="52">
        <f t="shared" si="7"/>
        <v>144138874</v>
      </c>
      <c r="F48" s="53">
        <f t="shared" si="7"/>
        <v>333712783</v>
      </c>
      <c r="G48" s="53">
        <f t="shared" si="7"/>
        <v>382836132</v>
      </c>
      <c r="H48" s="53">
        <f t="shared" si="7"/>
        <v>373921378</v>
      </c>
      <c r="I48" s="53">
        <f t="shared" si="7"/>
        <v>365445430</v>
      </c>
      <c r="J48" s="53">
        <f t="shared" si="7"/>
        <v>365445430</v>
      </c>
      <c r="K48" s="53">
        <f t="shared" si="7"/>
        <v>369508542</v>
      </c>
      <c r="L48" s="53">
        <f t="shared" si="7"/>
        <v>390726798</v>
      </c>
      <c r="M48" s="53">
        <f t="shared" si="7"/>
        <v>382037356</v>
      </c>
      <c r="N48" s="53">
        <f t="shared" si="7"/>
        <v>382037356</v>
      </c>
      <c r="O48" s="53">
        <f t="shared" si="7"/>
        <v>371960753</v>
      </c>
      <c r="P48" s="53">
        <f t="shared" si="7"/>
        <v>362492011</v>
      </c>
      <c r="Q48" s="53">
        <f t="shared" si="7"/>
        <v>394844091</v>
      </c>
      <c r="R48" s="53">
        <f t="shared" si="7"/>
        <v>394844091</v>
      </c>
      <c r="S48" s="53">
        <f t="shared" si="7"/>
        <v>377809155</v>
      </c>
      <c r="T48" s="53">
        <f t="shared" si="7"/>
        <v>371166826</v>
      </c>
      <c r="U48" s="53">
        <f t="shared" si="7"/>
        <v>289140969</v>
      </c>
      <c r="V48" s="53">
        <f t="shared" si="7"/>
        <v>289140969</v>
      </c>
      <c r="W48" s="53">
        <f t="shared" si="7"/>
        <v>289140969</v>
      </c>
      <c r="X48" s="53">
        <f t="shared" si="7"/>
        <v>333712783</v>
      </c>
      <c r="Y48" s="53">
        <f t="shared" si="7"/>
        <v>-44571814</v>
      </c>
      <c r="Z48" s="54">
        <f>+IF(X48&lt;&gt;0,+(Y48/X48)*100,0)</f>
        <v>-13.356340023690372</v>
      </c>
      <c r="AA48" s="55">
        <f>SUM(AA45:AA47)</f>
        <v>333712783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20266665</v>
      </c>
      <c r="D6" s="18">
        <v>20266665</v>
      </c>
      <c r="E6" s="19">
        <v>1596000</v>
      </c>
      <c r="F6" s="20">
        <v>1596000</v>
      </c>
      <c r="G6" s="20">
        <v>11914201</v>
      </c>
      <c r="H6" s="20">
        <v>11732235</v>
      </c>
      <c r="I6" s="20">
        <v>9631281</v>
      </c>
      <c r="J6" s="20">
        <v>9631281</v>
      </c>
      <c r="K6" s="20">
        <v>10055263</v>
      </c>
      <c r="L6" s="20">
        <v>16144069</v>
      </c>
      <c r="M6" s="20">
        <v>13401176</v>
      </c>
      <c r="N6" s="20">
        <v>13401176</v>
      </c>
      <c r="O6" s="20">
        <v>13401176</v>
      </c>
      <c r="P6" s="20">
        <v>557150</v>
      </c>
      <c r="Q6" s="20">
        <v>12091180</v>
      </c>
      <c r="R6" s="20">
        <v>12091180</v>
      </c>
      <c r="S6" s="20">
        <v>7859303</v>
      </c>
      <c r="T6" s="20">
        <v>2866364</v>
      </c>
      <c r="U6" s="20">
        <v>6134598</v>
      </c>
      <c r="V6" s="20">
        <v>6134598</v>
      </c>
      <c r="W6" s="20">
        <v>6134598</v>
      </c>
      <c r="X6" s="20">
        <v>1596000</v>
      </c>
      <c r="Y6" s="20">
        <v>4538598</v>
      </c>
      <c r="Z6" s="21">
        <v>284.37</v>
      </c>
      <c r="AA6" s="22">
        <v>1596000</v>
      </c>
    </row>
    <row r="7" spans="1:27" ht="13.5">
      <c r="A7" s="23" t="s">
        <v>34</v>
      </c>
      <c r="B7" s="17"/>
      <c r="C7" s="18">
        <v>25870397</v>
      </c>
      <c r="D7" s="18">
        <v>25870397</v>
      </c>
      <c r="E7" s="19">
        <v>20000000</v>
      </c>
      <c r="F7" s="20">
        <v>20000000</v>
      </c>
      <c r="G7" s="20"/>
      <c r="H7" s="20"/>
      <c r="I7" s="20"/>
      <c r="J7" s="20"/>
      <c r="K7" s="20"/>
      <c r="L7" s="20">
        <v>49027418</v>
      </c>
      <c r="M7" s="20"/>
      <c r="N7" s="20"/>
      <c r="O7" s="20"/>
      <c r="P7" s="20">
        <v>50245102</v>
      </c>
      <c r="Q7" s="20">
        <v>50494329</v>
      </c>
      <c r="R7" s="20">
        <v>50494329</v>
      </c>
      <c r="S7" s="20">
        <v>50205377</v>
      </c>
      <c r="T7" s="20"/>
      <c r="U7" s="20"/>
      <c r="V7" s="20"/>
      <c r="W7" s="20"/>
      <c r="X7" s="20">
        <v>20000000</v>
      </c>
      <c r="Y7" s="20">
        <v>-20000000</v>
      </c>
      <c r="Z7" s="21">
        <v>-100</v>
      </c>
      <c r="AA7" s="22">
        <v>20000000</v>
      </c>
    </row>
    <row r="8" spans="1:27" ht="13.5">
      <c r="A8" s="23" t="s">
        <v>35</v>
      </c>
      <c r="B8" s="17"/>
      <c r="C8" s="18">
        <v>2835972</v>
      </c>
      <c r="D8" s="18">
        <v>2835972</v>
      </c>
      <c r="E8" s="19">
        <v>2500000</v>
      </c>
      <c r="F8" s="20">
        <v>37414000</v>
      </c>
      <c r="G8" s="20">
        <v>13612948</v>
      </c>
      <c r="H8" s="20">
        <v>31295013</v>
      </c>
      <c r="I8" s="20">
        <v>14098220</v>
      </c>
      <c r="J8" s="20">
        <v>14098220</v>
      </c>
      <c r="K8" s="20">
        <v>12693718</v>
      </c>
      <c r="L8" s="20">
        <v>29972551</v>
      </c>
      <c r="M8" s="20">
        <v>30649362</v>
      </c>
      <c r="N8" s="20">
        <v>30649362</v>
      </c>
      <c r="O8" s="20">
        <v>30649362</v>
      </c>
      <c r="P8" s="20">
        <v>39868228</v>
      </c>
      <c r="Q8" s="20">
        <v>42610553</v>
      </c>
      <c r="R8" s="20">
        <v>42610553</v>
      </c>
      <c r="S8" s="20">
        <v>39360109</v>
      </c>
      <c r="T8" s="20">
        <v>42139965</v>
      </c>
      <c r="U8" s="20">
        <v>42266069</v>
      </c>
      <c r="V8" s="20">
        <v>42266069</v>
      </c>
      <c r="W8" s="20">
        <v>42266069</v>
      </c>
      <c r="X8" s="20">
        <v>37414000</v>
      </c>
      <c r="Y8" s="20">
        <v>4852069</v>
      </c>
      <c r="Z8" s="21">
        <v>12.97</v>
      </c>
      <c r="AA8" s="22">
        <v>37414000</v>
      </c>
    </row>
    <row r="9" spans="1:27" ht="13.5">
      <c r="A9" s="23" t="s">
        <v>36</v>
      </c>
      <c r="B9" s="17"/>
      <c r="C9" s="18">
        <v>8870202</v>
      </c>
      <c r="D9" s="18">
        <v>8870202</v>
      </c>
      <c r="E9" s="19">
        <v>1750000</v>
      </c>
      <c r="F9" s="20">
        <v>18750000</v>
      </c>
      <c r="G9" s="20">
        <v>17014131</v>
      </c>
      <c r="H9" s="20">
        <v>17014130</v>
      </c>
      <c r="I9" s="20">
        <v>17014132</v>
      </c>
      <c r="J9" s="20">
        <v>17014132</v>
      </c>
      <c r="K9" s="20">
        <v>17014131</v>
      </c>
      <c r="L9" s="20">
        <v>17014130</v>
      </c>
      <c r="M9" s="20">
        <v>17014131</v>
      </c>
      <c r="N9" s="20">
        <v>17014131</v>
      </c>
      <c r="O9" s="20">
        <v>17014131</v>
      </c>
      <c r="P9" s="20">
        <v>17014131</v>
      </c>
      <c r="Q9" s="20">
        <v>17014131</v>
      </c>
      <c r="R9" s="20">
        <v>17014131</v>
      </c>
      <c r="S9" s="20">
        <v>17014130</v>
      </c>
      <c r="T9" s="20">
        <v>17014131</v>
      </c>
      <c r="U9" s="20">
        <v>17014131</v>
      </c>
      <c r="V9" s="20">
        <v>17014131</v>
      </c>
      <c r="W9" s="20">
        <v>17014131</v>
      </c>
      <c r="X9" s="20">
        <v>18750000</v>
      </c>
      <c r="Y9" s="20">
        <v>-1735869</v>
      </c>
      <c r="Z9" s="21">
        <v>-9.26</v>
      </c>
      <c r="AA9" s="22">
        <v>18750000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620614</v>
      </c>
      <c r="D11" s="18">
        <v>620614</v>
      </c>
      <c r="E11" s="19">
        <v>300000</v>
      </c>
      <c r="F11" s="20">
        <v>300000</v>
      </c>
      <c r="G11" s="20">
        <v>621915</v>
      </c>
      <c r="H11" s="20">
        <v>3118751</v>
      </c>
      <c r="I11" s="20">
        <v>927774</v>
      </c>
      <c r="J11" s="20">
        <v>927774</v>
      </c>
      <c r="K11" s="20">
        <v>942894</v>
      </c>
      <c r="L11" s="20">
        <v>1041665</v>
      </c>
      <c r="M11" s="20">
        <v>900516</v>
      </c>
      <c r="N11" s="20">
        <v>900516</v>
      </c>
      <c r="O11" s="20">
        <v>900516</v>
      </c>
      <c r="P11" s="20">
        <v>653703</v>
      </c>
      <c r="Q11" s="20">
        <v>594557</v>
      </c>
      <c r="R11" s="20">
        <v>594557</v>
      </c>
      <c r="S11" s="20">
        <v>720622</v>
      </c>
      <c r="T11" s="20">
        <v>522287</v>
      </c>
      <c r="U11" s="20">
        <v>481154</v>
      </c>
      <c r="V11" s="20">
        <v>481154</v>
      </c>
      <c r="W11" s="20">
        <v>481154</v>
      </c>
      <c r="X11" s="20">
        <v>300000</v>
      </c>
      <c r="Y11" s="20">
        <v>181154</v>
      </c>
      <c r="Z11" s="21">
        <v>60.38</v>
      </c>
      <c r="AA11" s="22">
        <v>300000</v>
      </c>
    </row>
    <row r="12" spans="1:27" ht="13.5">
      <c r="A12" s="27" t="s">
        <v>39</v>
      </c>
      <c r="B12" s="28"/>
      <c r="C12" s="29">
        <f aca="true" t="shared" si="0" ref="C12:Y12">SUM(C6:C11)</f>
        <v>58463850</v>
      </c>
      <c r="D12" s="29">
        <f>SUM(D6:D11)</f>
        <v>58463850</v>
      </c>
      <c r="E12" s="30">
        <f t="shared" si="0"/>
        <v>26146000</v>
      </c>
      <c r="F12" s="31">
        <f t="shared" si="0"/>
        <v>78060000</v>
      </c>
      <c r="G12" s="31">
        <f t="shared" si="0"/>
        <v>43163195</v>
      </c>
      <c r="H12" s="31">
        <f t="shared" si="0"/>
        <v>63160129</v>
      </c>
      <c r="I12" s="31">
        <f t="shared" si="0"/>
        <v>41671407</v>
      </c>
      <c r="J12" s="31">
        <f t="shared" si="0"/>
        <v>41671407</v>
      </c>
      <c r="K12" s="31">
        <f t="shared" si="0"/>
        <v>40706006</v>
      </c>
      <c r="L12" s="31">
        <f t="shared" si="0"/>
        <v>113199833</v>
      </c>
      <c r="M12" s="31">
        <f t="shared" si="0"/>
        <v>61965185</v>
      </c>
      <c r="N12" s="31">
        <f t="shared" si="0"/>
        <v>61965185</v>
      </c>
      <c r="O12" s="31">
        <f t="shared" si="0"/>
        <v>61965185</v>
      </c>
      <c r="P12" s="31">
        <f t="shared" si="0"/>
        <v>108338314</v>
      </c>
      <c r="Q12" s="31">
        <f t="shared" si="0"/>
        <v>122804750</v>
      </c>
      <c r="R12" s="31">
        <f t="shared" si="0"/>
        <v>122804750</v>
      </c>
      <c r="S12" s="31">
        <f t="shared" si="0"/>
        <v>115159541</v>
      </c>
      <c r="T12" s="31">
        <f t="shared" si="0"/>
        <v>62542747</v>
      </c>
      <c r="U12" s="31">
        <f t="shared" si="0"/>
        <v>65895952</v>
      </c>
      <c r="V12" s="31">
        <f t="shared" si="0"/>
        <v>65895952</v>
      </c>
      <c r="W12" s="31">
        <f t="shared" si="0"/>
        <v>65895952</v>
      </c>
      <c r="X12" s="31">
        <f t="shared" si="0"/>
        <v>78060000</v>
      </c>
      <c r="Y12" s="31">
        <f t="shared" si="0"/>
        <v>-12164048</v>
      </c>
      <c r="Z12" s="32">
        <f>+IF(X12&lt;&gt;0,+(Y12/X12)*100,0)</f>
        <v>-15.582946451447604</v>
      </c>
      <c r="AA12" s="33">
        <f>SUM(AA6:AA11)</f>
        <v>78060000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48994023</v>
      </c>
      <c r="H16" s="24">
        <v>48994022</v>
      </c>
      <c r="I16" s="24">
        <v>48994023</v>
      </c>
      <c r="J16" s="20">
        <v>48994023</v>
      </c>
      <c r="K16" s="24">
        <v>49027419</v>
      </c>
      <c r="L16" s="24"/>
      <c r="M16" s="20">
        <v>49698885</v>
      </c>
      <c r="N16" s="24">
        <v>49698885</v>
      </c>
      <c r="O16" s="24">
        <v>49698885</v>
      </c>
      <c r="P16" s="24"/>
      <c r="Q16" s="20"/>
      <c r="R16" s="24"/>
      <c r="S16" s="24"/>
      <c r="T16" s="20">
        <v>50345841</v>
      </c>
      <c r="U16" s="24">
        <v>43453767</v>
      </c>
      <c r="V16" s="24">
        <v>43453767</v>
      </c>
      <c r="W16" s="24">
        <v>43453767</v>
      </c>
      <c r="X16" s="20"/>
      <c r="Y16" s="24">
        <v>43453767</v>
      </c>
      <c r="Z16" s="25"/>
      <c r="AA16" s="26"/>
    </row>
    <row r="17" spans="1:27" ht="13.5">
      <c r="A17" s="23" t="s">
        <v>43</v>
      </c>
      <c r="B17" s="17"/>
      <c r="C17" s="18">
        <v>2449250</v>
      </c>
      <c r="D17" s="18">
        <v>2449250</v>
      </c>
      <c r="E17" s="19">
        <v>2490000</v>
      </c>
      <c r="F17" s="20">
        <v>2490000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2490000</v>
      </c>
      <c r="Y17" s="20">
        <v>-2490000</v>
      </c>
      <c r="Z17" s="21">
        <v>-100</v>
      </c>
      <c r="AA17" s="22">
        <v>2490000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143860096</v>
      </c>
      <c r="D19" s="18">
        <v>143860096</v>
      </c>
      <c r="E19" s="19">
        <v>187403000</v>
      </c>
      <c r="F19" s="20">
        <v>187403000</v>
      </c>
      <c r="G19" s="20">
        <v>146793670</v>
      </c>
      <c r="H19" s="20">
        <v>159370142</v>
      </c>
      <c r="I19" s="20">
        <v>145216050</v>
      </c>
      <c r="J19" s="20">
        <v>145216050</v>
      </c>
      <c r="K19" s="20">
        <v>145303788</v>
      </c>
      <c r="L19" s="20">
        <v>145304098</v>
      </c>
      <c r="M19" s="20">
        <v>142956987</v>
      </c>
      <c r="N19" s="20">
        <v>142956987</v>
      </c>
      <c r="O19" s="20">
        <v>142956987</v>
      </c>
      <c r="P19" s="20">
        <v>142956986</v>
      </c>
      <c r="Q19" s="20">
        <v>141790944</v>
      </c>
      <c r="R19" s="20">
        <v>141790944</v>
      </c>
      <c r="S19" s="20">
        <v>141790943</v>
      </c>
      <c r="T19" s="20">
        <v>141023143</v>
      </c>
      <c r="U19" s="20">
        <v>156721012</v>
      </c>
      <c r="V19" s="20">
        <v>156721012</v>
      </c>
      <c r="W19" s="20">
        <v>156721012</v>
      </c>
      <c r="X19" s="20">
        <v>187403000</v>
      </c>
      <c r="Y19" s="20">
        <v>-30681988</v>
      </c>
      <c r="Z19" s="21">
        <v>-16.37</v>
      </c>
      <c r="AA19" s="22">
        <v>187403000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3971018</v>
      </c>
      <c r="D21" s="18">
        <v>3971018</v>
      </c>
      <c r="E21" s="19">
        <v>5136000</v>
      </c>
      <c r="F21" s="20">
        <v>5136000</v>
      </c>
      <c r="G21" s="20">
        <v>5136310</v>
      </c>
      <c r="H21" s="20">
        <v>5136310</v>
      </c>
      <c r="I21" s="20">
        <v>5136310</v>
      </c>
      <c r="J21" s="20">
        <v>5136310</v>
      </c>
      <c r="K21" s="20">
        <v>5136310</v>
      </c>
      <c r="L21" s="20">
        <v>5136000</v>
      </c>
      <c r="M21" s="20">
        <v>5136000</v>
      </c>
      <c r="N21" s="20">
        <v>5136000</v>
      </c>
      <c r="O21" s="20">
        <v>5136000</v>
      </c>
      <c r="P21" s="20">
        <v>5136000</v>
      </c>
      <c r="Q21" s="20">
        <v>5136000</v>
      </c>
      <c r="R21" s="20">
        <v>5136000</v>
      </c>
      <c r="S21" s="20">
        <v>5136000</v>
      </c>
      <c r="T21" s="20">
        <v>5136000</v>
      </c>
      <c r="U21" s="20">
        <v>5136000</v>
      </c>
      <c r="V21" s="20">
        <v>5136000</v>
      </c>
      <c r="W21" s="20">
        <v>5136000</v>
      </c>
      <c r="X21" s="20">
        <v>5136000</v>
      </c>
      <c r="Y21" s="20"/>
      <c r="Z21" s="21"/>
      <c r="AA21" s="22">
        <v>5136000</v>
      </c>
    </row>
    <row r="22" spans="1:27" ht="13.5">
      <c r="A22" s="23" t="s">
        <v>48</v>
      </c>
      <c r="B22" s="17"/>
      <c r="C22" s="18">
        <v>159145</v>
      </c>
      <c r="D22" s="18">
        <v>159145</v>
      </c>
      <c r="E22" s="19">
        <v>191000</v>
      </c>
      <c r="F22" s="20">
        <v>191000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191000</v>
      </c>
      <c r="Y22" s="20">
        <v>-191000</v>
      </c>
      <c r="Z22" s="21">
        <v>-100</v>
      </c>
      <c r="AA22" s="22">
        <v>191000</v>
      </c>
    </row>
    <row r="23" spans="1:27" ht="13.5">
      <c r="A23" s="23" t="s">
        <v>49</v>
      </c>
      <c r="B23" s="17"/>
      <c r="C23" s="18">
        <v>589</v>
      </c>
      <c r="D23" s="18">
        <v>589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150440098</v>
      </c>
      <c r="D24" s="29">
        <f>SUM(D15:D23)</f>
        <v>150440098</v>
      </c>
      <c r="E24" s="36">
        <f t="shared" si="1"/>
        <v>195220000</v>
      </c>
      <c r="F24" s="37">
        <f t="shared" si="1"/>
        <v>195220000</v>
      </c>
      <c r="G24" s="37">
        <f t="shared" si="1"/>
        <v>200924003</v>
      </c>
      <c r="H24" s="37">
        <f t="shared" si="1"/>
        <v>213500474</v>
      </c>
      <c r="I24" s="37">
        <f t="shared" si="1"/>
        <v>199346383</v>
      </c>
      <c r="J24" s="37">
        <f t="shared" si="1"/>
        <v>199346383</v>
      </c>
      <c r="K24" s="37">
        <f t="shared" si="1"/>
        <v>199467517</v>
      </c>
      <c r="L24" s="37">
        <f t="shared" si="1"/>
        <v>150440098</v>
      </c>
      <c r="M24" s="37">
        <f t="shared" si="1"/>
        <v>197791872</v>
      </c>
      <c r="N24" s="37">
        <f t="shared" si="1"/>
        <v>197791872</v>
      </c>
      <c r="O24" s="37">
        <f t="shared" si="1"/>
        <v>197791872</v>
      </c>
      <c r="P24" s="37">
        <f t="shared" si="1"/>
        <v>148092986</v>
      </c>
      <c r="Q24" s="37">
        <f t="shared" si="1"/>
        <v>146926944</v>
      </c>
      <c r="R24" s="37">
        <f t="shared" si="1"/>
        <v>146926944</v>
      </c>
      <c r="S24" s="37">
        <f t="shared" si="1"/>
        <v>146926943</v>
      </c>
      <c r="T24" s="37">
        <f t="shared" si="1"/>
        <v>196504984</v>
      </c>
      <c r="U24" s="37">
        <f t="shared" si="1"/>
        <v>205310779</v>
      </c>
      <c r="V24" s="37">
        <f t="shared" si="1"/>
        <v>205310779</v>
      </c>
      <c r="W24" s="37">
        <f t="shared" si="1"/>
        <v>205310779</v>
      </c>
      <c r="X24" s="37">
        <f t="shared" si="1"/>
        <v>195220000</v>
      </c>
      <c r="Y24" s="37">
        <f t="shared" si="1"/>
        <v>10090779</v>
      </c>
      <c r="Z24" s="38">
        <f>+IF(X24&lt;&gt;0,+(Y24/X24)*100,0)</f>
        <v>5.168926851756992</v>
      </c>
      <c r="AA24" s="39">
        <f>SUM(AA15:AA23)</f>
        <v>195220000</v>
      </c>
    </row>
    <row r="25" spans="1:27" ht="13.5">
      <c r="A25" s="27" t="s">
        <v>51</v>
      </c>
      <c r="B25" s="28"/>
      <c r="C25" s="29">
        <f aca="true" t="shared" si="2" ref="C25:Y25">+C12+C24</f>
        <v>208903948</v>
      </c>
      <c r="D25" s="29">
        <f>+D12+D24</f>
        <v>208903948</v>
      </c>
      <c r="E25" s="30">
        <f t="shared" si="2"/>
        <v>221366000</v>
      </c>
      <c r="F25" s="31">
        <f t="shared" si="2"/>
        <v>273280000</v>
      </c>
      <c r="G25" s="31">
        <f t="shared" si="2"/>
        <v>244087198</v>
      </c>
      <c r="H25" s="31">
        <f t="shared" si="2"/>
        <v>276660603</v>
      </c>
      <c r="I25" s="31">
        <f t="shared" si="2"/>
        <v>241017790</v>
      </c>
      <c r="J25" s="31">
        <f t="shared" si="2"/>
        <v>241017790</v>
      </c>
      <c r="K25" s="31">
        <f t="shared" si="2"/>
        <v>240173523</v>
      </c>
      <c r="L25" s="31">
        <f t="shared" si="2"/>
        <v>263639931</v>
      </c>
      <c r="M25" s="31">
        <f t="shared" si="2"/>
        <v>259757057</v>
      </c>
      <c r="N25" s="31">
        <f t="shared" si="2"/>
        <v>259757057</v>
      </c>
      <c r="O25" s="31">
        <f t="shared" si="2"/>
        <v>259757057</v>
      </c>
      <c r="P25" s="31">
        <f t="shared" si="2"/>
        <v>256431300</v>
      </c>
      <c r="Q25" s="31">
        <f t="shared" si="2"/>
        <v>269731694</v>
      </c>
      <c r="R25" s="31">
        <f t="shared" si="2"/>
        <v>269731694</v>
      </c>
      <c r="S25" s="31">
        <f t="shared" si="2"/>
        <v>262086484</v>
      </c>
      <c r="T25" s="31">
        <f t="shared" si="2"/>
        <v>259047731</v>
      </c>
      <c r="U25" s="31">
        <f t="shared" si="2"/>
        <v>271206731</v>
      </c>
      <c r="V25" s="31">
        <f t="shared" si="2"/>
        <v>271206731</v>
      </c>
      <c r="W25" s="31">
        <f t="shared" si="2"/>
        <v>271206731</v>
      </c>
      <c r="X25" s="31">
        <f t="shared" si="2"/>
        <v>273280000</v>
      </c>
      <c r="Y25" s="31">
        <f t="shared" si="2"/>
        <v>-2073269</v>
      </c>
      <c r="Z25" s="32">
        <f>+IF(X25&lt;&gt;0,+(Y25/X25)*100,0)</f>
        <v>-0.7586610802107728</v>
      </c>
      <c r="AA25" s="33">
        <f>+AA12+AA24</f>
        <v>273280000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1016226</v>
      </c>
      <c r="D31" s="18">
        <v>1016226</v>
      </c>
      <c r="E31" s="19">
        <v>1082000</v>
      </c>
      <c r="F31" s="20">
        <v>1082000</v>
      </c>
      <c r="G31" s="20">
        <v>1015853</v>
      </c>
      <c r="H31" s="20">
        <v>1009849</v>
      </c>
      <c r="I31" s="20">
        <v>1009956</v>
      </c>
      <c r="J31" s="20">
        <v>1009956</v>
      </c>
      <c r="K31" s="20">
        <v>1014118</v>
      </c>
      <c r="L31" s="20">
        <v>1007846</v>
      </c>
      <c r="M31" s="20">
        <v>1019520</v>
      </c>
      <c r="N31" s="20">
        <v>1019520</v>
      </c>
      <c r="O31" s="20">
        <v>1019520</v>
      </c>
      <c r="P31" s="20">
        <v>1010266</v>
      </c>
      <c r="Q31" s="20">
        <v>1009540</v>
      </c>
      <c r="R31" s="20">
        <v>1009540</v>
      </c>
      <c r="S31" s="20">
        <v>1010371</v>
      </c>
      <c r="T31" s="20">
        <v>4012192</v>
      </c>
      <c r="U31" s="20">
        <v>1018942</v>
      </c>
      <c r="V31" s="20">
        <v>1018942</v>
      </c>
      <c r="W31" s="20">
        <v>1018942</v>
      </c>
      <c r="X31" s="20">
        <v>1082000</v>
      </c>
      <c r="Y31" s="20">
        <v>-63058</v>
      </c>
      <c r="Z31" s="21">
        <v>-5.83</v>
      </c>
      <c r="AA31" s="22">
        <v>1082000</v>
      </c>
    </row>
    <row r="32" spans="1:27" ht="13.5">
      <c r="A32" s="23" t="s">
        <v>57</v>
      </c>
      <c r="B32" s="17"/>
      <c r="C32" s="18">
        <v>3710472</v>
      </c>
      <c r="D32" s="18">
        <v>3710472</v>
      </c>
      <c r="E32" s="19">
        <v>4500000</v>
      </c>
      <c r="F32" s="20">
        <v>4500000</v>
      </c>
      <c r="G32" s="20">
        <v>10223334</v>
      </c>
      <c r="H32" s="20">
        <v>12804254</v>
      </c>
      <c r="I32" s="20">
        <v>13110940</v>
      </c>
      <c r="J32" s="20">
        <v>13110940</v>
      </c>
      <c r="K32" s="20">
        <v>14732799</v>
      </c>
      <c r="L32" s="20">
        <v>10432912</v>
      </c>
      <c r="M32" s="20">
        <v>10856048</v>
      </c>
      <c r="N32" s="20">
        <v>10856048</v>
      </c>
      <c r="O32" s="20">
        <v>10856048</v>
      </c>
      <c r="P32" s="20">
        <v>10091721</v>
      </c>
      <c r="Q32" s="20">
        <v>11343086</v>
      </c>
      <c r="R32" s="20">
        <v>11343086</v>
      </c>
      <c r="S32" s="20">
        <v>6387132</v>
      </c>
      <c r="T32" s="20">
        <v>5544459</v>
      </c>
      <c r="U32" s="20">
        <v>5890865</v>
      </c>
      <c r="V32" s="20">
        <v>5890865</v>
      </c>
      <c r="W32" s="20">
        <v>5890865</v>
      </c>
      <c r="X32" s="20">
        <v>4500000</v>
      </c>
      <c r="Y32" s="20">
        <v>1390865</v>
      </c>
      <c r="Z32" s="21">
        <v>30.91</v>
      </c>
      <c r="AA32" s="22">
        <v>4500000</v>
      </c>
    </row>
    <row r="33" spans="1:27" ht="13.5">
      <c r="A33" s="23" t="s">
        <v>58</v>
      </c>
      <c r="B33" s="17"/>
      <c r="C33" s="18">
        <v>345937</v>
      </c>
      <c r="D33" s="18">
        <v>345937</v>
      </c>
      <c r="E33" s="19">
        <v>400000</v>
      </c>
      <c r="F33" s="20">
        <v>20400000</v>
      </c>
      <c r="G33" s="20">
        <v>17050131</v>
      </c>
      <c r="H33" s="20">
        <v>23293434</v>
      </c>
      <c r="I33" s="20">
        <v>17014129</v>
      </c>
      <c r="J33" s="20">
        <v>17014129</v>
      </c>
      <c r="K33" s="20">
        <v>17014130</v>
      </c>
      <c r="L33" s="20">
        <v>23293435</v>
      </c>
      <c r="M33" s="20">
        <v>23293435</v>
      </c>
      <c r="N33" s="20">
        <v>23293435</v>
      </c>
      <c r="O33" s="20">
        <v>23293435</v>
      </c>
      <c r="P33" s="20">
        <v>23293435</v>
      </c>
      <c r="Q33" s="20">
        <v>23282529</v>
      </c>
      <c r="R33" s="20">
        <v>23282529</v>
      </c>
      <c r="S33" s="20">
        <v>23282530</v>
      </c>
      <c r="T33" s="20">
        <v>23282529</v>
      </c>
      <c r="U33" s="20">
        <v>23262363</v>
      </c>
      <c r="V33" s="20">
        <v>23262363</v>
      </c>
      <c r="W33" s="20">
        <v>23262363</v>
      </c>
      <c r="X33" s="20">
        <v>20400000</v>
      </c>
      <c r="Y33" s="20">
        <v>2862363</v>
      </c>
      <c r="Z33" s="21">
        <v>14.03</v>
      </c>
      <c r="AA33" s="22">
        <v>20400000</v>
      </c>
    </row>
    <row r="34" spans="1:27" ht="13.5">
      <c r="A34" s="27" t="s">
        <v>59</v>
      </c>
      <c r="B34" s="28"/>
      <c r="C34" s="29">
        <f aca="true" t="shared" si="3" ref="C34:Y34">SUM(C29:C33)</f>
        <v>5072635</v>
      </c>
      <c r="D34" s="29">
        <f>SUM(D29:D33)</f>
        <v>5072635</v>
      </c>
      <c r="E34" s="30">
        <f t="shared" si="3"/>
        <v>5982000</v>
      </c>
      <c r="F34" s="31">
        <f t="shared" si="3"/>
        <v>25982000</v>
      </c>
      <c r="G34" s="31">
        <f t="shared" si="3"/>
        <v>28289318</v>
      </c>
      <c r="H34" s="31">
        <f t="shared" si="3"/>
        <v>37107537</v>
      </c>
      <c r="I34" s="31">
        <f t="shared" si="3"/>
        <v>31135025</v>
      </c>
      <c r="J34" s="31">
        <f t="shared" si="3"/>
        <v>31135025</v>
      </c>
      <c r="K34" s="31">
        <f t="shared" si="3"/>
        <v>32761047</v>
      </c>
      <c r="L34" s="31">
        <f t="shared" si="3"/>
        <v>34734193</v>
      </c>
      <c r="M34" s="31">
        <f t="shared" si="3"/>
        <v>35169003</v>
      </c>
      <c r="N34" s="31">
        <f t="shared" si="3"/>
        <v>35169003</v>
      </c>
      <c r="O34" s="31">
        <f t="shared" si="3"/>
        <v>35169003</v>
      </c>
      <c r="P34" s="31">
        <f t="shared" si="3"/>
        <v>34395422</v>
      </c>
      <c r="Q34" s="31">
        <f t="shared" si="3"/>
        <v>35635155</v>
      </c>
      <c r="R34" s="31">
        <f t="shared" si="3"/>
        <v>35635155</v>
      </c>
      <c r="S34" s="31">
        <f t="shared" si="3"/>
        <v>30680033</v>
      </c>
      <c r="T34" s="31">
        <f t="shared" si="3"/>
        <v>32839180</v>
      </c>
      <c r="U34" s="31">
        <f t="shared" si="3"/>
        <v>30172170</v>
      </c>
      <c r="V34" s="31">
        <f t="shared" si="3"/>
        <v>30172170</v>
      </c>
      <c r="W34" s="31">
        <f t="shared" si="3"/>
        <v>30172170</v>
      </c>
      <c r="X34" s="31">
        <f t="shared" si="3"/>
        <v>25982000</v>
      </c>
      <c r="Y34" s="31">
        <f t="shared" si="3"/>
        <v>4190170</v>
      </c>
      <c r="Z34" s="32">
        <f>+IF(X34&lt;&gt;0,+(Y34/X34)*100,0)</f>
        <v>16.127203448541298</v>
      </c>
      <c r="AA34" s="33">
        <f>SUM(AA29:AA33)</f>
        <v>25982000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6911810</v>
      </c>
      <c r="D38" s="18">
        <v>6911810</v>
      </c>
      <c r="E38" s="19">
        <v>3304000</v>
      </c>
      <c r="F38" s="20">
        <v>3304000</v>
      </c>
      <c r="G38" s="20">
        <v>5926766</v>
      </c>
      <c r="H38" s="20">
        <v>33578063</v>
      </c>
      <c r="I38" s="20">
        <v>6279305</v>
      </c>
      <c r="J38" s="20">
        <v>6279305</v>
      </c>
      <c r="K38" s="20">
        <v>6279305</v>
      </c>
      <c r="L38" s="20">
        <v>6279304</v>
      </c>
      <c r="M38" s="20">
        <v>6279305</v>
      </c>
      <c r="N38" s="20">
        <v>6279305</v>
      </c>
      <c r="O38" s="20">
        <v>6279305</v>
      </c>
      <c r="P38" s="20"/>
      <c r="Q38" s="20">
        <v>6268398</v>
      </c>
      <c r="R38" s="20">
        <v>6268398</v>
      </c>
      <c r="S38" s="20"/>
      <c r="T38" s="20"/>
      <c r="U38" s="20">
        <v>6248232</v>
      </c>
      <c r="V38" s="20">
        <v>6248232</v>
      </c>
      <c r="W38" s="20">
        <v>6248232</v>
      </c>
      <c r="X38" s="20">
        <v>3304000</v>
      </c>
      <c r="Y38" s="20">
        <v>2944232</v>
      </c>
      <c r="Z38" s="21">
        <v>89.11</v>
      </c>
      <c r="AA38" s="22">
        <v>3304000</v>
      </c>
    </row>
    <row r="39" spans="1:27" ht="13.5">
      <c r="A39" s="27" t="s">
        <v>61</v>
      </c>
      <c r="B39" s="35"/>
      <c r="C39" s="29">
        <f aca="true" t="shared" si="4" ref="C39:Y39">SUM(C37:C38)</f>
        <v>6911810</v>
      </c>
      <c r="D39" s="29">
        <f>SUM(D37:D38)</f>
        <v>6911810</v>
      </c>
      <c r="E39" s="36">
        <f t="shared" si="4"/>
        <v>3304000</v>
      </c>
      <c r="F39" s="37">
        <f t="shared" si="4"/>
        <v>3304000</v>
      </c>
      <c r="G39" s="37">
        <f t="shared" si="4"/>
        <v>5926766</v>
      </c>
      <c r="H39" s="37">
        <f t="shared" si="4"/>
        <v>33578063</v>
      </c>
      <c r="I39" s="37">
        <f t="shared" si="4"/>
        <v>6279305</v>
      </c>
      <c r="J39" s="37">
        <f t="shared" si="4"/>
        <v>6279305</v>
      </c>
      <c r="K39" s="37">
        <f t="shared" si="4"/>
        <v>6279305</v>
      </c>
      <c r="L39" s="37">
        <f t="shared" si="4"/>
        <v>6279304</v>
      </c>
      <c r="M39" s="37">
        <f t="shared" si="4"/>
        <v>6279305</v>
      </c>
      <c r="N39" s="37">
        <f t="shared" si="4"/>
        <v>6279305</v>
      </c>
      <c r="O39" s="37">
        <f t="shared" si="4"/>
        <v>6279305</v>
      </c>
      <c r="P39" s="37">
        <f t="shared" si="4"/>
        <v>0</v>
      </c>
      <c r="Q39" s="37">
        <f t="shared" si="4"/>
        <v>6268398</v>
      </c>
      <c r="R39" s="37">
        <f t="shared" si="4"/>
        <v>6268398</v>
      </c>
      <c r="S39" s="37">
        <f t="shared" si="4"/>
        <v>0</v>
      </c>
      <c r="T39" s="37">
        <f t="shared" si="4"/>
        <v>0</v>
      </c>
      <c r="U39" s="37">
        <f t="shared" si="4"/>
        <v>6248232</v>
      </c>
      <c r="V39" s="37">
        <f t="shared" si="4"/>
        <v>6248232</v>
      </c>
      <c r="W39" s="37">
        <f t="shared" si="4"/>
        <v>6248232</v>
      </c>
      <c r="X39" s="37">
        <f t="shared" si="4"/>
        <v>3304000</v>
      </c>
      <c r="Y39" s="37">
        <f t="shared" si="4"/>
        <v>2944232</v>
      </c>
      <c r="Z39" s="38">
        <f>+IF(X39&lt;&gt;0,+(Y39/X39)*100,0)</f>
        <v>89.11113801452785</v>
      </c>
      <c r="AA39" s="39">
        <f>SUM(AA37:AA38)</f>
        <v>3304000</v>
      </c>
    </row>
    <row r="40" spans="1:27" ht="13.5">
      <c r="A40" s="27" t="s">
        <v>62</v>
      </c>
      <c r="B40" s="28"/>
      <c r="C40" s="29">
        <f aca="true" t="shared" si="5" ref="C40:Y40">+C34+C39</f>
        <v>11984445</v>
      </c>
      <c r="D40" s="29">
        <f>+D34+D39</f>
        <v>11984445</v>
      </c>
      <c r="E40" s="30">
        <f t="shared" si="5"/>
        <v>9286000</v>
      </c>
      <c r="F40" s="31">
        <f t="shared" si="5"/>
        <v>29286000</v>
      </c>
      <c r="G40" s="31">
        <f t="shared" si="5"/>
        <v>34216084</v>
      </c>
      <c r="H40" s="31">
        <f t="shared" si="5"/>
        <v>70685600</v>
      </c>
      <c r="I40" s="31">
        <f t="shared" si="5"/>
        <v>37414330</v>
      </c>
      <c r="J40" s="31">
        <f t="shared" si="5"/>
        <v>37414330</v>
      </c>
      <c r="K40" s="31">
        <f t="shared" si="5"/>
        <v>39040352</v>
      </c>
      <c r="L40" s="31">
        <f t="shared" si="5"/>
        <v>41013497</v>
      </c>
      <c r="M40" s="31">
        <f t="shared" si="5"/>
        <v>41448308</v>
      </c>
      <c r="N40" s="31">
        <f t="shared" si="5"/>
        <v>41448308</v>
      </c>
      <c r="O40" s="31">
        <f t="shared" si="5"/>
        <v>41448308</v>
      </c>
      <c r="P40" s="31">
        <f t="shared" si="5"/>
        <v>34395422</v>
      </c>
      <c r="Q40" s="31">
        <f t="shared" si="5"/>
        <v>41903553</v>
      </c>
      <c r="R40" s="31">
        <f t="shared" si="5"/>
        <v>41903553</v>
      </c>
      <c r="S40" s="31">
        <f t="shared" si="5"/>
        <v>30680033</v>
      </c>
      <c r="T40" s="31">
        <f t="shared" si="5"/>
        <v>32839180</v>
      </c>
      <c r="U40" s="31">
        <f t="shared" si="5"/>
        <v>36420402</v>
      </c>
      <c r="V40" s="31">
        <f t="shared" si="5"/>
        <v>36420402</v>
      </c>
      <c r="W40" s="31">
        <f t="shared" si="5"/>
        <v>36420402</v>
      </c>
      <c r="X40" s="31">
        <f t="shared" si="5"/>
        <v>29286000</v>
      </c>
      <c r="Y40" s="31">
        <f t="shared" si="5"/>
        <v>7134402</v>
      </c>
      <c r="Z40" s="32">
        <f>+IF(X40&lt;&gt;0,+(Y40/X40)*100,0)</f>
        <v>24.361135013316943</v>
      </c>
      <c r="AA40" s="33">
        <f>+AA34+AA39</f>
        <v>29286000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196919503</v>
      </c>
      <c r="D42" s="43">
        <f>+D25-D40</f>
        <v>196919503</v>
      </c>
      <c r="E42" s="44">
        <f t="shared" si="6"/>
        <v>212080000</v>
      </c>
      <c r="F42" s="45">
        <f t="shared" si="6"/>
        <v>243994000</v>
      </c>
      <c r="G42" s="45">
        <f t="shared" si="6"/>
        <v>209871114</v>
      </c>
      <c r="H42" s="45">
        <f t="shared" si="6"/>
        <v>205975003</v>
      </c>
      <c r="I42" s="45">
        <f t="shared" si="6"/>
        <v>203603460</v>
      </c>
      <c r="J42" s="45">
        <f t="shared" si="6"/>
        <v>203603460</v>
      </c>
      <c r="K42" s="45">
        <f t="shared" si="6"/>
        <v>201133171</v>
      </c>
      <c r="L42" s="45">
        <f t="shared" si="6"/>
        <v>222626434</v>
      </c>
      <c r="M42" s="45">
        <f t="shared" si="6"/>
        <v>218308749</v>
      </c>
      <c r="N42" s="45">
        <f t="shared" si="6"/>
        <v>218308749</v>
      </c>
      <c r="O42" s="45">
        <f t="shared" si="6"/>
        <v>218308749</v>
      </c>
      <c r="P42" s="45">
        <f t="shared" si="6"/>
        <v>222035878</v>
      </c>
      <c r="Q42" s="45">
        <f t="shared" si="6"/>
        <v>227828141</v>
      </c>
      <c r="R42" s="45">
        <f t="shared" si="6"/>
        <v>227828141</v>
      </c>
      <c r="S42" s="45">
        <f t="shared" si="6"/>
        <v>231406451</v>
      </c>
      <c r="T42" s="45">
        <f t="shared" si="6"/>
        <v>226208551</v>
      </c>
      <c r="U42" s="45">
        <f t="shared" si="6"/>
        <v>234786329</v>
      </c>
      <c r="V42" s="45">
        <f t="shared" si="6"/>
        <v>234786329</v>
      </c>
      <c r="W42" s="45">
        <f t="shared" si="6"/>
        <v>234786329</v>
      </c>
      <c r="X42" s="45">
        <f t="shared" si="6"/>
        <v>243994000</v>
      </c>
      <c r="Y42" s="45">
        <f t="shared" si="6"/>
        <v>-9207671</v>
      </c>
      <c r="Z42" s="46">
        <f>+IF(X42&lt;&gt;0,+(Y42/X42)*100,0)</f>
        <v>-3.773728452338992</v>
      </c>
      <c r="AA42" s="47">
        <f>+AA25-AA40</f>
        <v>243994000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196919503</v>
      </c>
      <c r="D45" s="18">
        <v>196919503</v>
      </c>
      <c r="E45" s="19">
        <v>212080000</v>
      </c>
      <c r="F45" s="20">
        <v>243994000</v>
      </c>
      <c r="G45" s="20">
        <v>209871114</v>
      </c>
      <c r="H45" s="20">
        <v>205975003</v>
      </c>
      <c r="I45" s="20">
        <v>203603460</v>
      </c>
      <c r="J45" s="20">
        <v>203603460</v>
      </c>
      <c r="K45" s="20">
        <v>201133171</v>
      </c>
      <c r="L45" s="20">
        <v>222626434</v>
      </c>
      <c r="M45" s="20">
        <v>218308749</v>
      </c>
      <c r="N45" s="20">
        <v>218308749</v>
      </c>
      <c r="O45" s="20">
        <v>218308749</v>
      </c>
      <c r="P45" s="20">
        <v>222035878</v>
      </c>
      <c r="Q45" s="20">
        <v>227828141</v>
      </c>
      <c r="R45" s="20">
        <v>227828141</v>
      </c>
      <c r="S45" s="20">
        <v>231406451</v>
      </c>
      <c r="T45" s="20">
        <v>226208551</v>
      </c>
      <c r="U45" s="20">
        <v>234786329</v>
      </c>
      <c r="V45" s="20">
        <v>234786329</v>
      </c>
      <c r="W45" s="20">
        <v>234786329</v>
      </c>
      <c r="X45" s="20">
        <v>243994000</v>
      </c>
      <c r="Y45" s="20">
        <v>-9207671</v>
      </c>
      <c r="Z45" s="48">
        <v>-3.77</v>
      </c>
      <c r="AA45" s="22">
        <v>243994000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196919503</v>
      </c>
      <c r="D48" s="51">
        <f>SUM(D45:D47)</f>
        <v>196919503</v>
      </c>
      <c r="E48" s="52">
        <f t="shared" si="7"/>
        <v>212080000</v>
      </c>
      <c r="F48" s="53">
        <f t="shared" si="7"/>
        <v>243994000</v>
      </c>
      <c r="G48" s="53">
        <f t="shared" si="7"/>
        <v>209871114</v>
      </c>
      <c r="H48" s="53">
        <f t="shared" si="7"/>
        <v>205975003</v>
      </c>
      <c r="I48" s="53">
        <f t="shared" si="7"/>
        <v>203603460</v>
      </c>
      <c r="J48" s="53">
        <f t="shared" si="7"/>
        <v>203603460</v>
      </c>
      <c r="K48" s="53">
        <f t="shared" si="7"/>
        <v>201133171</v>
      </c>
      <c r="L48" s="53">
        <f t="shared" si="7"/>
        <v>222626434</v>
      </c>
      <c r="M48" s="53">
        <f t="shared" si="7"/>
        <v>218308749</v>
      </c>
      <c r="N48" s="53">
        <f t="shared" si="7"/>
        <v>218308749</v>
      </c>
      <c r="O48" s="53">
        <f t="shared" si="7"/>
        <v>218308749</v>
      </c>
      <c r="P48" s="53">
        <f t="shared" si="7"/>
        <v>222035878</v>
      </c>
      <c r="Q48" s="53">
        <f t="shared" si="7"/>
        <v>227828141</v>
      </c>
      <c r="R48" s="53">
        <f t="shared" si="7"/>
        <v>227828141</v>
      </c>
      <c r="S48" s="53">
        <f t="shared" si="7"/>
        <v>231406451</v>
      </c>
      <c r="T48" s="53">
        <f t="shared" si="7"/>
        <v>226208551</v>
      </c>
      <c r="U48" s="53">
        <f t="shared" si="7"/>
        <v>234786329</v>
      </c>
      <c r="V48" s="53">
        <f t="shared" si="7"/>
        <v>234786329</v>
      </c>
      <c r="W48" s="53">
        <f t="shared" si="7"/>
        <v>234786329</v>
      </c>
      <c r="X48" s="53">
        <f t="shared" si="7"/>
        <v>243994000</v>
      </c>
      <c r="Y48" s="53">
        <f t="shared" si="7"/>
        <v>-9207671</v>
      </c>
      <c r="Z48" s="54">
        <f>+IF(X48&lt;&gt;0,+(Y48/X48)*100,0)</f>
        <v>-3.773728452338992</v>
      </c>
      <c r="AA48" s="55">
        <f>SUM(AA45:AA47)</f>
        <v>243994000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894935</v>
      </c>
      <c r="D6" s="18">
        <v>894935</v>
      </c>
      <c r="E6" s="19">
        <v>8708121</v>
      </c>
      <c r="F6" s="20">
        <v>11036080</v>
      </c>
      <c r="G6" s="20">
        <v>37638073</v>
      </c>
      <c r="H6" s="20">
        <v>33643881</v>
      </c>
      <c r="I6" s="20">
        <v>26085423</v>
      </c>
      <c r="J6" s="20">
        <v>26085423</v>
      </c>
      <c r="K6" s="20">
        <v>19664257</v>
      </c>
      <c r="L6" s="20">
        <v>44383023</v>
      </c>
      <c r="M6" s="20">
        <v>29605880</v>
      </c>
      <c r="N6" s="20">
        <v>29605880</v>
      </c>
      <c r="O6" s="20">
        <v>23819107</v>
      </c>
      <c r="P6" s="20">
        <v>29629132</v>
      </c>
      <c r="Q6" s="20">
        <v>50551416</v>
      </c>
      <c r="R6" s="20">
        <v>50551416</v>
      </c>
      <c r="S6" s="20">
        <v>41272507</v>
      </c>
      <c r="T6" s="20">
        <v>26087420</v>
      </c>
      <c r="U6" s="20">
        <v>13509004</v>
      </c>
      <c r="V6" s="20">
        <v>13509004</v>
      </c>
      <c r="W6" s="20">
        <v>13509004</v>
      </c>
      <c r="X6" s="20">
        <v>11036080</v>
      </c>
      <c r="Y6" s="20">
        <v>2472924</v>
      </c>
      <c r="Z6" s="21">
        <v>22.41</v>
      </c>
      <c r="AA6" s="22">
        <v>11036080</v>
      </c>
    </row>
    <row r="7" spans="1:27" ht="13.5">
      <c r="A7" s="23" t="s">
        <v>34</v>
      </c>
      <c r="B7" s="17"/>
      <c r="C7" s="18"/>
      <c r="D7" s="18"/>
      <c r="E7" s="19">
        <v>8500000</v>
      </c>
      <c r="F7" s="20">
        <v>359000</v>
      </c>
      <c r="G7" s="20"/>
      <c r="H7" s="20">
        <v>355088</v>
      </c>
      <c r="I7" s="20">
        <v>355576</v>
      </c>
      <c r="J7" s="20">
        <v>355576</v>
      </c>
      <c r="K7" s="20">
        <v>355637</v>
      </c>
      <c r="L7" s="20">
        <v>356127</v>
      </c>
      <c r="M7" s="20">
        <v>107758</v>
      </c>
      <c r="N7" s="20">
        <v>107758</v>
      </c>
      <c r="O7" s="20">
        <v>107758</v>
      </c>
      <c r="P7" s="20">
        <v>357605</v>
      </c>
      <c r="Q7" s="20">
        <v>358117</v>
      </c>
      <c r="R7" s="20">
        <v>358117</v>
      </c>
      <c r="S7" s="20">
        <v>358614</v>
      </c>
      <c r="T7" s="20">
        <v>359129</v>
      </c>
      <c r="U7" s="20">
        <v>359629</v>
      </c>
      <c r="V7" s="20">
        <v>359629</v>
      </c>
      <c r="W7" s="20">
        <v>359629</v>
      </c>
      <c r="X7" s="20">
        <v>359000</v>
      </c>
      <c r="Y7" s="20">
        <v>629</v>
      </c>
      <c r="Z7" s="21">
        <v>0.18</v>
      </c>
      <c r="AA7" s="22">
        <v>359000</v>
      </c>
    </row>
    <row r="8" spans="1:27" ht="13.5">
      <c r="A8" s="23" t="s">
        <v>35</v>
      </c>
      <c r="B8" s="17"/>
      <c r="C8" s="18">
        <v>13277369</v>
      </c>
      <c r="D8" s="18">
        <v>13277369</v>
      </c>
      <c r="E8" s="19">
        <v>31841283</v>
      </c>
      <c r="F8" s="20">
        <v>48841283</v>
      </c>
      <c r="G8" s="20">
        <v>14279847</v>
      </c>
      <c r="H8" s="20">
        <v>52389145</v>
      </c>
      <c r="I8" s="20">
        <v>38596306</v>
      </c>
      <c r="J8" s="20">
        <v>38596306</v>
      </c>
      <c r="K8" s="20">
        <v>47709169</v>
      </c>
      <c r="L8" s="20">
        <v>53313025</v>
      </c>
      <c r="M8" s="20">
        <v>18013169</v>
      </c>
      <c r="N8" s="20">
        <v>18013169</v>
      </c>
      <c r="O8" s="20">
        <v>19340710</v>
      </c>
      <c r="P8" s="20">
        <v>18937324</v>
      </c>
      <c r="Q8" s="20">
        <v>20393465</v>
      </c>
      <c r="R8" s="20">
        <v>20393465</v>
      </c>
      <c r="S8" s="20">
        <v>21461076</v>
      </c>
      <c r="T8" s="20">
        <v>22342190</v>
      </c>
      <c r="U8" s="20">
        <v>23683712</v>
      </c>
      <c r="V8" s="20">
        <v>23683712</v>
      </c>
      <c r="W8" s="20">
        <v>23683712</v>
      </c>
      <c r="X8" s="20">
        <v>48841283</v>
      </c>
      <c r="Y8" s="20">
        <v>-25157571</v>
      </c>
      <c r="Z8" s="21">
        <v>-51.51</v>
      </c>
      <c r="AA8" s="22">
        <v>48841283</v>
      </c>
    </row>
    <row r="9" spans="1:27" ht="13.5">
      <c r="A9" s="23" t="s">
        <v>36</v>
      </c>
      <c r="B9" s="17"/>
      <c r="C9" s="18">
        <v>631522</v>
      </c>
      <c r="D9" s="18">
        <v>631522</v>
      </c>
      <c r="E9" s="19"/>
      <c r="F9" s="20"/>
      <c r="G9" s="20"/>
      <c r="H9" s="20"/>
      <c r="I9" s="20">
        <v>14818398</v>
      </c>
      <c r="J9" s="20">
        <v>14818398</v>
      </c>
      <c r="K9" s="20">
        <v>4613152</v>
      </c>
      <c r="L9" s="20"/>
      <c r="M9" s="20">
        <v>-3053906</v>
      </c>
      <c r="N9" s="20">
        <v>-3053906</v>
      </c>
      <c r="O9" s="20">
        <v>-2061889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>
        <v>3437444</v>
      </c>
      <c r="V10" s="24">
        <v>3437444</v>
      </c>
      <c r="W10" s="24">
        <v>3437444</v>
      </c>
      <c r="X10" s="20"/>
      <c r="Y10" s="24">
        <v>3437444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14803826</v>
      </c>
      <c r="D12" s="29">
        <f>SUM(D6:D11)</f>
        <v>14803826</v>
      </c>
      <c r="E12" s="30">
        <f t="shared" si="0"/>
        <v>49049404</v>
      </c>
      <c r="F12" s="31">
        <f t="shared" si="0"/>
        <v>60236363</v>
      </c>
      <c r="G12" s="31">
        <f t="shared" si="0"/>
        <v>51917920</v>
      </c>
      <c r="H12" s="31">
        <f t="shared" si="0"/>
        <v>86388114</v>
      </c>
      <c r="I12" s="31">
        <f t="shared" si="0"/>
        <v>79855703</v>
      </c>
      <c r="J12" s="31">
        <f t="shared" si="0"/>
        <v>79855703</v>
      </c>
      <c r="K12" s="31">
        <f t="shared" si="0"/>
        <v>72342215</v>
      </c>
      <c r="L12" s="31">
        <f t="shared" si="0"/>
        <v>98052175</v>
      </c>
      <c r="M12" s="31">
        <f t="shared" si="0"/>
        <v>44672901</v>
      </c>
      <c r="N12" s="31">
        <f t="shared" si="0"/>
        <v>44672901</v>
      </c>
      <c r="O12" s="31">
        <f t="shared" si="0"/>
        <v>41205686</v>
      </c>
      <c r="P12" s="31">
        <f t="shared" si="0"/>
        <v>48924061</v>
      </c>
      <c r="Q12" s="31">
        <f t="shared" si="0"/>
        <v>71302998</v>
      </c>
      <c r="R12" s="31">
        <f t="shared" si="0"/>
        <v>71302998</v>
      </c>
      <c r="S12" s="31">
        <f t="shared" si="0"/>
        <v>63092197</v>
      </c>
      <c r="T12" s="31">
        <f t="shared" si="0"/>
        <v>48788739</v>
      </c>
      <c r="U12" s="31">
        <f t="shared" si="0"/>
        <v>40989789</v>
      </c>
      <c r="V12" s="31">
        <f t="shared" si="0"/>
        <v>40989789</v>
      </c>
      <c r="W12" s="31">
        <f t="shared" si="0"/>
        <v>40989789</v>
      </c>
      <c r="X12" s="31">
        <f t="shared" si="0"/>
        <v>60236363</v>
      </c>
      <c r="Y12" s="31">
        <f t="shared" si="0"/>
        <v>-19246574</v>
      </c>
      <c r="Z12" s="32">
        <f>+IF(X12&lt;&gt;0,+(Y12/X12)*100,0)</f>
        <v>-31.95175312958387</v>
      </c>
      <c r="AA12" s="33">
        <f>SUM(AA6:AA11)</f>
        <v>60236363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26242300</v>
      </c>
      <c r="D17" s="18">
        <v>26242300</v>
      </c>
      <c r="E17" s="19">
        <v>25684000</v>
      </c>
      <c r="F17" s="20">
        <v>25684000</v>
      </c>
      <c r="G17" s="20"/>
      <c r="H17" s="20">
        <v>25684000</v>
      </c>
      <c r="I17" s="20">
        <v>25684000</v>
      </c>
      <c r="J17" s="20">
        <v>25684000</v>
      </c>
      <c r="K17" s="20">
        <v>25684000</v>
      </c>
      <c r="L17" s="20">
        <v>25684000</v>
      </c>
      <c r="M17" s="20">
        <v>26242300</v>
      </c>
      <c r="N17" s="20">
        <v>26242300</v>
      </c>
      <c r="O17" s="20">
        <v>26242300</v>
      </c>
      <c r="P17" s="20">
        <v>26242300</v>
      </c>
      <c r="Q17" s="20">
        <v>26242300</v>
      </c>
      <c r="R17" s="20">
        <v>26242300</v>
      </c>
      <c r="S17" s="20">
        <v>26242300</v>
      </c>
      <c r="T17" s="20">
        <v>26242300</v>
      </c>
      <c r="U17" s="20">
        <v>26242300</v>
      </c>
      <c r="V17" s="20">
        <v>26242300</v>
      </c>
      <c r="W17" s="20">
        <v>26242300</v>
      </c>
      <c r="X17" s="20">
        <v>25684000</v>
      </c>
      <c r="Y17" s="20">
        <v>558300</v>
      </c>
      <c r="Z17" s="21">
        <v>2.17</v>
      </c>
      <c r="AA17" s="22">
        <v>25684000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>
        <v>165035</v>
      </c>
      <c r="N18" s="20">
        <v>165035</v>
      </c>
      <c r="O18" s="20">
        <v>165544</v>
      </c>
      <c r="P18" s="20">
        <v>166005</v>
      </c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285887587</v>
      </c>
      <c r="D19" s="18">
        <v>285887587</v>
      </c>
      <c r="E19" s="19">
        <v>306437885</v>
      </c>
      <c r="F19" s="20">
        <v>331193885</v>
      </c>
      <c r="G19" s="20">
        <v>330224599</v>
      </c>
      <c r="H19" s="20">
        <v>303537908</v>
      </c>
      <c r="I19" s="20">
        <v>304806027</v>
      </c>
      <c r="J19" s="20">
        <v>304806027</v>
      </c>
      <c r="K19" s="20">
        <v>304806027</v>
      </c>
      <c r="L19" s="20">
        <v>310193222</v>
      </c>
      <c r="M19" s="20">
        <v>284123665</v>
      </c>
      <c r="N19" s="20">
        <v>284123665</v>
      </c>
      <c r="O19" s="20">
        <v>285675819</v>
      </c>
      <c r="P19" s="20">
        <v>288888819</v>
      </c>
      <c r="Q19" s="20">
        <v>291722281</v>
      </c>
      <c r="R19" s="20">
        <v>291722281</v>
      </c>
      <c r="S19" s="20">
        <v>293523342</v>
      </c>
      <c r="T19" s="20">
        <v>297142740</v>
      </c>
      <c r="U19" s="20">
        <v>319489236</v>
      </c>
      <c r="V19" s="20">
        <v>319489236</v>
      </c>
      <c r="W19" s="20">
        <v>319489236</v>
      </c>
      <c r="X19" s="20">
        <v>331193885</v>
      </c>
      <c r="Y19" s="20">
        <v>-11704649</v>
      </c>
      <c r="Z19" s="21">
        <v>-3.53</v>
      </c>
      <c r="AA19" s="22">
        <v>331193885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1020835</v>
      </c>
      <c r="D21" s="18">
        <v>1020835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14171659</v>
      </c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424302</v>
      </c>
      <c r="D22" s="18">
        <v>424302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4413116</v>
      </c>
      <c r="Q22" s="20"/>
      <c r="R22" s="20"/>
      <c r="S22" s="20">
        <v>14171659</v>
      </c>
      <c r="T22" s="20">
        <v>164500</v>
      </c>
      <c r="U22" s="20">
        <v>245776</v>
      </c>
      <c r="V22" s="20">
        <v>245776</v>
      </c>
      <c r="W22" s="20">
        <v>245776</v>
      </c>
      <c r="X22" s="20"/>
      <c r="Y22" s="20">
        <v>245776</v>
      </c>
      <c r="Z22" s="21"/>
      <c r="AA22" s="22"/>
    </row>
    <row r="23" spans="1:27" ht="13.5">
      <c r="A23" s="23" t="s">
        <v>49</v>
      </c>
      <c r="B23" s="17"/>
      <c r="C23" s="18">
        <v>13168404</v>
      </c>
      <c r="D23" s="18">
        <v>13168404</v>
      </c>
      <c r="E23" s="19"/>
      <c r="F23" s="20"/>
      <c r="G23" s="24"/>
      <c r="H23" s="24"/>
      <c r="I23" s="24"/>
      <c r="J23" s="20"/>
      <c r="K23" s="24"/>
      <c r="L23" s="24"/>
      <c r="M23" s="20">
        <v>4577616</v>
      </c>
      <c r="N23" s="24">
        <v>4577616</v>
      </c>
      <c r="O23" s="24">
        <v>4577616</v>
      </c>
      <c r="P23" s="24"/>
      <c r="Q23" s="20">
        <v>4413116</v>
      </c>
      <c r="R23" s="24">
        <v>4413116</v>
      </c>
      <c r="S23" s="24">
        <v>164500</v>
      </c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326743428</v>
      </c>
      <c r="D24" s="29">
        <f>SUM(D15:D23)</f>
        <v>326743428</v>
      </c>
      <c r="E24" s="36">
        <f t="shared" si="1"/>
        <v>332121885</v>
      </c>
      <c r="F24" s="37">
        <f t="shared" si="1"/>
        <v>356877885</v>
      </c>
      <c r="G24" s="37">
        <f t="shared" si="1"/>
        <v>330224599</v>
      </c>
      <c r="H24" s="37">
        <f t="shared" si="1"/>
        <v>329221908</v>
      </c>
      <c r="I24" s="37">
        <f t="shared" si="1"/>
        <v>330490027</v>
      </c>
      <c r="J24" s="37">
        <f t="shared" si="1"/>
        <v>330490027</v>
      </c>
      <c r="K24" s="37">
        <f t="shared" si="1"/>
        <v>330490027</v>
      </c>
      <c r="L24" s="37">
        <f t="shared" si="1"/>
        <v>335877222</v>
      </c>
      <c r="M24" s="37">
        <f t="shared" si="1"/>
        <v>315108616</v>
      </c>
      <c r="N24" s="37">
        <f t="shared" si="1"/>
        <v>315108616</v>
      </c>
      <c r="O24" s="37">
        <f t="shared" si="1"/>
        <v>316661279</v>
      </c>
      <c r="P24" s="37">
        <f t="shared" si="1"/>
        <v>319710240</v>
      </c>
      <c r="Q24" s="37">
        <f t="shared" si="1"/>
        <v>322377697</v>
      </c>
      <c r="R24" s="37">
        <f t="shared" si="1"/>
        <v>322377697</v>
      </c>
      <c r="S24" s="37">
        <f t="shared" si="1"/>
        <v>334101801</v>
      </c>
      <c r="T24" s="37">
        <f t="shared" si="1"/>
        <v>337721199</v>
      </c>
      <c r="U24" s="37">
        <f t="shared" si="1"/>
        <v>345977312</v>
      </c>
      <c r="V24" s="37">
        <f t="shared" si="1"/>
        <v>345977312</v>
      </c>
      <c r="W24" s="37">
        <f t="shared" si="1"/>
        <v>345977312</v>
      </c>
      <c r="X24" s="37">
        <f t="shared" si="1"/>
        <v>356877885</v>
      </c>
      <c r="Y24" s="37">
        <f t="shared" si="1"/>
        <v>-10900573</v>
      </c>
      <c r="Z24" s="38">
        <f>+IF(X24&lt;&gt;0,+(Y24/X24)*100,0)</f>
        <v>-3.0544265862817475</v>
      </c>
      <c r="AA24" s="39">
        <f>SUM(AA15:AA23)</f>
        <v>356877885</v>
      </c>
    </row>
    <row r="25" spans="1:27" ht="13.5">
      <c r="A25" s="27" t="s">
        <v>51</v>
      </c>
      <c r="B25" s="28"/>
      <c r="C25" s="29">
        <f aca="true" t="shared" si="2" ref="C25:Y25">+C12+C24</f>
        <v>341547254</v>
      </c>
      <c r="D25" s="29">
        <f>+D12+D24</f>
        <v>341547254</v>
      </c>
      <c r="E25" s="30">
        <f t="shared" si="2"/>
        <v>381171289</v>
      </c>
      <c r="F25" s="31">
        <f t="shared" si="2"/>
        <v>417114248</v>
      </c>
      <c r="G25" s="31">
        <f t="shared" si="2"/>
        <v>382142519</v>
      </c>
      <c r="H25" s="31">
        <f t="shared" si="2"/>
        <v>415610022</v>
      </c>
      <c r="I25" s="31">
        <f t="shared" si="2"/>
        <v>410345730</v>
      </c>
      <c r="J25" s="31">
        <f t="shared" si="2"/>
        <v>410345730</v>
      </c>
      <c r="K25" s="31">
        <f t="shared" si="2"/>
        <v>402832242</v>
      </c>
      <c r="L25" s="31">
        <f t="shared" si="2"/>
        <v>433929397</v>
      </c>
      <c r="M25" s="31">
        <f t="shared" si="2"/>
        <v>359781517</v>
      </c>
      <c r="N25" s="31">
        <f t="shared" si="2"/>
        <v>359781517</v>
      </c>
      <c r="O25" s="31">
        <f t="shared" si="2"/>
        <v>357866965</v>
      </c>
      <c r="P25" s="31">
        <f t="shared" si="2"/>
        <v>368634301</v>
      </c>
      <c r="Q25" s="31">
        <f t="shared" si="2"/>
        <v>393680695</v>
      </c>
      <c r="R25" s="31">
        <f t="shared" si="2"/>
        <v>393680695</v>
      </c>
      <c r="S25" s="31">
        <f t="shared" si="2"/>
        <v>397193998</v>
      </c>
      <c r="T25" s="31">
        <f t="shared" si="2"/>
        <v>386509938</v>
      </c>
      <c r="U25" s="31">
        <f t="shared" si="2"/>
        <v>386967101</v>
      </c>
      <c r="V25" s="31">
        <f t="shared" si="2"/>
        <v>386967101</v>
      </c>
      <c r="W25" s="31">
        <f t="shared" si="2"/>
        <v>386967101</v>
      </c>
      <c r="X25" s="31">
        <f t="shared" si="2"/>
        <v>417114248</v>
      </c>
      <c r="Y25" s="31">
        <f t="shared" si="2"/>
        <v>-30147147</v>
      </c>
      <c r="Z25" s="32">
        <f>+IF(X25&lt;&gt;0,+(Y25/X25)*100,0)</f>
        <v>-7.227551478893619</v>
      </c>
      <c r="AA25" s="33">
        <f>+AA12+AA24</f>
        <v>417114248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676050</v>
      </c>
      <c r="D30" s="18">
        <v>676050</v>
      </c>
      <c r="E30" s="19">
        <v>1700000</v>
      </c>
      <c r="F30" s="20">
        <v>1700000</v>
      </c>
      <c r="G30" s="20">
        <v>3206885</v>
      </c>
      <c r="H30" s="20">
        <v>5304378</v>
      </c>
      <c r="I30" s="20"/>
      <c r="J30" s="20"/>
      <c r="K30" s="20">
        <v>5645433</v>
      </c>
      <c r="L30" s="20">
        <v>4771858</v>
      </c>
      <c r="M30" s="20">
        <v>4771858</v>
      </c>
      <c r="N30" s="20">
        <v>4771858</v>
      </c>
      <c r="O30" s="20">
        <v>4771858</v>
      </c>
      <c r="P30" s="20">
        <v>4667802</v>
      </c>
      <c r="Q30" s="20">
        <v>4667802</v>
      </c>
      <c r="R30" s="20">
        <v>4667802</v>
      </c>
      <c r="S30" s="20"/>
      <c r="T30" s="20">
        <v>2550461</v>
      </c>
      <c r="U30" s="20"/>
      <c r="V30" s="20"/>
      <c r="W30" s="20"/>
      <c r="X30" s="20">
        <v>1700000</v>
      </c>
      <c r="Y30" s="20">
        <v>-1700000</v>
      </c>
      <c r="Z30" s="21">
        <v>-100</v>
      </c>
      <c r="AA30" s="22">
        <v>1700000</v>
      </c>
    </row>
    <row r="31" spans="1:27" ht="13.5">
      <c r="A31" s="23" t="s">
        <v>56</v>
      </c>
      <c r="B31" s="17"/>
      <c r="C31" s="18">
        <v>2242031</v>
      </c>
      <c r="D31" s="18">
        <v>2242031</v>
      </c>
      <c r="E31" s="19"/>
      <c r="F31" s="20"/>
      <c r="G31" s="20">
        <v>8595</v>
      </c>
      <c r="H31" s="20">
        <v>34310</v>
      </c>
      <c r="I31" s="20">
        <v>48549</v>
      </c>
      <c r="J31" s="20">
        <v>48549</v>
      </c>
      <c r="K31" s="20">
        <v>39152</v>
      </c>
      <c r="L31" s="20">
        <v>1552</v>
      </c>
      <c r="M31" s="20"/>
      <c r="N31" s="20"/>
      <c r="O31" s="20">
        <v>-17442</v>
      </c>
      <c r="P31" s="20"/>
      <c r="Q31" s="20">
        <v>876761</v>
      </c>
      <c r="R31" s="20">
        <v>876761</v>
      </c>
      <c r="S31" s="20">
        <v>1986</v>
      </c>
      <c r="T31" s="20"/>
      <c r="U31" s="20">
        <v>220</v>
      </c>
      <c r="V31" s="20">
        <v>220</v>
      </c>
      <c r="W31" s="20">
        <v>220</v>
      </c>
      <c r="X31" s="20"/>
      <c r="Y31" s="20">
        <v>220</v>
      </c>
      <c r="Z31" s="21"/>
      <c r="AA31" s="22"/>
    </row>
    <row r="32" spans="1:27" ht="13.5">
      <c r="A32" s="23" t="s">
        <v>57</v>
      </c>
      <c r="B32" s="17"/>
      <c r="C32" s="18">
        <v>27619243</v>
      </c>
      <c r="D32" s="18">
        <v>27619243</v>
      </c>
      <c r="E32" s="19">
        <v>13483000</v>
      </c>
      <c r="F32" s="20">
        <v>13483000</v>
      </c>
      <c r="G32" s="20">
        <v>21129804</v>
      </c>
      <c r="H32" s="20">
        <v>23312724</v>
      </c>
      <c r="I32" s="20">
        <v>24355710</v>
      </c>
      <c r="J32" s="20">
        <v>24355710</v>
      </c>
      <c r="K32" s="20">
        <v>19511903</v>
      </c>
      <c r="L32" s="20">
        <v>23572533</v>
      </c>
      <c r="M32" s="20">
        <v>15830507</v>
      </c>
      <c r="N32" s="20">
        <v>15830507</v>
      </c>
      <c r="O32" s="20">
        <v>13781301</v>
      </c>
      <c r="P32" s="20">
        <v>26122845</v>
      </c>
      <c r="Q32" s="20">
        <v>33485468</v>
      </c>
      <c r="R32" s="20">
        <v>33485468</v>
      </c>
      <c r="S32" s="20">
        <v>25112830</v>
      </c>
      <c r="T32" s="20">
        <v>15176308</v>
      </c>
      <c r="U32" s="20">
        <v>6173759</v>
      </c>
      <c r="V32" s="20">
        <v>6173759</v>
      </c>
      <c r="W32" s="20">
        <v>6173759</v>
      </c>
      <c r="X32" s="20">
        <v>13483000</v>
      </c>
      <c r="Y32" s="20">
        <v>-7309241</v>
      </c>
      <c r="Z32" s="21">
        <v>-54.21</v>
      </c>
      <c r="AA32" s="22">
        <v>13483000</v>
      </c>
    </row>
    <row r="33" spans="1:27" ht="13.5">
      <c r="A33" s="23" t="s">
        <v>58</v>
      </c>
      <c r="B33" s="17"/>
      <c r="C33" s="18">
        <v>895317</v>
      </c>
      <c r="D33" s="18">
        <v>895317</v>
      </c>
      <c r="E33" s="19">
        <v>3790682</v>
      </c>
      <c r="F33" s="20">
        <v>3790682</v>
      </c>
      <c r="G33" s="20">
        <v>5527927</v>
      </c>
      <c r="H33" s="20">
        <v>6495642</v>
      </c>
      <c r="I33" s="20">
        <v>6845992</v>
      </c>
      <c r="J33" s="20">
        <v>6845992</v>
      </c>
      <c r="K33" s="20">
        <v>2058414</v>
      </c>
      <c r="L33" s="20">
        <v>5887911</v>
      </c>
      <c r="M33" s="20">
        <v>7726453</v>
      </c>
      <c r="N33" s="20">
        <v>7726453</v>
      </c>
      <c r="O33" s="20">
        <v>8281263</v>
      </c>
      <c r="P33" s="20">
        <v>3134113</v>
      </c>
      <c r="Q33" s="20">
        <v>3228518</v>
      </c>
      <c r="R33" s="20">
        <v>3228518</v>
      </c>
      <c r="S33" s="20">
        <v>10575584</v>
      </c>
      <c r="T33" s="20">
        <v>5627453</v>
      </c>
      <c r="U33" s="20">
        <v>12961050</v>
      </c>
      <c r="V33" s="20">
        <v>12961050</v>
      </c>
      <c r="W33" s="20">
        <v>12961050</v>
      </c>
      <c r="X33" s="20">
        <v>3790682</v>
      </c>
      <c r="Y33" s="20">
        <v>9170368</v>
      </c>
      <c r="Z33" s="21">
        <v>241.92</v>
      </c>
      <c r="AA33" s="22">
        <v>3790682</v>
      </c>
    </row>
    <row r="34" spans="1:27" ht="13.5">
      <c r="A34" s="27" t="s">
        <v>59</v>
      </c>
      <c r="B34" s="28"/>
      <c r="C34" s="29">
        <f aca="true" t="shared" si="3" ref="C34:Y34">SUM(C29:C33)</f>
        <v>31432641</v>
      </c>
      <c r="D34" s="29">
        <f>SUM(D29:D33)</f>
        <v>31432641</v>
      </c>
      <c r="E34" s="30">
        <f t="shared" si="3"/>
        <v>18973682</v>
      </c>
      <c r="F34" s="31">
        <f t="shared" si="3"/>
        <v>18973682</v>
      </c>
      <c r="G34" s="31">
        <f t="shared" si="3"/>
        <v>29873211</v>
      </c>
      <c r="H34" s="31">
        <f t="shared" si="3"/>
        <v>35147054</v>
      </c>
      <c r="I34" s="31">
        <f t="shared" si="3"/>
        <v>31250251</v>
      </c>
      <c r="J34" s="31">
        <f t="shared" si="3"/>
        <v>31250251</v>
      </c>
      <c r="K34" s="31">
        <f t="shared" si="3"/>
        <v>27254902</v>
      </c>
      <c r="L34" s="31">
        <f t="shared" si="3"/>
        <v>34233854</v>
      </c>
      <c r="M34" s="31">
        <f t="shared" si="3"/>
        <v>28328818</v>
      </c>
      <c r="N34" s="31">
        <f t="shared" si="3"/>
        <v>28328818</v>
      </c>
      <c r="O34" s="31">
        <f t="shared" si="3"/>
        <v>26816980</v>
      </c>
      <c r="P34" s="31">
        <f t="shared" si="3"/>
        <v>33924760</v>
      </c>
      <c r="Q34" s="31">
        <f t="shared" si="3"/>
        <v>42258549</v>
      </c>
      <c r="R34" s="31">
        <f t="shared" si="3"/>
        <v>42258549</v>
      </c>
      <c r="S34" s="31">
        <f t="shared" si="3"/>
        <v>35690400</v>
      </c>
      <c r="T34" s="31">
        <f t="shared" si="3"/>
        <v>23354222</v>
      </c>
      <c r="U34" s="31">
        <f t="shared" si="3"/>
        <v>19135029</v>
      </c>
      <c r="V34" s="31">
        <f t="shared" si="3"/>
        <v>19135029</v>
      </c>
      <c r="W34" s="31">
        <f t="shared" si="3"/>
        <v>19135029</v>
      </c>
      <c r="X34" s="31">
        <f t="shared" si="3"/>
        <v>18973682</v>
      </c>
      <c r="Y34" s="31">
        <f t="shared" si="3"/>
        <v>161347</v>
      </c>
      <c r="Z34" s="32">
        <f>+IF(X34&lt;&gt;0,+(Y34/X34)*100,0)</f>
        <v>0.8503726372140105</v>
      </c>
      <c r="AA34" s="33">
        <f>SUM(AA29:AA33)</f>
        <v>18973682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1235642</v>
      </c>
      <c r="D37" s="18">
        <v>1235642</v>
      </c>
      <c r="E37" s="19">
        <v>1211607</v>
      </c>
      <c r="F37" s="20">
        <v>1211607</v>
      </c>
      <c r="G37" s="20">
        <v>5826405</v>
      </c>
      <c r="H37" s="20">
        <v>5768010</v>
      </c>
      <c r="I37" s="20"/>
      <c r="J37" s="20"/>
      <c r="K37" s="20"/>
      <c r="L37" s="20">
        <v>4891424</v>
      </c>
      <c r="M37" s="20">
        <v>4820101</v>
      </c>
      <c r="N37" s="20">
        <v>4820101</v>
      </c>
      <c r="O37" s="20">
        <v>4704809</v>
      </c>
      <c r="P37" s="20">
        <v>4650383</v>
      </c>
      <c r="Q37" s="20">
        <v>4728316</v>
      </c>
      <c r="R37" s="20">
        <v>4728316</v>
      </c>
      <c r="S37" s="20">
        <v>4646766</v>
      </c>
      <c r="T37" s="20">
        <v>4568597</v>
      </c>
      <c r="U37" s="20">
        <v>17138268</v>
      </c>
      <c r="V37" s="20">
        <v>17138268</v>
      </c>
      <c r="W37" s="20">
        <v>17138268</v>
      </c>
      <c r="X37" s="20">
        <v>1211607</v>
      </c>
      <c r="Y37" s="20">
        <v>15926661</v>
      </c>
      <c r="Z37" s="21">
        <v>1314.51</v>
      </c>
      <c r="AA37" s="22">
        <v>1211607</v>
      </c>
    </row>
    <row r="38" spans="1:27" ht="13.5">
      <c r="A38" s="23" t="s">
        <v>58</v>
      </c>
      <c r="B38" s="17"/>
      <c r="C38" s="18">
        <v>3995898</v>
      </c>
      <c r="D38" s="18">
        <v>3995898</v>
      </c>
      <c r="E38" s="19"/>
      <c r="F38" s="20">
        <v>5159380</v>
      </c>
      <c r="G38" s="20"/>
      <c r="H38" s="20"/>
      <c r="I38" s="20">
        <v>5233322</v>
      </c>
      <c r="J38" s="20">
        <v>5233322</v>
      </c>
      <c r="K38" s="20">
        <v>5171630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5159380</v>
      </c>
      <c r="Y38" s="20">
        <v>-5159380</v>
      </c>
      <c r="Z38" s="21">
        <v>-100</v>
      </c>
      <c r="AA38" s="22">
        <v>5159380</v>
      </c>
    </row>
    <row r="39" spans="1:27" ht="13.5">
      <c r="A39" s="27" t="s">
        <v>61</v>
      </c>
      <c r="B39" s="35"/>
      <c r="C39" s="29">
        <f aca="true" t="shared" si="4" ref="C39:Y39">SUM(C37:C38)</f>
        <v>5231540</v>
      </c>
      <c r="D39" s="29">
        <f>SUM(D37:D38)</f>
        <v>5231540</v>
      </c>
      <c r="E39" s="36">
        <f t="shared" si="4"/>
        <v>1211607</v>
      </c>
      <c r="F39" s="37">
        <f t="shared" si="4"/>
        <v>6370987</v>
      </c>
      <c r="G39" s="37">
        <f t="shared" si="4"/>
        <v>5826405</v>
      </c>
      <c r="H39" s="37">
        <f t="shared" si="4"/>
        <v>5768010</v>
      </c>
      <c r="I39" s="37">
        <f t="shared" si="4"/>
        <v>5233322</v>
      </c>
      <c r="J39" s="37">
        <f t="shared" si="4"/>
        <v>5233322</v>
      </c>
      <c r="K39" s="37">
        <f t="shared" si="4"/>
        <v>5171630</v>
      </c>
      <c r="L39" s="37">
        <f t="shared" si="4"/>
        <v>4891424</v>
      </c>
      <c r="M39" s="37">
        <f t="shared" si="4"/>
        <v>4820101</v>
      </c>
      <c r="N39" s="37">
        <f t="shared" si="4"/>
        <v>4820101</v>
      </c>
      <c r="O39" s="37">
        <f t="shared" si="4"/>
        <v>4704809</v>
      </c>
      <c r="P39" s="37">
        <f t="shared" si="4"/>
        <v>4650383</v>
      </c>
      <c r="Q39" s="37">
        <f t="shared" si="4"/>
        <v>4728316</v>
      </c>
      <c r="R39" s="37">
        <f t="shared" si="4"/>
        <v>4728316</v>
      </c>
      <c r="S39" s="37">
        <f t="shared" si="4"/>
        <v>4646766</v>
      </c>
      <c r="T39" s="37">
        <f t="shared" si="4"/>
        <v>4568597</v>
      </c>
      <c r="U39" s="37">
        <f t="shared" si="4"/>
        <v>17138268</v>
      </c>
      <c r="V39" s="37">
        <f t="shared" si="4"/>
        <v>17138268</v>
      </c>
      <c r="W39" s="37">
        <f t="shared" si="4"/>
        <v>17138268</v>
      </c>
      <c r="X39" s="37">
        <f t="shared" si="4"/>
        <v>6370987</v>
      </c>
      <c r="Y39" s="37">
        <f t="shared" si="4"/>
        <v>10767281</v>
      </c>
      <c r="Z39" s="38">
        <f>+IF(X39&lt;&gt;0,+(Y39/X39)*100,0)</f>
        <v>169.00491242565712</v>
      </c>
      <c r="AA39" s="39">
        <f>SUM(AA37:AA38)</f>
        <v>6370987</v>
      </c>
    </row>
    <row r="40" spans="1:27" ht="13.5">
      <c r="A40" s="27" t="s">
        <v>62</v>
      </c>
      <c r="B40" s="28"/>
      <c r="C40" s="29">
        <f aca="true" t="shared" si="5" ref="C40:Y40">+C34+C39</f>
        <v>36664181</v>
      </c>
      <c r="D40" s="29">
        <f>+D34+D39</f>
        <v>36664181</v>
      </c>
      <c r="E40" s="30">
        <f t="shared" si="5"/>
        <v>20185289</v>
      </c>
      <c r="F40" s="31">
        <f t="shared" si="5"/>
        <v>25344669</v>
      </c>
      <c r="G40" s="31">
        <f t="shared" si="5"/>
        <v>35699616</v>
      </c>
      <c r="H40" s="31">
        <f t="shared" si="5"/>
        <v>40915064</v>
      </c>
      <c r="I40" s="31">
        <f t="shared" si="5"/>
        <v>36483573</v>
      </c>
      <c r="J40" s="31">
        <f t="shared" si="5"/>
        <v>36483573</v>
      </c>
      <c r="K40" s="31">
        <f t="shared" si="5"/>
        <v>32426532</v>
      </c>
      <c r="L40" s="31">
        <f t="shared" si="5"/>
        <v>39125278</v>
      </c>
      <c r="M40" s="31">
        <f t="shared" si="5"/>
        <v>33148919</v>
      </c>
      <c r="N40" s="31">
        <f t="shared" si="5"/>
        <v>33148919</v>
      </c>
      <c r="O40" s="31">
        <f t="shared" si="5"/>
        <v>31521789</v>
      </c>
      <c r="P40" s="31">
        <f t="shared" si="5"/>
        <v>38575143</v>
      </c>
      <c r="Q40" s="31">
        <f t="shared" si="5"/>
        <v>46986865</v>
      </c>
      <c r="R40" s="31">
        <f t="shared" si="5"/>
        <v>46986865</v>
      </c>
      <c r="S40" s="31">
        <f t="shared" si="5"/>
        <v>40337166</v>
      </c>
      <c r="T40" s="31">
        <f t="shared" si="5"/>
        <v>27922819</v>
      </c>
      <c r="U40" s="31">
        <f t="shared" si="5"/>
        <v>36273297</v>
      </c>
      <c r="V40" s="31">
        <f t="shared" si="5"/>
        <v>36273297</v>
      </c>
      <c r="W40" s="31">
        <f t="shared" si="5"/>
        <v>36273297</v>
      </c>
      <c r="X40" s="31">
        <f t="shared" si="5"/>
        <v>25344669</v>
      </c>
      <c r="Y40" s="31">
        <f t="shared" si="5"/>
        <v>10928628</v>
      </c>
      <c r="Z40" s="32">
        <f>+IF(X40&lt;&gt;0,+(Y40/X40)*100,0)</f>
        <v>43.12002654285996</v>
      </c>
      <c r="AA40" s="33">
        <f>+AA34+AA39</f>
        <v>25344669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304883073</v>
      </c>
      <c r="D42" s="43">
        <f>+D25-D40</f>
        <v>304883073</v>
      </c>
      <c r="E42" s="44">
        <f t="shared" si="6"/>
        <v>360986000</v>
      </c>
      <c r="F42" s="45">
        <f t="shared" si="6"/>
        <v>391769579</v>
      </c>
      <c r="G42" s="45">
        <f t="shared" si="6"/>
        <v>346442903</v>
      </c>
      <c r="H42" s="45">
        <f t="shared" si="6"/>
        <v>374694958</v>
      </c>
      <c r="I42" s="45">
        <f t="shared" si="6"/>
        <v>373862157</v>
      </c>
      <c r="J42" s="45">
        <f t="shared" si="6"/>
        <v>373862157</v>
      </c>
      <c r="K42" s="45">
        <f t="shared" si="6"/>
        <v>370405710</v>
      </c>
      <c r="L42" s="45">
        <f t="shared" si="6"/>
        <v>394804119</v>
      </c>
      <c r="M42" s="45">
        <f t="shared" si="6"/>
        <v>326632598</v>
      </c>
      <c r="N42" s="45">
        <f t="shared" si="6"/>
        <v>326632598</v>
      </c>
      <c r="O42" s="45">
        <f t="shared" si="6"/>
        <v>326345176</v>
      </c>
      <c r="P42" s="45">
        <f t="shared" si="6"/>
        <v>330059158</v>
      </c>
      <c r="Q42" s="45">
        <f t="shared" si="6"/>
        <v>346693830</v>
      </c>
      <c r="R42" s="45">
        <f t="shared" si="6"/>
        <v>346693830</v>
      </c>
      <c r="S42" s="45">
        <f t="shared" si="6"/>
        <v>356856832</v>
      </c>
      <c r="T42" s="45">
        <f t="shared" si="6"/>
        <v>358587119</v>
      </c>
      <c r="U42" s="45">
        <f t="shared" si="6"/>
        <v>350693804</v>
      </c>
      <c r="V42" s="45">
        <f t="shared" si="6"/>
        <v>350693804</v>
      </c>
      <c r="W42" s="45">
        <f t="shared" si="6"/>
        <v>350693804</v>
      </c>
      <c r="X42" s="45">
        <f t="shared" si="6"/>
        <v>391769579</v>
      </c>
      <c r="Y42" s="45">
        <f t="shared" si="6"/>
        <v>-41075775</v>
      </c>
      <c r="Z42" s="46">
        <f>+IF(X42&lt;&gt;0,+(Y42/X42)*100,0)</f>
        <v>-10.484677014700011</v>
      </c>
      <c r="AA42" s="47">
        <f>+AA25-AA40</f>
        <v>391769579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289847142</v>
      </c>
      <c r="D45" s="18">
        <v>289847142</v>
      </c>
      <c r="E45" s="19">
        <v>360986000</v>
      </c>
      <c r="F45" s="20">
        <v>391769579</v>
      </c>
      <c r="G45" s="20">
        <v>331965272</v>
      </c>
      <c r="H45" s="20">
        <v>322960970</v>
      </c>
      <c r="I45" s="20">
        <v>318510117</v>
      </c>
      <c r="J45" s="20">
        <v>318510117</v>
      </c>
      <c r="K45" s="20">
        <v>319495179</v>
      </c>
      <c r="L45" s="20">
        <v>340607353</v>
      </c>
      <c r="M45" s="20">
        <v>313921625</v>
      </c>
      <c r="N45" s="20">
        <v>313921625</v>
      </c>
      <c r="O45" s="20">
        <v>313634203</v>
      </c>
      <c r="P45" s="20">
        <v>313564531</v>
      </c>
      <c r="Q45" s="20">
        <v>333982857</v>
      </c>
      <c r="R45" s="20">
        <v>333982857</v>
      </c>
      <c r="S45" s="20">
        <v>344145859</v>
      </c>
      <c r="T45" s="20">
        <v>345266632</v>
      </c>
      <c r="U45" s="20">
        <v>337373317</v>
      </c>
      <c r="V45" s="20">
        <v>337373317</v>
      </c>
      <c r="W45" s="20">
        <v>337373317</v>
      </c>
      <c r="X45" s="20">
        <v>391769579</v>
      </c>
      <c r="Y45" s="20">
        <v>-54396262</v>
      </c>
      <c r="Z45" s="48">
        <v>-13.88</v>
      </c>
      <c r="AA45" s="22">
        <v>391769579</v>
      </c>
    </row>
    <row r="46" spans="1:27" ht="13.5">
      <c r="A46" s="23" t="s">
        <v>67</v>
      </c>
      <c r="B46" s="17"/>
      <c r="C46" s="18">
        <v>15035931</v>
      </c>
      <c r="D46" s="18">
        <v>15035931</v>
      </c>
      <c r="E46" s="19"/>
      <c r="F46" s="20"/>
      <c r="G46" s="20">
        <v>14477631</v>
      </c>
      <c r="H46" s="20">
        <v>51733988</v>
      </c>
      <c r="I46" s="20">
        <v>55352040</v>
      </c>
      <c r="J46" s="20">
        <v>55352040</v>
      </c>
      <c r="K46" s="20">
        <v>50910531</v>
      </c>
      <c r="L46" s="20">
        <v>54196766</v>
      </c>
      <c r="M46" s="20">
        <v>12710973</v>
      </c>
      <c r="N46" s="20">
        <v>12710973</v>
      </c>
      <c r="O46" s="20">
        <v>12710973</v>
      </c>
      <c r="P46" s="20">
        <v>16494627</v>
      </c>
      <c r="Q46" s="20">
        <v>12710973</v>
      </c>
      <c r="R46" s="20">
        <v>12710973</v>
      </c>
      <c r="S46" s="20">
        <v>12710973</v>
      </c>
      <c r="T46" s="20">
        <v>13320487</v>
      </c>
      <c r="U46" s="20">
        <v>13320487</v>
      </c>
      <c r="V46" s="20">
        <v>13320487</v>
      </c>
      <c r="W46" s="20">
        <v>13320487</v>
      </c>
      <c r="X46" s="20"/>
      <c r="Y46" s="20">
        <v>13320487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304883073</v>
      </c>
      <c r="D48" s="51">
        <f>SUM(D45:D47)</f>
        <v>304883073</v>
      </c>
      <c r="E48" s="52">
        <f t="shared" si="7"/>
        <v>360986000</v>
      </c>
      <c r="F48" s="53">
        <f t="shared" si="7"/>
        <v>391769579</v>
      </c>
      <c r="G48" s="53">
        <f t="shared" si="7"/>
        <v>346442903</v>
      </c>
      <c r="H48" s="53">
        <f t="shared" si="7"/>
        <v>374694958</v>
      </c>
      <c r="I48" s="53">
        <f t="shared" si="7"/>
        <v>373862157</v>
      </c>
      <c r="J48" s="53">
        <f t="shared" si="7"/>
        <v>373862157</v>
      </c>
      <c r="K48" s="53">
        <f t="shared" si="7"/>
        <v>370405710</v>
      </c>
      <c r="L48" s="53">
        <f t="shared" si="7"/>
        <v>394804119</v>
      </c>
      <c r="M48" s="53">
        <f t="shared" si="7"/>
        <v>326632598</v>
      </c>
      <c r="N48" s="53">
        <f t="shared" si="7"/>
        <v>326632598</v>
      </c>
      <c r="O48" s="53">
        <f t="shared" si="7"/>
        <v>326345176</v>
      </c>
      <c r="P48" s="53">
        <f t="shared" si="7"/>
        <v>330059158</v>
      </c>
      <c r="Q48" s="53">
        <f t="shared" si="7"/>
        <v>346693830</v>
      </c>
      <c r="R48" s="53">
        <f t="shared" si="7"/>
        <v>346693830</v>
      </c>
      <c r="S48" s="53">
        <f t="shared" si="7"/>
        <v>356856832</v>
      </c>
      <c r="T48" s="53">
        <f t="shared" si="7"/>
        <v>358587119</v>
      </c>
      <c r="U48" s="53">
        <f t="shared" si="7"/>
        <v>350693804</v>
      </c>
      <c r="V48" s="53">
        <f t="shared" si="7"/>
        <v>350693804</v>
      </c>
      <c r="W48" s="53">
        <f t="shared" si="7"/>
        <v>350693804</v>
      </c>
      <c r="X48" s="53">
        <f t="shared" si="7"/>
        <v>391769579</v>
      </c>
      <c r="Y48" s="53">
        <f t="shared" si="7"/>
        <v>-41075775</v>
      </c>
      <c r="Z48" s="54">
        <f>+IF(X48&lt;&gt;0,+(Y48/X48)*100,0)</f>
        <v>-10.484677014700011</v>
      </c>
      <c r="AA48" s="55">
        <f>SUM(AA45:AA47)</f>
        <v>391769579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2005917</v>
      </c>
      <c r="D6" s="18">
        <v>2005917</v>
      </c>
      <c r="E6" s="19">
        <v>2369000</v>
      </c>
      <c r="F6" s="20">
        <v>2830000</v>
      </c>
      <c r="G6" s="20">
        <v>1000</v>
      </c>
      <c r="H6" s="20">
        <v>1000</v>
      </c>
      <c r="I6" s="20">
        <v>2900920</v>
      </c>
      <c r="J6" s="20">
        <v>2900920</v>
      </c>
      <c r="K6" s="20">
        <v>12542486</v>
      </c>
      <c r="L6" s="20">
        <v>29747693</v>
      </c>
      <c r="M6" s="20">
        <v>7466609</v>
      </c>
      <c r="N6" s="20">
        <v>7466609</v>
      </c>
      <c r="O6" s="20">
        <v>6957989</v>
      </c>
      <c r="P6" s="20">
        <v>1000</v>
      </c>
      <c r="Q6" s="20">
        <v>1528225</v>
      </c>
      <c r="R6" s="20">
        <v>1528225</v>
      </c>
      <c r="S6" s="20">
        <v>4111892</v>
      </c>
      <c r="T6" s="20">
        <v>8369081</v>
      </c>
      <c r="U6" s="20">
        <v>3367395</v>
      </c>
      <c r="V6" s="20">
        <v>3367395</v>
      </c>
      <c r="W6" s="20">
        <v>3367395</v>
      </c>
      <c r="X6" s="20">
        <v>2830000</v>
      </c>
      <c r="Y6" s="20">
        <v>537395</v>
      </c>
      <c r="Z6" s="21">
        <v>18.99</v>
      </c>
      <c r="AA6" s="22">
        <v>2830000</v>
      </c>
    </row>
    <row r="7" spans="1:27" ht="13.5">
      <c r="A7" s="23" t="s">
        <v>34</v>
      </c>
      <c r="B7" s="17"/>
      <c r="C7" s="18">
        <v>55167850</v>
      </c>
      <c r="D7" s="18">
        <v>55167850</v>
      </c>
      <c r="E7" s="19">
        <v>35526000</v>
      </c>
      <c r="F7" s="20">
        <v>55526000</v>
      </c>
      <c r="G7" s="20">
        <v>94591408</v>
      </c>
      <c r="H7" s="20">
        <v>85661705</v>
      </c>
      <c r="I7" s="20">
        <v>77815505</v>
      </c>
      <c r="J7" s="20">
        <v>77815505</v>
      </c>
      <c r="K7" s="20">
        <v>68884205</v>
      </c>
      <c r="L7" s="20">
        <v>88275786</v>
      </c>
      <c r="M7" s="20">
        <v>107118573</v>
      </c>
      <c r="N7" s="20">
        <v>107118573</v>
      </c>
      <c r="O7" s="20">
        <v>98784445</v>
      </c>
      <c r="P7" s="20">
        <v>94782153</v>
      </c>
      <c r="Q7" s="20">
        <v>101042120</v>
      </c>
      <c r="R7" s="20">
        <v>101042120</v>
      </c>
      <c r="S7" s="20">
        <v>91566717</v>
      </c>
      <c r="T7" s="20">
        <v>82474323</v>
      </c>
      <c r="U7" s="20">
        <v>73317082</v>
      </c>
      <c r="V7" s="20">
        <v>73317082</v>
      </c>
      <c r="W7" s="20">
        <v>73317082</v>
      </c>
      <c r="X7" s="20">
        <v>55526000</v>
      </c>
      <c r="Y7" s="20">
        <v>17791082</v>
      </c>
      <c r="Z7" s="21">
        <v>32.04</v>
      </c>
      <c r="AA7" s="22">
        <v>55526000</v>
      </c>
    </row>
    <row r="8" spans="1:27" ht="13.5">
      <c r="A8" s="23" t="s">
        <v>35</v>
      </c>
      <c r="B8" s="17"/>
      <c r="C8" s="18">
        <v>1399877</v>
      </c>
      <c r="D8" s="18">
        <v>1399877</v>
      </c>
      <c r="E8" s="19">
        <v>4003000</v>
      </c>
      <c r="F8" s="20">
        <v>2411000</v>
      </c>
      <c r="G8" s="20">
        <v>2232699</v>
      </c>
      <c r="H8" s="20">
        <v>2232699</v>
      </c>
      <c r="I8" s="20">
        <v>2232699</v>
      </c>
      <c r="J8" s="20">
        <v>2232699</v>
      </c>
      <c r="K8" s="20">
        <v>5083762</v>
      </c>
      <c r="L8" s="20">
        <v>4602660</v>
      </c>
      <c r="M8" s="20">
        <v>5663019</v>
      </c>
      <c r="N8" s="20">
        <v>5663019</v>
      </c>
      <c r="O8" s="20"/>
      <c r="P8" s="20"/>
      <c r="Q8" s="20"/>
      <c r="R8" s="20"/>
      <c r="S8" s="20"/>
      <c r="T8" s="20"/>
      <c r="U8" s="20"/>
      <c r="V8" s="20"/>
      <c r="W8" s="20"/>
      <c r="X8" s="20">
        <v>2411000</v>
      </c>
      <c r="Y8" s="20">
        <v>-2411000</v>
      </c>
      <c r="Z8" s="21">
        <v>-100</v>
      </c>
      <c r="AA8" s="22">
        <v>2411000</v>
      </c>
    </row>
    <row r="9" spans="1:27" ht="13.5">
      <c r="A9" s="23" t="s">
        <v>36</v>
      </c>
      <c r="B9" s="17"/>
      <c r="C9" s="18">
        <v>5645884</v>
      </c>
      <c r="D9" s="18">
        <v>5645884</v>
      </c>
      <c r="E9" s="19"/>
      <c r="F9" s="20"/>
      <c r="G9" s="20">
        <v>6008884</v>
      </c>
      <c r="H9" s="20">
        <v>6944629</v>
      </c>
      <c r="I9" s="20">
        <v>6476992</v>
      </c>
      <c r="J9" s="20">
        <v>6476992</v>
      </c>
      <c r="K9" s="20">
        <v>3085805</v>
      </c>
      <c r="L9" s="20">
        <v>5287333</v>
      </c>
      <c r="M9" s="20">
        <v>6150394</v>
      </c>
      <c r="N9" s="20">
        <v>6150394</v>
      </c>
      <c r="O9" s="20">
        <v>15887053</v>
      </c>
      <c r="P9" s="20">
        <v>15661626</v>
      </c>
      <c r="Q9" s="20">
        <v>16173387</v>
      </c>
      <c r="R9" s="20">
        <v>16173387</v>
      </c>
      <c r="S9" s="20">
        <v>13147108</v>
      </c>
      <c r="T9" s="20">
        <v>23696292</v>
      </c>
      <c r="U9" s="20">
        <v>7656364</v>
      </c>
      <c r="V9" s="20">
        <v>7656364</v>
      </c>
      <c r="W9" s="20">
        <v>7656364</v>
      </c>
      <c r="X9" s="20"/>
      <c r="Y9" s="20">
        <v>7656364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64219528</v>
      </c>
      <c r="D12" s="29">
        <f>SUM(D6:D11)</f>
        <v>64219528</v>
      </c>
      <c r="E12" s="30">
        <f t="shared" si="0"/>
        <v>41898000</v>
      </c>
      <c r="F12" s="31">
        <f t="shared" si="0"/>
        <v>60767000</v>
      </c>
      <c r="G12" s="31">
        <f t="shared" si="0"/>
        <v>102833991</v>
      </c>
      <c r="H12" s="31">
        <f t="shared" si="0"/>
        <v>94840033</v>
      </c>
      <c r="I12" s="31">
        <f t="shared" si="0"/>
        <v>89426116</v>
      </c>
      <c r="J12" s="31">
        <f t="shared" si="0"/>
        <v>89426116</v>
      </c>
      <c r="K12" s="31">
        <f t="shared" si="0"/>
        <v>89596258</v>
      </c>
      <c r="L12" s="31">
        <f t="shared" si="0"/>
        <v>127913472</v>
      </c>
      <c r="M12" s="31">
        <f t="shared" si="0"/>
        <v>126398595</v>
      </c>
      <c r="N12" s="31">
        <f t="shared" si="0"/>
        <v>126398595</v>
      </c>
      <c r="O12" s="31">
        <f t="shared" si="0"/>
        <v>121629487</v>
      </c>
      <c r="P12" s="31">
        <f t="shared" si="0"/>
        <v>110444779</v>
      </c>
      <c r="Q12" s="31">
        <f t="shared" si="0"/>
        <v>118743732</v>
      </c>
      <c r="R12" s="31">
        <f t="shared" si="0"/>
        <v>118743732</v>
      </c>
      <c r="S12" s="31">
        <f t="shared" si="0"/>
        <v>108825717</v>
      </c>
      <c r="T12" s="31">
        <f t="shared" si="0"/>
        <v>114539696</v>
      </c>
      <c r="U12" s="31">
        <f t="shared" si="0"/>
        <v>84340841</v>
      </c>
      <c r="V12" s="31">
        <f t="shared" si="0"/>
        <v>84340841</v>
      </c>
      <c r="W12" s="31">
        <f t="shared" si="0"/>
        <v>84340841</v>
      </c>
      <c r="X12" s="31">
        <f t="shared" si="0"/>
        <v>60767000</v>
      </c>
      <c r="Y12" s="31">
        <f t="shared" si="0"/>
        <v>23573841</v>
      </c>
      <c r="Z12" s="32">
        <f>+IF(X12&lt;&gt;0,+(Y12/X12)*100,0)</f>
        <v>38.793820659239394</v>
      </c>
      <c r="AA12" s="33">
        <f>SUM(AA6:AA11)</f>
        <v>60767000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166449726</v>
      </c>
      <c r="D19" s="18">
        <v>166449726</v>
      </c>
      <c r="E19" s="19">
        <v>154259000</v>
      </c>
      <c r="F19" s="20">
        <v>219400000</v>
      </c>
      <c r="G19" s="20">
        <v>166449727</v>
      </c>
      <c r="H19" s="20">
        <v>166449727</v>
      </c>
      <c r="I19" s="20">
        <v>166449727</v>
      </c>
      <c r="J19" s="20">
        <v>166449727</v>
      </c>
      <c r="K19" s="20">
        <v>166449726</v>
      </c>
      <c r="L19" s="20">
        <v>166449726</v>
      </c>
      <c r="M19" s="20">
        <v>166449726</v>
      </c>
      <c r="N19" s="20">
        <v>166449726</v>
      </c>
      <c r="O19" s="20">
        <v>190041901</v>
      </c>
      <c r="P19" s="20">
        <v>195719540</v>
      </c>
      <c r="Q19" s="20">
        <v>206799728</v>
      </c>
      <c r="R19" s="20">
        <v>206799728</v>
      </c>
      <c r="S19" s="20">
        <v>211792464</v>
      </c>
      <c r="T19" s="20">
        <v>320193298</v>
      </c>
      <c r="U19" s="20">
        <v>219530481</v>
      </c>
      <c r="V19" s="20">
        <v>219530481</v>
      </c>
      <c r="W19" s="20">
        <v>219530481</v>
      </c>
      <c r="X19" s="20">
        <v>219400000</v>
      </c>
      <c r="Y19" s="20">
        <v>130481</v>
      </c>
      <c r="Z19" s="21">
        <v>0.06</v>
      </c>
      <c r="AA19" s="22">
        <v>219400000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49359</v>
      </c>
      <c r="D22" s="18">
        <v>49359</v>
      </c>
      <c r="E22" s="19"/>
      <c r="F22" s="20"/>
      <c r="G22" s="20">
        <v>49359</v>
      </c>
      <c r="H22" s="20">
        <v>49359</v>
      </c>
      <c r="I22" s="20">
        <v>49359</v>
      </c>
      <c r="J22" s="20">
        <v>49359</v>
      </c>
      <c r="K22" s="20">
        <v>49359</v>
      </c>
      <c r="L22" s="20">
        <v>49359</v>
      </c>
      <c r="M22" s="20">
        <v>49359</v>
      </c>
      <c r="N22" s="20">
        <v>49359</v>
      </c>
      <c r="O22" s="20">
        <v>49359</v>
      </c>
      <c r="P22" s="20">
        <v>49359</v>
      </c>
      <c r="Q22" s="20">
        <v>49359</v>
      </c>
      <c r="R22" s="20">
        <v>49359</v>
      </c>
      <c r="S22" s="20">
        <v>49359</v>
      </c>
      <c r="T22" s="20">
        <v>229073</v>
      </c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166499085</v>
      </c>
      <c r="D24" s="29">
        <f>SUM(D15:D23)</f>
        <v>166499085</v>
      </c>
      <c r="E24" s="36">
        <f t="shared" si="1"/>
        <v>154259000</v>
      </c>
      <c r="F24" s="37">
        <f t="shared" si="1"/>
        <v>219400000</v>
      </c>
      <c r="G24" s="37">
        <f t="shared" si="1"/>
        <v>166499086</v>
      </c>
      <c r="H24" s="37">
        <f t="shared" si="1"/>
        <v>166499086</v>
      </c>
      <c r="I24" s="37">
        <f t="shared" si="1"/>
        <v>166499086</v>
      </c>
      <c r="J24" s="37">
        <f t="shared" si="1"/>
        <v>166499086</v>
      </c>
      <c r="K24" s="37">
        <f t="shared" si="1"/>
        <v>166499085</v>
      </c>
      <c r="L24" s="37">
        <f t="shared" si="1"/>
        <v>166499085</v>
      </c>
      <c r="M24" s="37">
        <f t="shared" si="1"/>
        <v>166499085</v>
      </c>
      <c r="N24" s="37">
        <f t="shared" si="1"/>
        <v>166499085</v>
      </c>
      <c r="O24" s="37">
        <f t="shared" si="1"/>
        <v>190091260</v>
      </c>
      <c r="P24" s="37">
        <f t="shared" si="1"/>
        <v>195768899</v>
      </c>
      <c r="Q24" s="37">
        <f t="shared" si="1"/>
        <v>206849087</v>
      </c>
      <c r="R24" s="37">
        <f t="shared" si="1"/>
        <v>206849087</v>
      </c>
      <c r="S24" s="37">
        <f t="shared" si="1"/>
        <v>211841823</v>
      </c>
      <c r="T24" s="37">
        <f t="shared" si="1"/>
        <v>320422371</v>
      </c>
      <c r="U24" s="37">
        <f t="shared" si="1"/>
        <v>219530481</v>
      </c>
      <c r="V24" s="37">
        <f t="shared" si="1"/>
        <v>219530481</v>
      </c>
      <c r="W24" s="37">
        <f t="shared" si="1"/>
        <v>219530481</v>
      </c>
      <c r="X24" s="37">
        <f t="shared" si="1"/>
        <v>219400000</v>
      </c>
      <c r="Y24" s="37">
        <f t="shared" si="1"/>
        <v>130481</v>
      </c>
      <c r="Z24" s="38">
        <f>+IF(X24&lt;&gt;0,+(Y24/X24)*100,0)</f>
        <v>0.05947174111212397</v>
      </c>
      <c r="AA24" s="39">
        <f>SUM(AA15:AA23)</f>
        <v>219400000</v>
      </c>
    </row>
    <row r="25" spans="1:27" ht="13.5">
      <c r="A25" s="27" t="s">
        <v>51</v>
      </c>
      <c r="B25" s="28"/>
      <c r="C25" s="29">
        <f aca="true" t="shared" si="2" ref="C25:Y25">+C12+C24</f>
        <v>230718613</v>
      </c>
      <c r="D25" s="29">
        <f>+D12+D24</f>
        <v>230718613</v>
      </c>
      <c r="E25" s="30">
        <f t="shared" si="2"/>
        <v>196157000</v>
      </c>
      <c r="F25" s="31">
        <f t="shared" si="2"/>
        <v>280167000</v>
      </c>
      <c r="G25" s="31">
        <f t="shared" si="2"/>
        <v>269333077</v>
      </c>
      <c r="H25" s="31">
        <f t="shared" si="2"/>
        <v>261339119</v>
      </c>
      <c r="I25" s="31">
        <f t="shared" si="2"/>
        <v>255925202</v>
      </c>
      <c r="J25" s="31">
        <f t="shared" si="2"/>
        <v>255925202</v>
      </c>
      <c r="K25" s="31">
        <f t="shared" si="2"/>
        <v>256095343</v>
      </c>
      <c r="L25" s="31">
        <f t="shared" si="2"/>
        <v>294412557</v>
      </c>
      <c r="M25" s="31">
        <f t="shared" si="2"/>
        <v>292897680</v>
      </c>
      <c r="N25" s="31">
        <f t="shared" si="2"/>
        <v>292897680</v>
      </c>
      <c r="O25" s="31">
        <f t="shared" si="2"/>
        <v>311720747</v>
      </c>
      <c r="P25" s="31">
        <f t="shared" si="2"/>
        <v>306213678</v>
      </c>
      <c r="Q25" s="31">
        <f t="shared" si="2"/>
        <v>325592819</v>
      </c>
      <c r="R25" s="31">
        <f t="shared" si="2"/>
        <v>325592819</v>
      </c>
      <c r="S25" s="31">
        <f t="shared" si="2"/>
        <v>320667540</v>
      </c>
      <c r="T25" s="31">
        <f t="shared" si="2"/>
        <v>434962067</v>
      </c>
      <c r="U25" s="31">
        <f t="shared" si="2"/>
        <v>303871322</v>
      </c>
      <c r="V25" s="31">
        <f t="shared" si="2"/>
        <v>303871322</v>
      </c>
      <c r="W25" s="31">
        <f t="shared" si="2"/>
        <v>303871322</v>
      </c>
      <c r="X25" s="31">
        <f t="shared" si="2"/>
        <v>280167000</v>
      </c>
      <c r="Y25" s="31">
        <f t="shared" si="2"/>
        <v>23704322</v>
      </c>
      <c r="Z25" s="32">
        <f>+IF(X25&lt;&gt;0,+(Y25/X25)*100,0)</f>
        <v>8.46078303297676</v>
      </c>
      <c r="AA25" s="33">
        <f>+AA12+AA24</f>
        <v>280167000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1209296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266639</v>
      </c>
      <c r="D30" s="18">
        <v>266639</v>
      </c>
      <c r="E30" s="19">
        <v>959000</v>
      </c>
      <c r="F30" s="20"/>
      <c r="G30" s="20">
        <v>287252</v>
      </c>
      <c r="H30" s="20">
        <v>287252</v>
      </c>
      <c r="I30" s="20">
        <v>335730</v>
      </c>
      <c r="J30" s="20">
        <v>335730</v>
      </c>
      <c r="K30" s="20">
        <v>176119</v>
      </c>
      <c r="L30" s="20">
        <v>176119</v>
      </c>
      <c r="M30" s="20">
        <v>132287</v>
      </c>
      <c r="N30" s="20">
        <v>132287</v>
      </c>
      <c r="O30" s="20"/>
      <c r="P30" s="20"/>
      <c r="Q30" s="20"/>
      <c r="R30" s="20"/>
      <c r="S30" s="20"/>
      <c r="T30" s="20">
        <v>41008</v>
      </c>
      <c r="U30" s="20">
        <v>-6296</v>
      </c>
      <c r="V30" s="20">
        <v>-6296</v>
      </c>
      <c r="W30" s="20">
        <v>-6296</v>
      </c>
      <c r="X30" s="20"/>
      <c r="Y30" s="20">
        <v>-6296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43790696</v>
      </c>
      <c r="D32" s="18">
        <v>43790696</v>
      </c>
      <c r="E32" s="19">
        <v>46373000</v>
      </c>
      <c r="F32" s="20">
        <v>88146000</v>
      </c>
      <c r="G32" s="20">
        <v>50845697</v>
      </c>
      <c r="H32" s="20">
        <v>49684745</v>
      </c>
      <c r="I32" s="20">
        <v>49030010</v>
      </c>
      <c r="J32" s="20">
        <v>49030010</v>
      </c>
      <c r="K32" s="20">
        <v>60488504</v>
      </c>
      <c r="L32" s="20">
        <v>72561297</v>
      </c>
      <c r="M32" s="20">
        <v>75027641</v>
      </c>
      <c r="N32" s="20">
        <v>75027641</v>
      </c>
      <c r="O32" s="20">
        <v>67784007</v>
      </c>
      <c r="P32" s="20">
        <v>63394239</v>
      </c>
      <c r="Q32" s="20">
        <v>57781843</v>
      </c>
      <c r="R32" s="20">
        <v>57781843</v>
      </c>
      <c r="S32" s="20">
        <v>51091356</v>
      </c>
      <c r="T32" s="20">
        <v>60464981</v>
      </c>
      <c r="U32" s="20">
        <v>46119739</v>
      </c>
      <c r="V32" s="20">
        <v>46119739</v>
      </c>
      <c r="W32" s="20">
        <v>46119739</v>
      </c>
      <c r="X32" s="20">
        <v>88146000</v>
      </c>
      <c r="Y32" s="20">
        <v>-42026261</v>
      </c>
      <c r="Z32" s="21">
        <v>-47.68</v>
      </c>
      <c r="AA32" s="22">
        <v>88146000</v>
      </c>
    </row>
    <row r="33" spans="1:27" ht="13.5">
      <c r="A33" s="23" t="s">
        <v>58</v>
      </c>
      <c r="B33" s="17"/>
      <c r="C33" s="18">
        <v>2905035</v>
      </c>
      <c r="D33" s="18">
        <v>2905035</v>
      </c>
      <c r="E33" s="19"/>
      <c r="F33" s="20"/>
      <c r="G33" s="20">
        <v>2043293</v>
      </c>
      <c r="H33" s="20">
        <v>2043293</v>
      </c>
      <c r="I33" s="20">
        <v>2043293</v>
      </c>
      <c r="J33" s="20">
        <v>2043293</v>
      </c>
      <c r="K33" s="20">
        <v>2475317</v>
      </c>
      <c r="L33" s="20">
        <v>2475317</v>
      </c>
      <c r="M33" s="20">
        <v>2475317</v>
      </c>
      <c r="N33" s="20">
        <v>2475317</v>
      </c>
      <c r="O33" s="20">
        <v>10952130</v>
      </c>
      <c r="P33" s="20">
        <v>10952130</v>
      </c>
      <c r="Q33" s="20">
        <v>10952130</v>
      </c>
      <c r="R33" s="20">
        <v>10952130</v>
      </c>
      <c r="S33" s="20">
        <v>10952130</v>
      </c>
      <c r="T33" s="20">
        <v>7755534</v>
      </c>
      <c r="U33" s="20">
        <v>2475317</v>
      </c>
      <c r="V33" s="20">
        <v>2475317</v>
      </c>
      <c r="W33" s="20">
        <v>2475317</v>
      </c>
      <c r="X33" s="20"/>
      <c r="Y33" s="20">
        <v>2475317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46962370</v>
      </c>
      <c r="D34" s="29">
        <f>SUM(D29:D33)</f>
        <v>46962370</v>
      </c>
      <c r="E34" s="30">
        <f t="shared" si="3"/>
        <v>47332000</v>
      </c>
      <c r="F34" s="31">
        <f t="shared" si="3"/>
        <v>88146000</v>
      </c>
      <c r="G34" s="31">
        <f t="shared" si="3"/>
        <v>53176242</v>
      </c>
      <c r="H34" s="31">
        <f t="shared" si="3"/>
        <v>52015290</v>
      </c>
      <c r="I34" s="31">
        <f t="shared" si="3"/>
        <v>51409033</v>
      </c>
      <c r="J34" s="31">
        <f t="shared" si="3"/>
        <v>51409033</v>
      </c>
      <c r="K34" s="31">
        <f t="shared" si="3"/>
        <v>63139940</v>
      </c>
      <c r="L34" s="31">
        <f t="shared" si="3"/>
        <v>75212733</v>
      </c>
      <c r="M34" s="31">
        <f t="shared" si="3"/>
        <v>77635245</v>
      </c>
      <c r="N34" s="31">
        <f t="shared" si="3"/>
        <v>77635245</v>
      </c>
      <c r="O34" s="31">
        <f t="shared" si="3"/>
        <v>78736137</v>
      </c>
      <c r="P34" s="31">
        <f t="shared" si="3"/>
        <v>75555665</v>
      </c>
      <c r="Q34" s="31">
        <f t="shared" si="3"/>
        <v>68733973</v>
      </c>
      <c r="R34" s="31">
        <f t="shared" si="3"/>
        <v>68733973</v>
      </c>
      <c r="S34" s="31">
        <f t="shared" si="3"/>
        <v>62043486</v>
      </c>
      <c r="T34" s="31">
        <f t="shared" si="3"/>
        <v>68261523</v>
      </c>
      <c r="U34" s="31">
        <f t="shared" si="3"/>
        <v>48588760</v>
      </c>
      <c r="V34" s="31">
        <f t="shared" si="3"/>
        <v>48588760</v>
      </c>
      <c r="W34" s="31">
        <f t="shared" si="3"/>
        <v>48588760</v>
      </c>
      <c r="X34" s="31">
        <f t="shared" si="3"/>
        <v>88146000</v>
      </c>
      <c r="Y34" s="31">
        <f t="shared" si="3"/>
        <v>-39557240</v>
      </c>
      <c r="Z34" s="32">
        <f>+IF(X34&lt;&gt;0,+(Y34/X34)*100,0)</f>
        <v>-44.87695414426066</v>
      </c>
      <c r="AA34" s="33">
        <f>SUM(AA29:AA33)</f>
        <v>88146000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132646</v>
      </c>
      <c r="D37" s="18">
        <v>132646</v>
      </c>
      <c r="E37" s="19">
        <v>7391000</v>
      </c>
      <c r="F37" s="20"/>
      <c r="G37" s="20">
        <v>132646</v>
      </c>
      <c r="H37" s="20">
        <v>132646</v>
      </c>
      <c r="I37" s="20">
        <v>132646</v>
      </c>
      <c r="J37" s="20">
        <v>132646</v>
      </c>
      <c r="K37" s="20">
        <v>132646</v>
      </c>
      <c r="L37" s="20">
        <v>132646</v>
      </c>
      <c r="M37" s="20">
        <v>132646</v>
      </c>
      <c r="N37" s="20">
        <v>132646</v>
      </c>
      <c r="O37" s="20">
        <v>132646</v>
      </c>
      <c r="P37" s="20">
        <v>132646</v>
      </c>
      <c r="Q37" s="20">
        <v>132646</v>
      </c>
      <c r="R37" s="20">
        <v>132646</v>
      </c>
      <c r="S37" s="20">
        <v>132646</v>
      </c>
      <c r="T37" s="20">
        <v>132646</v>
      </c>
      <c r="U37" s="20">
        <v>132646</v>
      </c>
      <c r="V37" s="20">
        <v>132646</v>
      </c>
      <c r="W37" s="20">
        <v>132646</v>
      </c>
      <c r="X37" s="20"/>
      <c r="Y37" s="20">
        <v>132646</v>
      </c>
      <c r="Z37" s="21"/>
      <c r="AA37" s="22"/>
    </row>
    <row r="38" spans="1:27" ht="13.5">
      <c r="A38" s="23" t="s">
        <v>58</v>
      </c>
      <c r="B38" s="17"/>
      <c r="C38" s="18">
        <v>721279</v>
      </c>
      <c r="D38" s="18">
        <v>721279</v>
      </c>
      <c r="E38" s="19">
        <v>661000</v>
      </c>
      <c r="F38" s="20">
        <v>661000</v>
      </c>
      <c r="G38" s="20">
        <v>721279</v>
      </c>
      <c r="H38" s="20">
        <v>721279</v>
      </c>
      <c r="I38" s="20">
        <v>721279</v>
      </c>
      <c r="J38" s="20">
        <v>721279</v>
      </c>
      <c r="K38" s="20">
        <v>721279</v>
      </c>
      <c r="L38" s="20">
        <v>721279</v>
      </c>
      <c r="M38" s="20">
        <v>721279</v>
      </c>
      <c r="N38" s="20">
        <v>721279</v>
      </c>
      <c r="O38" s="20"/>
      <c r="P38" s="20"/>
      <c r="Q38" s="20"/>
      <c r="R38" s="20"/>
      <c r="S38" s="20"/>
      <c r="T38" s="20">
        <v>2764572</v>
      </c>
      <c r="U38" s="20">
        <v>721279</v>
      </c>
      <c r="V38" s="20">
        <v>721279</v>
      </c>
      <c r="W38" s="20">
        <v>721279</v>
      </c>
      <c r="X38" s="20">
        <v>661000</v>
      </c>
      <c r="Y38" s="20">
        <v>60279</v>
      </c>
      <c r="Z38" s="21">
        <v>9.12</v>
      </c>
      <c r="AA38" s="22">
        <v>661000</v>
      </c>
    </row>
    <row r="39" spans="1:27" ht="13.5">
      <c r="A39" s="27" t="s">
        <v>61</v>
      </c>
      <c r="B39" s="35"/>
      <c r="C39" s="29">
        <f aca="true" t="shared" si="4" ref="C39:Y39">SUM(C37:C38)</f>
        <v>853925</v>
      </c>
      <c r="D39" s="29">
        <f>SUM(D37:D38)</f>
        <v>853925</v>
      </c>
      <c r="E39" s="36">
        <f t="shared" si="4"/>
        <v>8052000</v>
      </c>
      <c r="F39" s="37">
        <f t="shared" si="4"/>
        <v>661000</v>
      </c>
      <c r="G39" s="37">
        <f t="shared" si="4"/>
        <v>853925</v>
      </c>
      <c r="H39" s="37">
        <f t="shared" si="4"/>
        <v>853925</v>
      </c>
      <c r="I39" s="37">
        <f t="shared" si="4"/>
        <v>853925</v>
      </c>
      <c r="J39" s="37">
        <f t="shared" si="4"/>
        <v>853925</v>
      </c>
      <c r="K39" s="37">
        <f t="shared" si="4"/>
        <v>853925</v>
      </c>
      <c r="L39" s="37">
        <f t="shared" si="4"/>
        <v>853925</v>
      </c>
      <c r="M39" s="37">
        <f t="shared" si="4"/>
        <v>853925</v>
      </c>
      <c r="N39" s="37">
        <f t="shared" si="4"/>
        <v>853925</v>
      </c>
      <c r="O39" s="37">
        <f t="shared" si="4"/>
        <v>132646</v>
      </c>
      <c r="P39" s="37">
        <f t="shared" si="4"/>
        <v>132646</v>
      </c>
      <c r="Q39" s="37">
        <f t="shared" si="4"/>
        <v>132646</v>
      </c>
      <c r="R39" s="37">
        <f t="shared" si="4"/>
        <v>132646</v>
      </c>
      <c r="S39" s="37">
        <f t="shared" si="4"/>
        <v>132646</v>
      </c>
      <c r="T39" s="37">
        <f t="shared" si="4"/>
        <v>2897218</v>
      </c>
      <c r="U39" s="37">
        <f t="shared" si="4"/>
        <v>853925</v>
      </c>
      <c r="V39" s="37">
        <f t="shared" si="4"/>
        <v>853925</v>
      </c>
      <c r="W39" s="37">
        <f t="shared" si="4"/>
        <v>853925</v>
      </c>
      <c r="X39" s="37">
        <f t="shared" si="4"/>
        <v>661000</v>
      </c>
      <c r="Y39" s="37">
        <f t="shared" si="4"/>
        <v>192925</v>
      </c>
      <c r="Z39" s="38">
        <f>+IF(X39&lt;&gt;0,+(Y39/X39)*100,0)</f>
        <v>29.186838124054464</v>
      </c>
      <c r="AA39" s="39">
        <f>SUM(AA37:AA38)</f>
        <v>661000</v>
      </c>
    </row>
    <row r="40" spans="1:27" ht="13.5">
      <c r="A40" s="27" t="s">
        <v>62</v>
      </c>
      <c r="B40" s="28"/>
      <c r="C40" s="29">
        <f aca="true" t="shared" si="5" ref="C40:Y40">+C34+C39</f>
        <v>47816295</v>
      </c>
      <c r="D40" s="29">
        <f>+D34+D39</f>
        <v>47816295</v>
      </c>
      <c r="E40" s="30">
        <f t="shared" si="5"/>
        <v>55384000</v>
      </c>
      <c r="F40" s="31">
        <f t="shared" si="5"/>
        <v>88807000</v>
      </c>
      <c r="G40" s="31">
        <f t="shared" si="5"/>
        <v>54030167</v>
      </c>
      <c r="H40" s="31">
        <f t="shared" si="5"/>
        <v>52869215</v>
      </c>
      <c r="I40" s="31">
        <f t="shared" si="5"/>
        <v>52262958</v>
      </c>
      <c r="J40" s="31">
        <f t="shared" si="5"/>
        <v>52262958</v>
      </c>
      <c r="K40" s="31">
        <f t="shared" si="5"/>
        <v>63993865</v>
      </c>
      <c r="L40" s="31">
        <f t="shared" si="5"/>
        <v>76066658</v>
      </c>
      <c r="M40" s="31">
        <f t="shared" si="5"/>
        <v>78489170</v>
      </c>
      <c r="N40" s="31">
        <f t="shared" si="5"/>
        <v>78489170</v>
      </c>
      <c r="O40" s="31">
        <f t="shared" si="5"/>
        <v>78868783</v>
      </c>
      <c r="P40" s="31">
        <f t="shared" si="5"/>
        <v>75688311</v>
      </c>
      <c r="Q40" s="31">
        <f t="shared" si="5"/>
        <v>68866619</v>
      </c>
      <c r="R40" s="31">
        <f t="shared" si="5"/>
        <v>68866619</v>
      </c>
      <c r="S40" s="31">
        <f t="shared" si="5"/>
        <v>62176132</v>
      </c>
      <c r="T40" s="31">
        <f t="shared" si="5"/>
        <v>71158741</v>
      </c>
      <c r="U40" s="31">
        <f t="shared" si="5"/>
        <v>49442685</v>
      </c>
      <c r="V40" s="31">
        <f t="shared" si="5"/>
        <v>49442685</v>
      </c>
      <c r="W40" s="31">
        <f t="shared" si="5"/>
        <v>49442685</v>
      </c>
      <c r="X40" s="31">
        <f t="shared" si="5"/>
        <v>88807000</v>
      </c>
      <c r="Y40" s="31">
        <f t="shared" si="5"/>
        <v>-39364315</v>
      </c>
      <c r="Z40" s="32">
        <f>+IF(X40&lt;&gt;0,+(Y40/X40)*100,0)</f>
        <v>-44.325689416374836</v>
      </c>
      <c r="AA40" s="33">
        <f>+AA34+AA39</f>
        <v>88807000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182902318</v>
      </c>
      <c r="D42" s="43">
        <f>+D25-D40</f>
        <v>182902318</v>
      </c>
      <c r="E42" s="44">
        <f t="shared" si="6"/>
        <v>140773000</v>
      </c>
      <c r="F42" s="45">
        <f t="shared" si="6"/>
        <v>191360000</v>
      </c>
      <c r="G42" s="45">
        <f t="shared" si="6"/>
        <v>215302910</v>
      </c>
      <c r="H42" s="45">
        <f t="shared" si="6"/>
        <v>208469904</v>
      </c>
      <c r="I42" s="45">
        <f t="shared" si="6"/>
        <v>203662244</v>
      </c>
      <c r="J42" s="45">
        <f t="shared" si="6"/>
        <v>203662244</v>
      </c>
      <c r="K42" s="45">
        <f t="shared" si="6"/>
        <v>192101478</v>
      </c>
      <c r="L42" s="45">
        <f t="shared" si="6"/>
        <v>218345899</v>
      </c>
      <c r="M42" s="45">
        <f t="shared" si="6"/>
        <v>214408510</v>
      </c>
      <c r="N42" s="45">
        <f t="shared" si="6"/>
        <v>214408510</v>
      </c>
      <c r="O42" s="45">
        <f t="shared" si="6"/>
        <v>232851964</v>
      </c>
      <c r="P42" s="45">
        <f t="shared" si="6"/>
        <v>230525367</v>
      </c>
      <c r="Q42" s="45">
        <f t="shared" si="6"/>
        <v>256726200</v>
      </c>
      <c r="R42" s="45">
        <f t="shared" si="6"/>
        <v>256726200</v>
      </c>
      <c r="S42" s="45">
        <f t="shared" si="6"/>
        <v>258491408</v>
      </c>
      <c r="T42" s="45">
        <f t="shared" si="6"/>
        <v>363803326</v>
      </c>
      <c r="U42" s="45">
        <f t="shared" si="6"/>
        <v>254428637</v>
      </c>
      <c r="V42" s="45">
        <f t="shared" si="6"/>
        <v>254428637</v>
      </c>
      <c r="W42" s="45">
        <f t="shared" si="6"/>
        <v>254428637</v>
      </c>
      <c r="X42" s="45">
        <f t="shared" si="6"/>
        <v>191360000</v>
      </c>
      <c r="Y42" s="45">
        <f t="shared" si="6"/>
        <v>63068637</v>
      </c>
      <c r="Z42" s="46">
        <f>+IF(X42&lt;&gt;0,+(Y42/X42)*100,0)</f>
        <v>32.958108800167224</v>
      </c>
      <c r="AA42" s="47">
        <f>+AA25-AA40</f>
        <v>191360000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22318307</v>
      </c>
      <c r="D45" s="18">
        <v>22318307</v>
      </c>
      <c r="E45" s="19"/>
      <c r="F45" s="20">
        <v>31506000</v>
      </c>
      <c r="G45" s="20">
        <v>30423863</v>
      </c>
      <c r="H45" s="20">
        <v>23590857</v>
      </c>
      <c r="I45" s="20">
        <v>18783197</v>
      </c>
      <c r="J45" s="20">
        <v>18783197</v>
      </c>
      <c r="K45" s="20">
        <v>9199160</v>
      </c>
      <c r="L45" s="20">
        <v>35443581</v>
      </c>
      <c r="M45" s="20">
        <v>31506192</v>
      </c>
      <c r="N45" s="20">
        <v>31506192</v>
      </c>
      <c r="O45" s="20">
        <v>134560671</v>
      </c>
      <c r="P45" s="20">
        <v>132234074</v>
      </c>
      <c r="Q45" s="20">
        <v>158434907</v>
      </c>
      <c r="R45" s="20">
        <v>158434907</v>
      </c>
      <c r="S45" s="20">
        <v>160200115</v>
      </c>
      <c r="T45" s="20">
        <v>265512033</v>
      </c>
      <c r="U45" s="20">
        <v>254428637</v>
      </c>
      <c r="V45" s="20">
        <v>254428637</v>
      </c>
      <c r="W45" s="20">
        <v>254428637</v>
      </c>
      <c r="X45" s="20">
        <v>31506000</v>
      </c>
      <c r="Y45" s="20">
        <v>222922637</v>
      </c>
      <c r="Z45" s="48">
        <v>707.56</v>
      </c>
      <c r="AA45" s="22">
        <v>31506000</v>
      </c>
    </row>
    <row r="46" spans="1:27" ht="13.5">
      <c r="A46" s="23" t="s">
        <v>67</v>
      </c>
      <c r="B46" s="17"/>
      <c r="C46" s="18">
        <v>160584011</v>
      </c>
      <c r="D46" s="18">
        <v>160584011</v>
      </c>
      <c r="E46" s="19">
        <v>140773000</v>
      </c>
      <c r="F46" s="20">
        <v>159854000</v>
      </c>
      <c r="G46" s="20">
        <v>184879047</v>
      </c>
      <c r="H46" s="20">
        <v>184879047</v>
      </c>
      <c r="I46" s="20">
        <v>184879047</v>
      </c>
      <c r="J46" s="20">
        <v>184879047</v>
      </c>
      <c r="K46" s="20">
        <v>182902318</v>
      </c>
      <c r="L46" s="20">
        <v>182902318</v>
      </c>
      <c r="M46" s="20">
        <v>182902318</v>
      </c>
      <c r="N46" s="20">
        <v>182902318</v>
      </c>
      <c r="O46" s="20">
        <v>98291293</v>
      </c>
      <c r="P46" s="20">
        <v>98291293</v>
      </c>
      <c r="Q46" s="20">
        <v>98291293</v>
      </c>
      <c r="R46" s="20">
        <v>98291293</v>
      </c>
      <c r="S46" s="20">
        <v>98291293</v>
      </c>
      <c r="T46" s="20">
        <v>98291293</v>
      </c>
      <c r="U46" s="20"/>
      <c r="V46" s="20"/>
      <c r="W46" s="20"/>
      <c r="X46" s="20">
        <v>159854000</v>
      </c>
      <c r="Y46" s="20">
        <v>-159854000</v>
      </c>
      <c r="Z46" s="48">
        <v>-100</v>
      </c>
      <c r="AA46" s="22">
        <v>159854000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182902318</v>
      </c>
      <c r="D48" s="51">
        <f>SUM(D45:D47)</f>
        <v>182902318</v>
      </c>
      <c r="E48" s="52">
        <f t="shared" si="7"/>
        <v>140773000</v>
      </c>
      <c r="F48" s="53">
        <f t="shared" si="7"/>
        <v>191360000</v>
      </c>
      <c r="G48" s="53">
        <f t="shared" si="7"/>
        <v>215302910</v>
      </c>
      <c r="H48" s="53">
        <f t="shared" si="7"/>
        <v>208469904</v>
      </c>
      <c r="I48" s="53">
        <f t="shared" si="7"/>
        <v>203662244</v>
      </c>
      <c r="J48" s="53">
        <f t="shared" si="7"/>
        <v>203662244</v>
      </c>
      <c r="K48" s="53">
        <f t="shared" si="7"/>
        <v>192101478</v>
      </c>
      <c r="L48" s="53">
        <f t="shared" si="7"/>
        <v>218345899</v>
      </c>
      <c r="M48" s="53">
        <f t="shared" si="7"/>
        <v>214408510</v>
      </c>
      <c r="N48" s="53">
        <f t="shared" si="7"/>
        <v>214408510</v>
      </c>
      <c r="O48" s="53">
        <f t="shared" si="7"/>
        <v>232851964</v>
      </c>
      <c r="P48" s="53">
        <f t="shared" si="7"/>
        <v>230525367</v>
      </c>
      <c r="Q48" s="53">
        <f t="shared" si="7"/>
        <v>256726200</v>
      </c>
      <c r="R48" s="53">
        <f t="shared" si="7"/>
        <v>256726200</v>
      </c>
      <c r="S48" s="53">
        <f t="shared" si="7"/>
        <v>258491408</v>
      </c>
      <c r="T48" s="53">
        <f t="shared" si="7"/>
        <v>363803326</v>
      </c>
      <c r="U48" s="53">
        <f t="shared" si="7"/>
        <v>254428637</v>
      </c>
      <c r="V48" s="53">
        <f t="shared" si="7"/>
        <v>254428637</v>
      </c>
      <c r="W48" s="53">
        <f t="shared" si="7"/>
        <v>254428637</v>
      </c>
      <c r="X48" s="53">
        <f t="shared" si="7"/>
        <v>191360000</v>
      </c>
      <c r="Y48" s="53">
        <f t="shared" si="7"/>
        <v>63068637</v>
      </c>
      <c r="Z48" s="54">
        <f>+IF(X48&lt;&gt;0,+(Y48/X48)*100,0)</f>
        <v>32.958108800167224</v>
      </c>
      <c r="AA48" s="55">
        <f>SUM(AA45:AA47)</f>
        <v>191360000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327907203</v>
      </c>
      <c r="D6" s="18">
        <v>327907203</v>
      </c>
      <c r="E6" s="19"/>
      <c r="F6" s="20"/>
      <c r="G6" s="20">
        <v>369304688</v>
      </c>
      <c r="H6" s="20">
        <v>329639752</v>
      </c>
      <c r="I6" s="20">
        <v>307903543</v>
      </c>
      <c r="J6" s="20">
        <v>307903543</v>
      </c>
      <c r="K6" s="20">
        <v>286960910</v>
      </c>
      <c r="L6" s="20">
        <v>239550463</v>
      </c>
      <c r="M6" s="20">
        <v>269556625</v>
      </c>
      <c r="N6" s="20">
        <v>269556625</v>
      </c>
      <c r="O6" s="20">
        <v>246828823</v>
      </c>
      <c r="P6" s="20">
        <v>197012093</v>
      </c>
      <c r="Q6" s="20">
        <v>283763340</v>
      </c>
      <c r="R6" s="20">
        <v>283763340</v>
      </c>
      <c r="S6" s="20">
        <v>217593000</v>
      </c>
      <c r="T6" s="20">
        <v>170568674</v>
      </c>
      <c r="U6" s="20">
        <v>340812924</v>
      </c>
      <c r="V6" s="20">
        <v>340812924</v>
      </c>
      <c r="W6" s="20">
        <v>340812924</v>
      </c>
      <c r="X6" s="20"/>
      <c r="Y6" s="20">
        <v>340812924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278841319</v>
      </c>
      <c r="F7" s="20">
        <v>233094319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233094319</v>
      </c>
      <c r="Y7" s="20">
        <v>-233094319</v>
      </c>
      <c r="Z7" s="21">
        <v>-100</v>
      </c>
      <c r="AA7" s="22">
        <v>233094319</v>
      </c>
    </row>
    <row r="8" spans="1:27" ht="13.5">
      <c r="A8" s="23" t="s">
        <v>35</v>
      </c>
      <c r="B8" s="17"/>
      <c r="C8" s="18">
        <v>522181845</v>
      </c>
      <c r="D8" s="18">
        <v>522181845</v>
      </c>
      <c r="E8" s="19">
        <v>474895577</v>
      </c>
      <c r="F8" s="20">
        <v>1093072325</v>
      </c>
      <c r="G8" s="20">
        <v>496621417</v>
      </c>
      <c r="H8" s="20">
        <v>551040042</v>
      </c>
      <c r="I8" s="20">
        <v>555123216</v>
      </c>
      <c r="J8" s="20">
        <v>555123216</v>
      </c>
      <c r="K8" s="20">
        <v>562345019</v>
      </c>
      <c r="L8" s="20">
        <v>580573862</v>
      </c>
      <c r="M8" s="20">
        <v>572916356</v>
      </c>
      <c r="N8" s="20">
        <v>572916356</v>
      </c>
      <c r="O8" s="20">
        <v>601575684</v>
      </c>
      <c r="P8" s="20">
        <v>620836552</v>
      </c>
      <c r="Q8" s="20">
        <v>634695983</v>
      </c>
      <c r="R8" s="20">
        <v>634695983</v>
      </c>
      <c r="S8" s="20">
        <v>653659691</v>
      </c>
      <c r="T8" s="20">
        <v>671806227</v>
      </c>
      <c r="U8" s="20">
        <v>682587533</v>
      </c>
      <c r="V8" s="20">
        <v>682587533</v>
      </c>
      <c r="W8" s="20">
        <v>682587533</v>
      </c>
      <c r="X8" s="20">
        <v>1093072325</v>
      </c>
      <c r="Y8" s="20">
        <v>-410484792</v>
      </c>
      <c r="Z8" s="21">
        <v>-37.55</v>
      </c>
      <c r="AA8" s="22">
        <v>1093072325</v>
      </c>
    </row>
    <row r="9" spans="1:27" ht="13.5">
      <c r="A9" s="23" t="s">
        <v>36</v>
      </c>
      <c r="B9" s="17"/>
      <c r="C9" s="18">
        <v>46562100</v>
      </c>
      <c r="D9" s="18">
        <v>46562100</v>
      </c>
      <c r="E9" s="19"/>
      <c r="F9" s="20"/>
      <c r="G9" s="20">
        <v>50735272</v>
      </c>
      <c r="H9" s="20">
        <v>112642317</v>
      </c>
      <c r="I9" s="20">
        <v>64087578</v>
      </c>
      <c r="J9" s="20">
        <v>64087578</v>
      </c>
      <c r="K9" s="20">
        <v>51034817</v>
      </c>
      <c r="L9" s="20">
        <v>163037092</v>
      </c>
      <c r="M9" s="20">
        <v>70610524</v>
      </c>
      <c r="N9" s="20">
        <v>70610524</v>
      </c>
      <c r="O9" s="20">
        <v>71731459</v>
      </c>
      <c r="P9" s="20">
        <v>73496662</v>
      </c>
      <c r="Q9" s="20">
        <v>77936300</v>
      </c>
      <c r="R9" s="20">
        <v>77936300</v>
      </c>
      <c r="S9" s="20">
        <v>81989525</v>
      </c>
      <c r="T9" s="20">
        <v>84082732</v>
      </c>
      <c r="U9" s="20">
        <v>100570052</v>
      </c>
      <c r="V9" s="20">
        <v>100570052</v>
      </c>
      <c r="W9" s="20">
        <v>100570052</v>
      </c>
      <c r="X9" s="20"/>
      <c r="Y9" s="20">
        <v>100570052</v>
      </c>
      <c r="Z9" s="21"/>
      <c r="AA9" s="22"/>
    </row>
    <row r="10" spans="1:27" ht="13.5">
      <c r="A10" s="23" t="s">
        <v>37</v>
      </c>
      <c r="B10" s="17"/>
      <c r="C10" s="18">
        <v>32593909</v>
      </c>
      <c r="D10" s="18">
        <v>32593909</v>
      </c>
      <c r="E10" s="19">
        <v>22158000</v>
      </c>
      <c r="F10" s="20">
        <v>22158000</v>
      </c>
      <c r="G10" s="24">
        <v>151168</v>
      </c>
      <c r="H10" s="24">
        <v>3009668</v>
      </c>
      <c r="I10" s="24">
        <v>399</v>
      </c>
      <c r="J10" s="20">
        <v>399</v>
      </c>
      <c r="K10" s="24">
        <v>5568</v>
      </c>
      <c r="L10" s="24">
        <v>5400</v>
      </c>
      <c r="M10" s="20">
        <v>10566</v>
      </c>
      <c r="N10" s="24">
        <v>10566</v>
      </c>
      <c r="O10" s="24">
        <v>10396</v>
      </c>
      <c r="P10" s="24"/>
      <c r="Q10" s="20">
        <v>10051</v>
      </c>
      <c r="R10" s="24">
        <v>10051</v>
      </c>
      <c r="S10" s="24">
        <v>9876</v>
      </c>
      <c r="T10" s="20">
        <v>9700</v>
      </c>
      <c r="U10" s="24">
        <v>9836</v>
      </c>
      <c r="V10" s="24">
        <v>9836</v>
      </c>
      <c r="W10" s="24">
        <v>9836</v>
      </c>
      <c r="X10" s="20">
        <v>22158000</v>
      </c>
      <c r="Y10" s="24">
        <v>-22148164</v>
      </c>
      <c r="Z10" s="25">
        <v>-99.96</v>
      </c>
      <c r="AA10" s="26">
        <v>22158000</v>
      </c>
    </row>
    <row r="11" spans="1:27" ht="13.5">
      <c r="A11" s="23" t="s">
        <v>38</v>
      </c>
      <c r="B11" s="17"/>
      <c r="C11" s="18">
        <v>12439141</v>
      </c>
      <c r="D11" s="18">
        <v>12439141</v>
      </c>
      <c r="E11" s="19"/>
      <c r="F11" s="20"/>
      <c r="G11" s="20">
        <v>10627124</v>
      </c>
      <c r="H11" s="20">
        <v>19640768</v>
      </c>
      <c r="I11" s="20">
        <v>18591212</v>
      </c>
      <c r="J11" s="20">
        <v>18591212</v>
      </c>
      <c r="K11" s="20">
        <v>19853569</v>
      </c>
      <c r="L11" s="20">
        <v>19281677</v>
      </c>
      <c r="M11" s="20">
        <v>20270924</v>
      </c>
      <c r="N11" s="20">
        <v>20270924</v>
      </c>
      <c r="O11" s="20">
        <v>19047047</v>
      </c>
      <c r="P11" s="20">
        <v>9865512</v>
      </c>
      <c r="Q11" s="20">
        <v>9704044</v>
      </c>
      <c r="R11" s="20">
        <v>9704044</v>
      </c>
      <c r="S11" s="20">
        <v>8883290</v>
      </c>
      <c r="T11" s="20">
        <v>9600627</v>
      </c>
      <c r="U11" s="20">
        <v>11610438</v>
      </c>
      <c r="V11" s="20">
        <v>11610438</v>
      </c>
      <c r="W11" s="20">
        <v>11610438</v>
      </c>
      <c r="X11" s="20"/>
      <c r="Y11" s="20">
        <v>11610438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941684198</v>
      </c>
      <c r="D12" s="29">
        <f>SUM(D6:D11)</f>
        <v>941684198</v>
      </c>
      <c r="E12" s="30">
        <f t="shared" si="0"/>
        <v>775894896</v>
      </c>
      <c r="F12" s="31">
        <f t="shared" si="0"/>
        <v>1348324644</v>
      </c>
      <c r="G12" s="31">
        <f t="shared" si="0"/>
        <v>927439669</v>
      </c>
      <c r="H12" s="31">
        <f t="shared" si="0"/>
        <v>1015972547</v>
      </c>
      <c r="I12" s="31">
        <f t="shared" si="0"/>
        <v>945705948</v>
      </c>
      <c r="J12" s="31">
        <f t="shared" si="0"/>
        <v>945705948</v>
      </c>
      <c r="K12" s="31">
        <f t="shared" si="0"/>
        <v>920199883</v>
      </c>
      <c r="L12" s="31">
        <f t="shared" si="0"/>
        <v>1002448494</v>
      </c>
      <c r="M12" s="31">
        <f t="shared" si="0"/>
        <v>933364995</v>
      </c>
      <c r="N12" s="31">
        <f t="shared" si="0"/>
        <v>933364995</v>
      </c>
      <c r="O12" s="31">
        <f t="shared" si="0"/>
        <v>939193409</v>
      </c>
      <c r="P12" s="31">
        <f t="shared" si="0"/>
        <v>901210819</v>
      </c>
      <c r="Q12" s="31">
        <f t="shared" si="0"/>
        <v>1006109718</v>
      </c>
      <c r="R12" s="31">
        <f t="shared" si="0"/>
        <v>1006109718</v>
      </c>
      <c r="S12" s="31">
        <f t="shared" si="0"/>
        <v>962135382</v>
      </c>
      <c r="T12" s="31">
        <f t="shared" si="0"/>
        <v>936067960</v>
      </c>
      <c r="U12" s="31">
        <f t="shared" si="0"/>
        <v>1135590783</v>
      </c>
      <c r="V12" s="31">
        <f t="shared" si="0"/>
        <v>1135590783</v>
      </c>
      <c r="W12" s="31">
        <f t="shared" si="0"/>
        <v>1135590783</v>
      </c>
      <c r="X12" s="31">
        <f t="shared" si="0"/>
        <v>1348324644</v>
      </c>
      <c r="Y12" s="31">
        <f t="shared" si="0"/>
        <v>-212733861</v>
      </c>
      <c r="Z12" s="32">
        <f>+IF(X12&lt;&gt;0,+(Y12/X12)*100,0)</f>
        <v>-15.777643903985487</v>
      </c>
      <c r="AA12" s="33">
        <f>SUM(AA6:AA11)</f>
        <v>1348324644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273695000</v>
      </c>
      <c r="D17" s="18">
        <v>273695000</v>
      </c>
      <c r="E17" s="19">
        <v>171249000</v>
      </c>
      <c r="F17" s="20">
        <v>171249000</v>
      </c>
      <c r="G17" s="20">
        <v>245993000</v>
      </c>
      <c r="H17" s="20">
        <v>245993000</v>
      </c>
      <c r="I17" s="20">
        <v>245902000</v>
      </c>
      <c r="J17" s="20">
        <v>245902000</v>
      </c>
      <c r="K17" s="20">
        <v>245902000</v>
      </c>
      <c r="L17" s="20">
        <v>273604000</v>
      </c>
      <c r="M17" s="20">
        <v>273604000</v>
      </c>
      <c r="N17" s="20">
        <v>273604000</v>
      </c>
      <c r="O17" s="20">
        <v>273604000</v>
      </c>
      <c r="P17" s="20">
        <v>279482000</v>
      </c>
      <c r="Q17" s="20">
        <v>279482000</v>
      </c>
      <c r="R17" s="20">
        <v>279482000</v>
      </c>
      <c r="S17" s="20">
        <v>279482000</v>
      </c>
      <c r="T17" s="20">
        <v>279482000</v>
      </c>
      <c r="U17" s="20">
        <v>279482000</v>
      </c>
      <c r="V17" s="20">
        <v>279482000</v>
      </c>
      <c r="W17" s="20">
        <v>279482000</v>
      </c>
      <c r="X17" s="20">
        <v>171249000</v>
      </c>
      <c r="Y17" s="20">
        <v>108233000</v>
      </c>
      <c r="Z17" s="21">
        <v>63.2</v>
      </c>
      <c r="AA17" s="22">
        <v>171249000</v>
      </c>
    </row>
    <row r="18" spans="1:27" ht="13.5">
      <c r="A18" s="23" t="s">
        <v>44</v>
      </c>
      <c r="B18" s="17"/>
      <c r="C18" s="18">
        <v>154822299</v>
      </c>
      <c r="D18" s="18">
        <v>154822299</v>
      </c>
      <c r="E18" s="19">
        <v>1110223753</v>
      </c>
      <c r="F18" s="20">
        <v>1110223753</v>
      </c>
      <c r="G18" s="20">
        <v>980441833</v>
      </c>
      <c r="H18" s="20">
        <v>458208017</v>
      </c>
      <c r="I18" s="20">
        <v>462936051</v>
      </c>
      <c r="J18" s="20">
        <v>462936051</v>
      </c>
      <c r="K18" s="20">
        <v>448751950</v>
      </c>
      <c r="L18" s="20">
        <v>154822299</v>
      </c>
      <c r="M18" s="20">
        <v>154822299</v>
      </c>
      <c r="N18" s="20">
        <v>154822299</v>
      </c>
      <c r="O18" s="20">
        <v>154822299</v>
      </c>
      <c r="P18" s="20">
        <v>154822299</v>
      </c>
      <c r="Q18" s="20">
        <v>154822299</v>
      </c>
      <c r="R18" s="20">
        <v>154822299</v>
      </c>
      <c r="S18" s="20">
        <v>154822299</v>
      </c>
      <c r="T18" s="20">
        <v>154822299</v>
      </c>
      <c r="U18" s="20">
        <v>154822299</v>
      </c>
      <c r="V18" s="20">
        <v>154822299</v>
      </c>
      <c r="W18" s="20">
        <v>154822299</v>
      </c>
      <c r="X18" s="20">
        <v>1110223753</v>
      </c>
      <c r="Y18" s="20">
        <v>-955401454</v>
      </c>
      <c r="Z18" s="21">
        <v>-86.05</v>
      </c>
      <c r="AA18" s="22">
        <v>1110223753</v>
      </c>
    </row>
    <row r="19" spans="1:27" ht="13.5">
      <c r="A19" s="23" t="s">
        <v>45</v>
      </c>
      <c r="B19" s="17"/>
      <c r="C19" s="18">
        <v>2349860723</v>
      </c>
      <c r="D19" s="18">
        <v>2349860723</v>
      </c>
      <c r="E19" s="19">
        <v>2393683000</v>
      </c>
      <c r="F19" s="20">
        <v>2842245723</v>
      </c>
      <c r="G19" s="20">
        <v>2138148386</v>
      </c>
      <c r="H19" s="20">
        <v>2318794617</v>
      </c>
      <c r="I19" s="20">
        <v>2313781842</v>
      </c>
      <c r="J19" s="20">
        <v>2313781842</v>
      </c>
      <c r="K19" s="20">
        <v>2324156876</v>
      </c>
      <c r="L19" s="20">
        <v>2354043514</v>
      </c>
      <c r="M19" s="20">
        <v>2368163713</v>
      </c>
      <c r="N19" s="20">
        <v>2368163713</v>
      </c>
      <c r="O19" s="20">
        <v>2353592445</v>
      </c>
      <c r="P19" s="20">
        <v>2362388401</v>
      </c>
      <c r="Q19" s="20">
        <v>2376651864</v>
      </c>
      <c r="R19" s="20">
        <v>2376651864</v>
      </c>
      <c r="S19" s="20">
        <v>2389055031</v>
      </c>
      <c r="T19" s="20">
        <v>2408516581</v>
      </c>
      <c r="U19" s="20">
        <v>2468578243</v>
      </c>
      <c r="V19" s="20">
        <v>2468578243</v>
      </c>
      <c r="W19" s="20">
        <v>2468578243</v>
      </c>
      <c r="X19" s="20">
        <v>2842245723</v>
      </c>
      <c r="Y19" s="20">
        <v>-373667480</v>
      </c>
      <c r="Z19" s="21">
        <v>-13.15</v>
      </c>
      <c r="AA19" s="22">
        <v>2842245723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1348001</v>
      </c>
      <c r="D22" s="18">
        <v>1348001</v>
      </c>
      <c r="E22" s="19">
        <v>913000</v>
      </c>
      <c r="F22" s="20">
        <v>913000</v>
      </c>
      <c r="G22" s="20">
        <v>1312027</v>
      </c>
      <c r="H22" s="20">
        <v>1276051</v>
      </c>
      <c r="I22" s="20">
        <v>1386993</v>
      </c>
      <c r="J22" s="20">
        <v>1386993</v>
      </c>
      <c r="K22" s="20">
        <v>1349424</v>
      </c>
      <c r="L22" s="20">
        <v>1461055</v>
      </c>
      <c r="M22" s="20">
        <v>1603648</v>
      </c>
      <c r="N22" s="20">
        <v>1603648</v>
      </c>
      <c r="O22" s="20">
        <v>1600325</v>
      </c>
      <c r="P22" s="20">
        <v>1532766</v>
      </c>
      <c r="Q22" s="20">
        <v>1497105</v>
      </c>
      <c r="R22" s="20">
        <v>1497105</v>
      </c>
      <c r="S22" s="20">
        <v>1461445</v>
      </c>
      <c r="T22" s="20">
        <v>1461266</v>
      </c>
      <c r="U22" s="20">
        <v>1425605</v>
      </c>
      <c r="V22" s="20">
        <v>1425605</v>
      </c>
      <c r="W22" s="20">
        <v>1425605</v>
      </c>
      <c r="X22" s="20">
        <v>913000</v>
      </c>
      <c r="Y22" s="20">
        <v>512605</v>
      </c>
      <c r="Z22" s="21">
        <v>56.15</v>
      </c>
      <c r="AA22" s="22">
        <v>913000</v>
      </c>
    </row>
    <row r="23" spans="1:27" ht="13.5">
      <c r="A23" s="23" t="s">
        <v>49</v>
      </c>
      <c r="B23" s="17"/>
      <c r="C23" s="18">
        <v>2904899</v>
      </c>
      <c r="D23" s="18">
        <v>2904899</v>
      </c>
      <c r="E23" s="19"/>
      <c r="F23" s="20"/>
      <c r="G23" s="24">
        <v>3068756</v>
      </c>
      <c r="H23" s="24">
        <v>3068756</v>
      </c>
      <c r="I23" s="24">
        <v>3068756</v>
      </c>
      <c r="J23" s="20">
        <v>3068756</v>
      </c>
      <c r="K23" s="24">
        <v>3068756</v>
      </c>
      <c r="L23" s="24">
        <v>2964899</v>
      </c>
      <c r="M23" s="20">
        <v>2964899</v>
      </c>
      <c r="N23" s="24">
        <v>2964899</v>
      </c>
      <c r="O23" s="24">
        <v>2964899</v>
      </c>
      <c r="P23" s="24">
        <v>2964899</v>
      </c>
      <c r="Q23" s="20">
        <v>2964899</v>
      </c>
      <c r="R23" s="24">
        <v>2964899</v>
      </c>
      <c r="S23" s="24">
        <v>2964899</v>
      </c>
      <c r="T23" s="20">
        <v>2964899</v>
      </c>
      <c r="U23" s="24">
        <v>2964899</v>
      </c>
      <c r="V23" s="24">
        <v>2964899</v>
      </c>
      <c r="W23" s="24">
        <v>2964899</v>
      </c>
      <c r="X23" s="20"/>
      <c r="Y23" s="24">
        <v>2964899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2782630922</v>
      </c>
      <c r="D24" s="29">
        <f>SUM(D15:D23)</f>
        <v>2782630922</v>
      </c>
      <c r="E24" s="36">
        <f t="shared" si="1"/>
        <v>3676068753</v>
      </c>
      <c r="F24" s="37">
        <f t="shared" si="1"/>
        <v>4124631476</v>
      </c>
      <c r="G24" s="37">
        <f t="shared" si="1"/>
        <v>3368964002</v>
      </c>
      <c r="H24" s="37">
        <f t="shared" si="1"/>
        <v>3027340441</v>
      </c>
      <c r="I24" s="37">
        <f t="shared" si="1"/>
        <v>3027075642</v>
      </c>
      <c r="J24" s="37">
        <f t="shared" si="1"/>
        <v>3027075642</v>
      </c>
      <c r="K24" s="37">
        <f t="shared" si="1"/>
        <v>3023229006</v>
      </c>
      <c r="L24" s="37">
        <f t="shared" si="1"/>
        <v>2786895767</v>
      </c>
      <c r="M24" s="37">
        <f t="shared" si="1"/>
        <v>2801158559</v>
      </c>
      <c r="N24" s="37">
        <f t="shared" si="1"/>
        <v>2801158559</v>
      </c>
      <c r="O24" s="37">
        <f t="shared" si="1"/>
        <v>2786583968</v>
      </c>
      <c r="P24" s="37">
        <f t="shared" si="1"/>
        <v>2801190365</v>
      </c>
      <c r="Q24" s="37">
        <f t="shared" si="1"/>
        <v>2815418167</v>
      </c>
      <c r="R24" s="37">
        <f t="shared" si="1"/>
        <v>2815418167</v>
      </c>
      <c r="S24" s="37">
        <f t="shared" si="1"/>
        <v>2827785674</v>
      </c>
      <c r="T24" s="37">
        <f t="shared" si="1"/>
        <v>2847247045</v>
      </c>
      <c r="U24" s="37">
        <f t="shared" si="1"/>
        <v>2907273046</v>
      </c>
      <c r="V24" s="37">
        <f t="shared" si="1"/>
        <v>2907273046</v>
      </c>
      <c r="W24" s="37">
        <f t="shared" si="1"/>
        <v>2907273046</v>
      </c>
      <c r="X24" s="37">
        <f t="shared" si="1"/>
        <v>4124631476</v>
      </c>
      <c r="Y24" s="37">
        <f t="shared" si="1"/>
        <v>-1217358430</v>
      </c>
      <c r="Z24" s="38">
        <f>+IF(X24&lt;&gt;0,+(Y24/X24)*100,0)</f>
        <v>-29.514356302701117</v>
      </c>
      <c r="AA24" s="39">
        <f>SUM(AA15:AA23)</f>
        <v>4124631476</v>
      </c>
    </row>
    <row r="25" spans="1:27" ht="13.5">
      <c r="A25" s="27" t="s">
        <v>51</v>
      </c>
      <c r="B25" s="28"/>
      <c r="C25" s="29">
        <f aca="true" t="shared" si="2" ref="C25:Y25">+C12+C24</f>
        <v>3724315120</v>
      </c>
      <c r="D25" s="29">
        <f>+D12+D24</f>
        <v>3724315120</v>
      </c>
      <c r="E25" s="30">
        <f t="shared" si="2"/>
        <v>4451963649</v>
      </c>
      <c r="F25" s="31">
        <f t="shared" si="2"/>
        <v>5472956120</v>
      </c>
      <c r="G25" s="31">
        <f t="shared" si="2"/>
        <v>4296403671</v>
      </c>
      <c r="H25" s="31">
        <f t="shared" si="2"/>
        <v>4043312988</v>
      </c>
      <c r="I25" s="31">
        <f t="shared" si="2"/>
        <v>3972781590</v>
      </c>
      <c r="J25" s="31">
        <f t="shared" si="2"/>
        <v>3972781590</v>
      </c>
      <c r="K25" s="31">
        <f t="shared" si="2"/>
        <v>3943428889</v>
      </c>
      <c r="L25" s="31">
        <f t="shared" si="2"/>
        <v>3789344261</v>
      </c>
      <c r="M25" s="31">
        <f t="shared" si="2"/>
        <v>3734523554</v>
      </c>
      <c r="N25" s="31">
        <f t="shared" si="2"/>
        <v>3734523554</v>
      </c>
      <c r="O25" s="31">
        <f t="shared" si="2"/>
        <v>3725777377</v>
      </c>
      <c r="P25" s="31">
        <f t="shared" si="2"/>
        <v>3702401184</v>
      </c>
      <c r="Q25" s="31">
        <f t="shared" si="2"/>
        <v>3821527885</v>
      </c>
      <c r="R25" s="31">
        <f t="shared" si="2"/>
        <v>3821527885</v>
      </c>
      <c r="S25" s="31">
        <f t="shared" si="2"/>
        <v>3789921056</v>
      </c>
      <c r="T25" s="31">
        <f t="shared" si="2"/>
        <v>3783315005</v>
      </c>
      <c r="U25" s="31">
        <f t="shared" si="2"/>
        <v>4042863829</v>
      </c>
      <c r="V25" s="31">
        <f t="shared" si="2"/>
        <v>4042863829</v>
      </c>
      <c r="W25" s="31">
        <f t="shared" si="2"/>
        <v>4042863829</v>
      </c>
      <c r="X25" s="31">
        <f t="shared" si="2"/>
        <v>5472956120</v>
      </c>
      <c r="Y25" s="31">
        <f t="shared" si="2"/>
        <v>-1430092291</v>
      </c>
      <c r="Z25" s="32">
        <f>+IF(X25&lt;&gt;0,+(Y25/X25)*100,0)</f>
        <v>-26.13016182925289</v>
      </c>
      <c r="AA25" s="33">
        <f>+AA12+AA24</f>
        <v>5472956120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10569781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4935538</v>
      </c>
      <c r="D30" s="18">
        <v>4935538</v>
      </c>
      <c r="E30" s="19">
        <v>22158000</v>
      </c>
      <c r="F30" s="20">
        <v>22158000</v>
      </c>
      <c r="G30" s="20"/>
      <c r="H30" s="20">
        <v>21759666</v>
      </c>
      <c r="I30" s="20">
        <v>21632304</v>
      </c>
      <c r="J30" s="20">
        <v>21632304</v>
      </c>
      <c r="K30" s="20">
        <v>21694407</v>
      </c>
      <c r="L30" s="20">
        <v>21703406</v>
      </c>
      <c r="M30" s="20">
        <v>21018067</v>
      </c>
      <c r="N30" s="20">
        <v>21018067</v>
      </c>
      <c r="O30" s="20">
        <v>11278703</v>
      </c>
      <c r="P30" s="20">
        <v>11121840</v>
      </c>
      <c r="Q30" s="20">
        <v>9290077</v>
      </c>
      <c r="R30" s="20">
        <v>9290077</v>
      </c>
      <c r="S30" s="20">
        <v>9300681</v>
      </c>
      <c r="T30" s="20">
        <v>8975628</v>
      </c>
      <c r="U30" s="20">
        <v>386033</v>
      </c>
      <c r="V30" s="20">
        <v>386033</v>
      </c>
      <c r="W30" s="20">
        <v>386033</v>
      </c>
      <c r="X30" s="20">
        <v>22158000</v>
      </c>
      <c r="Y30" s="20">
        <v>-21771967</v>
      </c>
      <c r="Z30" s="21">
        <v>-98.26</v>
      </c>
      <c r="AA30" s="22">
        <v>22158000</v>
      </c>
    </row>
    <row r="31" spans="1:27" ht="13.5">
      <c r="A31" s="23" t="s">
        <v>56</v>
      </c>
      <c r="B31" s="17"/>
      <c r="C31" s="18">
        <v>10027543</v>
      </c>
      <c r="D31" s="18">
        <v>10027543</v>
      </c>
      <c r="E31" s="19">
        <v>9997181</v>
      </c>
      <c r="F31" s="20">
        <v>9997181</v>
      </c>
      <c r="G31" s="20">
        <v>9953694</v>
      </c>
      <c r="H31" s="20">
        <v>10013941</v>
      </c>
      <c r="I31" s="20">
        <v>10022859</v>
      </c>
      <c r="J31" s="20">
        <v>10022859</v>
      </c>
      <c r="K31" s="20">
        <v>9988143</v>
      </c>
      <c r="L31" s="20">
        <v>10006682</v>
      </c>
      <c r="M31" s="20">
        <v>9986445</v>
      </c>
      <c r="N31" s="20">
        <v>9986445</v>
      </c>
      <c r="O31" s="20">
        <v>9790077</v>
      </c>
      <c r="P31" s="20">
        <v>10002788</v>
      </c>
      <c r="Q31" s="20">
        <v>10310300</v>
      </c>
      <c r="R31" s="20">
        <v>10310300</v>
      </c>
      <c r="S31" s="20">
        <v>10547332</v>
      </c>
      <c r="T31" s="20">
        <v>10724643</v>
      </c>
      <c r="U31" s="20">
        <v>10557918</v>
      </c>
      <c r="V31" s="20">
        <v>10557918</v>
      </c>
      <c r="W31" s="20">
        <v>10557918</v>
      </c>
      <c r="X31" s="20">
        <v>9997181</v>
      </c>
      <c r="Y31" s="20">
        <v>560737</v>
      </c>
      <c r="Z31" s="21">
        <v>5.61</v>
      </c>
      <c r="AA31" s="22">
        <v>9997181</v>
      </c>
    </row>
    <row r="32" spans="1:27" ht="13.5">
      <c r="A32" s="23" t="s">
        <v>57</v>
      </c>
      <c r="B32" s="17"/>
      <c r="C32" s="18">
        <v>352675655</v>
      </c>
      <c r="D32" s="18">
        <v>352675655</v>
      </c>
      <c r="E32" s="19">
        <v>103000000</v>
      </c>
      <c r="F32" s="20">
        <v>103000000</v>
      </c>
      <c r="G32" s="20">
        <v>351400011</v>
      </c>
      <c r="H32" s="20">
        <v>289199656</v>
      </c>
      <c r="I32" s="20">
        <v>289229888</v>
      </c>
      <c r="J32" s="20">
        <v>289229888</v>
      </c>
      <c r="K32" s="20">
        <v>282337197</v>
      </c>
      <c r="L32" s="20">
        <v>295076357</v>
      </c>
      <c r="M32" s="20">
        <v>296240575</v>
      </c>
      <c r="N32" s="20">
        <v>296240575</v>
      </c>
      <c r="O32" s="20">
        <v>286897462</v>
      </c>
      <c r="P32" s="20">
        <v>279308051</v>
      </c>
      <c r="Q32" s="20">
        <v>354236061</v>
      </c>
      <c r="R32" s="20">
        <v>354236061</v>
      </c>
      <c r="S32" s="20">
        <v>339686454</v>
      </c>
      <c r="T32" s="20">
        <v>335528535</v>
      </c>
      <c r="U32" s="20">
        <v>371454114</v>
      </c>
      <c r="V32" s="20">
        <v>371454114</v>
      </c>
      <c r="W32" s="20">
        <v>371454114</v>
      </c>
      <c r="X32" s="20">
        <v>103000000</v>
      </c>
      <c r="Y32" s="20">
        <v>268454114</v>
      </c>
      <c r="Z32" s="21">
        <v>260.64</v>
      </c>
      <c r="AA32" s="22">
        <v>103000000</v>
      </c>
    </row>
    <row r="33" spans="1:27" ht="13.5">
      <c r="A33" s="23" t="s">
        <v>58</v>
      </c>
      <c r="B33" s="17"/>
      <c r="C33" s="18">
        <v>20979603</v>
      </c>
      <c r="D33" s="18">
        <v>20979603</v>
      </c>
      <c r="E33" s="19">
        <v>3437863</v>
      </c>
      <c r="F33" s="20">
        <v>3437863</v>
      </c>
      <c r="G33" s="20"/>
      <c r="H33" s="20"/>
      <c r="I33" s="20">
        <v>4425946</v>
      </c>
      <c r="J33" s="20">
        <v>4425946</v>
      </c>
      <c r="K33" s="20">
        <v>4425946</v>
      </c>
      <c r="L33" s="20">
        <v>4425946</v>
      </c>
      <c r="M33" s="20">
        <v>4425946</v>
      </c>
      <c r="N33" s="20">
        <v>4425946</v>
      </c>
      <c r="O33" s="20">
        <v>4425946</v>
      </c>
      <c r="P33" s="20">
        <v>4425946</v>
      </c>
      <c r="Q33" s="20">
        <v>4425946</v>
      </c>
      <c r="R33" s="20">
        <v>4425946</v>
      </c>
      <c r="S33" s="20">
        <v>4425946</v>
      </c>
      <c r="T33" s="20">
        <v>4425946</v>
      </c>
      <c r="U33" s="20"/>
      <c r="V33" s="20"/>
      <c r="W33" s="20"/>
      <c r="X33" s="20">
        <v>3437863</v>
      </c>
      <c r="Y33" s="20">
        <v>-3437863</v>
      </c>
      <c r="Z33" s="21">
        <v>-100</v>
      </c>
      <c r="AA33" s="22">
        <v>3437863</v>
      </c>
    </row>
    <row r="34" spans="1:27" ht="13.5">
      <c r="A34" s="27" t="s">
        <v>59</v>
      </c>
      <c r="B34" s="28"/>
      <c r="C34" s="29">
        <f aca="true" t="shared" si="3" ref="C34:Y34">SUM(C29:C33)</f>
        <v>388618339</v>
      </c>
      <c r="D34" s="29">
        <f>SUM(D29:D33)</f>
        <v>388618339</v>
      </c>
      <c r="E34" s="30">
        <f t="shared" si="3"/>
        <v>138593044</v>
      </c>
      <c r="F34" s="31">
        <f t="shared" si="3"/>
        <v>138593044</v>
      </c>
      <c r="G34" s="31">
        <f t="shared" si="3"/>
        <v>361353705</v>
      </c>
      <c r="H34" s="31">
        <f t="shared" si="3"/>
        <v>320973263</v>
      </c>
      <c r="I34" s="31">
        <f t="shared" si="3"/>
        <v>325310997</v>
      </c>
      <c r="J34" s="31">
        <f t="shared" si="3"/>
        <v>325310997</v>
      </c>
      <c r="K34" s="31">
        <f t="shared" si="3"/>
        <v>318445693</v>
      </c>
      <c r="L34" s="31">
        <f t="shared" si="3"/>
        <v>341782172</v>
      </c>
      <c r="M34" s="31">
        <f t="shared" si="3"/>
        <v>331671033</v>
      </c>
      <c r="N34" s="31">
        <f t="shared" si="3"/>
        <v>331671033</v>
      </c>
      <c r="O34" s="31">
        <f t="shared" si="3"/>
        <v>312392188</v>
      </c>
      <c r="P34" s="31">
        <f t="shared" si="3"/>
        <v>304858625</v>
      </c>
      <c r="Q34" s="31">
        <f t="shared" si="3"/>
        <v>378262384</v>
      </c>
      <c r="R34" s="31">
        <f t="shared" si="3"/>
        <v>378262384</v>
      </c>
      <c r="S34" s="31">
        <f t="shared" si="3"/>
        <v>363960413</v>
      </c>
      <c r="T34" s="31">
        <f t="shared" si="3"/>
        <v>359654752</v>
      </c>
      <c r="U34" s="31">
        <f t="shared" si="3"/>
        <v>382398065</v>
      </c>
      <c r="V34" s="31">
        <f t="shared" si="3"/>
        <v>382398065</v>
      </c>
      <c r="W34" s="31">
        <f t="shared" si="3"/>
        <v>382398065</v>
      </c>
      <c r="X34" s="31">
        <f t="shared" si="3"/>
        <v>138593044</v>
      </c>
      <c r="Y34" s="31">
        <f t="shared" si="3"/>
        <v>243805021</v>
      </c>
      <c r="Z34" s="32">
        <f>+IF(X34&lt;&gt;0,+(Y34/X34)*100,0)</f>
        <v>175.91432727316388</v>
      </c>
      <c r="AA34" s="33">
        <f>SUM(AA29:AA33)</f>
        <v>138593044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315037438</v>
      </c>
      <c r="D37" s="18">
        <v>315037438</v>
      </c>
      <c r="E37" s="19">
        <v>513000000</v>
      </c>
      <c r="F37" s="20">
        <v>490842000</v>
      </c>
      <c r="G37" s="20">
        <v>226819272</v>
      </c>
      <c r="H37" s="20">
        <v>223779709</v>
      </c>
      <c r="I37" s="20">
        <v>216840106</v>
      </c>
      <c r="J37" s="20">
        <v>216840106</v>
      </c>
      <c r="K37" s="20">
        <v>217633856</v>
      </c>
      <c r="L37" s="20">
        <v>220650477</v>
      </c>
      <c r="M37" s="20">
        <v>205394181</v>
      </c>
      <c r="N37" s="20">
        <v>205394181</v>
      </c>
      <c r="O37" s="20">
        <v>217030572</v>
      </c>
      <c r="P37" s="20">
        <v>218499301</v>
      </c>
      <c r="Q37" s="20">
        <v>218771315</v>
      </c>
      <c r="R37" s="20">
        <v>218771315</v>
      </c>
      <c r="S37" s="20">
        <v>220549405</v>
      </c>
      <c r="T37" s="20">
        <v>222456149</v>
      </c>
      <c r="U37" s="20">
        <v>499239477</v>
      </c>
      <c r="V37" s="20">
        <v>499239477</v>
      </c>
      <c r="W37" s="20">
        <v>499239477</v>
      </c>
      <c r="X37" s="20">
        <v>490842000</v>
      </c>
      <c r="Y37" s="20">
        <v>8397477</v>
      </c>
      <c r="Z37" s="21">
        <v>1.71</v>
      </c>
      <c r="AA37" s="22">
        <v>490842000</v>
      </c>
    </row>
    <row r="38" spans="1:27" ht="13.5">
      <c r="A38" s="23" t="s">
        <v>58</v>
      </c>
      <c r="B38" s="17"/>
      <c r="C38" s="18">
        <v>25860274</v>
      </c>
      <c r="D38" s="18">
        <v>25860274</v>
      </c>
      <c r="E38" s="19">
        <v>129861236</v>
      </c>
      <c r="F38" s="20">
        <v>129861236</v>
      </c>
      <c r="G38" s="20">
        <v>136236183</v>
      </c>
      <c r="H38" s="20">
        <v>176856728</v>
      </c>
      <c r="I38" s="20">
        <v>119662593</v>
      </c>
      <c r="J38" s="20">
        <v>119662593</v>
      </c>
      <c r="K38" s="20">
        <v>127451717</v>
      </c>
      <c r="L38" s="20">
        <v>119662593</v>
      </c>
      <c r="M38" s="20">
        <v>119662593</v>
      </c>
      <c r="N38" s="20">
        <v>119662593</v>
      </c>
      <c r="O38" s="20">
        <v>119662593</v>
      </c>
      <c r="P38" s="20">
        <v>119662593</v>
      </c>
      <c r="Q38" s="20">
        <v>119662593</v>
      </c>
      <c r="R38" s="20">
        <v>119662593</v>
      </c>
      <c r="S38" s="20">
        <v>119662593</v>
      </c>
      <c r="T38" s="20">
        <v>119662593</v>
      </c>
      <c r="U38" s="20">
        <v>139104909</v>
      </c>
      <c r="V38" s="20">
        <v>139104909</v>
      </c>
      <c r="W38" s="20">
        <v>139104909</v>
      </c>
      <c r="X38" s="20">
        <v>129861236</v>
      </c>
      <c r="Y38" s="20">
        <v>9243673</v>
      </c>
      <c r="Z38" s="21">
        <v>7.12</v>
      </c>
      <c r="AA38" s="22">
        <v>129861236</v>
      </c>
    </row>
    <row r="39" spans="1:27" ht="13.5">
      <c r="A39" s="27" t="s">
        <v>61</v>
      </c>
      <c r="B39" s="35"/>
      <c r="C39" s="29">
        <f aca="true" t="shared" si="4" ref="C39:Y39">SUM(C37:C38)</f>
        <v>340897712</v>
      </c>
      <c r="D39" s="29">
        <f>SUM(D37:D38)</f>
        <v>340897712</v>
      </c>
      <c r="E39" s="36">
        <f t="shared" si="4"/>
        <v>642861236</v>
      </c>
      <c r="F39" s="37">
        <f t="shared" si="4"/>
        <v>620703236</v>
      </c>
      <c r="G39" s="37">
        <f t="shared" si="4"/>
        <v>363055455</v>
      </c>
      <c r="H39" s="37">
        <f t="shared" si="4"/>
        <v>400636437</v>
      </c>
      <c r="I39" s="37">
        <f t="shared" si="4"/>
        <v>336502699</v>
      </c>
      <c r="J39" s="37">
        <f t="shared" si="4"/>
        <v>336502699</v>
      </c>
      <c r="K39" s="37">
        <f t="shared" si="4"/>
        <v>345085573</v>
      </c>
      <c r="L39" s="37">
        <f t="shared" si="4"/>
        <v>340313070</v>
      </c>
      <c r="M39" s="37">
        <f t="shared" si="4"/>
        <v>325056774</v>
      </c>
      <c r="N39" s="37">
        <f t="shared" si="4"/>
        <v>325056774</v>
      </c>
      <c r="O39" s="37">
        <f t="shared" si="4"/>
        <v>336693165</v>
      </c>
      <c r="P39" s="37">
        <f t="shared" si="4"/>
        <v>338161894</v>
      </c>
      <c r="Q39" s="37">
        <f t="shared" si="4"/>
        <v>338433908</v>
      </c>
      <c r="R39" s="37">
        <f t="shared" si="4"/>
        <v>338433908</v>
      </c>
      <c r="S39" s="37">
        <f t="shared" si="4"/>
        <v>340211998</v>
      </c>
      <c r="T39" s="37">
        <f t="shared" si="4"/>
        <v>342118742</v>
      </c>
      <c r="U39" s="37">
        <f t="shared" si="4"/>
        <v>638344386</v>
      </c>
      <c r="V39" s="37">
        <f t="shared" si="4"/>
        <v>638344386</v>
      </c>
      <c r="W39" s="37">
        <f t="shared" si="4"/>
        <v>638344386</v>
      </c>
      <c r="X39" s="37">
        <f t="shared" si="4"/>
        <v>620703236</v>
      </c>
      <c r="Y39" s="37">
        <f t="shared" si="4"/>
        <v>17641150</v>
      </c>
      <c r="Z39" s="38">
        <f>+IF(X39&lt;&gt;0,+(Y39/X39)*100,0)</f>
        <v>2.842123091492953</v>
      </c>
      <c r="AA39" s="39">
        <f>SUM(AA37:AA38)</f>
        <v>620703236</v>
      </c>
    </row>
    <row r="40" spans="1:27" ht="13.5">
      <c r="A40" s="27" t="s">
        <v>62</v>
      </c>
      <c r="B40" s="28"/>
      <c r="C40" s="29">
        <f aca="true" t="shared" si="5" ref="C40:Y40">+C34+C39</f>
        <v>729516051</v>
      </c>
      <c r="D40" s="29">
        <f>+D34+D39</f>
        <v>729516051</v>
      </c>
      <c r="E40" s="30">
        <f t="shared" si="5"/>
        <v>781454280</v>
      </c>
      <c r="F40" s="31">
        <f t="shared" si="5"/>
        <v>759296280</v>
      </c>
      <c r="G40" s="31">
        <f t="shared" si="5"/>
        <v>724409160</v>
      </c>
      <c r="H40" s="31">
        <f t="shared" si="5"/>
        <v>721609700</v>
      </c>
      <c r="I40" s="31">
        <f t="shared" si="5"/>
        <v>661813696</v>
      </c>
      <c r="J40" s="31">
        <f t="shared" si="5"/>
        <v>661813696</v>
      </c>
      <c r="K40" s="31">
        <f t="shared" si="5"/>
        <v>663531266</v>
      </c>
      <c r="L40" s="31">
        <f t="shared" si="5"/>
        <v>682095242</v>
      </c>
      <c r="M40" s="31">
        <f t="shared" si="5"/>
        <v>656727807</v>
      </c>
      <c r="N40" s="31">
        <f t="shared" si="5"/>
        <v>656727807</v>
      </c>
      <c r="O40" s="31">
        <f t="shared" si="5"/>
        <v>649085353</v>
      </c>
      <c r="P40" s="31">
        <f t="shared" si="5"/>
        <v>643020519</v>
      </c>
      <c r="Q40" s="31">
        <f t="shared" si="5"/>
        <v>716696292</v>
      </c>
      <c r="R40" s="31">
        <f t="shared" si="5"/>
        <v>716696292</v>
      </c>
      <c r="S40" s="31">
        <f t="shared" si="5"/>
        <v>704172411</v>
      </c>
      <c r="T40" s="31">
        <f t="shared" si="5"/>
        <v>701773494</v>
      </c>
      <c r="U40" s="31">
        <f t="shared" si="5"/>
        <v>1020742451</v>
      </c>
      <c r="V40" s="31">
        <f t="shared" si="5"/>
        <v>1020742451</v>
      </c>
      <c r="W40" s="31">
        <f t="shared" si="5"/>
        <v>1020742451</v>
      </c>
      <c r="X40" s="31">
        <f t="shared" si="5"/>
        <v>759296280</v>
      </c>
      <c r="Y40" s="31">
        <f t="shared" si="5"/>
        <v>261446171</v>
      </c>
      <c r="Z40" s="32">
        <f>+IF(X40&lt;&gt;0,+(Y40/X40)*100,0)</f>
        <v>34.432694836856044</v>
      </c>
      <c r="AA40" s="33">
        <f>+AA34+AA39</f>
        <v>759296280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2994799069</v>
      </c>
      <c r="D42" s="43">
        <f>+D25-D40</f>
        <v>2994799069</v>
      </c>
      <c r="E42" s="44">
        <f t="shared" si="6"/>
        <v>3670509369</v>
      </c>
      <c r="F42" s="45">
        <f t="shared" si="6"/>
        <v>4713659840</v>
      </c>
      <c r="G42" s="45">
        <f t="shared" si="6"/>
        <v>3571994511</v>
      </c>
      <c r="H42" s="45">
        <f t="shared" si="6"/>
        <v>3321703288</v>
      </c>
      <c r="I42" s="45">
        <f t="shared" si="6"/>
        <v>3310967894</v>
      </c>
      <c r="J42" s="45">
        <f t="shared" si="6"/>
        <v>3310967894</v>
      </c>
      <c r="K42" s="45">
        <f t="shared" si="6"/>
        <v>3279897623</v>
      </c>
      <c r="L42" s="45">
        <f t="shared" si="6"/>
        <v>3107249019</v>
      </c>
      <c r="M42" s="45">
        <f t="shared" si="6"/>
        <v>3077795747</v>
      </c>
      <c r="N42" s="45">
        <f t="shared" si="6"/>
        <v>3077795747</v>
      </c>
      <c r="O42" s="45">
        <f t="shared" si="6"/>
        <v>3076692024</v>
      </c>
      <c r="P42" s="45">
        <f t="shared" si="6"/>
        <v>3059380665</v>
      </c>
      <c r="Q42" s="45">
        <f t="shared" si="6"/>
        <v>3104831593</v>
      </c>
      <c r="R42" s="45">
        <f t="shared" si="6"/>
        <v>3104831593</v>
      </c>
      <c r="S42" s="45">
        <f t="shared" si="6"/>
        <v>3085748645</v>
      </c>
      <c r="T42" s="45">
        <f t="shared" si="6"/>
        <v>3081541511</v>
      </c>
      <c r="U42" s="45">
        <f t="shared" si="6"/>
        <v>3022121378</v>
      </c>
      <c r="V42" s="45">
        <f t="shared" si="6"/>
        <v>3022121378</v>
      </c>
      <c r="W42" s="45">
        <f t="shared" si="6"/>
        <v>3022121378</v>
      </c>
      <c r="X42" s="45">
        <f t="shared" si="6"/>
        <v>4713659840</v>
      </c>
      <c r="Y42" s="45">
        <f t="shared" si="6"/>
        <v>-1691538462</v>
      </c>
      <c r="Z42" s="46">
        <f>+IF(X42&lt;&gt;0,+(Y42/X42)*100,0)</f>
        <v>-35.88588314425336</v>
      </c>
      <c r="AA42" s="47">
        <f>+AA25-AA40</f>
        <v>4713659840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2959901258</v>
      </c>
      <c r="D45" s="18">
        <v>2959901258</v>
      </c>
      <c r="E45" s="19">
        <v>3637156209</v>
      </c>
      <c r="F45" s="20">
        <v>4680306680</v>
      </c>
      <c r="G45" s="20">
        <v>3537105217</v>
      </c>
      <c r="H45" s="20">
        <v>3286664073</v>
      </c>
      <c r="I45" s="20">
        <v>3275616822</v>
      </c>
      <c r="J45" s="20">
        <v>3275616822</v>
      </c>
      <c r="K45" s="20">
        <v>3244555630</v>
      </c>
      <c r="L45" s="20">
        <v>3071757406</v>
      </c>
      <c r="M45" s="20">
        <v>3042170994</v>
      </c>
      <c r="N45" s="20">
        <v>3042170994</v>
      </c>
      <c r="O45" s="20">
        <v>3040764738</v>
      </c>
      <c r="P45" s="20">
        <v>3023314799</v>
      </c>
      <c r="Q45" s="20">
        <v>3068411135</v>
      </c>
      <c r="R45" s="20">
        <v>3068411135</v>
      </c>
      <c r="S45" s="20">
        <v>3049221656</v>
      </c>
      <c r="T45" s="20">
        <v>3044962998</v>
      </c>
      <c r="U45" s="20">
        <v>2991864445</v>
      </c>
      <c r="V45" s="20">
        <v>2991864445</v>
      </c>
      <c r="W45" s="20">
        <v>2991864445</v>
      </c>
      <c r="X45" s="20">
        <v>4680306680</v>
      </c>
      <c r="Y45" s="20">
        <v>-1688442235</v>
      </c>
      <c r="Z45" s="48">
        <v>-36.08</v>
      </c>
      <c r="AA45" s="22">
        <v>4680306680</v>
      </c>
    </row>
    <row r="46" spans="1:27" ht="13.5">
      <c r="A46" s="23" t="s">
        <v>67</v>
      </c>
      <c r="B46" s="17"/>
      <c r="C46" s="18">
        <v>34897811</v>
      </c>
      <c r="D46" s="18">
        <v>34897811</v>
      </c>
      <c r="E46" s="19">
        <v>33353160</v>
      </c>
      <c r="F46" s="20">
        <v>33353160</v>
      </c>
      <c r="G46" s="20">
        <v>34889294</v>
      </c>
      <c r="H46" s="20">
        <v>35039215</v>
      </c>
      <c r="I46" s="20">
        <v>35351072</v>
      </c>
      <c r="J46" s="20">
        <v>35351072</v>
      </c>
      <c r="K46" s="20">
        <v>35341993</v>
      </c>
      <c r="L46" s="20">
        <v>35491613</v>
      </c>
      <c r="M46" s="20">
        <v>35624753</v>
      </c>
      <c r="N46" s="20">
        <v>35624753</v>
      </c>
      <c r="O46" s="20">
        <v>35927286</v>
      </c>
      <c r="P46" s="20">
        <v>36065866</v>
      </c>
      <c r="Q46" s="20">
        <v>36420458</v>
      </c>
      <c r="R46" s="20">
        <v>36420458</v>
      </c>
      <c r="S46" s="20">
        <v>36526989</v>
      </c>
      <c r="T46" s="20">
        <v>36578513</v>
      </c>
      <c r="U46" s="20">
        <v>30256933</v>
      </c>
      <c r="V46" s="20">
        <v>30256933</v>
      </c>
      <c r="W46" s="20">
        <v>30256933</v>
      </c>
      <c r="X46" s="20">
        <v>33353160</v>
      </c>
      <c r="Y46" s="20">
        <v>-3096227</v>
      </c>
      <c r="Z46" s="48">
        <v>-9.28</v>
      </c>
      <c r="AA46" s="22">
        <v>33353160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2994799069</v>
      </c>
      <c r="D48" s="51">
        <f>SUM(D45:D47)</f>
        <v>2994799069</v>
      </c>
      <c r="E48" s="52">
        <f t="shared" si="7"/>
        <v>3670509369</v>
      </c>
      <c r="F48" s="53">
        <f t="shared" si="7"/>
        <v>4713659840</v>
      </c>
      <c r="G48" s="53">
        <f t="shared" si="7"/>
        <v>3571994511</v>
      </c>
      <c r="H48" s="53">
        <f t="shared" si="7"/>
        <v>3321703288</v>
      </c>
      <c r="I48" s="53">
        <f t="shared" si="7"/>
        <v>3310967894</v>
      </c>
      <c r="J48" s="53">
        <f t="shared" si="7"/>
        <v>3310967894</v>
      </c>
      <c r="K48" s="53">
        <f t="shared" si="7"/>
        <v>3279897623</v>
      </c>
      <c r="L48" s="53">
        <f t="shared" si="7"/>
        <v>3107249019</v>
      </c>
      <c r="M48" s="53">
        <f t="shared" si="7"/>
        <v>3077795747</v>
      </c>
      <c r="N48" s="53">
        <f t="shared" si="7"/>
        <v>3077795747</v>
      </c>
      <c r="O48" s="53">
        <f t="shared" si="7"/>
        <v>3076692024</v>
      </c>
      <c r="P48" s="53">
        <f t="shared" si="7"/>
        <v>3059380665</v>
      </c>
      <c r="Q48" s="53">
        <f t="shared" si="7"/>
        <v>3104831593</v>
      </c>
      <c r="R48" s="53">
        <f t="shared" si="7"/>
        <v>3104831593</v>
      </c>
      <c r="S48" s="53">
        <f t="shared" si="7"/>
        <v>3085748645</v>
      </c>
      <c r="T48" s="53">
        <f t="shared" si="7"/>
        <v>3081541511</v>
      </c>
      <c r="U48" s="53">
        <f t="shared" si="7"/>
        <v>3022121378</v>
      </c>
      <c r="V48" s="53">
        <f t="shared" si="7"/>
        <v>3022121378</v>
      </c>
      <c r="W48" s="53">
        <f t="shared" si="7"/>
        <v>3022121378</v>
      </c>
      <c r="X48" s="53">
        <f t="shared" si="7"/>
        <v>4713659840</v>
      </c>
      <c r="Y48" s="53">
        <f t="shared" si="7"/>
        <v>-1691538462</v>
      </c>
      <c r="Z48" s="54">
        <f>+IF(X48&lt;&gt;0,+(Y48/X48)*100,0)</f>
        <v>-35.88588314425336</v>
      </c>
      <c r="AA48" s="55">
        <f>SUM(AA45:AA47)</f>
        <v>4713659840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1319198</v>
      </c>
      <c r="D6" s="18">
        <v>1319198</v>
      </c>
      <c r="E6" s="19">
        <v>51422611</v>
      </c>
      <c r="F6" s="20">
        <v>51422611</v>
      </c>
      <c r="G6" s="20">
        <v>1030986</v>
      </c>
      <c r="H6" s="20">
        <v>30793702</v>
      </c>
      <c r="I6" s="20">
        <v>7114238</v>
      </c>
      <c r="J6" s="20">
        <v>7114238</v>
      </c>
      <c r="K6" s="20">
        <v>7114238</v>
      </c>
      <c r="L6" s="20">
        <v>10734972</v>
      </c>
      <c r="M6" s="20">
        <v>23274559</v>
      </c>
      <c r="N6" s="20">
        <v>23274559</v>
      </c>
      <c r="O6" s="20">
        <v>23274559</v>
      </c>
      <c r="P6" s="20">
        <v>20581646</v>
      </c>
      <c r="Q6" s="20">
        <v>11521311</v>
      </c>
      <c r="R6" s="20">
        <v>11521311</v>
      </c>
      <c r="S6" s="20">
        <v>28582334</v>
      </c>
      <c r="T6" s="20">
        <v>23176257</v>
      </c>
      <c r="U6" s="20">
        <v>9050756</v>
      </c>
      <c r="V6" s="20">
        <v>9050756</v>
      </c>
      <c r="W6" s="20">
        <v>9050756</v>
      </c>
      <c r="X6" s="20">
        <v>51422611</v>
      </c>
      <c r="Y6" s="20">
        <v>-42371855</v>
      </c>
      <c r="Z6" s="21">
        <v>-82.4</v>
      </c>
      <c r="AA6" s="22">
        <v>51422611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10619143</v>
      </c>
      <c r="D8" s="18">
        <v>10619143</v>
      </c>
      <c r="E8" s="19">
        <v>6983262</v>
      </c>
      <c r="F8" s="20">
        <v>6983262</v>
      </c>
      <c r="G8" s="20">
        <v>21691481</v>
      </c>
      <c r="H8" s="20">
        <v>22913395</v>
      </c>
      <c r="I8" s="20">
        <v>21556198</v>
      </c>
      <c r="J8" s="20">
        <v>21556198</v>
      </c>
      <c r="K8" s="20">
        <v>20505963</v>
      </c>
      <c r="L8" s="20">
        <v>18499458</v>
      </c>
      <c r="M8" s="20">
        <v>19160456</v>
      </c>
      <c r="N8" s="20">
        <v>19160456</v>
      </c>
      <c r="O8" s="20">
        <v>22913395</v>
      </c>
      <c r="P8" s="20">
        <v>17960801</v>
      </c>
      <c r="Q8" s="20">
        <v>19564873</v>
      </c>
      <c r="R8" s="20">
        <v>19564873</v>
      </c>
      <c r="S8" s="20">
        <v>19016721</v>
      </c>
      <c r="T8" s="20">
        <v>18777058</v>
      </c>
      <c r="U8" s="20">
        <v>18575138</v>
      </c>
      <c r="V8" s="20">
        <v>18575138</v>
      </c>
      <c r="W8" s="20">
        <v>18575138</v>
      </c>
      <c r="X8" s="20">
        <v>6983262</v>
      </c>
      <c r="Y8" s="20">
        <v>11591876</v>
      </c>
      <c r="Z8" s="21">
        <v>166</v>
      </c>
      <c r="AA8" s="22">
        <v>6983262</v>
      </c>
    </row>
    <row r="9" spans="1:27" ht="13.5">
      <c r="A9" s="23" t="s">
        <v>36</v>
      </c>
      <c r="B9" s="17"/>
      <c r="C9" s="18">
        <v>2291598</v>
      </c>
      <c r="D9" s="18">
        <v>2291598</v>
      </c>
      <c r="E9" s="19">
        <v>2375694</v>
      </c>
      <c r="F9" s="20">
        <v>2375694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2375694</v>
      </c>
      <c r="Y9" s="20">
        <v>-2375694</v>
      </c>
      <c r="Z9" s="21">
        <v>-100</v>
      </c>
      <c r="AA9" s="22">
        <v>2375694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91423</v>
      </c>
      <c r="D11" s="18">
        <v>91423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14321362</v>
      </c>
      <c r="D12" s="29">
        <f>SUM(D6:D11)</f>
        <v>14321362</v>
      </c>
      <c r="E12" s="30">
        <f t="shared" si="0"/>
        <v>60781567</v>
      </c>
      <c r="F12" s="31">
        <f t="shared" si="0"/>
        <v>60781567</v>
      </c>
      <c r="G12" s="31">
        <f t="shared" si="0"/>
        <v>22722467</v>
      </c>
      <c r="H12" s="31">
        <f t="shared" si="0"/>
        <v>53707097</v>
      </c>
      <c r="I12" s="31">
        <f t="shared" si="0"/>
        <v>28670436</v>
      </c>
      <c r="J12" s="31">
        <f t="shared" si="0"/>
        <v>28670436</v>
      </c>
      <c r="K12" s="31">
        <f t="shared" si="0"/>
        <v>27620201</v>
      </c>
      <c r="L12" s="31">
        <f t="shared" si="0"/>
        <v>29234430</v>
      </c>
      <c r="M12" s="31">
        <f t="shared" si="0"/>
        <v>42435015</v>
      </c>
      <c r="N12" s="31">
        <f t="shared" si="0"/>
        <v>42435015</v>
      </c>
      <c r="O12" s="31">
        <f t="shared" si="0"/>
        <v>46187954</v>
      </c>
      <c r="P12" s="31">
        <f t="shared" si="0"/>
        <v>38542447</v>
      </c>
      <c r="Q12" s="31">
        <f t="shared" si="0"/>
        <v>31086184</v>
      </c>
      <c r="R12" s="31">
        <f t="shared" si="0"/>
        <v>31086184</v>
      </c>
      <c r="S12" s="31">
        <f t="shared" si="0"/>
        <v>47599055</v>
      </c>
      <c r="T12" s="31">
        <f t="shared" si="0"/>
        <v>41953315</v>
      </c>
      <c r="U12" s="31">
        <f t="shared" si="0"/>
        <v>27625894</v>
      </c>
      <c r="V12" s="31">
        <f t="shared" si="0"/>
        <v>27625894</v>
      </c>
      <c r="W12" s="31">
        <f t="shared" si="0"/>
        <v>27625894</v>
      </c>
      <c r="X12" s="31">
        <f t="shared" si="0"/>
        <v>60781567</v>
      </c>
      <c r="Y12" s="31">
        <f t="shared" si="0"/>
        <v>-33155673</v>
      </c>
      <c r="Z12" s="32">
        <f>+IF(X12&lt;&gt;0,+(Y12/X12)*100,0)</f>
        <v>-54.54889473316803</v>
      </c>
      <c r="AA12" s="33">
        <f>SUM(AA6:AA11)</f>
        <v>60781567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5895722</v>
      </c>
      <c r="D17" s="18">
        <v>5895722</v>
      </c>
      <c r="E17" s="19">
        <v>18000</v>
      </c>
      <c r="F17" s="20">
        <v>18000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18000</v>
      </c>
      <c r="Y17" s="20">
        <v>-18000</v>
      </c>
      <c r="Z17" s="21">
        <v>-100</v>
      </c>
      <c r="AA17" s="22">
        <v>18000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303447449</v>
      </c>
      <c r="D19" s="18">
        <v>303447449</v>
      </c>
      <c r="E19" s="19">
        <v>83854759</v>
      </c>
      <c r="F19" s="20">
        <v>83854759</v>
      </c>
      <c r="G19" s="20">
        <v>301173270</v>
      </c>
      <c r="H19" s="20">
        <v>301173270</v>
      </c>
      <c r="I19" s="20">
        <v>301173270</v>
      </c>
      <c r="J19" s="20">
        <v>301173270</v>
      </c>
      <c r="K19" s="20">
        <v>301173270</v>
      </c>
      <c r="L19" s="20">
        <v>301173270</v>
      </c>
      <c r="M19" s="20">
        <v>301173270</v>
      </c>
      <c r="N19" s="20">
        <v>301173270</v>
      </c>
      <c r="O19" s="20">
        <v>301173270</v>
      </c>
      <c r="P19" s="20">
        <v>301173270</v>
      </c>
      <c r="Q19" s="20">
        <v>301173270</v>
      </c>
      <c r="R19" s="20">
        <v>301173270</v>
      </c>
      <c r="S19" s="20">
        <v>301173270</v>
      </c>
      <c r="T19" s="20">
        <v>301173270</v>
      </c>
      <c r="U19" s="20">
        <v>301173270</v>
      </c>
      <c r="V19" s="20">
        <v>301173270</v>
      </c>
      <c r="W19" s="20">
        <v>301173270</v>
      </c>
      <c r="X19" s="20">
        <v>83854759</v>
      </c>
      <c r="Y19" s="20">
        <v>217318511</v>
      </c>
      <c r="Z19" s="21">
        <v>259.16</v>
      </c>
      <c r="AA19" s="22">
        <v>83854759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504587</v>
      </c>
      <c r="D22" s="18">
        <v>504587</v>
      </c>
      <c r="E22" s="19">
        <v>491112</v>
      </c>
      <c r="F22" s="20">
        <v>491112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491112</v>
      </c>
      <c r="Y22" s="20">
        <v>-491112</v>
      </c>
      <c r="Z22" s="21">
        <v>-100</v>
      </c>
      <c r="AA22" s="22">
        <v>491112</v>
      </c>
    </row>
    <row r="23" spans="1:27" ht="13.5">
      <c r="A23" s="23" t="s">
        <v>49</v>
      </c>
      <c r="B23" s="17"/>
      <c r="C23" s="18">
        <v>908000</v>
      </c>
      <c r="D23" s="18">
        <v>908000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310755758</v>
      </c>
      <c r="D24" s="29">
        <f>SUM(D15:D23)</f>
        <v>310755758</v>
      </c>
      <c r="E24" s="36">
        <f t="shared" si="1"/>
        <v>84363871</v>
      </c>
      <c r="F24" s="37">
        <f t="shared" si="1"/>
        <v>84363871</v>
      </c>
      <c r="G24" s="37">
        <f t="shared" si="1"/>
        <v>301173270</v>
      </c>
      <c r="H24" s="37">
        <f t="shared" si="1"/>
        <v>301173270</v>
      </c>
      <c r="I24" s="37">
        <f t="shared" si="1"/>
        <v>301173270</v>
      </c>
      <c r="J24" s="37">
        <f t="shared" si="1"/>
        <v>301173270</v>
      </c>
      <c r="K24" s="37">
        <f t="shared" si="1"/>
        <v>301173270</v>
      </c>
      <c r="L24" s="37">
        <f t="shared" si="1"/>
        <v>301173270</v>
      </c>
      <c r="M24" s="37">
        <f t="shared" si="1"/>
        <v>301173270</v>
      </c>
      <c r="N24" s="37">
        <f t="shared" si="1"/>
        <v>301173270</v>
      </c>
      <c r="O24" s="37">
        <f t="shared" si="1"/>
        <v>301173270</v>
      </c>
      <c r="P24" s="37">
        <f t="shared" si="1"/>
        <v>301173270</v>
      </c>
      <c r="Q24" s="37">
        <f t="shared" si="1"/>
        <v>301173270</v>
      </c>
      <c r="R24" s="37">
        <f t="shared" si="1"/>
        <v>301173270</v>
      </c>
      <c r="S24" s="37">
        <f t="shared" si="1"/>
        <v>301173270</v>
      </c>
      <c r="T24" s="37">
        <f t="shared" si="1"/>
        <v>301173270</v>
      </c>
      <c r="U24" s="37">
        <f t="shared" si="1"/>
        <v>301173270</v>
      </c>
      <c r="V24" s="37">
        <f t="shared" si="1"/>
        <v>301173270</v>
      </c>
      <c r="W24" s="37">
        <f t="shared" si="1"/>
        <v>301173270</v>
      </c>
      <c r="X24" s="37">
        <f t="shared" si="1"/>
        <v>84363871</v>
      </c>
      <c r="Y24" s="37">
        <f t="shared" si="1"/>
        <v>216809399</v>
      </c>
      <c r="Z24" s="38">
        <f>+IF(X24&lt;&gt;0,+(Y24/X24)*100,0)</f>
        <v>256.9931849144286</v>
      </c>
      <c r="AA24" s="39">
        <f>SUM(AA15:AA23)</f>
        <v>84363871</v>
      </c>
    </row>
    <row r="25" spans="1:27" ht="13.5">
      <c r="A25" s="27" t="s">
        <v>51</v>
      </c>
      <c r="B25" s="28"/>
      <c r="C25" s="29">
        <f aca="true" t="shared" si="2" ref="C25:Y25">+C12+C24</f>
        <v>325077120</v>
      </c>
      <c r="D25" s="29">
        <f>+D12+D24</f>
        <v>325077120</v>
      </c>
      <c r="E25" s="30">
        <f t="shared" si="2"/>
        <v>145145438</v>
      </c>
      <c r="F25" s="31">
        <f t="shared" si="2"/>
        <v>145145438</v>
      </c>
      <c r="G25" s="31">
        <f t="shared" si="2"/>
        <v>323895737</v>
      </c>
      <c r="H25" s="31">
        <f t="shared" si="2"/>
        <v>354880367</v>
      </c>
      <c r="I25" s="31">
        <f t="shared" si="2"/>
        <v>329843706</v>
      </c>
      <c r="J25" s="31">
        <f t="shared" si="2"/>
        <v>329843706</v>
      </c>
      <c r="K25" s="31">
        <f t="shared" si="2"/>
        <v>328793471</v>
      </c>
      <c r="L25" s="31">
        <f t="shared" si="2"/>
        <v>330407700</v>
      </c>
      <c r="M25" s="31">
        <f t="shared" si="2"/>
        <v>343608285</v>
      </c>
      <c r="N25" s="31">
        <f t="shared" si="2"/>
        <v>343608285</v>
      </c>
      <c r="O25" s="31">
        <f t="shared" si="2"/>
        <v>347361224</v>
      </c>
      <c r="P25" s="31">
        <f t="shared" si="2"/>
        <v>339715717</v>
      </c>
      <c r="Q25" s="31">
        <f t="shared" si="2"/>
        <v>332259454</v>
      </c>
      <c r="R25" s="31">
        <f t="shared" si="2"/>
        <v>332259454</v>
      </c>
      <c r="S25" s="31">
        <f t="shared" si="2"/>
        <v>348772325</v>
      </c>
      <c r="T25" s="31">
        <f t="shared" si="2"/>
        <v>343126585</v>
      </c>
      <c r="U25" s="31">
        <f t="shared" si="2"/>
        <v>328799164</v>
      </c>
      <c r="V25" s="31">
        <f t="shared" si="2"/>
        <v>328799164</v>
      </c>
      <c r="W25" s="31">
        <f t="shared" si="2"/>
        <v>328799164</v>
      </c>
      <c r="X25" s="31">
        <f t="shared" si="2"/>
        <v>145145438</v>
      </c>
      <c r="Y25" s="31">
        <f t="shared" si="2"/>
        <v>183653726</v>
      </c>
      <c r="Z25" s="32">
        <f>+IF(X25&lt;&gt;0,+(Y25/X25)*100,0)</f>
        <v>126.53082902956965</v>
      </c>
      <c r="AA25" s="33">
        <f>+AA12+AA24</f>
        <v>145145438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76000</v>
      </c>
      <c r="F31" s="20">
        <v>76000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76000</v>
      </c>
      <c r="Y31" s="20">
        <v>-76000</v>
      </c>
      <c r="Z31" s="21">
        <v>-100</v>
      </c>
      <c r="AA31" s="22">
        <v>76000</v>
      </c>
    </row>
    <row r="32" spans="1:27" ht="13.5">
      <c r="A32" s="23" t="s">
        <v>57</v>
      </c>
      <c r="B32" s="17"/>
      <c r="C32" s="18">
        <v>16667028</v>
      </c>
      <c r="D32" s="18">
        <v>16667028</v>
      </c>
      <c r="E32" s="19"/>
      <c r="F32" s="20"/>
      <c r="G32" s="20">
        <v>7291506</v>
      </c>
      <c r="H32" s="20">
        <v>11672667</v>
      </c>
      <c r="I32" s="20">
        <v>6022419</v>
      </c>
      <c r="J32" s="20">
        <v>6022419</v>
      </c>
      <c r="K32" s="20">
        <v>2382941</v>
      </c>
      <c r="L32" s="20">
        <v>2062355</v>
      </c>
      <c r="M32" s="20">
        <v>2062355</v>
      </c>
      <c r="N32" s="20">
        <v>2062355</v>
      </c>
      <c r="O32" s="20">
        <v>2062355</v>
      </c>
      <c r="P32" s="20">
        <v>5362653</v>
      </c>
      <c r="Q32" s="20">
        <v>7572975</v>
      </c>
      <c r="R32" s="20">
        <v>7572975</v>
      </c>
      <c r="S32" s="20">
        <v>2521386</v>
      </c>
      <c r="T32" s="20">
        <v>3592453</v>
      </c>
      <c r="U32" s="20">
        <v>6146294</v>
      </c>
      <c r="V32" s="20">
        <v>6146294</v>
      </c>
      <c r="W32" s="20">
        <v>6146294</v>
      </c>
      <c r="X32" s="20"/>
      <c r="Y32" s="20">
        <v>6146294</v>
      </c>
      <c r="Z32" s="21"/>
      <c r="AA32" s="22"/>
    </row>
    <row r="33" spans="1:27" ht="13.5">
      <c r="A33" s="23" t="s">
        <v>58</v>
      </c>
      <c r="B33" s="17"/>
      <c r="C33" s="18">
        <v>1777411</v>
      </c>
      <c r="D33" s="18">
        <v>1777411</v>
      </c>
      <c r="E33" s="19">
        <v>112572</v>
      </c>
      <c r="F33" s="20">
        <v>112572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112572</v>
      </c>
      <c r="Y33" s="20">
        <v>-112572</v>
      </c>
      <c r="Z33" s="21">
        <v>-100</v>
      </c>
      <c r="AA33" s="22">
        <v>112572</v>
      </c>
    </row>
    <row r="34" spans="1:27" ht="13.5">
      <c r="A34" s="27" t="s">
        <v>59</v>
      </c>
      <c r="B34" s="28"/>
      <c r="C34" s="29">
        <f aca="true" t="shared" si="3" ref="C34:Y34">SUM(C29:C33)</f>
        <v>18444439</v>
      </c>
      <c r="D34" s="29">
        <f>SUM(D29:D33)</f>
        <v>18444439</v>
      </c>
      <c r="E34" s="30">
        <f t="shared" si="3"/>
        <v>188572</v>
      </c>
      <c r="F34" s="31">
        <f t="shared" si="3"/>
        <v>188572</v>
      </c>
      <c r="G34" s="31">
        <f t="shared" si="3"/>
        <v>7291506</v>
      </c>
      <c r="H34" s="31">
        <f t="shared" si="3"/>
        <v>11672667</v>
      </c>
      <c r="I34" s="31">
        <f t="shared" si="3"/>
        <v>6022419</v>
      </c>
      <c r="J34" s="31">
        <f t="shared" si="3"/>
        <v>6022419</v>
      </c>
      <c r="K34" s="31">
        <f t="shared" si="3"/>
        <v>2382941</v>
      </c>
      <c r="L34" s="31">
        <f t="shared" si="3"/>
        <v>2062355</v>
      </c>
      <c r="M34" s="31">
        <f t="shared" si="3"/>
        <v>2062355</v>
      </c>
      <c r="N34" s="31">
        <f t="shared" si="3"/>
        <v>2062355</v>
      </c>
      <c r="O34" s="31">
        <f t="shared" si="3"/>
        <v>2062355</v>
      </c>
      <c r="P34" s="31">
        <f t="shared" si="3"/>
        <v>5362653</v>
      </c>
      <c r="Q34" s="31">
        <f t="shared" si="3"/>
        <v>7572975</v>
      </c>
      <c r="R34" s="31">
        <f t="shared" si="3"/>
        <v>7572975</v>
      </c>
      <c r="S34" s="31">
        <f t="shared" si="3"/>
        <v>2521386</v>
      </c>
      <c r="T34" s="31">
        <f t="shared" si="3"/>
        <v>3592453</v>
      </c>
      <c r="U34" s="31">
        <f t="shared" si="3"/>
        <v>6146294</v>
      </c>
      <c r="V34" s="31">
        <f t="shared" si="3"/>
        <v>6146294</v>
      </c>
      <c r="W34" s="31">
        <f t="shared" si="3"/>
        <v>6146294</v>
      </c>
      <c r="X34" s="31">
        <f t="shared" si="3"/>
        <v>188572</v>
      </c>
      <c r="Y34" s="31">
        <f t="shared" si="3"/>
        <v>5957722</v>
      </c>
      <c r="Z34" s="32">
        <f>+IF(X34&lt;&gt;0,+(Y34/X34)*100,0)</f>
        <v>3159.388456398617</v>
      </c>
      <c r="AA34" s="33">
        <f>SUM(AA29:AA33)</f>
        <v>188572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4432934</v>
      </c>
      <c r="D38" s="18">
        <v>4432934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4432934</v>
      </c>
      <c r="D39" s="29">
        <f>SUM(D37:D38)</f>
        <v>4432934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22877373</v>
      </c>
      <c r="D40" s="29">
        <f>+D34+D39</f>
        <v>22877373</v>
      </c>
      <c r="E40" s="30">
        <f t="shared" si="5"/>
        <v>188572</v>
      </c>
      <c r="F40" s="31">
        <f t="shared" si="5"/>
        <v>188572</v>
      </c>
      <c r="G40" s="31">
        <f t="shared" si="5"/>
        <v>7291506</v>
      </c>
      <c r="H40" s="31">
        <f t="shared" si="5"/>
        <v>11672667</v>
      </c>
      <c r="I40" s="31">
        <f t="shared" si="5"/>
        <v>6022419</v>
      </c>
      <c r="J40" s="31">
        <f t="shared" si="5"/>
        <v>6022419</v>
      </c>
      <c r="K40" s="31">
        <f t="shared" si="5"/>
        <v>2382941</v>
      </c>
      <c r="L40" s="31">
        <f t="shared" si="5"/>
        <v>2062355</v>
      </c>
      <c r="M40" s="31">
        <f t="shared" si="5"/>
        <v>2062355</v>
      </c>
      <c r="N40" s="31">
        <f t="shared" si="5"/>
        <v>2062355</v>
      </c>
      <c r="O40" s="31">
        <f t="shared" si="5"/>
        <v>2062355</v>
      </c>
      <c r="P40" s="31">
        <f t="shared" si="5"/>
        <v>5362653</v>
      </c>
      <c r="Q40" s="31">
        <f t="shared" si="5"/>
        <v>7572975</v>
      </c>
      <c r="R40" s="31">
        <f t="shared" si="5"/>
        <v>7572975</v>
      </c>
      <c r="S40" s="31">
        <f t="shared" si="5"/>
        <v>2521386</v>
      </c>
      <c r="T40" s="31">
        <f t="shared" si="5"/>
        <v>3592453</v>
      </c>
      <c r="U40" s="31">
        <f t="shared" si="5"/>
        <v>6146294</v>
      </c>
      <c r="V40" s="31">
        <f t="shared" si="5"/>
        <v>6146294</v>
      </c>
      <c r="W40" s="31">
        <f t="shared" si="5"/>
        <v>6146294</v>
      </c>
      <c r="X40" s="31">
        <f t="shared" si="5"/>
        <v>188572</v>
      </c>
      <c r="Y40" s="31">
        <f t="shared" si="5"/>
        <v>5957722</v>
      </c>
      <c r="Z40" s="32">
        <f>+IF(X40&lt;&gt;0,+(Y40/X40)*100,0)</f>
        <v>3159.388456398617</v>
      </c>
      <c r="AA40" s="33">
        <f>+AA34+AA39</f>
        <v>188572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302199747</v>
      </c>
      <c r="D42" s="43">
        <f>+D25-D40</f>
        <v>302199747</v>
      </c>
      <c r="E42" s="44">
        <f t="shared" si="6"/>
        <v>144956866</v>
      </c>
      <c r="F42" s="45">
        <f t="shared" si="6"/>
        <v>144956866</v>
      </c>
      <c r="G42" s="45">
        <f t="shared" si="6"/>
        <v>316604231</v>
      </c>
      <c r="H42" s="45">
        <f t="shared" si="6"/>
        <v>343207700</v>
      </c>
      <c r="I42" s="45">
        <f t="shared" si="6"/>
        <v>323821287</v>
      </c>
      <c r="J42" s="45">
        <f t="shared" si="6"/>
        <v>323821287</v>
      </c>
      <c r="K42" s="45">
        <f t="shared" si="6"/>
        <v>326410530</v>
      </c>
      <c r="L42" s="45">
        <f t="shared" si="6"/>
        <v>328345345</v>
      </c>
      <c r="M42" s="45">
        <f t="shared" si="6"/>
        <v>341545930</v>
      </c>
      <c r="N42" s="45">
        <f t="shared" si="6"/>
        <v>341545930</v>
      </c>
      <c r="O42" s="45">
        <f t="shared" si="6"/>
        <v>345298869</v>
      </c>
      <c r="P42" s="45">
        <f t="shared" si="6"/>
        <v>334353064</v>
      </c>
      <c r="Q42" s="45">
        <f t="shared" si="6"/>
        <v>324686479</v>
      </c>
      <c r="R42" s="45">
        <f t="shared" si="6"/>
        <v>324686479</v>
      </c>
      <c r="S42" s="45">
        <f t="shared" si="6"/>
        <v>346250939</v>
      </c>
      <c r="T42" s="45">
        <f t="shared" si="6"/>
        <v>339534132</v>
      </c>
      <c r="U42" s="45">
        <f t="shared" si="6"/>
        <v>322652870</v>
      </c>
      <c r="V42" s="45">
        <f t="shared" si="6"/>
        <v>322652870</v>
      </c>
      <c r="W42" s="45">
        <f t="shared" si="6"/>
        <v>322652870</v>
      </c>
      <c r="X42" s="45">
        <f t="shared" si="6"/>
        <v>144956866</v>
      </c>
      <c r="Y42" s="45">
        <f t="shared" si="6"/>
        <v>177696004</v>
      </c>
      <c r="Z42" s="46">
        <f>+IF(X42&lt;&gt;0,+(Y42/X42)*100,0)</f>
        <v>122.5854344836622</v>
      </c>
      <c r="AA42" s="47">
        <f>+AA25-AA40</f>
        <v>144956866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302199747</v>
      </c>
      <c r="D45" s="18">
        <v>302199747</v>
      </c>
      <c r="E45" s="19">
        <v>144956866</v>
      </c>
      <c r="F45" s="20">
        <v>144956866</v>
      </c>
      <c r="G45" s="20">
        <v>316604231</v>
      </c>
      <c r="H45" s="20">
        <v>343207700</v>
      </c>
      <c r="I45" s="20">
        <v>323821287</v>
      </c>
      <c r="J45" s="20">
        <v>323821287</v>
      </c>
      <c r="K45" s="20">
        <v>326410530</v>
      </c>
      <c r="L45" s="20">
        <v>328345345</v>
      </c>
      <c r="M45" s="20">
        <v>341545930</v>
      </c>
      <c r="N45" s="20">
        <v>341545930</v>
      </c>
      <c r="O45" s="20">
        <v>345298869</v>
      </c>
      <c r="P45" s="20">
        <v>334353064</v>
      </c>
      <c r="Q45" s="20">
        <v>324686479</v>
      </c>
      <c r="R45" s="20">
        <v>324686479</v>
      </c>
      <c r="S45" s="20">
        <v>346250939</v>
      </c>
      <c r="T45" s="20">
        <v>339534132</v>
      </c>
      <c r="U45" s="20">
        <v>322652870</v>
      </c>
      <c r="V45" s="20">
        <v>322652870</v>
      </c>
      <c r="W45" s="20">
        <v>322652870</v>
      </c>
      <c r="X45" s="20">
        <v>144956866</v>
      </c>
      <c r="Y45" s="20">
        <v>177696004</v>
      </c>
      <c r="Z45" s="48">
        <v>122.59</v>
      </c>
      <c r="AA45" s="22">
        <v>144956866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302199747</v>
      </c>
      <c r="D48" s="51">
        <f>SUM(D45:D47)</f>
        <v>302199747</v>
      </c>
      <c r="E48" s="52">
        <f t="shared" si="7"/>
        <v>144956866</v>
      </c>
      <c r="F48" s="53">
        <f t="shared" si="7"/>
        <v>144956866</v>
      </c>
      <c r="G48" s="53">
        <f t="shared" si="7"/>
        <v>316604231</v>
      </c>
      <c r="H48" s="53">
        <f t="shared" si="7"/>
        <v>343207700</v>
      </c>
      <c r="I48" s="53">
        <f t="shared" si="7"/>
        <v>323821287</v>
      </c>
      <c r="J48" s="53">
        <f t="shared" si="7"/>
        <v>323821287</v>
      </c>
      <c r="K48" s="53">
        <f t="shared" si="7"/>
        <v>326410530</v>
      </c>
      <c r="L48" s="53">
        <f t="shared" si="7"/>
        <v>328345345</v>
      </c>
      <c r="M48" s="53">
        <f t="shared" si="7"/>
        <v>341545930</v>
      </c>
      <c r="N48" s="53">
        <f t="shared" si="7"/>
        <v>341545930</v>
      </c>
      <c r="O48" s="53">
        <f t="shared" si="7"/>
        <v>345298869</v>
      </c>
      <c r="P48" s="53">
        <f t="shared" si="7"/>
        <v>334353064</v>
      </c>
      <c r="Q48" s="53">
        <f t="shared" si="7"/>
        <v>324686479</v>
      </c>
      <c r="R48" s="53">
        <f t="shared" si="7"/>
        <v>324686479</v>
      </c>
      <c r="S48" s="53">
        <f t="shared" si="7"/>
        <v>346250939</v>
      </c>
      <c r="T48" s="53">
        <f t="shared" si="7"/>
        <v>339534132</v>
      </c>
      <c r="U48" s="53">
        <f t="shared" si="7"/>
        <v>322652870</v>
      </c>
      <c r="V48" s="53">
        <f t="shared" si="7"/>
        <v>322652870</v>
      </c>
      <c r="W48" s="53">
        <f t="shared" si="7"/>
        <v>322652870</v>
      </c>
      <c r="X48" s="53">
        <f t="shared" si="7"/>
        <v>144956866</v>
      </c>
      <c r="Y48" s="53">
        <f t="shared" si="7"/>
        <v>177696004</v>
      </c>
      <c r="Z48" s="54">
        <f>+IF(X48&lt;&gt;0,+(Y48/X48)*100,0)</f>
        <v>122.5854344836622</v>
      </c>
      <c r="AA48" s="55">
        <f>SUM(AA45:AA47)</f>
        <v>144956866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959918</v>
      </c>
      <c r="D6" s="18">
        <v>959918</v>
      </c>
      <c r="E6" s="19">
        <v>6834000</v>
      </c>
      <c r="F6" s="20">
        <v>3335239</v>
      </c>
      <c r="G6" s="20">
        <v>24173929</v>
      </c>
      <c r="H6" s="20">
        <v>1906594</v>
      </c>
      <c r="I6" s="20">
        <v>1577258</v>
      </c>
      <c r="J6" s="20">
        <v>1577258</v>
      </c>
      <c r="K6" s="20">
        <v>3873192</v>
      </c>
      <c r="L6" s="20">
        <v>24332552</v>
      </c>
      <c r="M6" s="20">
        <v>2709027</v>
      </c>
      <c r="N6" s="20">
        <v>2709027</v>
      </c>
      <c r="O6" s="20">
        <v>350111</v>
      </c>
      <c r="P6" s="20">
        <v>2709027</v>
      </c>
      <c r="Q6" s="20">
        <v>6833801</v>
      </c>
      <c r="R6" s="20">
        <v>6833801</v>
      </c>
      <c r="S6" s="20"/>
      <c r="T6" s="20"/>
      <c r="U6" s="20">
        <v>3729239</v>
      </c>
      <c r="V6" s="20">
        <v>3729239</v>
      </c>
      <c r="W6" s="20">
        <v>3729239</v>
      </c>
      <c r="X6" s="20">
        <v>3335239</v>
      </c>
      <c r="Y6" s="20">
        <v>394000</v>
      </c>
      <c r="Z6" s="21">
        <v>11.81</v>
      </c>
      <c r="AA6" s="22">
        <v>3335239</v>
      </c>
    </row>
    <row r="7" spans="1:27" ht="13.5">
      <c r="A7" s="23" t="s">
        <v>34</v>
      </c>
      <c r="B7" s="17"/>
      <c r="C7" s="18"/>
      <c r="D7" s="18"/>
      <c r="E7" s="19">
        <v>1645000</v>
      </c>
      <c r="F7" s="20">
        <v>1960768</v>
      </c>
      <c r="G7" s="20">
        <v>29213252</v>
      </c>
      <c r="H7" s="20">
        <v>40435782</v>
      </c>
      <c r="I7" s="20">
        <v>31583184</v>
      </c>
      <c r="J7" s="20">
        <v>31583184</v>
      </c>
      <c r="K7" s="20">
        <v>20609981</v>
      </c>
      <c r="L7" s="20">
        <v>9642328</v>
      </c>
      <c r="M7" s="20">
        <v>30251016</v>
      </c>
      <c r="N7" s="20">
        <v>30251016</v>
      </c>
      <c r="O7" s="20">
        <v>22193506</v>
      </c>
      <c r="P7" s="20">
        <v>30251016</v>
      </c>
      <c r="Q7" s="20">
        <v>1644791</v>
      </c>
      <c r="R7" s="20">
        <v>1644791</v>
      </c>
      <c r="S7" s="20"/>
      <c r="T7" s="20"/>
      <c r="U7" s="20">
        <v>30568118</v>
      </c>
      <c r="V7" s="20">
        <v>30568118</v>
      </c>
      <c r="W7" s="20">
        <v>30568118</v>
      </c>
      <c r="X7" s="20">
        <v>1960768</v>
      </c>
      <c r="Y7" s="20">
        <v>28607350</v>
      </c>
      <c r="Z7" s="21">
        <v>1458.99</v>
      </c>
      <c r="AA7" s="22">
        <v>1960768</v>
      </c>
    </row>
    <row r="8" spans="1:27" ht="13.5">
      <c r="A8" s="23" t="s">
        <v>35</v>
      </c>
      <c r="B8" s="17"/>
      <c r="C8" s="18">
        <v>11763338</v>
      </c>
      <c r="D8" s="18">
        <v>11763338</v>
      </c>
      <c r="E8" s="19">
        <v>28139000</v>
      </c>
      <c r="F8" s="20">
        <v>10269346</v>
      </c>
      <c r="G8" s="20">
        <v>14170231</v>
      </c>
      <c r="H8" s="20">
        <v>15343828</v>
      </c>
      <c r="I8" s="20">
        <v>15625326</v>
      </c>
      <c r="J8" s="20">
        <v>15625326</v>
      </c>
      <c r="K8" s="20">
        <v>12588719</v>
      </c>
      <c r="L8" s="20">
        <v>12829913</v>
      </c>
      <c r="M8" s="20">
        <v>13044123</v>
      </c>
      <c r="N8" s="20">
        <v>13044123</v>
      </c>
      <c r="O8" s="20">
        <v>13296411</v>
      </c>
      <c r="P8" s="20">
        <v>13044123</v>
      </c>
      <c r="Q8" s="20">
        <v>28138509</v>
      </c>
      <c r="R8" s="20">
        <v>28138509</v>
      </c>
      <c r="S8" s="20"/>
      <c r="T8" s="20"/>
      <c r="U8" s="20">
        <v>12877123</v>
      </c>
      <c r="V8" s="20">
        <v>12877123</v>
      </c>
      <c r="W8" s="20">
        <v>12877123</v>
      </c>
      <c r="X8" s="20">
        <v>10269346</v>
      </c>
      <c r="Y8" s="20">
        <v>2607777</v>
      </c>
      <c r="Z8" s="21">
        <v>25.39</v>
      </c>
      <c r="AA8" s="22">
        <v>10269346</v>
      </c>
    </row>
    <row r="9" spans="1:27" ht="13.5">
      <c r="A9" s="23" t="s">
        <v>36</v>
      </c>
      <c r="B9" s="17"/>
      <c r="C9" s="18">
        <v>453993</v>
      </c>
      <c r="D9" s="18">
        <v>453993</v>
      </c>
      <c r="E9" s="19">
        <v>3595000</v>
      </c>
      <c r="F9" s="20">
        <v>498918</v>
      </c>
      <c r="G9" s="20">
        <v>632556</v>
      </c>
      <c r="H9" s="20">
        <v>7555325</v>
      </c>
      <c r="I9" s="20">
        <v>7284396</v>
      </c>
      <c r="J9" s="20">
        <v>7284396</v>
      </c>
      <c r="K9" s="20">
        <v>8420541</v>
      </c>
      <c r="L9" s="20">
        <v>795052</v>
      </c>
      <c r="M9" s="20">
        <v>1536955</v>
      </c>
      <c r="N9" s="20">
        <v>1536955</v>
      </c>
      <c r="O9" s="20">
        <v>2323149</v>
      </c>
      <c r="P9" s="20">
        <v>1536955</v>
      </c>
      <c r="Q9" s="20">
        <v>3594782</v>
      </c>
      <c r="R9" s="20">
        <v>3594782</v>
      </c>
      <c r="S9" s="20"/>
      <c r="T9" s="20"/>
      <c r="U9" s="20">
        <v>921029</v>
      </c>
      <c r="V9" s="20">
        <v>921029</v>
      </c>
      <c r="W9" s="20">
        <v>921029</v>
      </c>
      <c r="X9" s="20">
        <v>498918</v>
      </c>
      <c r="Y9" s="20">
        <v>422111</v>
      </c>
      <c r="Z9" s="21">
        <v>84.61</v>
      </c>
      <c r="AA9" s="22">
        <v>498918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13177249</v>
      </c>
      <c r="D12" s="29">
        <f>SUM(D6:D11)</f>
        <v>13177249</v>
      </c>
      <c r="E12" s="30">
        <f t="shared" si="0"/>
        <v>40213000</v>
      </c>
      <c r="F12" s="31">
        <f t="shared" si="0"/>
        <v>16064271</v>
      </c>
      <c r="G12" s="31">
        <f t="shared" si="0"/>
        <v>68189968</v>
      </c>
      <c r="H12" s="31">
        <f t="shared" si="0"/>
        <v>65241529</v>
      </c>
      <c r="I12" s="31">
        <f t="shared" si="0"/>
        <v>56070164</v>
      </c>
      <c r="J12" s="31">
        <f t="shared" si="0"/>
        <v>56070164</v>
      </c>
      <c r="K12" s="31">
        <f t="shared" si="0"/>
        <v>45492433</v>
      </c>
      <c r="L12" s="31">
        <f t="shared" si="0"/>
        <v>47599845</v>
      </c>
      <c r="M12" s="31">
        <f t="shared" si="0"/>
        <v>47541121</v>
      </c>
      <c r="N12" s="31">
        <f t="shared" si="0"/>
        <v>47541121</v>
      </c>
      <c r="O12" s="31">
        <f t="shared" si="0"/>
        <v>38163177</v>
      </c>
      <c r="P12" s="31">
        <f t="shared" si="0"/>
        <v>47541121</v>
      </c>
      <c r="Q12" s="31">
        <f t="shared" si="0"/>
        <v>40211883</v>
      </c>
      <c r="R12" s="31">
        <f t="shared" si="0"/>
        <v>40211883</v>
      </c>
      <c r="S12" s="31">
        <f t="shared" si="0"/>
        <v>0</v>
      </c>
      <c r="T12" s="31">
        <f t="shared" si="0"/>
        <v>0</v>
      </c>
      <c r="U12" s="31">
        <f t="shared" si="0"/>
        <v>48095509</v>
      </c>
      <c r="V12" s="31">
        <f t="shared" si="0"/>
        <v>48095509</v>
      </c>
      <c r="W12" s="31">
        <f t="shared" si="0"/>
        <v>48095509</v>
      </c>
      <c r="X12" s="31">
        <f t="shared" si="0"/>
        <v>16064271</v>
      </c>
      <c r="Y12" s="31">
        <f t="shared" si="0"/>
        <v>32031238</v>
      </c>
      <c r="Z12" s="32">
        <f>+IF(X12&lt;&gt;0,+(Y12/X12)*100,0)</f>
        <v>199.39428312682224</v>
      </c>
      <c r="AA12" s="33">
        <f>SUM(AA6:AA11)</f>
        <v>16064271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229698521</v>
      </c>
      <c r="D19" s="18">
        <v>229698521</v>
      </c>
      <c r="E19" s="19">
        <v>317698000</v>
      </c>
      <c r="F19" s="20">
        <v>270840038</v>
      </c>
      <c r="G19" s="20">
        <v>246864688</v>
      </c>
      <c r="H19" s="20">
        <v>239300965</v>
      </c>
      <c r="I19" s="20">
        <v>241475218</v>
      </c>
      <c r="J19" s="20">
        <v>241475218</v>
      </c>
      <c r="K19" s="20">
        <v>236986975</v>
      </c>
      <c r="L19" s="20">
        <v>239897930</v>
      </c>
      <c r="M19" s="20">
        <v>244877754</v>
      </c>
      <c r="N19" s="20">
        <v>244877754</v>
      </c>
      <c r="O19" s="20">
        <v>245666096</v>
      </c>
      <c r="P19" s="20">
        <v>244877754</v>
      </c>
      <c r="Q19" s="20">
        <v>317697623</v>
      </c>
      <c r="R19" s="20">
        <v>317697623</v>
      </c>
      <c r="S19" s="20"/>
      <c r="T19" s="20"/>
      <c r="U19" s="20">
        <v>244830810</v>
      </c>
      <c r="V19" s="20">
        <v>244830810</v>
      </c>
      <c r="W19" s="20">
        <v>244830810</v>
      </c>
      <c r="X19" s="20">
        <v>270840038</v>
      </c>
      <c r="Y19" s="20">
        <v>-26009228</v>
      </c>
      <c r="Z19" s="21">
        <v>-9.6</v>
      </c>
      <c r="AA19" s="22">
        <v>270840038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265231</v>
      </c>
      <c r="D22" s="18">
        <v>265231</v>
      </c>
      <c r="E22" s="19">
        <v>36000</v>
      </c>
      <c r="F22" s="20">
        <v>79042</v>
      </c>
      <c r="G22" s="20">
        <v>204436</v>
      </c>
      <c r="H22" s="20">
        <v>189576</v>
      </c>
      <c r="I22" s="20">
        <v>232135</v>
      </c>
      <c r="J22" s="20">
        <v>232135</v>
      </c>
      <c r="K22" s="20">
        <v>221103</v>
      </c>
      <c r="L22" s="20">
        <v>210071</v>
      </c>
      <c r="M22" s="20">
        <v>199039</v>
      </c>
      <c r="N22" s="20">
        <v>199039</v>
      </c>
      <c r="O22" s="20">
        <v>188006</v>
      </c>
      <c r="P22" s="20">
        <v>199039</v>
      </c>
      <c r="Q22" s="20">
        <v>36107</v>
      </c>
      <c r="R22" s="20">
        <v>36107</v>
      </c>
      <c r="S22" s="20"/>
      <c r="T22" s="20"/>
      <c r="U22" s="20">
        <v>154957</v>
      </c>
      <c r="V22" s="20">
        <v>154957</v>
      </c>
      <c r="W22" s="20">
        <v>154957</v>
      </c>
      <c r="X22" s="20">
        <v>79042</v>
      </c>
      <c r="Y22" s="20">
        <v>75915</v>
      </c>
      <c r="Z22" s="21">
        <v>96.04</v>
      </c>
      <c r="AA22" s="22">
        <v>79042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229963752</v>
      </c>
      <c r="D24" s="29">
        <f>SUM(D15:D23)</f>
        <v>229963752</v>
      </c>
      <c r="E24" s="36">
        <f t="shared" si="1"/>
        <v>317734000</v>
      </c>
      <c r="F24" s="37">
        <f t="shared" si="1"/>
        <v>270919080</v>
      </c>
      <c r="G24" s="37">
        <f t="shared" si="1"/>
        <v>247069124</v>
      </c>
      <c r="H24" s="37">
        <f t="shared" si="1"/>
        <v>239490541</v>
      </c>
      <c r="I24" s="37">
        <f t="shared" si="1"/>
        <v>241707353</v>
      </c>
      <c r="J24" s="37">
        <f t="shared" si="1"/>
        <v>241707353</v>
      </c>
      <c r="K24" s="37">
        <f t="shared" si="1"/>
        <v>237208078</v>
      </c>
      <c r="L24" s="37">
        <f t="shared" si="1"/>
        <v>240108001</v>
      </c>
      <c r="M24" s="37">
        <f t="shared" si="1"/>
        <v>245076793</v>
      </c>
      <c r="N24" s="37">
        <f t="shared" si="1"/>
        <v>245076793</v>
      </c>
      <c r="O24" s="37">
        <f t="shared" si="1"/>
        <v>245854102</v>
      </c>
      <c r="P24" s="37">
        <f t="shared" si="1"/>
        <v>245076793</v>
      </c>
      <c r="Q24" s="37">
        <f t="shared" si="1"/>
        <v>317733730</v>
      </c>
      <c r="R24" s="37">
        <f t="shared" si="1"/>
        <v>317733730</v>
      </c>
      <c r="S24" s="37">
        <f t="shared" si="1"/>
        <v>0</v>
      </c>
      <c r="T24" s="37">
        <f t="shared" si="1"/>
        <v>0</v>
      </c>
      <c r="U24" s="37">
        <f t="shared" si="1"/>
        <v>244985767</v>
      </c>
      <c r="V24" s="37">
        <f t="shared" si="1"/>
        <v>244985767</v>
      </c>
      <c r="W24" s="37">
        <f t="shared" si="1"/>
        <v>244985767</v>
      </c>
      <c r="X24" s="37">
        <f t="shared" si="1"/>
        <v>270919080</v>
      </c>
      <c r="Y24" s="37">
        <f t="shared" si="1"/>
        <v>-25933313</v>
      </c>
      <c r="Z24" s="38">
        <f>+IF(X24&lt;&gt;0,+(Y24/X24)*100,0)</f>
        <v>-9.572346473345473</v>
      </c>
      <c r="AA24" s="39">
        <f>SUM(AA15:AA23)</f>
        <v>270919080</v>
      </c>
    </row>
    <row r="25" spans="1:27" ht="13.5">
      <c r="A25" s="27" t="s">
        <v>51</v>
      </c>
      <c r="B25" s="28"/>
      <c r="C25" s="29">
        <f aca="true" t="shared" si="2" ref="C25:Y25">+C12+C24</f>
        <v>243141001</v>
      </c>
      <c r="D25" s="29">
        <f>+D12+D24</f>
        <v>243141001</v>
      </c>
      <c r="E25" s="30">
        <f t="shared" si="2"/>
        <v>357947000</v>
      </c>
      <c r="F25" s="31">
        <f t="shared" si="2"/>
        <v>286983351</v>
      </c>
      <c r="G25" s="31">
        <f t="shared" si="2"/>
        <v>315259092</v>
      </c>
      <c r="H25" s="31">
        <f t="shared" si="2"/>
        <v>304732070</v>
      </c>
      <c r="I25" s="31">
        <f t="shared" si="2"/>
        <v>297777517</v>
      </c>
      <c r="J25" s="31">
        <f t="shared" si="2"/>
        <v>297777517</v>
      </c>
      <c r="K25" s="31">
        <f t="shared" si="2"/>
        <v>282700511</v>
      </c>
      <c r="L25" s="31">
        <f t="shared" si="2"/>
        <v>287707846</v>
      </c>
      <c r="M25" s="31">
        <f t="shared" si="2"/>
        <v>292617914</v>
      </c>
      <c r="N25" s="31">
        <f t="shared" si="2"/>
        <v>292617914</v>
      </c>
      <c r="O25" s="31">
        <f t="shared" si="2"/>
        <v>284017279</v>
      </c>
      <c r="P25" s="31">
        <f t="shared" si="2"/>
        <v>292617914</v>
      </c>
      <c r="Q25" s="31">
        <f t="shared" si="2"/>
        <v>357945613</v>
      </c>
      <c r="R25" s="31">
        <f t="shared" si="2"/>
        <v>357945613</v>
      </c>
      <c r="S25" s="31">
        <f t="shared" si="2"/>
        <v>0</v>
      </c>
      <c r="T25" s="31">
        <f t="shared" si="2"/>
        <v>0</v>
      </c>
      <c r="U25" s="31">
        <f t="shared" si="2"/>
        <v>293081276</v>
      </c>
      <c r="V25" s="31">
        <f t="shared" si="2"/>
        <v>293081276</v>
      </c>
      <c r="W25" s="31">
        <f t="shared" si="2"/>
        <v>293081276</v>
      </c>
      <c r="X25" s="31">
        <f t="shared" si="2"/>
        <v>286983351</v>
      </c>
      <c r="Y25" s="31">
        <f t="shared" si="2"/>
        <v>6097925</v>
      </c>
      <c r="Z25" s="32">
        <f>+IF(X25&lt;&gt;0,+(Y25/X25)*100,0)</f>
        <v>2.124835806241596</v>
      </c>
      <c r="AA25" s="33">
        <f>+AA12+AA24</f>
        <v>286983351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2700000</v>
      </c>
      <c r="D30" s="18">
        <v>2700000</v>
      </c>
      <c r="E30" s="19">
        <v>1103000</v>
      </c>
      <c r="F30" s="20">
        <v>306368</v>
      </c>
      <c r="G30" s="20">
        <v>281259</v>
      </c>
      <c r="H30" s="20">
        <v>237199</v>
      </c>
      <c r="I30" s="20">
        <v>214474</v>
      </c>
      <c r="J30" s="20">
        <v>214474</v>
      </c>
      <c r="K30" s="20">
        <v>191504</v>
      </c>
      <c r="L30" s="20">
        <v>191504</v>
      </c>
      <c r="M30" s="20">
        <v>145075</v>
      </c>
      <c r="N30" s="20">
        <v>145075</v>
      </c>
      <c r="O30" s="20">
        <v>121665</v>
      </c>
      <c r="P30" s="20">
        <v>145075</v>
      </c>
      <c r="Q30" s="20">
        <v>1102072</v>
      </c>
      <c r="R30" s="20">
        <v>1102072</v>
      </c>
      <c r="S30" s="20"/>
      <c r="T30" s="20"/>
      <c r="U30" s="20">
        <v>50097</v>
      </c>
      <c r="V30" s="20">
        <v>50097</v>
      </c>
      <c r="W30" s="20">
        <v>50097</v>
      </c>
      <c r="X30" s="20">
        <v>306368</v>
      </c>
      <c r="Y30" s="20">
        <v>-256271</v>
      </c>
      <c r="Z30" s="21">
        <v>-83.65</v>
      </c>
      <c r="AA30" s="22">
        <v>306368</v>
      </c>
    </row>
    <row r="31" spans="1:27" ht="13.5">
      <c r="A31" s="23" t="s">
        <v>56</v>
      </c>
      <c r="B31" s="17"/>
      <c r="C31" s="18">
        <v>282359</v>
      </c>
      <c r="D31" s="18">
        <v>282359</v>
      </c>
      <c r="E31" s="19"/>
      <c r="F31" s="20"/>
      <c r="G31" s="20">
        <v>29543</v>
      </c>
      <c r="H31" s="20">
        <v>28643</v>
      </c>
      <c r="I31" s="20">
        <v>27743</v>
      </c>
      <c r="J31" s="20">
        <v>27743</v>
      </c>
      <c r="K31" s="20">
        <v>27960</v>
      </c>
      <c r="L31" s="20">
        <v>27743</v>
      </c>
      <c r="M31" s="20">
        <v>28043</v>
      </c>
      <c r="N31" s="20">
        <v>28043</v>
      </c>
      <c r="O31" s="20">
        <v>29543</v>
      </c>
      <c r="P31" s="20">
        <v>28043</v>
      </c>
      <c r="Q31" s="20"/>
      <c r="R31" s="20"/>
      <c r="S31" s="20"/>
      <c r="T31" s="20"/>
      <c r="U31" s="20">
        <v>34946</v>
      </c>
      <c r="V31" s="20">
        <v>34946</v>
      </c>
      <c r="W31" s="20">
        <v>34946</v>
      </c>
      <c r="X31" s="20"/>
      <c r="Y31" s="20">
        <v>34946</v>
      </c>
      <c r="Z31" s="21"/>
      <c r="AA31" s="22"/>
    </row>
    <row r="32" spans="1:27" ht="13.5">
      <c r="A32" s="23" t="s">
        <v>57</v>
      </c>
      <c r="B32" s="17"/>
      <c r="C32" s="18">
        <v>18163040</v>
      </c>
      <c r="D32" s="18">
        <v>18163040</v>
      </c>
      <c r="E32" s="19">
        <v>23167000</v>
      </c>
      <c r="F32" s="20">
        <v>18346309</v>
      </c>
      <c r="G32" s="20">
        <v>24994364</v>
      </c>
      <c r="H32" s="20">
        <v>33608087</v>
      </c>
      <c r="I32" s="20">
        <v>28796661</v>
      </c>
      <c r="J32" s="20">
        <v>28796661</v>
      </c>
      <c r="K32" s="20">
        <v>23966240</v>
      </c>
      <c r="L32" s="20">
        <v>16756638</v>
      </c>
      <c r="M32" s="20">
        <v>22645420</v>
      </c>
      <c r="N32" s="20">
        <v>22645420</v>
      </c>
      <c r="O32" s="20">
        <v>11789686</v>
      </c>
      <c r="P32" s="20">
        <v>22645420</v>
      </c>
      <c r="Q32" s="20">
        <v>23167450</v>
      </c>
      <c r="R32" s="20">
        <v>23167450</v>
      </c>
      <c r="S32" s="20"/>
      <c r="T32" s="20"/>
      <c r="U32" s="20">
        <v>16923836</v>
      </c>
      <c r="V32" s="20">
        <v>16923836</v>
      </c>
      <c r="W32" s="20">
        <v>16923836</v>
      </c>
      <c r="X32" s="20">
        <v>18346309</v>
      </c>
      <c r="Y32" s="20">
        <v>-1422473</v>
      </c>
      <c r="Z32" s="21">
        <v>-7.75</v>
      </c>
      <c r="AA32" s="22">
        <v>18346309</v>
      </c>
    </row>
    <row r="33" spans="1:27" ht="13.5">
      <c r="A33" s="23" t="s">
        <v>58</v>
      </c>
      <c r="B33" s="17"/>
      <c r="C33" s="18"/>
      <c r="D33" s="18"/>
      <c r="E33" s="19">
        <v>1055000</v>
      </c>
      <c r="F33" s="20">
        <v>1345528</v>
      </c>
      <c r="G33" s="20">
        <v>2409423</v>
      </c>
      <c r="H33" s="20">
        <v>154537</v>
      </c>
      <c r="I33" s="20">
        <v>154537</v>
      </c>
      <c r="J33" s="20">
        <v>154537</v>
      </c>
      <c r="K33" s="20">
        <v>154537</v>
      </c>
      <c r="L33" s="20">
        <v>154537</v>
      </c>
      <c r="M33" s="20">
        <v>154537</v>
      </c>
      <c r="N33" s="20">
        <v>154537</v>
      </c>
      <c r="O33" s="20">
        <v>154537</v>
      </c>
      <c r="P33" s="20">
        <v>154537</v>
      </c>
      <c r="Q33" s="20">
        <v>1054835</v>
      </c>
      <c r="R33" s="20">
        <v>1054835</v>
      </c>
      <c r="S33" s="20"/>
      <c r="T33" s="20"/>
      <c r="U33" s="20">
        <v>154537</v>
      </c>
      <c r="V33" s="20">
        <v>154537</v>
      </c>
      <c r="W33" s="20">
        <v>154537</v>
      </c>
      <c r="X33" s="20">
        <v>1345528</v>
      </c>
      <c r="Y33" s="20">
        <v>-1190991</v>
      </c>
      <c r="Z33" s="21">
        <v>-88.51</v>
      </c>
      <c r="AA33" s="22">
        <v>1345528</v>
      </c>
    </row>
    <row r="34" spans="1:27" ht="13.5">
      <c r="A34" s="27" t="s">
        <v>59</v>
      </c>
      <c r="B34" s="28"/>
      <c r="C34" s="29">
        <f aca="true" t="shared" si="3" ref="C34:Y34">SUM(C29:C33)</f>
        <v>21145399</v>
      </c>
      <c r="D34" s="29">
        <f>SUM(D29:D33)</f>
        <v>21145399</v>
      </c>
      <c r="E34" s="30">
        <f t="shared" si="3"/>
        <v>25325000</v>
      </c>
      <c r="F34" s="31">
        <f t="shared" si="3"/>
        <v>19998205</v>
      </c>
      <c r="G34" s="31">
        <f t="shared" si="3"/>
        <v>27714589</v>
      </c>
      <c r="H34" s="31">
        <f t="shared" si="3"/>
        <v>34028466</v>
      </c>
      <c r="I34" s="31">
        <f t="shared" si="3"/>
        <v>29193415</v>
      </c>
      <c r="J34" s="31">
        <f t="shared" si="3"/>
        <v>29193415</v>
      </c>
      <c r="K34" s="31">
        <f t="shared" si="3"/>
        <v>24340241</v>
      </c>
      <c r="L34" s="31">
        <f t="shared" si="3"/>
        <v>17130422</v>
      </c>
      <c r="M34" s="31">
        <f t="shared" si="3"/>
        <v>22973075</v>
      </c>
      <c r="N34" s="31">
        <f t="shared" si="3"/>
        <v>22973075</v>
      </c>
      <c r="O34" s="31">
        <f t="shared" si="3"/>
        <v>12095431</v>
      </c>
      <c r="P34" s="31">
        <f t="shared" si="3"/>
        <v>22973075</v>
      </c>
      <c r="Q34" s="31">
        <f t="shared" si="3"/>
        <v>25324357</v>
      </c>
      <c r="R34" s="31">
        <f t="shared" si="3"/>
        <v>25324357</v>
      </c>
      <c r="S34" s="31">
        <f t="shared" si="3"/>
        <v>0</v>
      </c>
      <c r="T34" s="31">
        <f t="shared" si="3"/>
        <v>0</v>
      </c>
      <c r="U34" s="31">
        <f t="shared" si="3"/>
        <v>17163416</v>
      </c>
      <c r="V34" s="31">
        <f t="shared" si="3"/>
        <v>17163416</v>
      </c>
      <c r="W34" s="31">
        <f t="shared" si="3"/>
        <v>17163416</v>
      </c>
      <c r="X34" s="31">
        <f t="shared" si="3"/>
        <v>19998205</v>
      </c>
      <c r="Y34" s="31">
        <f t="shared" si="3"/>
        <v>-2834789</v>
      </c>
      <c r="Z34" s="32">
        <f>+IF(X34&lt;&gt;0,+(Y34/X34)*100,0)</f>
        <v>-14.175217225746012</v>
      </c>
      <c r="AA34" s="33">
        <f>SUM(AA29:AA33)</f>
        <v>19998205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456231</v>
      </c>
      <c r="D37" s="18">
        <v>456231</v>
      </c>
      <c r="E37" s="19">
        <v>7997000</v>
      </c>
      <c r="F37" s="20">
        <v>52060</v>
      </c>
      <c r="G37" s="20">
        <v>359666</v>
      </c>
      <c r="H37" s="20">
        <v>358428</v>
      </c>
      <c r="I37" s="20">
        <v>358428</v>
      </c>
      <c r="J37" s="20">
        <v>358428</v>
      </c>
      <c r="K37" s="20">
        <v>358428</v>
      </c>
      <c r="L37" s="20">
        <v>358428</v>
      </c>
      <c r="M37" s="20">
        <v>358428</v>
      </c>
      <c r="N37" s="20">
        <v>358428</v>
      </c>
      <c r="O37" s="20">
        <v>358428</v>
      </c>
      <c r="P37" s="20">
        <v>358428</v>
      </c>
      <c r="Q37" s="20">
        <v>7996542</v>
      </c>
      <c r="R37" s="20">
        <v>7996542</v>
      </c>
      <c r="S37" s="20"/>
      <c r="T37" s="20"/>
      <c r="U37" s="20">
        <v>358428</v>
      </c>
      <c r="V37" s="20">
        <v>358428</v>
      </c>
      <c r="W37" s="20">
        <v>358428</v>
      </c>
      <c r="X37" s="20">
        <v>52060</v>
      </c>
      <c r="Y37" s="20">
        <v>306368</v>
      </c>
      <c r="Z37" s="21">
        <v>588.49</v>
      </c>
      <c r="AA37" s="22">
        <v>52060</v>
      </c>
    </row>
    <row r="38" spans="1:27" ht="13.5">
      <c r="A38" s="23" t="s">
        <v>58</v>
      </c>
      <c r="B38" s="17"/>
      <c r="C38" s="18">
        <v>5613062</v>
      </c>
      <c r="D38" s="18">
        <v>5613062</v>
      </c>
      <c r="E38" s="19">
        <v>3414000</v>
      </c>
      <c r="F38" s="20">
        <v>4267534</v>
      </c>
      <c r="G38" s="20">
        <v>3203639</v>
      </c>
      <c r="H38" s="20">
        <v>5710865</v>
      </c>
      <c r="I38" s="20">
        <v>5710865</v>
      </c>
      <c r="J38" s="20">
        <v>5710865</v>
      </c>
      <c r="K38" s="20">
        <v>5710865</v>
      </c>
      <c r="L38" s="20">
        <v>5710865</v>
      </c>
      <c r="M38" s="20">
        <v>5710865</v>
      </c>
      <c r="N38" s="20">
        <v>5710865</v>
      </c>
      <c r="O38" s="20">
        <v>5710865</v>
      </c>
      <c r="P38" s="20">
        <v>5710865</v>
      </c>
      <c r="Q38" s="20">
        <v>3414214</v>
      </c>
      <c r="R38" s="20">
        <v>3414214</v>
      </c>
      <c r="S38" s="20"/>
      <c r="T38" s="20"/>
      <c r="U38" s="20">
        <v>5710865</v>
      </c>
      <c r="V38" s="20">
        <v>5710865</v>
      </c>
      <c r="W38" s="20">
        <v>5710865</v>
      </c>
      <c r="X38" s="20">
        <v>4267534</v>
      </c>
      <c r="Y38" s="20">
        <v>1443331</v>
      </c>
      <c r="Z38" s="21">
        <v>33.82</v>
      </c>
      <c r="AA38" s="22">
        <v>4267534</v>
      </c>
    </row>
    <row r="39" spans="1:27" ht="13.5">
      <c r="A39" s="27" t="s">
        <v>61</v>
      </c>
      <c r="B39" s="35"/>
      <c r="C39" s="29">
        <f aca="true" t="shared" si="4" ref="C39:Y39">SUM(C37:C38)</f>
        <v>6069293</v>
      </c>
      <c r="D39" s="29">
        <f>SUM(D37:D38)</f>
        <v>6069293</v>
      </c>
      <c r="E39" s="36">
        <f t="shared" si="4"/>
        <v>11411000</v>
      </c>
      <c r="F39" s="37">
        <f t="shared" si="4"/>
        <v>4319594</v>
      </c>
      <c r="G39" s="37">
        <f t="shared" si="4"/>
        <v>3563305</v>
      </c>
      <c r="H39" s="37">
        <f t="shared" si="4"/>
        <v>6069293</v>
      </c>
      <c r="I39" s="37">
        <f t="shared" si="4"/>
        <v>6069293</v>
      </c>
      <c r="J39" s="37">
        <f t="shared" si="4"/>
        <v>6069293</v>
      </c>
      <c r="K39" s="37">
        <f t="shared" si="4"/>
        <v>6069293</v>
      </c>
      <c r="L39" s="37">
        <f t="shared" si="4"/>
        <v>6069293</v>
      </c>
      <c r="M39" s="37">
        <f t="shared" si="4"/>
        <v>6069293</v>
      </c>
      <c r="N39" s="37">
        <f t="shared" si="4"/>
        <v>6069293</v>
      </c>
      <c r="O39" s="37">
        <f t="shared" si="4"/>
        <v>6069293</v>
      </c>
      <c r="P39" s="37">
        <f t="shared" si="4"/>
        <v>6069293</v>
      </c>
      <c r="Q39" s="37">
        <f t="shared" si="4"/>
        <v>11410756</v>
      </c>
      <c r="R39" s="37">
        <f t="shared" si="4"/>
        <v>11410756</v>
      </c>
      <c r="S39" s="37">
        <f t="shared" si="4"/>
        <v>0</v>
      </c>
      <c r="T39" s="37">
        <f t="shared" si="4"/>
        <v>0</v>
      </c>
      <c r="U39" s="37">
        <f t="shared" si="4"/>
        <v>6069293</v>
      </c>
      <c r="V39" s="37">
        <f t="shared" si="4"/>
        <v>6069293</v>
      </c>
      <c r="W39" s="37">
        <f t="shared" si="4"/>
        <v>6069293</v>
      </c>
      <c r="X39" s="37">
        <f t="shared" si="4"/>
        <v>4319594</v>
      </c>
      <c r="Y39" s="37">
        <f t="shared" si="4"/>
        <v>1749699</v>
      </c>
      <c r="Z39" s="38">
        <f>+IF(X39&lt;&gt;0,+(Y39/X39)*100,0)</f>
        <v>40.50609848981178</v>
      </c>
      <c r="AA39" s="39">
        <f>SUM(AA37:AA38)</f>
        <v>4319594</v>
      </c>
    </row>
    <row r="40" spans="1:27" ht="13.5">
      <c r="A40" s="27" t="s">
        <v>62</v>
      </c>
      <c r="B40" s="28"/>
      <c r="C40" s="29">
        <f aca="true" t="shared" si="5" ref="C40:Y40">+C34+C39</f>
        <v>27214692</v>
      </c>
      <c r="D40" s="29">
        <f>+D34+D39</f>
        <v>27214692</v>
      </c>
      <c r="E40" s="30">
        <f t="shared" si="5"/>
        <v>36736000</v>
      </c>
      <c r="F40" s="31">
        <f t="shared" si="5"/>
        <v>24317799</v>
      </c>
      <c r="G40" s="31">
        <f t="shared" si="5"/>
        <v>31277894</v>
      </c>
      <c r="H40" s="31">
        <f t="shared" si="5"/>
        <v>40097759</v>
      </c>
      <c r="I40" s="31">
        <f t="shared" si="5"/>
        <v>35262708</v>
      </c>
      <c r="J40" s="31">
        <f t="shared" si="5"/>
        <v>35262708</v>
      </c>
      <c r="K40" s="31">
        <f t="shared" si="5"/>
        <v>30409534</v>
      </c>
      <c r="L40" s="31">
        <f t="shared" si="5"/>
        <v>23199715</v>
      </c>
      <c r="M40" s="31">
        <f t="shared" si="5"/>
        <v>29042368</v>
      </c>
      <c r="N40" s="31">
        <f t="shared" si="5"/>
        <v>29042368</v>
      </c>
      <c r="O40" s="31">
        <f t="shared" si="5"/>
        <v>18164724</v>
      </c>
      <c r="P40" s="31">
        <f t="shared" si="5"/>
        <v>29042368</v>
      </c>
      <c r="Q40" s="31">
        <f t="shared" si="5"/>
        <v>36735113</v>
      </c>
      <c r="R40" s="31">
        <f t="shared" si="5"/>
        <v>36735113</v>
      </c>
      <c r="S40" s="31">
        <f t="shared" si="5"/>
        <v>0</v>
      </c>
      <c r="T40" s="31">
        <f t="shared" si="5"/>
        <v>0</v>
      </c>
      <c r="U40" s="31">
        <f t="shared" si="5"/>
        <v>23232709</v>
      </c>
      <c r="V40" s="31">
        <f t="shared" si="5"/>
        <v>23232709</v>
      </c>
      <c r="W40" s="31">
        <f t="shared" si="5"/>
        <v>23232709</v>
      </c>
      <c r="X40" s="31">
        <f t="shared" si="5"/>
        <v>24317799</v>
      </c>
      <c r="Y40" s="31">
        <f t="shared" si="5"/>
        <v>-1085090</v>
      </c>
      <c r="Z40" s="32">
        <f>+IF(X40&lt;&gt;0,+(Y40/X40)*100,0)</f>
        <v>-4.462122579432456</v>
      </c>
      <c r="AA40" s="33">
        <f>+AA34+AA39</f>
        <v>24317799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215926309</v>
      </c>
      <c r="D42" s="43">
        <f>+D25-D40</f>
        <v>215926309</v>
      </c>
      <c r="E42" s="44">
        <f t="shared" si="6"/>
        <v>321211000</v>
      </c>
      <c r="F42" s="45">
        <f t="shared" si="6"/>
        <v>262665552</v>
      </c>
      <c r="G42" s="45">
        <f t="shared" si="6"/>
        <v>283981198</v>
      </c>
      <c r="H42" s="45">
        <f t="shared" si="6"/>
        <v>264634311</v>
      </c>
      <c r="I42" s="45">
        <f t="shared" si="6"/>
        <v>262514809</v>
      </c>
      <c r="J42" s="45">
        <f t="shared" si="6"/>
        <v>262514809</v>
      </c>
      <c r="K42" s="45">
        <f t="shared" si="6"/>
        <v>252290977</v>
      </c>
      <c r="L42" s="45">
        <f t="shared" si="6"/>
        <v>264508131</v>
      </c>
      <c r="M42" s="45">
        <f t="shared" si="6"/>
        <v>263575546</v>
      </c>
      <c r="N42" s="45">
        <f t="shared" si="6"/>
        <v>263575546</v>
      </c>
      <c r="O42" s="45">
        <f t="shared" si="6"/>
        <v>265852555</v>
      </c>
      <c r="P42" s="45">
        <f t="shared" si="6"/>
        <v>263575546</v>
      </c>
      <c r="Q42" s="45">
        <f t="shared" si="6"/>
        <v>321210500</v>
      </c>
      <c r="R42" s="45">
        <f t="shared" si="6"/>
        <v>321210500</v>
      </c>
      <c r="S42" s="45">
        <f t="shared" si="6"/>
        <v>0</v>
      </c>
      <c r="T42" s="45">
        <f t="shared" si="6"/>
        <v>0</v>
      </c>
      <c r="U42" s="45">
        <f t="shared" si="6"/>
        <v>269848567</v>
      </c>
      <c r="V42" s="45">
        <f t="shared" si="6"/>
        <v>269848567</v>
      </c>
      <c r="W42" s="45">
        <f t="shared" si="6"/>
        <v>269848567</v>
      </c>
      <c r="X42" s="45">
        <f t="shared" si="6"/>
        <v>262665552</v>
      </c>
      <c r="Y42" s="45">
        <f t="shared" si="6"/>
        <v>7183015</v>
      </c>
      <c r="Z42" s="46">
        <f>+IF(X42&lt;&gt;0,+(Y42/X42)*100,0)</f>
        <v>2.734661985672183</v>
      </c>
      <c r="AA42" s="47">
        <f>+AA25-AA40</f>
        <v>262665552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215926309</v>
      </c>
      <c r="D45" s="18">
        <v>215926309</v>
      </c>
      <c r="E45" s="19">
        <v>321211000</v>
      </c>
      <c r="F45" s="20">
        <v>262665552</v>
      </c>
      <c r="G45" s="20">
        <v>283981198</v>
      </c>
      <c r="H45" s="20">
        <v>264634311</v>
      </c>
      <c r="I45" s="20">
        <v>262514809</v>
      </c>
      <c r="J45" s="20">
        <v>262514809</v>
      </c>
      <c r="K45" s="20">
        <v>252290977</v>
      </c>
      <c r="L45" s="20">
        <v>264508131</v>
      </c>
      <c r="M45" s="20">
        <v>263575546</v>
      </c>
      <c r="N45" s="20">
        <v>263575546</v>
      </c>
      <c r="O45" s="20">
        <v>265852554</v>
      </c>
      <c r="P45" s="20">
        <v>263575546</v>
      </c>
      <c r="Q45" s="20">
        <v>321210500</v>
      </c>
      <c r="R45" s="20">
        <v>321210500</v>
      </c>
      <c r="S45" s="20"/>
      <c r="T45" s="20"/>
      <c r="U45" s="20">
        <v>269848567</v>
      </c>
      <c r="V45" s="20">
        <v>269848567</v>
      </c>
      <c r="W45" s="20">
        <v>269848567</v>
      </c>
      <c r="X45" s="20">
        <v>262665552</v>
      </c>
      <c r="Y45" s="20">
        <v>7183015</v>
      </c>
      <c r="Z45" s="48">
        <v>2.73</v>
      </c>
      <c r="AA45" s="22">
        <v>262665552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215926309</v>
      </c>
      <c r="D48" s="51">
        <f>SUM(D45:D47)</f>
        <v>215926309</v>
      </c>
      <c r="E48" s="52">
        <f t="shared" si="7"/>
        <v>321211000</v>
      </c>
      <c r="F48" s="53">
        <f t="shared" si="7"/>
        <v>262665552</v>
      </c>
      <c r="G48" s="53">
        <f t="shared" si="7"/>
        <v>283981198</v>
      </c>
      <c r="H48" s="53">
        <f t="shared" si="7"/>
        <v>264634311</v>
      </c>
      <c r="I48" s="53">
        <f t="shared" si="7"/>
        <v>262514809</v>
      </c>
      <c r="J48" s="53">
        <f t="shared" si="7"/>
        <v>262514809</v>
      </c>
      <c r="K48" s="53">
        <f t="shared" si="7"/>
        <v>252290977</v>
      </c>
      <c r="L48" s="53">
        <f t="shared" si="7"/>
        <v>264508131</v>
      </c>
      <c r="M48" s="53">
        <f t="shared" si="7"/>
        <v>263575546</v>
      </c>
      <c r="N48" s="53">
        <f t="shared" si="7"/>
        <v>263575546</v>
      </c>
      <c r="O48" s="53">
        <f t="shared" si="7"/>
        <v>265852554</v>
      </c>
      <c r="P48" s="53">
        <f t="shared" si="7"/>
        <v>263575546</v>
      </c>
      <c r="Q48" s="53">
        <f t="shared" si="7"/>
        <v>321210500</v>
      </c>
      <c r="R48" s="53">
        <f t="shared" si="7"/>
        <v>321210500</v>
      </c>
      <c r="S48" s="53">
        <f t="shared" si="7"/>
        <v>0</v>
      </c>
      <c r="T48" s="53">
        <f t="shared" si="7"/>
        <v>0</v>
      </c>
      <c r="U48" s="53">
        <f t="shared" si="7"/>
        <v>269848567</v>
      </c>
      <c r="V48" s="53">
        <f t="shared" si="7"/>
        <v>269848567</v>
      </c>
      <c r="W48" s="53">
        <f t="shared" si="7"/>
        <v>269848567</v>
      </c>
      <c r="X48" s="53">
        <f t="shared" si="7"/>
        <v>262665552</v>
      </c>
      <c r="Y48" s="53">
        <f t="shared" si="7"/>
        <v>7183015</v>
      </c>
      <c r="Z48" s="54">
        <f>+IF(X48&lt;&gt;0,+(Y48/X48)*100,0)</f>
        <v>2.734661985672183</v>
      </c>
      <c r="AA48" s="55">
        <f>SUM(AA45:AA47)</f>
        <v>262665552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94959860</v>
      </c>
      <c r="D6" s="18">
        <v>94959860</v>
      </c>
      <c r="E6" s="19"/>
      <c r="F6" s="20">
        <v>20832000</v>
      </c>
      <c r="G6" s="20">
        <v>95253379</v>
      </c>
      <c r="H6" s="20">
        <v>95253379</v>
      </c>
      <c r="I6" s="20">
        <v>95253379</v>
      </c>
      <c r="J6" s="20">
        <v>95253379</v>
      </c>
      <c r="K6" s="20">
        <v>95253379</v>
      </c>
      <c r="L6" s="20">
        <v>95253379</v>
      </c>
      <c r="M6" s="20">
        <v>95253379</v>
      </c>
      <c r="N6" s="20">
        <v>95253379</v>
      </c>
      <c r="O6" s="20">
        <v>95253379</v>
      </c>
      <c r="P6" s="20">
        <v>95253379</v>
      </c>
      <c r="Q6" s="20">
        <v>95253379</v>
      </c>
      <c r="R6" s="20">
        <v>95253379</v>
      </c>
      <c r="S6" s="20">
        <v>95253379</v>
      </c>
      <c r="T6" s="20">
        <v>95253379</v>
      </c>
      <c r="U6" s="20">
        <v>95253379</v>
      </c>
      <c r="V6" s="20">
        <v>95253379</v>
      </c>
      <c r="W6" s="20">
        <v>95253379</v>
      </c>
      <c r="X6" s="20">
        <v>20832000</v>
      </c>
      <c r="Y6" s="20">
        <v>74421379</v>
      </c>
      <c r="Z6" s="21">
        <v>357.25</v>
      </c>
      <c r="AA6" s="22">
        <v>20832000</v>
      </c>
    </row>
    <row r="7" spans="1:27" ht="13.5">
      <c r="A7" s="23" t="s">
        <v>34</v>
      </c>
      <c r="B7" s="17"/>
      <c r="C7" s="18"/>
      <c r="D7" s="18"/>
      <c r="E7" s="19">
        <v>109234000</v>
      </c>
      <c r="F7" s="20">
        <v>110994000</v>
      </c>
      <c r="G7" s="20">
        <v>16736697</v>
      </c>
      <c r="H7" s="20">
        <v>16736697</v>
      </c>
      <c r="I7" s="20">
        <v>16736697</v>
      </c>
      <c r="J7" s="20">
        <v>16736697</v>
      </c>
      <c r="K7" s="20">
        <v>16736697</v>
      </c>
      <c r="L7" s="20">
        <v>16736697</v>
      </c>
      <c r="M7" s="20">
        <v>16736697</v>
      </c>
      <c r="N7" s="20">
        <v>16736697</v>
      </c>
      <c r="O7" s="20">
        <v>16736697</v>
      </c>
      <c r="P7" s="20">
        <v>16736697</v>
      </c>
      <c r="Q7" s="20">
        <v>16736697</v>
      </c>
      <c r="R7" s="20">
        <v>16736697</v>
      </c>
      <c r="S7" s="20">
        <v>16736697</v>
      </c>
      <c r="T7" s="20">
        <v>16736697</v>
      </c>
      <c r="U7" s="20">
        <v>16736697</v>
      </c>
      <c r="V7" s="20">
        <v>16736697</v>
      </c>
      <c r="W7" s="20">
        <v>16736697</v>
      </c>
      <c r="X7" s="20">
        <v>110994000</v>
      </c>
      <c r="Y7" s="20">
        <v>-94257303</v>
      </c>
      <c r="Z7" s="21">
        <v>-84.92</v>
      </c>
      <c r="AA7" s="22">
        <v>110994000</v>
      </c>
    </row>
    <row r="8" spans="1:27" ht="13.5">
      <c r="A8" s="23" t="s">
        <v>35</v>
      </c>
      <c r="B8" s="17"/>
      <c r="C8" s="18">
        <v>9507341</v>
      </c>
      <c r="D8" s="18">
        <v>9507341</v>
      </c>
      <c r="E8" s="19">
        <v>6100000</v>
      </c>
      <c r="F8" s="20">
        <v>23538000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23538000</v>
      </c>
      <c r="Y8" s="20">
        <v>-23538000</v>
      </c>
      <c r="Z8" s="21">
        <v>-100</v>
      </c>
      <c r="AA8" s="22">
        <v>23538000</v>
      </c>
    </row>
    <row r="9" spans="1:27" ht="13.5">
      <c r="A9" s="23" t="s">
        <v>36</v>
      </c>
      <c r="B9" s="17"/>
      <c r="C9" s="18">
        <v>6410029</v>
      </c>
      <c r="D9" s="18">
        <v>6410029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2694078</v>
      </c>
      <c r="D10" s="18">
        <v>2694078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857655</v>
      </c>
      <c r="D11" s="18">
        <v>857655</v>
      </c>
      <c r="E11" s="19">
        <v>808000</v>
      </c>
      <c r="F11" s="20">
        <v>1814000</v>
      </c>
      <c r="G11" s="20">
        <v>381986</v>
      </c>
      <c r="H11" s="20">
        <v>381986</v>
      </c>
      <c r="I11" s="20">
        <v>381986</v>
      </c>
      <c r="J11" s="20">
        <v>381986</v>
      </c>
      <c r="K11" s="20">
        <v>381986</v>
      </c>
      <c r="L11" s="20">
        <v>381986</v>
      </c>
      <c r="M11" s="20">
        <v>381986</v>
      </c>
      <c r="N11" s="20">
        <v>381986</v>
      </c>
      <c r="O11" s="20">
        <v>381986</v>
      </c>
      <c r="P11" s="20">
        <v>381986</v>
      </c>
      <c r="Q11" s="20">
        <v>381986</v>
      </c>
      <c r="R11" s="20">
        <v>381986</v>
      </c>
      <c r="S11" s="20">
        <v>381986</v>
      </c>
      <c r="T11" s="20">
        <v>381986</v>
      </c>
      <c r="U11" s="20">
        <v>381986</v>
      </c>
      <c r="V11" s="20">
        <v>381986</v>
      </c>
      <c r="W11" s="20">
        <v>381986</v>
      </c>
      <c r="X11" s="20">
        <v>1814000</v>
      </c>
      <c r="Y11" s="20">
        <v>-1432014</v>
      </c>
      <c r="Z11" s="21">
        <v>-78.94</v>
      </c>
      <c r="AA11" s="22">
        <v>1814000</v>
      </c>
    </row>
    <row r="12" spans="1:27" ht="13.5">
      <c r="A12" s="27" t="s">
        <v>39</v>
      </c>
      <c r="B12" s="28"/>
      <c r="C12" s="29">
        <f aca="true" t="shared" si="0" ref="C12:Y12">SUM(C6:C11)</f>
        <v>114428963</v>
      </c>
      <c r="D12" s="29">
        <f>SUM(D6:D11)</f>
        <v>114428963</v>
      </c>
      <c r="E12" s="30">
        <f t="shared" si="0"/>
        <v>116142000</v>
      </c>
      <c r="F12" s="31">
        <f t="shared" si="0"/>
        <v>157178000</v>
      </c>
      <c r="G12" s="31">
        <f t="shared" si="0"/>
        <v>112372062</v>
      </c>
      <c r="H12" s="31">
        <f t="shared" si="0"/>
        <v>112372062</v>
      </c>
      <c r="I12" s="31">
        <f t="shared" si="0"/>
        <v>112372062</v>
      </c>
      <c r="J12" s="31">
        <f t="shared" si="0"/>
        <v>112372062</v>
      </c>
      <c r="K12" s="31">
        <f t="shared" si="0"/>
        <v>112372062</v>
      </c>
      <c r="L12" s="31">
        <f t="shared" si="0"/>
        <v>112372062</v>
      </c>
      <c r="M12" s="31">
        <f t="shared" si="0"/>
        <v>112372062</v>
      </c>
      <c r="N12" s="31">
        <f t="shared" si="0"/>
        <v>112372062</v>
      </c>
      <c r="O12" s="31">
        <f t="shared" si="0"/>
        <v>112372062</v>
      </c>
      <c r="P12" s="31">
        <f t="shared" si="0"/>
        <v>112372062</v>
      </c>
      <c r="Q12" s="31">
        <f t="shared" si="0"/>
        <v>112372062</v>
      </c>
      <c r="R12" s="31">
        <f t="shared" si="0"/>
        <v>112372062</v>
      </c>
      <c r="S12" s="31">
        <f t="shared" si="0"/>
        <v>112372062</v>
      </c>
      <c r="T12" s="31">
        <f t="shared" si="0"/>
        <v>112372062</v>
      </c>
      <c r="U12" s="31">
        <f t="shared" si="0"/>
        <v>112372062</v>
      </c>
      <c r="V12" s="31">
        <f t="shared" si="0"/>
        <v>112372062</v>
      </c>
      <c r="W12" s="31">
        <f t="shared" si="0"/>
        <v>112372062</v>
      </c>
      <c r="X12" s="31">
        <f t="shared" si="0"/>
        <v>157178000</v>
      </c>
      <c r="Y12" s="31">
        <f t="shared" si="0"/>
        <v>-44805938</v>
      </c>
      <c r="Z12" s="32">
        <f>+IF(X12&lt;&gt;0,+(Y12/X12)*100,0)</f>
        <v>-28.506494547582996</v>
      </c>
      <c r="AA12" s="33">
        <f>SUM(AA6:AA11)</f>
        <v>157178000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1090493</v>
      </c>
      <c r="D17" s="18">
        <v>1090493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>
        <v>1090000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1090000</v>
      </c>
      <c r="Y18" s="20">
        <v>-1090000</v>
      </c>
      <c r="Z18" s="21">
        <v>-100</v>
      </c>
      <c r="AA18" s="22">
        <v>1090000</v>
      </c>
    </row>
    <row r="19" spans="1:27" ht="13.5">
      <c r="A19" s="23" t="s">
        <v>45</v>
      </c>
      <c r="B19" s="17"/>
      <c r="C19" s="18">
        <v>163882172</v>
      </c>
      <c r="D19" s="18">
        <v>163882172</v>
      </c>
      <c r="E19" s="19">
        <v>74912000</v>
      </c>
      <c r="F19" s="20">
        <v>204064000</v>
      </c>
      <c r="G19" s="20">
        <v>60772613</v>
      </c>
      <c r="H19" s="20">
        <v>60772613</v>
      </c>
      <c r="I19" s="20">
        <v>60772613</v>
      </c>
      <c r="J19" s="20">
        <v>60772613</v>
      </c>
      <c r="K19" s="20">
        <v>60772613</v>
      </c>
      <c r="L19" s="20">
        <v>60772613</v>
      </c>
      <c r="M19" s="20">
        <v>60772613</v>
      </c>
      <c r="N19" s="20">
        <v>60772613</v>
      </c>
      <c r="O19" s="20">
        <v>60772613</v>
      </c>
      <c r="P19" s="20">
        <v>60772613</v>
      </c>
      <c r="Q19" s="20">
        <v>60772613</v>
      </c>
      <c r="R19" s="20">
        <v>60772613</v>
      </c>
      <c r="S19" s="20">
        <v>60772613</v>
      </c>
      <c r="T19" s="20">
        <v>60772613</v>
      </c>
      <c r="U19" s="20">
        <v>60772613</v>
      </c>
      <c r="V19" s="20">
        <v>60772613</v>
      </c>
      <c r="W19" s="20">
        <v>60772613</v>
      </c>
      <c r="X19" s="20">
        <v>204064000</v>
      </c>
      <c r="Y19" s="20">
        <v>-143291387</v>
      </c>
      <c r="Z19" s="21">
        <v>-70.22</v>
      </c>
      <c r="AA19" s="22">
        <v>204064000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61833</v>
      </c>
      <c r="D22" s="18">
        <v>61833</v>
      </c>
      <c r="E22" s="19"/>
      <c r="F22" s="20">
        <v>62000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62000</v>
      </c>
      <c r="Y22" s="20">
        <v>-62000</v>
      </c>
      <c r="Z22" s="21">
        <v>-100</v>
      </c>
      <c r="AA22" s="22">
        <v>62000</v>
      </c>
    </row>
    <row r="23" spans="1:27" ht="13.5">
      <c r="A23" s="23" t="s">
        <v>49</v>
      </c>
      <c r="B23" s="17"/>
      <c r="C23" s="18">
        <v>78888</v>
      </c>
      <c r="D23" s="18">
        <v>78888</v>
      </c>
      <c r="E23" s="19"/>
      <c r="F23" s="20">
        <v>79000</v>
      </c>
      <c r="G23" s="24">
        <v>4608040</v>
      </c>
      <c r="H23" s="24">
        <v>4608040</v>
      </c>
      <c r="I23" s="24">
        <v>4608040</v>
      </c>
      <c r="J23" s="20">
        <v>4608040</v>
      </c>
      <c r="K23" s="24">
        <v>4608040</v>
      </c>
      <c r="L23" s="24">
        <v>4608040</v>
      </c>
      <c r="M23" s="20">
        <v>4608040</v>
      </c>
      <c r="N23" s="24">
        <v>4608040</v>
      </c>
      <c r="O23" s="24">
        <v>4608040</v>
      </c>
      <c r="P23" s="24">
        <v>4608040</v>
      </c>
      <c r="Q23" s="20">
        <v>4608040</v>
      </c>
      <c r="R23" s="24">
        <v>4608040</v>
      </c>
      <c r="S23" s="24">
        <v>4608040</v>
      </c>
      <c r="T23" s="20">
        <v>4608040</v>
      </c>
      <c r="U23" s="24">
        <v>4608040</v>
      </c>
      <c r="V23" s="24">
        <v>4608040</v>
      </c>
      <c r="W23" s="24">
        <v>4608040</v>
      </c>
      <c r="X23" s="20">
        <v>79000</v>
      </c>
      <c r="Y23" s="24">
        <v>4529040</v>
      </c>
      <c r="Z23" s="25">
        <v>5732.96</v>
      </c>
      <c r="AA23" s="26">
        <v>79000</v>
      </c>
    </row>
    <row r="24" spans="1:27" ht="13.5">
      <c r="A24" s="27" t="s">
        <v>50</v>
      </c>
      <c r="B24" s="35"/>
      <c r="C24" s="29">
        <f aca="true" t="shared" si="1" ref="C24:Y24">SUM(C15:C23)</f>
        <v>165113386</v>
      </c>
      <c r="D24" s="29">
        <f>SUM(D15:D23)</f>
        <v>165113386</v>
      </c>
      <c r="E24" s="36">
        <f t="shared" si="1"/>
        <v>74912000</v>
      </c>
      <c r="F24" s="37">
        <f t="shared" si="1"/>
        <v>205295000</v>
      </c>
      <c r="G24" s="37">
        <f t="shared" si="1"/>
        <v>65380653</v>
      </c>
      <c r="H24" s="37">
        <f t="shared" si="1"/>
        <v>65380653</v>
      </c>
      <c r="I24" s="37">
        <f t="shared" si="1"/>
        <v>65380653</v>
      </c>
      <c r="J24" s="37">
        <f t="shared" si="1"/>
        <v>65380653</v>
      </c>
      <c r="K24" s="37">
        <f t="shared" si="1"/>
        <v>65380653</v>
      </c>
      <c r="L24" s="37">
        <f t="shared" si="1"/>
        <v>65380653</v>
      </c>
      <c r="M24" s="37">
        <f t="shared" si="1"/>
        <v>65380653</v>
      </c>
      <c r="N24" s="37">
        <f t="shared" si="1"/>
        <v>65380653</v>
      </c>
      <c r="O24" s="37">
        <f t="shared" si="1"/>
        <v>65380653</v>
      </c>
      <c r="P24" s="37">
        <f t="shared" si="1"/>
        <v>65380653</v>
      </c>
      <c r="Q24" s="37">
        <f t="shared" si="1"/>
        <v>65380653</v>
      </c>
      <c r="R24" s="37">
        <f t="shared" si="1"/>
        <v>65380653</v>
      </c>
      <c r="S24" s="37">
        <f t="shared" si="1"/>
        <v>65380653</v>
      </c>
      <c r="T24" s="37">
        <f t="shared" si="1"/>
        <v>65380653</v>
      </c>
      <c r="U24" s="37">
        <f t="shared" si="1"/>
        <v>65380653</v>
      </c>
      <c r="V24" s="37">
        <f t="shared" si="1"/>
        <v>65380653</v>
      </c>
      <c r="W24" s="37">
        <f t="shared" si="1"/>
        <v>65380653</v>
      </c>
      <c r="X24" s="37">
        <f t="shared" si="1"/>
        <v>205295000</v>
      </c>
      <c r="Y24" s="37">
        <f t="shared" si="1"/>
        <v>-139914347</v>
      </c>
      <c r="Z24" s="38">
        <f>+IF(X24&lt;&gt;0,+(Y24/X24)*100,0)</f>
        <v>-68.15282739472467</v>
      </c>
      <c r="AA24" s="39">
        <f>SUM(AA15:AA23)</f>
        <v>205295000</v>
      </c>
    </row>
    <row r="25" spans="1:27" ht="13.5">
      <c r="A25" s="27" t="s">
        <v>51</v>
      </c>
      <c r="B25" s="28"/>
      <c r="C25" s="29">
        <f aca="true" t="shared" si="2" ref="C25:Y25">+C12+C24</f>
        <v>279542349</v>
      </c>
      <c r="D25" s="29">
        <f>+D12+D24</f>
        <v>279542349</v>
      </c>
      <c r="E25" s="30">
        <f t="shared" si="2"/>
        <v>191054000</v>
      </c>
      <c r="F25" s="31">
        <f t="shared" si="2"/>
        <v>362473000</v>
      </c>
      <c r="G25" s="31">
        <f t="shared" si="2"/>
        <v>177752715</v>
      </c>
      <c r="H25" s="31">
        <f t="shared" si="2"/>
        <v>177752715</v>
      </c>
      <c r="I25" s="31">
        <f t="shared" si="2"/>
        <v>177752715</v>
      </c>
      <c r="J25" s="31">
        <f t="shared" si="2"/>
        <v>177752715</v>
      </c>
      <c r="K25" s="31">
        <f t="shared" si="2"/>
        <v>177752715</v>
      </c>
      <c r="L25" s="31">
        <f t="shared" si="2"/>
        <v>177752715</v>
      </c>
      <c r="M25" s="31">
        <f t="shared" si="2"/>
        <v>177752715</v>
      </c>
      <c r="N25" s="31">
        <f t="shared" si="2"/>
        <v>177752715</v>
      </c>
      <c r="O25" s="31">
        <f t="shared" si="2"/>
        <v>177752715</v>
      </c>
      <c r="P25" s="31">
        <f t="shared" si="2"/>
        <v>177752715</v>
      </c>
      <c r="Q25" s="31">
        <f t="shared" si="2"/>
        <v>177752715</v>
      </c>
      <c r="R25" s="31">
        <f t="shared" si="2"/>
        <v>177752715</v>
      </c>
      <c r="S25" s="31">
        <f t="shared" si="2"/>
        <v>177752715</v>
      </c>
      <c r="T25" s="31">
        <f t="shared" si="2"/>
        <v>177752715</v>
      </c>
      <c r="U25" s="31">
        <f t="shared" si="2"/>
        <v>177752715</v>
      </c>
      <c r="V25" s="31">
        <f t="shared" si="2"/>
        <v>177752715</v>
      </c>
      <c r="W25" s="31">
        <f t="shared" si="2"/>
        <v>177752715</v>
      </c>
      <c r="X25" s="31">
        <f t="shared" si="2"/>
        <v>362473000</v>
      </c>
      <c r="Y25" s="31">
        <f t="shared" si="2"/>
        <v>-184720285</v>
      </c>
      <c r="Z25" s="32">
        <f>+IF(X25&lt;&gt;0,+(Y25/X25)*100,0)</f>
        <v>-50.961115724481544</v>
      </c>
      <c r="AA25" s="33">
        <f>+AA12+AA24</f>
        <v>362473000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521323</v>
      </c>
      <c r="D30" s="18">
        <v>521323</v>
      </c>
      <c r="E30" s="19">
        <v>550000</v>
      </c>
      <c r="F30" s="20">
        <v>550000</v>
      </c>
      <c r="G30" s="20">
        <v>908247</v>
      </c>
      <c r="H30" s="20">
        <v>908247</v>
      </c>
      <c r="I30" s="20">
        <v>908247</v>
      </c>
      <c r="J30" s="20">
        <v>908247</v>
      </c>
      <c r="K30" s="20">
        <v>908247</v>
      </c>
      <c r="L30" s="20">
        <v>908247</v>
      </c>
      <c r="M30" s="20">
        <v>908247</v>
      </c>
      <c r="N30" s="20">
        <v>908247</v>
      </c>
      <c r="O30" s="20">
        <v>908247</v>
      </c>
      <c r="P30" s="20">
        <v>908247</v>
      </c>
      <c r="Q30" s="20">
        <v>908247</v>
      </c>
      <c r="R30" s="20">
        <v>908247</v>
      </c>
      <c r="S30" s="20">
        <v>908247</v>
      </c>
      <c r="T30" s="20">
        <v>908247</v>
      </c>
      <c r="U30" s="20">
        <v>908247</v>
      </c>
      <c r="V30" s="20">
        <v>908247</v>
      </c>
      <c r="W30" s="20">
        <v>908247</v>
      </c>
      <c r="X30" s="20">
        <v>550000</v>
      </c>
      <c r="Y30" s="20">
        <v>358247</v>
      </c>
      <c r="Z30" s="21">
        <v>65.14</v>
      </c>
      <c r="AA30" s="22">
        <v>550000</v>
      </c>
    </row>
    <row r="31" spans="1:27" ht="13.5">
      <c r="A31" s="23" t="s">
        <v>56</v>
      </c>
      <c r="B31" s="17"/>
      <c r="C31" s="18">
        <v>375147</v>
      </c>
      <c r="D31" s="18">
        <v>375147</v>
      </c>
      <c r="E31" s="19"/>
      <c r="F31" s="20">
        <v>375000</v>
      </c>
      <c r="G31" s="20">
        <v>96187</v>
      </c>
      <c r="H31" s="20">
        <v>96187</v>
      </c>
      <c r="I31" s="20">
        <v>96187</v>
      </c>
      <c r="J31" s="20">
        <v>96187</v>
      </c>
      <c r="K31" s="20">
        <v>96187</v>
      </c>
      <c r="L31" s="20">
        <v>96187</v>
      </c>
      <c r="M31" s="20">
        <v>96187</v>
      </c>
      <c r="N31" s="20">
        <v>96187</v>
      </c>
      <c r="O31" s="20">
        <v>96187</v>
      </c>
      <c r="P31" s="20">
        <v>96187</v>
      </c>
      <c r="Q31" s="20">
        <v>96187</v>
      </c>
      <c r="R31" s="20">
        <v>96187</v>
      </c>
      <c r="S31" s="20">
        <v>96187</v>
      </c>
      <c r="T31" s="20">
        <v>96187</v>
      </c>
      <c r="U31" s="20">
        <v>96187</v>
      </c>
      <c r="V31" s="20">
        <v>96187</v>
      </c>
      <c r="W31" s="20">
        <v>96187</v>
      </c>
      <c r="X31" s="20">
        <v>375000</v>
      </c>
      <c r="Y31" s="20">
        <v>-278813</v>
      </c>
      <c r="Z31" s="21">
        <v>-74.35</v>
      </c>
      <c r="AA31" s="22">
        <v>375000</v>
      </c>
    </row>
    <row r="32" spans="1:27" ht="13.5">
      <c r="A32" s="23" t="s">
        <v>57</v>
      </c>
      <c r="B32" s="17"/>
      <c r="C32" s="18">
        <v>10870078</v>
      </c>
      <c r="D32" s="18">
        <v>10870078</v>
      </c>
      <c r="E32" s="19"/>
      <c r="F32" s="20">
        <v>10870077</v>
      </c>
      <c r="G32" s="20">
        <v>18892220</v>
      </c>
      <c r="H32" s="20">
        <v>18892220</v>
      </c>
      <c r="I32" s="20">
        <v>18892220</v>
      </c>
      <c r="J32" s="20">
        <v>18892220</v>
      </c>
      <c r="K32" s="20">
        <v>18892220</v>
      </c>
      <c r="L32" s="20">
        <v>18892220</v>
      </c>
      <c r="M32" s="20">
        <v>18892220</v>
      </c>
      <c r="N32" s="20">
        <v>18892220</v>
      </c>
      <c r="O32" s="20">
        <v>18892220</v>
      </c>
      <c r="P32" s="20">
        <v>18892220</v>
      </c>
      <c r="Q32" s="20">
        <v>18892220</v>
      </c>
      <c r="R32" s="20">
        <v>18892220</v>
      </c>
      <c r="S32" s="20">
        <v>18892220</v>
      </c>
      <c r="T32" s="20">
        <v>18892220</v>
      </c>
      <c r="U32" s="20">
        <v>18892220</v>
      </c>
      <c r="V32" s="20">
        <v>18892220</v>
      </c>
      <c r="W32" s="20">
        <v>18892220</v>
      </c>
      <c r="X32" s="20">
        <v>10870077</v>
      </c>
      <c r="Y32" s="20">
        <v>8022143</v>
      </c>
      <c r="Z32" s="21">
        <v>73.8</v>
      </c>
      <c r="AA32" s="22">
        <v>10870077</v>
      </c>
    </row>
    <row r="33" spans="1:27" ht="13.5">
      <c r="A33" s="23" t="s">
        <v>58</v>
      </c>
      <c r="B33" s="17"/>
      <c r="C33" s="18">
        <v>2089161</v>
      </c>
      <c r="D33" s="18">
        <v>2089161</v>
      </c>
      <c r="E33" s="19">
        <v>2201000</v>
      </c>
      <c r="F33" s="20">
        <v>2797000</v>
      </c>
      <c r="G33" s="20">
        <v>2207704</v>
      </c>
      <c r="H33" s="20">
        <v>2207704</v>
      </c>
      <c r="I33" s="20">
        <v>2207704</v>
      </c>
      <c r="J33" s="20">
        <v>2207704</v>
      </c>
      <c r="K33" s="20">
        <v>2207704</v>
      </c>
      <c r="L33" s="20">
        <v>2207704</v>
      </c>
      <c r="M33" s="20">
        <v>2207704</v>
      </c>
      <c r="N33" s="20">
        <v>2207704</v>
      </c>
      <c r="O33" s="20">
        <v>2207704</v>
      </c>
      <c r="P33" s="20">
        <v>2207704</v>
      </c>
      <c r="Q33" s="20">
        <v>2207704</v>
      </c>
      <c r="R33" s="20">
        <v>2207704</v>
      </c>
      <c r="S33" s="20">
        <v>2207704</v>
      </c>
      <c r="T33" s="20">
        <v>2207704</v>
      </c>
      <c r="U33" s="20">
        <v>2207704</v>
      </c>
      <c r="V33" s="20">
        <v>2207704</v>
      </c>
      <c r="W33" s="20">
        <v>2207704</v>
      </c>
      <c r="X33" s="20">
        <v>2797000</v>
      </c>
      <c r="Y33" s="20">
        <v>-589296</v>
      </c>
      <c r="Z33" s="21">
        <v>-21.07</v>
      </c>
      <c r="AA33" s="22">
        <v>2797000</v>
      </c>
    </row>
    <row r="34" spans="1:27" ht="13.5">
      <c r="A34" s="27" t="s">
        <v>59</v>
      </c>
      <c r="B34" s="28"/>
      <c r="C34" s="29">
        <f aca="true" t="shared" si="3" ref="C34:Y34">SUM(C29:C33)</f>
        <v>13855709</v>
      </c>
      <c r="D34" s="29">
        <f>SUM(D29:D33)</f>
        <v>13855709</v>
      </c>
      <c r="E34" s="30">
        <f t="shared" si="3"/>
        <v>2751000</v>
      </c>
      <c r="F34" s="31">
        <f t="shared" si="3"/>
        <v>14592077</v>
      </c>
      <c r="G34" s="31">
        <f t="shared" si="3"/>
        <v>22104358</v>
      </c>
      <c r="H34" s="31">
        <f t="shared" si="3"/>
        <v>22104358</v>
      </c>
      <c r="I34" s="31">
        <f t="shared" si="3"/>
        <v>22104358</v>
      </c>
      <c r="J34" s="31">
        <f t="shared" si="3"/>
        <v>22104358</v>
      </c>
      <c r="K34" s="31">
        <f t="shared" si="3"/>
        <v>22104358</v>
      </c>
      <c r="L34" s="31">
        <f t="shared" si="3"/>
        <v>22104358</v>
      </c>
      <c r="M34" s="31">
        <f t="shared" si="3"/>
        <v>22104358</v>
      </c>
      <c r="N34" s="31">
        <f t="shared" si="3"/>
        <v>22104358</v>
      </c>
      <c r="O34" s="31">
        <f t="shared" si="3"/>
        <v>22104358</v>
      </c>
      <c r="P34" s="31">
        <f t="shared" si="3"/>
        <v>22104358</v>
      </c>
      <c r="Q34" s="31">
        <f t="shared" si="3"/>
        <v>22104358</v>
      </c>
      <c r="R34" s="31">
        <f t="shared" si="3"/>
        <v>22104358</v>
      </c>
      <c r="S34" s="31">
        <f t="shared" si="3"/>
        <v>22104358</v>
      </c>
      <c r="T34" s="31">
        <f t="shared" si="3"/>
        <v>22104358</v>
      </c>
      <c r="U34" s="31">
        <f t="shared" si="3"/>
        <v>22104358</v>
      </c>
      <c r="V34" s="31">
        <f t="shared" si="3"/>
        <v>22104358</v>
      </c>
      <c r="W34" s="31">
        <f t="shared" si="3"/>
        <v>22104358</v>
      </c>
      <c r="X34" s="31">
        <f t="shared" si="3"/>
        <v>14592077</v>
      </c>
      <c r="Y34" s="31">
        <f t="shared" si="3"/>
        <v>7512281</v>
      </c>
      <c r="Z34" s="32">
        <f>+IF(X34&lt;&gt;0,+(Y34/X34)*100,0)</f>
        <v>51.48191720753667</v>
      </c>
      <c r="AA34" s="33">
        <f>SUM(AA29:AA33)</f>
        <v>14592077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367083</v>
      </c>
      <c r="D37" s="18">
        <v>367083</v>
      </c>
      <c r="E37" s="19">
        <v>151000</v>
      </c>
      <c r="F37" s="20">
        <v>338000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338000</v>
      </c>
      <c r="Y37" s="20">
        <v>-338000</v>
      </c>
      <c r="Z37" s="21">
        <v>-100</v>
      </c>
      <c r="AA37" s="22">
        <v>338000</v>
      </c>
    </row>
    <row r="38" spans="1:27" ht="13.5">
      <c r="A38" s="23" t="s">
        <v>58</v>
      </c>
      <c r="B38" s="17"/>
      <c r="C38" s="18">
        <v>1231991</v>
      </c>
      <c r="D38" s="18">
        <v>1231991</v>
      </c>
      <c r="E38" s="19"/>
      <c r="F38" s="20">
        <v>1232000</v>
      </c>
      <c r="G38" s="20">
        <v>1974907</v>
      </c>
      <c r="H38" s="20">
        <v>1974907</v>
      </c>
      <c r="I38" s="20">
        <v>1974907</v>
      </c>
      <c r="J38" s="20">
        <v>1974907</v>
      </c>
      <c r="K38" s="20">
        <v>1974907</v>
      </c>
      <c r="L38" s="20">
        <v>1974907</v>
      </c>
      <c r="M38" s="20">
        <v>1974907</v>
      </c>
      <c r="N38" s="20">
        <v>1974907</v>
      </c>
      <c r="O38" s="20">
        <v>1974907</v>
      </c>
      <c r="P38" s="20">
        <v>1974907</v>
      </c>
      <c r="Q38" s="20">
        <v>1974907</v>
      </c>
      <c r="R38" s="20">
        <v>1974907</v>
      </c>
      <c r="S38" s="20">
        <v>1974907</v>
      </c>
      <c r="T38" s="20">
        <v>1974907</v>
      </c>
      <c r="U38" s="20">
        <v>1974907</v>
      </c>
      <c r="V38" s="20">
        <v>1974907</v>
      </c>
      <c r="W38" s="20">
        <v>1974907</v>
      </c>
      <c r="X38" s="20">
        <v>1232000</v>
      </c>
      <c r="Y38" s="20">
        <v>742907</v>
      </c>
      <c r="Z38" s="21">
        <v>60.3</v>
      </c>
      <c r="AA38" s="22">
        <v>1232000</v>
      </c>
    </row>
    <row r="39" spans="1:27" ht="13.5">
      <c r="A39" s="27" t="s">
        <v>61</v>
      </c>
      <c r="B39" s="35"/>
      <c r="C39" s="29">
        <f aca="true" t="shared" si="4" ref="C39:Y39">SUM(C37:C38)</f>
        <v>1599074</v>
      </c>
      <c r="D39" s="29">
        <f>SUM(D37:D38)</f>
        <v>1599074</v>
      </c>
      <c r="E39" s="36">
        <f t="shared" si="4"/>
        <v>151000</v>
      </c>
      <c r="F39" s="37">
        <f t="shared" si="4"/>
        <v>1570000</v>
      </c>
      <c r="G39" s="37">
        <f t="shared" si="4"/>
        <v>1974907</v>
      </c>
      <c r="H39" s="37">
        <f t="shared" si="4"/>
        <v>1974907</v>
      </c>
      <c r="I39" s="37">
        <f t="shared" si="4"/>
        <v>1974907</v>
      </c>
      <c r="J39" s="37">
        <f t="shared" si="4"/>
        <v>1974907</v>
      </c>
      <c r="K39" s="37">
        <f t="shared" si="4"/>
        <v>1974907</v>
      </c>
      <c r="L39" s="37">
        <f t="shared" si="4"/>
        <v>1974907</v>
      </c>
      <c r="M39" s="37">
        <f t="shared" si="4"/>
        <v>1974907</v>
      </c>
      <c r="N39" s="37">
        <f t="shared" si="4"/>
        <v>1974907</v>
      </c>
      <c r="O39" s="37">
        <f t="shared" si="4"/>
        <v>1974907</v>
      </c>
      <c r="P39" s="37">
        <f t="shared" si="4"/>
        <v>1974907</v>
      </c>
      <c r="Q39" s="37">
        <f t="shared" si="4"/>
        <v>1974907</v>
      </c>
      <c r="R39" s="37">
        <f t="shared" si="4"/>
        <v>1974907</v>
      </c>
      <c r="S39" s="37">
        <f t="shared" si="4"/>
        <v>1974907</v>
      </c>
      <c r="T39" s="37">
        <f t="shared" si="4"/>
        <v>1974907</v>
      </c>
      <c r="U39" s="37">
        <f t="shared" si="4"/>
        <v>1974907</v>
      </c>
      <c r="V39" s="37">
        <f t="shared" si="4"/>
        <v>1974907</v>
      </c>
      <c r="W39" s="37">
        <f t="shared" si="4"/>
        <v>1974907</v>
      </c>
      <c r="X39" s="37">
        <f t="shared" si="4"/>
        <v>1570000</v>
      </c>
      <c r="Y39" s="37">
        <f t="shared" si="4"/>
        <v>404907</v>
      </c>
      <c r="Z39" s="38">
        <f>+IF(X39&lt;&gt;0,+(Y39/X39)*100,0)</f>
        <v>25.790254777070064</v>
      </c>
      <c r="AA39" s="39">
        <f>SUM(AA37:AA38)</f>
        <v>1570000</v>
      </c>
    </row>
    <row r="40" spans="1:27" ht="13.5">
      <c r="A40" s="27" t="s">
        <v>62</v>
      </c>
      <c r="B40" s="28"/>
      <c r="C40" s="29">
        <f aca="true" t="shared" si="5" ref="C40:Y40">+C34+C39</f>
        <v>15454783</v>
      </c>
      <c r="D40" s="29">
        <f>+D34+D39</f>
        <v>15454783</v>
      </c>
      <c r="E40" s="30">
        <f t="shared" si="5"/>
        <v>2902000</v>
      </c>
      <c r="F40" s="31">
        <f t="shared" si="5"/>
        <v>16162077</v>
      </c>
      <c r="G40" s="31">
        <f t="shared" si="5"/>
        <v>24079265</v>
      </c>
      <c r="H40" s="31">
        <f t="shared" si="5"/>
        <v>24079265</v>
      </c>
      <c r="I40" s="31">
        <f t="shared" si="5"/>
        <v>24079265</v>
      </c>
      <c r="J40" s="31">
        <f t="shared" si="5"/>
        <v>24079265</v>
      </c>
      <c r="K40" s="31">
        <f t="shared" si="5"/>
        <v>24079265</v>
      </c>
      <c r="L40" s="31">
        <f t="shared" si="5"/>
        <v>24079265</v>
      </c>
      <c r="M40" s="31">
        <f t="shared" si="5"/>
        <v>24079265</v>
      </c>
      <c r="N40" s="31">
        <f t="shared" si="5"/>
        <v>24079265</v>
      </c>
      <c r="O40" s="31">
        <f t="shared" si="5"/>
        <v>24079265</v>
      </c>
      <c r="P40" s="31">
        <f t="shared" si="5"/>
        <v>24079265</v>
      </c>
      <c r="Q40" s="31">
        <f t="shared" si="5"/>
        <v>24079265</v>
      </c>
      <c r="R40" s="31">
        <f t="shared" si="5"/>
        <v>24079265</v>
      </c>
      <c r="S40" s="31">
        <f t="shared" si="5"/>
        <v>24079265</v>
      </c>
      <c r="T40" s="31">
        <f t="shared" si="5"/>
        <v>24079265</v>
      </c>
      <c r="U40" s="31">
        <f t="shared" si="5"/>
        <v>24079265</v>
      </c>
      <c r="V40" s="31">
        <f t="shared" si="5"/>
        <v>24079265</v>
      </c>
      <c r="W40" s="31">
        <f t="shared" si="5"/>
        <v>24079265</v>
      </c>
      <c r="X40" s="31">
        <f t="shared" si="5"/>
        <v>16162077</v>
      </c>
      <c r="Y40" s="31">
        <f t="shared" si="5"/>
        <v>7917188</v>
      </c>
      <c r="Z40" s="32">
        <f>+IF(X40&lt;&gt;0,+(Y40/X40)*100,0)</f>
        <v>48.986203939011055</v>
      </c>
      <c r="AA40" s="33">
        <f>+AA34+AA39</f>
        <v>16162077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264087566</v>
      </c>
      <c r="D42" s="43">
        <f>+D25-D40</f>
        <v>264087566</v>
      </c>
      <c r="E42" s="44">
        <f t="shared" si="6"/>
        <v>188152000</v>
      </c>
      <c r="F42" s="45">
        <f t="shared" si="6"/>
        <v>346310923</v>
      </c>
      <c r="G42" s="45">
        <f t="shared" si="6"/>
        <v>153673450</v>
      </c>
      <c r="H42" s="45">
        <f t="shared" si="6"/>
        <v>153673450</v>
      </c>
      <c r="I42" s="45">
        <f t="shared" si="6"/>
        <v>153673450</v>
      </c>
      <c r="J42" s="45">
        <f t="shared" si="6"/>
        <v>153673450</v>
      </c>
      <c r="K42" s="45">
        <f t="shared" si="6"/>
        <v>153673450</v>
      </c>
      <c r="L42" s="45">
        <f t="shared" si="6"/>
        <v>153673450</v>
      </c>
      <c r="M42" s="45">
        <f t="shared" si="6"/>
        <v>153673450</v>
      </c>
      <c r="N42" s="45">
        <f t="shared" si="6"/>
        <v>153673450</v>
      </c>
      <c r="O42" s="45">
        <f t="shared" si="6"/>
        <v>153673450</v>
      </c>
      <c r="P42" s="45">
        <f t="shared" si="6"/>
        <v>153673450</v>
      </c>
      <c r="Q42" s="45">
        <f t="shared" si="6"/>
        <v>153673450</v>
      </c>
      <c r="R42" s="45">
        <f t="shared" si="6"/>
        <v>153673450</v>
      </c>
      <c r="S42" s="45">
        <f t="shared" si="6"/>
        <v>153673450</v>
      </c>
      <c r="T42" s="45">
        <f t="shared" si="6"/>
        <v>153673450</v>
      </c>
      <c r="U42" s="45">
        <f t="shared" si="6"/>
        <v>153673450</v>
      </c>
      <c r="V42" s="45">
        <f t="shared" si="6"/>
        <v>153673450</v>
      </c>
      <c r="W42" s="45">
        <f t="shared" si="6"/>
        <v>153673450</v>
      </c>
      <c r="X42" s="45">
        <f t="shared" si="6"/>
        <v>346310923</v>
      </c>
      <c r="Y42" s="45">
        <f t="shared" si="6"/>
        <v>-192637473</v>
      </c>
      <c r="Z42" s="46">
        <f>+IF(X42&lt;&gt;0,+(Y42/X42)*100,0)</f>
        <v>-55.62558389184854</v>
      </c>
      <c r="AA42" s="47">
        <f>+AA25-AA40</f>
        <v>346310923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264087566</v>
      </c>
      <c r="D45" s="18">
        <v>264087566</v>
      </c>
      <c r="E45" s="19">
        <v>188152000</v>
      </c>
      <c r="F45" s="20">
        <v>346310923</v>
      </c>
      <c r="G45" s="20">
        <v>106104401</v>
      </c>
      <c r="H45" s="20">
        <v>106104401</v>
      </c>
      <c r="I45" s="20">
        <v>106104401</v>
      </c>
      <c r="J45" s="20">
        <v>106104401</v>
      </c>
      <c r="K45" s="20">
        <v>106104401</v>
      </c>
      <c r="L45" s="20">
        <v>106104401</v>
      </c>
      <c r="M45" s="20">
        <v>106104401</v>
      </c>
      <c r="N45" s="20">
        <v>106104401</v>
      </c>
      <c r="O45" s="20">
        <v>106104401</v>
      </c>
      <c r="P45" s="20">
        <v>106104401</v>
      </c>
      <c r="Q45" s="20">
        <v>106104401</v>
      </c>
      <c r="R45" s="20">
        <v>106104401</v>
      </c>
      <c r="S45" s="20">
        <v>106104401</v>
      </c>
      <c r="T45" s="20">
        <v>106104401</v>
      </c>
      <c r="U45" s="20">
        <v>106104401</v>
      </c>
      <c r="V45" s="20">
        <v>106104401</v>
      </c>
      <c r="W45" s="20">
        <v>106104401</v>
      </c>
      <c r="X45" s="20">
        <v>346310923</v>
      </c>
      <c r="Y45" s="20">
        <v>-240206522</v>
      </c>
      <c r="Z45" s="48">
        <v>-69.36</v>
      </c>
      <c r="AA45" s="22">
        <v>346310923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47569049</v>
      </c>
      <c r="H46" s="20">
        <v>47569049</v>
      </c>
      <c r="I46" s="20">
        <v>47569049</v>
      </c>
      <c r="J46" s="20">
        <v>47569049</v>
      </c>
      <c r="K46" s="20">
        <v>47569049</v>
      </c>
      <c r="L46" s="20">
        <v>47569049</v>
      </c>
      <c r="M46" s="20">
        <v>47569049</v>
      </c>
      <c r="N46" s="20">
        <v>47569049</v>
      </c>
      <c r="O46" s="20">
        <v>47569049</v>
      </c>
      <c r="P46" s="20">
        <v>47569049</v>
      </c>
      <c r="Q46" s="20">
        <v>47569049</v>
      </c>
      <c r="R46" s="20">
        <v>47569049</v>
      </c>
      <c r="S46" s="20">
        <v>47569049</v>
      </c>
      <c r="T46" s="20">
        <v>47569049</v>
      </c>
      <c r="U46" s="20">
        <v>47569049</v>
      </c>
      <c r="V46" s="20">
        <v>47569049</v>
      </c>
      <c r="W46" s="20">
        <v>47569049</v>
      </c>
      <c r="X46" s="20"/>
      <c r="Y46" s="20">
        <v>47569049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264087566</v>
      </c>
      <c r="D48" s="51">
        <f>SUM(D45:D47)</f>
        <v>264087566</v>
      </c>
      <c r="E48" s="52">
        <f t="shared" si="7"/>
        <v>188152000</v>
      </c>
      <c r="F48" s="53">
        <f t="shared" si="7"/>
        <v>346310923</v>
      </c>
      <c r="G48" s="53">
        <f t="shared" si="7"/>
        <v>153673450</v>
      </c>
      <c r="H48" s="53">
        <f t="shared" si="7"/>
        <v>153673450</v>
      </c>
      <c r="I48" s="53">
        <f t="shared" si="7"/>
        <v>153673450</v>
      </c>
      <c r="J48" s="53">
        <f t="shared" si="7"/>
        <v>153673450</v>
      </c>
      <c r="K48" s="53">
        <f t="shared" si="7"/>
        <v>153673450</v>
      </c>
      <c r="L48" s="53">
        <f t="shared" si="7"/>
        <v>153673450</v>
      </c>
      <c r="M48" s="53">
        <f t="shared" si="7"/>
        <v>153673450</v>
      </c>
      <c r="N48" s="53">
        <f t="shared" si="7"/>
        <v>153673450</v>
      </c>
      <c r="O48" s="53">
        <f t="shared" si="7"/>
        <v>153673450</v>
      </c>
      <c r="P48" s="53">
        <f t="shared" si="7"/>
        <v>153673450</v>
      </c>
      <c r="Q48" s="53">
        <f t="shared" si="7"/>
        <v>153673450</v>
      </c>
      <c r="R48" s="53">
        <f t="shared" si="7"/>
        <v>153673450</v>
      </c>
      <c r="S48" s="53">
        <f t="shared" si="7"/>
        <v>153673450</v>
      </c>
      <c r="T48" s="53">
        <f t="shared" si="7"/>
        <v>153673450</v>
      </c>
      <c r="U48" s="53">
        <f t="shared" si="7"/>
        <v>153673450</v>
      </c>
      <c r="V48" s="53">
        <f t="shared" si="7"/>
        <v>153673450</v>
      </c>
      <c r="W48" s="53">
        <f t="shared" si="7"/>
        <v>153673450</v>
      </c>
      <c r="X48" s="53">
        <f t="shared" si="7"/>
        <v>346310923</v>
      </c>
      <c r="Y48" s="53">
        <f t="shared" si="7"/>
        <v>-192637473</v>
      </c>
      <c r="Z48" s="54">
        <f>+IF(X48&lt;&gt;0,+(Y48/X48)*100,0)</f>
        <v>-55.62558389184854</v>
      </c>
      <c r="AA48" s="55">
        <f>SUM(AA45:AA47)</f>
        <v>346310923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21341177</v>
      </c>
      <c r="D6" s="18">
        <v>21341177</v>
      </c>
      <c r="E6" s="19">
        <v>7500000</v>
      </c>
      <c r="F6" s="20">
        <v>671613</v>
      </c>
      <c r="G6" s="20">
        <v>21341177</v>
      </c>
      <c r="H6" s="20">
        <v>21341177</v>
      </c>
      <c r="I6" s="20">
        <v>32092209</v>
      </c>
      <c r="J6" s="20">
        <v>32092209</v>
      </c>
      <c r="K6" s="20">
        <v>32092209</v>
      </c>
      <c r="L6" s="20">
        <v>32092209</v>
      </c>
      <c r="M6" s="20">
        <v>36661375</v>
      </c>
      <c r="N6" s="20">
        <v>36661375</v>
      </c>
      <c r="O6" s="20">
        <v>36661375</v>
      </c>
      <c r="P6" s="20">
        <v>36661375</v>
      </c>
      <c r="Q6" s="20">
        <v>36661375</v>
      </c>
      <c r="R6" s="20">
        <v>36661375</v>
      </c>
      <c r="S6" s="20">
        <v>36661375</v>
      </c>
      <c r="T6" s="20">
        <v>36661375</v>
      </c>
      <c r="U6" s="20">
        <v>36661375</v>
      </c>
      <c r="V6" s="20">
        <v>36661375</v>
      </c>
      <c r="W6" s="20">
        <v>36661375</v>
      </c>
      <c r="X6" s="20">
        <v>671613</v>
      </c>
      <c r="Y6" s="20">
        <v>35989762</v>
      </c>
      <c r="Z6" s="21">
        <v>5358.71</v>
      </c>
      <c r="AA6" s="22">
        <v>671613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1233300</v>
      </c>
      <c r="D8" s="18">
        <v>1233300</v>
      </c>
      <c r="E8" s="19"/>
      <c r="F8" s="20"/>
      <c r="G8" s="20">
        <v>875614</v>
      </c>
      <c r="H8" s="20">
        <v>875614</v>
      </c>
      <c r="I8" s="20">
        <v>810257</v>
      </c>
      <c r="J8" s="20">
        <v>810257</v>
      </c>
      <c r="K8" s="20">
        <v>810257</v>
      </c>
      <c r="L8" s="20">
        <v>810257</v>
      </c>
      <c r="M8" s="20">
        <v>1206831</v>
      </c>
      <c r="N8" s="20">
        <v>1206831</v>
      </c>
      <c r="O8" s="20">
        <v>1206831</v>
      </c>
      <c r="P8" s="20">
        <v>1206831</v>
      </c>
      <c r="Q8" s="20">
        <v>1206831</v>
      </c>
      <c r="R8" s="20">
        <v>1206831</v>
      </c>
      <c r="S8" s="20">
        <v>1206831</v>
      </c>
      <c r="T8" s="20">
        <v>1206831</v>
      </c>
      <c r="U8" s="20">
        <v>1206831</v>
      </c>
      <c r="V8" s="20">
        <v>1206831</v>
      </c>
      <c r="W8" s="20">
        <v>1206831</v>
      </c>
      <c r="X8" s="20"/>
      <c r="Y8" s="20">
        <v>1206831</v>
      </c>
      <c r="Z8" s="21"/>
      <c r="AA8" s="22"/>
    </row>
    <row r="9" spans="1:27" ht="13.5">
      <c r="A9" s="23" t="s">
        <v>36</v>
      </c>
      <c r="B9" s="17"/>
      <c r="C9" s="18">
        <v>2314927</v>
      </c>
      <c r="D9" s="18">
        <v>2314927</v>
      </c>
      <c r="E9" s="19"/>
      <c r="F9" s="20"/>
      <c r="G9" s="20">
        <v>2335310</v>
      </c>
      <c r="H9" s="20">
        <v>2335310</v>
      </c>
      <c r="I9" s="20">
        <v>1600700</v>
      </c>
      <c r="J9" s="20">
        <v>1600700</v>
      </c>
      <c r="K9" s="20">
        <v>1600700</v>
      </c>
      <c r="L9" s="20">
        <v>1600700</v>
      </c>
      <c r="M9" s="20">
        <v>428609</v>
      </c>
      <c r="N9" s="20">
        <v>428609</v>
      </c>
      <c r="O9" s="20">
        <v>428609</v>
      </c>
      <c r="P9" s="20">
        <v>428609</v>
      </c>
      <c r="Q9" s="20">
        <v>428609</v>
      </c>
      <c r="R9" s="20">
        <v>428609</v>
      </c>
      <c r="S9" s="20">
        <v>428609</v>
      </c>
      <c r="T9" s="20">
        <v>428609</v>
      </c>
      <c r="U9" s="20">
        <v>428609</v>
      </c>
      <c r="V9" s="20">
        <v>428609</v>
      </c>
      <c r="W9" s="20">
        <v>428609</v>
      </c>
      <c r="X9" s="20"/>
      <c r="Y9" s="20">
        <v>428609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24889404</v>
      </c>
      <c r="D12" s="29">
        <f>SUM(D6:D11)</f>
        <v>24889404</v>
      </c>
      <c r="E12" s="30">
        <f t="shared" si="0"/>
        <v>7500000</v>
      </c>
      <c r="F12" s="31">
        <f t="shared" si="0"/>
        <v>671613</v>
      </c>
      <c r="G12" s="31">
        <f t="shared" si="0"/>
        <v>24552101</v>
      </c>
      <c r="H12" s="31">
        <f t="shared" si="0"/>
        <v>24552101</v>
      </c>
      <c r="I12" s="31">
        <f t="shared" si="0"/>
        <v>34503166</v>
      </c>
      <c r="J12" s="31">
        <f t="shared" si="0"/>
        <v>34503166</v>
      </c>
      <c r="K12" s="31">
        <f t="shared" si="0"/>
        <v>34503166</v>
      </c>
      <c r="L12" s="31">
        <f t="shared" si="0"/>
        <v>34503166</v>
      </c>
      <c r="M12" s="31">
        <f t="shared" si="0"/>
        <v>38296815</v>
      </c>
      <c r="N12" s="31">
        <f t="shared" si="0"/>
        <v>38296815</v>
      </c>
      <c r="O12" s="31">
        <f t="shared" si="0"/>
        <v>38296815</v>
      </c>
      <c r="P12" s="31">
        <f t="shared" si="0"/>
        <v>38296815</v>
      </c>
      <c r="Q12" s="31">
        <f t="shared" si="0"/>
        <v>38296815</v>
      </c>
      <c r="R12" s="31">
        <f t="shared" si="0"/>
        <v>38296815</v>
      </c>
      <c r="S12" s="31">
        <f t="shared" si="0"/>
        <v>38296815</v>
      </c>
      <c r="T12" s="31">
        <f t="shared" si="0"/>
        <v>38296815</v>
      </c>
      <c r="U12" s="31">
        <f t="shared" si="0"/>
        <v>38296815</v>
      </c>
      <c r="V12" s="31">
        <f t="shared" si="0"/>
        <v>38296815</v>
      </c>
      <c r="W12" s="31">
        <f t="shared" si="0"/>
        <v>38296815</v>
      </c>
      <c r="X12" s="31">
        <f t="shared" si="0"/>
        <v>671613</v>
      </c>
      <c r="Y12" s="31">
        <f t="shared" si="0"/>
        <v>37625202</v>
      </c>
      <c r="Z12" s="32">
        <f>+IF(X12&lt;&gt;0,+(Y12/X12)*100,0)</f>
        <v>5602.21466826878</v>
      </c>
      <c r="AA12" s="33">
        <f>SUM(AA6:AA11)</f>
        <v>671613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59437047</v>
      </c>
      <c r="D19" s="18">
        <v>59437047</v>
      </c>
      <c r="E19" s="19">
        <v>76960000</v>
      </c>
      <c r="F19" s="20">
        <v>78923206</v>
      </c>
      <c r="G19" s="20">
        <v>59245381</v>
      </c>
      <c r="H19" s="20">
        <v>59245381</v>
      </c>
      <c r="I19" s="20">
        <v>60291999</v>
      </c>
      <c r="J19" s="20">
        <v>60291999</v>
      </c>
      <c r="K19" s="20">
        <v>60291999</v>
      </c>
      <c r="L19" s="20">
        <v>60291999</v>
      </c>
      <c r="M19" s="20">
        <v>63259844</v>
      </c>
      <c r="N19" s="20">
        <v>63259844</v>
      </c>
      <c r="O19" s="20">
        <v>63259844</v>
      </c>
      <c r="P19" s="20">
        <v>63259844</v>
      </c>
      <c r="Q19" s="20">
        <v>63259844</v>
      </c>
      <c r="R19" s="20">
        <v>63259844</v>
      </c>
      <c r="S19" s="20">
        <v>63259844</v>
      </c>
      <c r="T19" s="20">
        <v>63259844</v>
      </c>
      <c r="U19" s="20">
        <v>63259844</v>
      </c>
      <c r="V19" s="20">
        <v>63259844</v>
      </c>
      <c r="W19" s="20">
        <v>63259844</v>
      </c>
      <c r="X19" s="20">
        <v>78923206</v>
      </c>
      <c r="Y19" s="20">
        <v>-15663362</v>
      </c>
      <c r="Z19" s="21">
        <v>-19.85</v>
      </c>
      <c r="AA19" s="22">
        <v>78923206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74763</v>
      </c>
      <c r="H22" s="20">
        <v>74763</v>
      </c>
      <c r="I22" s="20">
        <v>74763</v>
      </c>
      <c r="J22" s="20">
        <v>74763</v>
      </c>
      <c r="K22" s="20">
        <v>74763</v>
      </c>
      <c r="L22" s="20">
        <v>74763</v>
      </c>
      <c r="M22" s="20">
        <v>74763</v>
      </c>
      <c r="N22" s="20">
        <v>74763</v>
      </c>
      <c r="O22" s="20">
        <v>74763</v>
      </c>
      <c r="P22" s="20">
        <v>74763</v>
      </c>
      <c r="Q22" s="20">
        <v>74763</v>
      </c>
      <c r="R22" s="20">
        <v>74763</v>
      </c>
      <c r="S22" s="20">
        <v>74763</v>
      </c>
      <c r="T22" s="20">
        <v>74763</v>
      </c>
      <c r="U22" s="20">
        <v>74763</v>
      </c>
      <c r="V22" s="20">
        <v>74763</v>
      </c>
      <c r="W22" s="20">
        <v>74763</v>
      </c>
      <c r="X22" s="20"/>
      <c r="Y22" s="20">
        <v>74763</v>
      </c>
      <c r="Z22" s="21"/>
      <c r="AA22" s="22"/>
    </row>
    <row r="23" spans="1:27" ht="13.5">
      <c r="A23" s="23" t="s">
        <v>49</v>
      </c>
      <c r="B23" s="17"/>
      <c r="C23" s="18">
        <v>74763</v>
      </c>
      <c r="D23" s="18">
        <v>74763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59511810</v>
      </c>
      <c r="D24" s="29">
        <f>SUM(D15:D23)</f>
        <v>59511810</v>
      </c>
      <c r="E24" s="36">
        <f t="shared" si="1"/>
        <v>76960000</v>
      </c>
      <c r="F24" s="37">
        <f t="shared" si="1"/>
        <v>78923206</v>
      </c>
      <c r="G24" s="37">
        <f t="shared" si="1"/>
        <v>59320144</v>
      </c>
      <c r="H24" s="37">
        <f t="shared" si="1"/>
        <v>59320144</v>
      </c>
      <c r="I24" s="37">
        <f t="shared" si="1"/>
        <v>60366762</v>
      </c>
      <c r="J24" s="37">
        <f t="shared" si="1"/>
        <v>60366762</v>
      </c>
      <c r="K24" s="37">
        <f t="shared" si="1"/>
        <v>60366762</v>
      </c>
      <c r="L24" s="37">
        <f t="shared" si="1"/>
        <v>60366762</v>
      </c>
      <c r="M24" s="37">
        <f t="shared" si="1"/>
        <v>63334607</v>
      </c>
      <c r="N24" s="37">
        <f t="shared" si="1"/>
        <v>63334607</v>
      </c>
      <c r="O24" s="37">
        <f t="shared" si="1"/>
        <v>63334607</v>
      </c>
      <c r="P24" s="37">
        <f t="shared" si="1"/>
        <v>63334607</v>
      </c>
      <c r="Q24" s="37">
        <f t="shared" si="1"/>
        <v>63334607</v>
      </c>
      <c r="R24" s="37">
        <f t="shared" si="1"/>
        <v>63334607</v>
      </c>
      <c r="S24" s="37">
        <f t="shared" si="1"/>
        <v>63334607</v>
      </c>
      <c r="T24" s="37">
        <f t="shared" si="1"/>
        <v>63334607</v>
      </c>
      <c r="U24" s="37">
        <f t="shared" si="1"/>
        <v>63334607</v>
      </c>
      <c r="V24" s="37">
        <f t="shared" si="1"/>
        <v>63334607</v>
      </c>
      <c r="W24" s="37">
        <f t="shared" si="1"/>
        <v>63334607</v>
      </c>
      <c r="X24" s="37">
        <f t="shared" si="1"/>
        <v>78923206</v>
      </c>
      <c r="Y24" s="37">
        <f t="shared" si="1"/>
        <v>-15588599</v>
      </c>
      <c r="Z24" s="38">
        <f>+IF(X24&lt;&gt;0,+(Y24/X24)*100,0)</f>
        <v>-19.751603856538722</v>
      </c>
      <c r="AA24" s="39">
        <f>SUM(AA15:AA23)</f>
        <v>78923206</v>
      </c>
    </row>
    <row r="25" spans="1:27" ht="13.5">
      <c r="A25" s="27" t="s">
        <v>51</v>
      </c>
      <c r="B25" s="28"/>
      <c r="C25" s="29">
        <f aca="true" t="shared" si="2" ref="C25:Y25">+C12+C24</f>
        <v>84401214</v>
      </c>
      <c r="D25" s="29">
        <f>+D12+D24</f>
        <v>84401214</v>
      </c>
      <c r="E25" s="30">
        <f t="shared" si="2"/>
        <v>84460000</v>
      </c>
      <c r="F25" s="31">
        <f t="shared" si="2"/>
        <v>79594819</v>
      </c>
      <c r="G25" s="31">
        <f t="shared" si="2"/>
        <v>83872245</v>
      </c>
      <c r="H25" s="31">
        <f t="shared" si="2"/>
        <v>83872245</v>
      </c>
      <c r="I25" s="31">
        <f t="shared" si="2"/>
        <v>94869928</v>
      </c>
      <c r="J25" s="31">
        <f t="shared" si="2"/>
        <v>94869928</v>
      </c>
      <c r="K25" s="31">
        <f t="shared" si="2"/>
        <v>94869928</v>
      </c>
      <c r="L25" s="31">
        <f t="shared" si="2"/>
        <v>94869928</v>
      </c>
      <c r="M25" s="31">
        <f t="shared" si="2"/>
        <v>101631422</v>
      </c>
      <c r="N25" s="31">
        <f t="shared" si="2"/>
        <v>101631422</v>
      </c>
      <c r="O25" s="31">
        <f t="shared" si="2"/>
        <v>101631422</v>
      </c>
      <c r="P25" s="31">
        <f t="shared" si="2"/>
        <v>101631422</v>
      </c>
      <c r="Q25" s="31">
        <f t="shared" si="2"/>
        <v>101631422</v>
      </c>
      <c r="R25" s="31">
        <f t="shared" si="2"/>
        <v>101631422</v>
      </c>
      <c r="S25" s="31">
        <f t="shared" si="2"/>
        <v>101631422</v>
      </c>
      <c r="T25" s="31">
        <f t="shared" si="2"/>
        <v>101631422</v>
      </c>
      <c r="U25" s="31">
        <f t="shared" si="2"/>
        <v>101631422</v>
      </c>
      <c r="V25" s="31">
        <f t="shared" si="2"/>
        <v>101631422</v>
      </c>
      <c r="W25" s="31">
        <f t="shared" si="2"/>
        <v>101631422</v>
      </c>
      <c r="X25" s="31">
        <f t="shared" si="2"/>
        <v>79594819</v>
      </c>
      <c r="Y25" s="31">
        <f t="shared" si="2"/>
        <v>22036603</v>
      </c>
      <c r="Z25" s="32">
        <f>+IF(X25&lt;&gt;0,+(Y25/X25)*100,0)</f>
        <v>27.685976646294026</v>
      </c>
      <c r="AA25" s="33">
        <f>+AA12+AA24</f>
        <v>79594819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>
        <v>2500</v>
      </c>
      <c r="J31" s="20">
        <v>2500</v>
      </c>
      <c r="K31" s="20">
        <v>2500</v>
      </c>
      <c r="L31" s="20">
        <v>2500</v>
      </c>
      <c r="M31" s="20">
        <v>1500</v>
      </c>
      <c r="N31" s="20">
        <v>1500</v>
      </c>
      <c r="O31" s="20">
        <v>1500</v>
      </c>
      <c r="P31" s="20">
        <v>1500</v>
      </c>
      <c r="Q31" s="20">
        <v>1500</v>
      </c>
      <c r="R31" s="20">
        <v>1500</v>
      </c>
      <c r="S31" s="20">
        <v>1500</v>
      </c>
      <c r="T31" s="20">
        <v>1500</v>
      </c>
      <c r="U31" s="20">
        <v>1500</v>
      </c>
      <c r="V31" s="20">
        <v>1500</v>
      </c>
      <c r="W31" s="20">
        <v>1500</v>
      </c>
      <c r="X31" s="20"/>
      <c r="Y31" s="20">
        <v>1500</v>
      </c>
      <c r="Z31" s="21"/>
      <c r="AA31" s="22"/>
    </row>
    <row r="32" spans="1:27" ht="13.5">
      <c r="A32" s="23" t="s">
        <v>57</v>
      </c>
      <c r="B32" s="17"/>
      <c r="C32" s="18">
        <v>16135556</v>
      </c>
      <c r="D32" s="18">
        <v>16135556</v>
      </c>
      <c r="E32" s="19"/>
      <c r="F32" s="20"/>
      <c r="G32" s="20">
        <v>16083886</v>
      </c>
      <c r="H32" s="20">
        <v>16083886</v>
      </c>
      <c r="I32" s="20">
        <v>21523425</v>
      </c>
      <c r="J32" s="20">
        <v>21523425</v>
      </c>
      <c r="K32" s="20">
        <v>21523425</v>
      </c>
      <c r="L32" s="20">
        <v>21523425</v>
      </c>
      <c r="M32" s="20">
        <v>18674788</v>
      </c>
      <c r="N32" s="20">
        <v>18674788</v>
      </c>
      <c r="O32" s="20">
        <v>18674788</v>
      </c>
      <c r="P32" s="20">
        <v>18674788</v>
      </c>
      <c r="Q32" s="20">
        <v>18674788</v>
      </c>
      <c r="R32" s="20">
        <v>18674788</v>
      </c>
      <c r="S32" s="20">
        <v>18674788</v>
      </c>
      <c r="T32" s="20">
        <v>18674788</v>
      </c>
      <c r="U32" s="20">
        <v>18674788</v>
      </c>
      <c r="V32" s="20">
        <v>18674788</v>
      </c>
      <c r="W32" s="20">
        <v>18674788</v>
      </c>
      <c r="X32" s="20"/>
      <c r="Y32" s="20">
        <v>18674788</v>
      </c>
      <c r="Z32" s="21"/>
      <c r="AA32" s="22"/>
    </row>
    <row r="33" spans="1:27" ht="13.5">
      <c r="A33" s="23" t="s">
        <v>58</v>
      </c>
      <c r="B33" s="17"/>
      <c r="C33" s="18">
        <v>565920</v>
      </c>
      <c r="D33" s="18">
        <v>565920</v>
      </c>
      <c r="E33" s="19"/>
      <c r="F33" s="20"/>
      <c r="G33" s="20">
        <v>658014</v>
      </c>
      <c r="H33" s="20">
        <v>658014</v>
      </c>
      <c r="I33" s="20">
        <v>565920</v>
      </c>
      <c r="J33" s="20">
        <v>565920</v>
      </c>
      <c r="K33" s="20">
        <v>565920</v>
      </c>
      <c r="L33" s="20">
        <v>565920</v>
      </c>
      <c r="M33" s="20">
        <v>565920</v>
      </c>
      <c r="N33" s="20">
        <v>565920</v>
      </c>
      <c r="O33" s="20">
        <v>565920</v>
      </c>
      <c r="P33" s="20">
        <v>565920</v>
      </c>
      <c r="Q33" s="20">
        <v>565920</v>
      </c>
      <c r="R33" s="20">
        <v>565920</v>
      </c>
      <c r="S33" s="20">
        <v>565920</v>
      </c>
      <c r="T33" s="20">
        <v>565920</v>
      </c>
      <c r="U33" s="20">
        <v>565920</v>
      </c>
      <c r="V33" s="20">
        <v>565920</v>
      </c>
      <c r="W33" s="20">
        <v>565920</v>
      </c>
      <c r="X33" s="20"/>
      <c r="Y33" s="20">
        <v>565920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16701476</v>
      </c>
      <c r="D34" s="29">
        <f>SUM(D29:D33)</f>
        <v>16701476</v>
      </c>
      <c r="E34" s="30">
        <f t="shared" si="3"/>
        <v>0</v>
      </c>
      <c r="F34" s="31">
        <f t="shared" si="3"/>
        <v>0</v>
      </c>
      <c r="G34" s="31">
        <f t="shared" si="3"/>
        <v>16741900</v>
      </c>
      <c r="H34" s="31">
        <f t="shared" si="3"/>
        <v>16741900</v>
      </c>
      <c r="I34" s="31">
        <f t="shared" si="3"/>
        <v>22091845</v>
      </c>
      <c r="J34" s="31">
        <f t="shared" si="3"/>
        <v>22091845</v>
      </c>
      <c r="K34" s="31">
        <f t="shared" si="3"/>
        <v>22091845</v>
      </c>
      <c r="L34" s="31">
        <f t="shared" si="3"/>
        <v>22091845</v>
      </c>
      <c r="M34" s="31">
        <f t="shared" si="3"/>
        <v>19242208</v>
      </c>
      <c r="N34" s="31">
        <f t="shared" si="3"/>
        <v>19242208</v>
      </c>
      <c r="O34" s="31">
        <f t="shared" si="3"/>
        <v>19242208</v>
      </c>
      <c r="P34" s="31">
        <f t="shared" si="3"/>
        <v>19242208</v>
      </c>
      <c r="Q34" s="31">
        <f t="shared" si="3"/>
        <v>19242208</v>
      </c>
      <c r="R34" s="31">
        <f t="shared" si="3"/>
        <v>19242208</v>
      </c>
      <c r="S34" s="31">
        <f t="shared" si="3"/>
        <v>19242208</v>
      </c>
      <c r="T34" s="31">
        <f t="shared" si="3"/>
        <v>19242208</v>
      </c>
      <c r="U34" s="31">
        <f t="shared" si="3"/>
        <v>19242208</v>
      </c>
      <c r="V34" s="31">
        <f t="shared" si="3"/>
        <v>19242208</v>
      </c>
      <c r="W34" s="31">
        <f t="shared" si="3"/>
        <v>19242208</v>
      </c>
      <c r="X34" s="31">
        <f t="shared" si="3"/>
        <v>0</v>
      </c>
      <c r="Y34" s="31">
        <f t="shared" si="3"/>
        <v>19242208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>
        <v>150535</v>
      </c>
      <c r="J37" s="20">
        <v>150535</v>
      </c>
      <c r="K37" s="20">
        <v>150535</v>
      </c>
      <c r="L37" s="20">
        <v>150535</v>
      </c>
      <c r="M37" s="20">
        <v>202206</v>
      </c>
      <c r="N37" s="20">
        <v>202206</v>
      </c>
      <c r="O37" s="20">
        <v>202206</v>
      </c>
      <c r="P37" s="20">
        <v>202206</v>
      </c>
      <c r="Q37" s="20">
        <v>202206</v>
      </c>
      <c r="R37" s="20">
        <v>202206</v>
      </c>
      <c r="S37" s="20">
        <v>202206</v>
      </c>
      <c r="T37" s="20">
        <v>202206</v>
      </c>
      <c r="U37" s="20">
        <v>202206</v>
      </c>
      <c r="V37" s="20">
        <v>202206</v>
      </c>
      <c r="W37" s="20">
        <v>202206</v>
      </c>
      <c r="X37" s="20"/>
      <c r="Y37" s="20">
        <v>202206</v>
      </c>
      <c r="Z37" s="21"/>
      <c r="AA37" s="22"/>
    </row>
    <row r="38" spans="1:27" ht="13.5">
      <c r="A38" s="23" t="s">
        <v>58</v>
      </c>
      <c r="B38" s="17"/>
      <c r="C38" s="18">
        <v>150535</v>
      </c>
      <c r="D38" s="18">
        <v>150535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150535</v>
      </c>
      <c r="D39" s="29">
        <f>SUM(D37:D38)</f>
        <v>150535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150535</v>
      </c>
      <c r="J39" s="37">
        <f t="shared" si="4"/>
        <v>150535</v>
      </c>
      <c r="K39" s="37">
        <f t="shared" si="4"/>
        <v>150535</v>
      </c>
      <c r="L39" s="37">
        <f t="shared" si="4"/>
        <v>150535</v>
      </c>
      <c r="M39" s="37">
        <f t="shared" si="4"/>
        <v>202206</v>
      </c>
      <c r="N39" s="37">
        <f t="shared" si="4"/>
        <v>202206</v>
      </c>
      <c r="O39" s="37">
        <f t="shared" si="4"/>
        <v>202206</v>
      </c>
      <c r="P39" s="37">
        <f t="shared" si="4"/>
        <v>202206</v>
      </c>
      <c r="Q39" s="37">
        <f t="shared" si="4"/>
        <v>202206</v>
      </c>
      <c r="R39" s="37">
        <f t="shared" si="4"/>
        <v>202206</v>
      </c>
      <c r="S39" s="37">
        <f t="shared" si="4"/>
        <v>202206</v>
      </c>
      <c r="T39" s="37">
        <f t="shared" si="4"/>
        <v>202206</v>
      </c>
      <c r="U39" s="37">
        <f t="shared" si="4"/>
        <v>202206</v>
      </c>
      <c r="V39" s="37">
        <f t="shared" si="4"/>
        <v>202206</v>
      </c>
      <c r="W39" s="37">
        <f t="shared" si="4"/>
        <v>202206</v>
      </c>
      <c r="X39" s="37">
        <f t="shared" si="4"/>
        <v>0</v>
      </c>
      <c r="Y39" s="37">
        <f t="shared" si="4"/>
        <v>202206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16852011</v>
      </c>
      <c r="D40" s="29">
        <f>+D34+D39</f>
        <v>16852011</v>
      </c>
      <c r="E40" s="30">
        <f t="shared" si="5"/>
        <v>0</v>
      </c>
      <c r="F40" s="31">
        <f t="shared" si="5"/>
        <v>0</v>
      </c>
      <c r="G40" s="31">
        <f t="shared" si="5"/>
        <v>16741900</v>
      </c>
      <c r="H40" s="31">
        <f t="shared" si="5"/>
        <v>16741900</v>
      </c>
      <c r="I40" s="31">
        <f t="shared" si="5"/>
        <v>22242380</v>
      </c>
      <c r="J40" s="31">
        <f t="shared" si="5"/>
        <v>22242380</v>
      </c>
      <c r="K40" s="31">
        <f t="shared" si="5"/>
        <v>22242380</v>
      </c>
      <c r="L40" s="31">
        <f t="shared" si="5"/>
        <v>22242380</v>
      </c>
      <c r="M40" s="31">
        <f t="shared" si="5"/>
        <v>19444414</v>
      </c>
      <c r="N40" s="31">
        <f t="shared" si="5"/>
        <v>19444414</v>
      </c>
      <c r="O40" s="31">
        <f t="shared" si="5"/>
        <v>19444414</v>
      </c>
      <c r="P40" s="31">
        <f t="shared" si="5"/>
        <v>19444414</v>
      </c>
      <c r="Q40" s="31">
        <f t="shared" si="5"/>
        <v>19444414</v>
      </c>
      <c r="R40" s="31">
        <f t="shared" si="5"/>
        <v>19444414</v>
      </c>
      <c r="S40" s="31">
        <f t="shared" si="5"/>
        <v>19444414</v>
      </c>
      <c r="T40" s="31">
        <f t="shared" si="5"/>
        <v>19444414</v>
      </c>
      <c r="U40" s="31">
        <f t="shared" si="5"/>
        <v>19444414</v>
      </c>
      <c r="V40" s="31">
        <f t="shared" si="5"/>
        <v>19444414</v>
      </c>
      <c r="W40" s="31">
        <f t="shared" si="5"/>
        <v>19444414</v>
      </c>
      <c r="X40" s="31">
        <f t="shared" si="5"/>
        <v>0</v>
      </c>
      <c r="Y40" s="31">
        <f t="shared" si="5"/>
        <v>19444414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67549203</v>
      </c>
      <c r="D42" s="43">
        <f>+D25-D40</f>
        <v>67549203</v>
      </c>
      <c r="E42" s="44">
        <f t="shared" si="6"/>
        <v>84460000</v>
      </c>
      <c r="F42" s="45">
        <f t="shared" si="6"/>
        <v>79594819</v>
      </c>
      <c r="G42" s="45">
        <f t="shared" si="6"/>
        <v>67130345</v>
      </c>
      <c r="H42" s="45">
        <f t="shared" si="6"/>
        <v>67130345</v>
      </c>
      <c r="I42" s="45">
        <f t="shared" si="6"/>
        <v>72627548</v>
      </c>
      <c r="J42" s="45">
        <f t="shared" si="6"/>
        <v>72627548</v>
      </c>
      <c r="K42" s="45">
        <f t="shared" si="6"/>
        <v>72627548</v>
      </c>
      <c r="L42" s="45">
        <f t="shared" si="6"/>
        <v>72627548</v>
      </c>
      <c r="M42" s="45">
        <f t="shared" si="6"/>
        <v>82187008</v>
      </c>
      <c r="N42" s="45">
        <f t="shared" si="6"/>
        <v>82187008</v>
      </c>
      <c r="O42" s="45">
        <f t="shared" si="6"/>
        <v>82187008</v>
      </c>
      <c r="P42" s="45">
        <f t="shared" si="6"/>
        <v>82187008</v>
      </c>
      <c r="Q42" s="45">
        <f t="shared" si="6"/>
        <v>82187008</v>
      </c>
      <c r="R42" s="45">
        <f t="shared" si="6"/>
        <v>82187008</v>
      </c>
      <c r="S42" s="45">
        <f t="shared" si="6"/>
        <v>82187008</v>
      </c>
      <c r="T42" s="45">
        <f t="shared" si="6"/>
        <v>82187008</v>
      </c>
      <c r="U42" s="45">
        <f t="shared" si="6"/>
        <v>82187008</v>
      </c>
      <c r="V42" s="45">
        <f t="shared" si="6"/>
        <v>82187008</v>
      </c>
      <c r="W42" s="45">
        <f t="shared" si="6"/>
        <v>82187008</v>
      </c>
      <c r="X42" s="45">
        <f t="shared" si="6"/>
        <v>79594819</v>
      </c>
      <c r="Y42" s="45">
        <f t="shared" si="6"/>
        <v>2592189</v>
      </c>
      <c r="Z42" s="46">
        <f>+IF(X42&lt;&gt;0,+(Y42/X42)*100,0)</f>
        <v>3.25673081812021</v>
      </c>
      <c r="AA42" s="47">
        <f>+AA25-AA40</f>
        <v>79594819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67549203</v>
      </c>
      <c r="D45" s="18">
        <v>67549203</v>
      </c>
      <c r="E45" s="19">
        <v>84460000</v>
      </c>
      <c r="F45" s="20">
        <v>86423238</v>
      </c>
      <c r="G45" s="20">
        <v>67130345</v>
      </c>
      <c r="H45" s="20">
        <v>67130345</v>
      </c>
      <c r="I45" s="20">
        <v>72627548</v>
      </c>
      <c r="J45" s="20">
        <v>72627548</v>
      </c>
      <c r="K45" s="20">
        <v>72627548</v>
      </c>
      <c r="L45" s="20">
        <v>72627548</v>
      </c>
      <c r="M45" s="20">
        <v>82187008</v>
      </c>
      <c r="N45" s="20">
        <v>82187008</v>
      </c>
      <c r="O45" s="20">
        <v>82187008</v>
      </c>
      <c r="P45" s="20">
        <v>82187008</v>
      </c>
      <c r="Q45" s="20">
        <v>82187008</v>
      </c>
      <c r="R45" s="20">
        <v>82187008</v>
      </c>
      <c r="S45" s="20">
        <v>82187008</v>
      </c>
      <c r="T45" s="20">
        <v>82187008</v>
      </c>
      <c r="U45" s="20">
        <v>82187008</v>
      </c>
      <c r="V45" s="20">
        <v>82187008</v>
      </c>
      <c r="W45" s="20">
        <v>82187008</v>
      </c>
      <c r="X45" s="20">
        <v>86423238</v>
      </c>
      <c r="Y45" s="20">
        <v>-4236230</v>
      </c>
      <c r="Z45" s="48">
        <v>-4.9</v>
      </c>
      <c r="AA45" s="22">
        <v>86423238</v>
      </c>
    </row>
    <row r="46" spans="1:27" ht="13.5">
      <c r="A46" s="23" t="s">
        <v>67</v>
      </c>
      <c r="B46" s="17"/>
      <c r="C46" s="18"/>
      <c r="D46" s="18"/>
      <c r="E46" s="19"/>
      <c r="F46" s="20">
        <v>-6828419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-6828419</v>
      </c>
      <c r="Y46" s="20">
        <v>6828419</v>
      </c>
      <c r="Z46" s="48">
        <v>-100</v>
      </c>
      <c r="AA46" s="22">
        <v>-6828419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67549203</v>
      </c>
      <c r="D48" s="51">
        <f>SUM(D45:D47)</f>
        <v>67549203</v>
      </c>
      <c r="E48" s="52">
        <f t="shared" si="7"/>
        <v>84460000</v>
      </c>
      <c r="F48" s="53">
        <f t="shared" si="7"/>
        <v>79594819</v>
      </c>
      <c r="G48" s="53">
        <f t="shared" si="7"/>
        <v>67130345</v>
      </c>
      <c r="H48" s="53">
        <f t="shared" si="7"/>
        <v>67130345</v>
      </c>
      <c r="I48" s="53">
        <f t="shared" si="7"/>
        <v>72627548</v>
      </c>
      <c r="J48" s="53">
        <f t="shared" si="7"/>
        <v>72627548</v>
      </c>
      <c r="K48" s="53">
        <f t="shared" si="7"/>
        <v>72627548</v>
      </c>
      <c r="L48" s="53">
        <f t="shared" si="7"/>
        <v>72627548</v>
      </c>
      <c r="M48" s="53">
        <f t="shared" si="7"/>
        <v>82187008</v>
      </c>
      <c r="N48" s="53">
        <f t="shared" si="7"/>
        <v>82187008</v>
      </c>
      <c r="O48" s="53">
        <f t="shared" si="7"/>
        <v>82187008</v>
      </c>
      <c r="P48" s="53">
        <f t="shared" si="7"/>
        <v>82187008</v>
      </c>
      <c r="Q48" s="53">
        <f t="shared" si="7"/>
        <v>82187008</v>
      </c>
      <c r="R48" s="53">
        <f t="shared" si="7"/>
        <v>82187008</v>
      </c>
      <c r="S48" s="53">
        <f t="shared" si="7"/>
        <v>82187008</v>
      </c>
      <c r="T48" s="53">
        <f t="shared" si="7"/>
        <v>82187008</v>
      </c>
      <c r="U48" s="53">
        <f t="shared" si="7"/>
        <v>82187008</v>
      </c>
      <c r="V48" s="53">
        <f t="shared" si="7"/>
        <v>82187008</v>
      </c>
      <c r="W48" s="53">
        <f t="shared" si="7"/>
        <v>82187008</v>
      </c>
      <c r="X48" s="53">
        <f t="shared" si="7"/>
        <v>79594819</v>
      </c>
      <c r="Y48" s="53">
        <f t="shared" si="7"/>
        <v>2592189</v>
      </c>
      <c r="Z48" s="54">
        <f>+IF(X48&lt;&gt;0,+(Y48/X48)*100,0)</f>
        <v>3.25673081812021</v>
      </c>
      <c r="AA48" s="55">
        <f>SUM(AA45:AA47)</f>
        <v>79594819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6225627</v>
      </c>
      <c r="D6" s="18">
        <v>6225627</v>
      </c>
      <c r="E6" s="19">
        <v>8488000</v>
      </c>
      <c r="F6" s="20">
        <v>6225627</v>
      </c>
      <c r="G6" s="20">
        <v>34517900</v>
      </c>
      <c r="H6" s="20">
        <v>34885217</v>
      </c>
      <c r="I6" s="20">
        <v>73843583</v>
      </c>
      <c r="J6" s="20">
        <v>73843583</v>
      </c>
      <c r="K6" s="20">
        <v>60435338</v>
      </c>
      <c r="L6" s="20">
        <v>60435338</v>
      </c>
      <c r="M6" s="20">
        <v>60435338</v>
      </c>
      <c r="N6" s="20">
        <v>60435338</v>
      </c>
      <c r="O6" s="20">
        <v>60435338</v>
      </c>
      <c r="P6" s="20">
        <v>67509320</v>
      </c>
      <c r="Q6" s="20">
        <v>16942439</v>
      </c>
      <c r="R6" s="20">
        <v>16942439</v>
      </c>
      <c r="S6" s="20">
        <v>16942439</v>
      </c>
      <c r="T6" s="20">
        <v>16942439</v>
      </c>
      <c r="U6" s="20">
        <v>16942439</v>
      </c>
      <c r="V6" s="20">
        <v>16942439</v>
      </c>
      <c r="W6" s="20">
        <v>16942439</v>
      </c>
      <c r="X6" s="20">
        <v>6225627</v>
      </c>
      <c r="Y6" s="20">
        <v>10716812</v>
      </c>
      <c r="Z6" s="21">
        <v>172.14</v>
      </c>
      <c r="AA6" s="22">
        <v>6225627</v>
      </c>
    </row>
    <row r="7" spans="1:27" ht="13.5">
      <c r="A7" s="23" t="s">
        <v>34</v>
      </c>
      <c r="B7" s="17"/>
      <c r="C7" s="18">
        <v>36572561</v>
      </c>
      <c r="D7" s="18">
        <v>36572561</v>
      </c>
      <c r="E7" s="19">
        <v>40000000</v>
      </c>
      <c r="F7" s="20">
        <v>599561</v>
      </c>
      <c r="G7" s="20">
        <v>57679929</v>
      </c>
      <c r="H7" s="20">
        <v>55428618</v>
      </c>
      <c r="I7" s="20"/>
      <c r="J7" s="20"/>
      <c r="K7" s="20"/>
      <c r="L7" s="20"/>
      <c r="M7" s="20"/>
      <c r="N7" s="20"/>
      <c r="O7" s="20"/>
      <c r="P7" s="20"/>
      <c r="Q7" s="20">
        <v>53519570</v>
      </c>
      <c r="R7" s="20">
        <v>53519570</v>
      </c>
      <c r="S7" s="20">
        <v>53519570</v>
      </c>
      <c r="T7" s="20">
        <v>53519570</v>
      </c>
      <c r="U7" s="20">
        <v>53519570</v>
      </c>
      <c r="V7" s="20">
        <v>53519570</v>
      </c>
      <c r="W7" s="20">
        <v>53519570</v>
      </c>
      <c r="X7" s="20">
        <v>599561</v>
      </c>
      <c r="Y7" s="20">
        <v>52920009</v>
      </c>
      <c r="Z7" s="21">
        <v>8826.46</v>
      </c>
      <c r="AA7" s="22">
        <v>599561</v>
      </c>
    </row>
    <row r="8" spans="1:27" ht="13.5">
      <c r="A8" s="23" t="s">
        <v>35</v>
      </c>
      <c r="B8" s="17"/>
      <c r="C8" s="18">
        <v>13473964</v>
      </c>
      <c r="D8" s="18">
        <v>13473964</v>
      </c>
      <c r="E8" s="19">
        <v>10000000</v>
      </c>
      <c r="F8" s="20">
        <v>23473964</v>
      </c>
      <c r="G8" s="20">
        <v>24177247</v>
      </c>
      <c r="H8" s="20">
        <v>22587569</v>
      </c>
      <c r="I8" s="20">
        <v>31022745</v>
      </c>
      <c r="J8" s="20">
        <v>31022745</v>
      </c>
      <c r="K8" s="20">
        <v>31806203</v>
      </c>
      <c r="L8" s="20">
        <v>31806203</v>
      </c>
      <c r="M8" s="20">
        <v>31806203</v>
      </c>
      <c r="N8" s="20">
        <v>31806203</v>
      </c>
      <c r="O8" s="20">
        <v>31806203</v>
      </c>
      <c r="P8" s="20">
        <v>35925321</v>
      </c>
      <c r="Q8" s="20">
        <v>40834172</v>
      </c>
      <c r="R8" s="20">
        <v>40834172</v>
      </c>
      <c r="S8" s="20">
        <v>40834172</v>
      </c>
      <c r="T8" s="20">
        <v>40834172</v>
      </c>
      <c r="U8" s="20">
        <v>40834172</v>
      </c>
      <c r="V8" s="20">
        <v>40834172</v>
      </c>
      <c r="W8" s="20">
        <v>40834172</v>
      </c>
      <c r="X8" s="20">
        <v>23473964</v>
      </c>
      <c r="Y8" s="20">
        <v>17360208</v>
      </c>
      <c r="Z8" s="21">
        <v>73.96</v>
      </c>
      <c r="AA8" s="22">
        <v>23473964</v>
      </c>
    </row>
    <row r="9" spans="1:27" ht="13.5">
      <c r="A9" s="23" t="s">
        <v>36</v>
      </c>
      <c r="B9" s="17"/>
      <c r="C9" s="18">
        <v>14669654</v>
      </c>
      <c r="D9" s="18">
        <v>14669654</v>
      </c>
      <c r="E9" s="19">
        <v>2500000</v>
      </c>
      <c r="F9" s="20">
        <v>17169654</v>
      </c>
      <c r="G9" s="20"/>
      <c r="H9" s="20">
        <v>-60670</v>
      </c>
      <c r="I9" s="20">
        <v>-60670</v>
      </c>
      <c r="J9" s="20">
        <v>-60670</v>
      </c>
      <c r="K9" s="20">
        <v>-60670</v>
      </c>
      <c r="L9" s="20">
        <v>-60670</v>
      </c>
      <c r="M9" s="20">
        <v>-60670</v>
      </c>
      <c r="N9" s="20">
        <v>-60670</v>
      </c>
      <c r="O9" s="20">
        <v>-60670</v>
      </c>
      <c r="P9" s="20">
        <v>-60670</v>
      </c>
      <c r="Q9" s="20">
        <v>-60670</v>
      </c>
      <c r="R9" s="20">
        <v>-60670</v>
      </c>
      <c r="S9" s="20">
        <v>-60670</v>
      </c>
      <c r="T9" s="20">
        <v>-60670</v>
      </c>
      <c r="U9" s="20">
        <v>-60670</v>
      </c>
      <c r="V9" s="20">
        <v>-60670</v>
      </c>
      <c r="W9" s="20">
        <v>-60670</v>
      </c>
      <c r="X9" s="20">
        <v>17169654</v>
      </c>
      <c r="Y9" s="20">
        <v>-17230324</v>
      </c>
      <c r="Z9" s="21">
        <v>-100.35</v>
      </c>
      <c r="AA9" s="22">
        <v>17169654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>
        <v>465270</v>
      </c>
      <c r="I10" s="24">
        <v>465270</v>
      </c>
      <c r="J10" s="20">
        <v>465270</v>
      </c>
      <c r="K10" s="24">
        <v>465270</v>
      </c>
      <c r="L10" s="24">
        <v>465270</v>
      </c>
      <c r="M10" s="20">
        <v>465270</v>
      </c>
      <c r="N10" s="24">
        <v>465270</v>
      </c>
      <c r="O10" s="24">
        <v>465270</v>
      </c>
      <c r="P10" s="24">
        <v>465270</v>
      </c>
      <c r="Q10" s="20">
        <v>43880</v>
      </c>
      <c r="R10" s="24">
        <v>43880</v>
      </c>
      <c r="S10" s="24">
        <v>43880</v>
      </c>
      <c r="T10" s="20">
        <v>43880</v>
      </c>
      <c r="U10" s="24">
        <v>43880</v>
      </c>
      <c r="V10" s="24">
        <v>43880</v>
      </c>
      <c r="W10" s="24">
        <v>43880</v>
      </c>
      <c r="X10" s="20"/>
      <c r="Y10" s="24">
        <v>43880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70941806</v>
      </c>
      <c r="D12" s="29">
        <f>SUM(D6:D11)</f>
        <v>70941806</v>
      </c>
      <c r="E12" s="30">
        <f t="shared" si="0"/>
        <v>60988000</v>
      </c>
      <c r="F12" s="31">
        <f t="shared" si="0"/>
        <v>47468806</v>
      </c>
      <c r="G12" s="31">
        <f t="shared" si="0"/>
        <v>116375076</v>
      </c>
      <c r="H12" s="31">
        <f t="shared" si="0"/>
        <v>113306004</v>
      </c>
      <c r="I12" s="31">
        <f t="shared" si="0"/>
        <v>105270928</v>
      </c>
      <c r="J12" s="31">
        <f t="shared" si="0"/>
        <v>105270928</v>
      </c>
      <c r="K12" s="31">
        <f t="shared" si="0"/>
        <v>92646141</v>
      </c>
      <c r="L12" s="31">
        <f t="shared" si="0"/>
        <v>92646141</v>
      </c>
      <c r="M12" s="31">
        <f t="shared" si="0"/>
        <v>92646141</v>
      </c>
      <c r="N12" s="31">
        <f t="shared" si="0"/>
        <v>92646141</v>
      </c>
      <c r="O12" s="31">
        <f t="shared" si="0"/>
        <v>92646141</v>
      </c>
      <c r="P12" s="31">
        <f t="shared" si="0"/>
        <v>103839241</v>
      </c>
      <c r="Q12" s="31">
        <f t="shared" si="0"/>
        <v>111279391</v>
      </c>
      <c r="R12" s="31">
        <f t="shared" si="0"/>
        <v>111279391</v>
      </c>
      <c r="S12" s="31">
        <f t="shared" si="0"/>
        <v>111279391</v>
      </c>
      <c r="T12" s="31">
        <f t="shared" si="0"/>
        <v>111279391</v>
      </c>
      <c r="U12" s="31">
        <f t="shared" si="0"/>
        <v>111279391</v>
      </c>
      <c r="V12" s="31">
        <f t="shared" si="0"/>
        <v>111279391</v>
      </c>
      <c r="W12" s="31">
        <f t="shared" si="0"/>
        <v>111279391</v>
      </c>
      <c r="X12" s="31">
        <f t="shared" si="0"/>
        <v>47468806</v>
      </c>
      <c r="Y12" s="31">
        <f t="shared" si="0"/>
        <v>63810585</v>
      </c>
      <c r="Z12" s="32">
        <f>+IF(X12&lt;&gt;0,+(Y12/X12)*100,0)</f>
        <v>134.4263535931365</v>
      </c>
      <c r="AA12" s="33">
        <f>SUM(AA6:AA11)</f>
        <v>47468806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176321767</v>
      </c>
      <c r="D19" s="18">
        <v>176321767</v>
      </c>
      <c r="E19" s="19">
        <v>162360080</v>
      </c>
      <c r="F19" s="20">
        <v>195034957</v>
      </c>
      <c r="G19" s="20">
        <v>175608107</v>
      </c>
      <c r="H19" s="20">
        <v>189449495</v>
      </c>
      <c r="I19" s="20">
        <v>190890633</v>
      </c>
      <c r="J19" s="20">
        <v>190890633</v>
      </c>
      <c r="K19" s="20">
        <v>191803643</v>
      </c>
      <c r="L19" s="20">
        <v>191803643</v>
      </c>
      <c r="M19" s="20">
        <v>191803643</v>
      </c>
      <c r="N19" s="20">
        <v>191803643</v>
      </c>
      <c r="O19" s="20">
        <v>191803643</v>
      </c>
      <c r="P19" s="20">
        <v>209545975</v>
      </c>
      <c r="Q19" s="20">
        <v>214945876</v>
      </c>
      <c r="R19" s="20">
        <v>214945876</v>
      </c>
      <c r="S19" s="20">
        <v>214945876</v>
      </c>
      <c r="T19" s="20">
        <v>214945876</v>
      </c>
      <c r="U19" s="20">
        <v>214945876</v>
      </c>
      <c r="V19" s="20">
        <v>214945876</v>
      </c>
      <c r="W19" s="20">
        <v>214945876</v>
      </c>
      <c r="X19" s="20">
        <v>195034957</v>
      </c>
      <c r="Y19" s="20">
        <v>19910919</v>
      </c>
      <c r="Z19" s="21">
        <v>10.21</v>
      </c>
      <c r="AA19" s="22">
        <v>195034957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517406</v>
      </c>
      <c r="D22" s="18">
        <v>517406</v>
      </c>
      <c r="E22" s="19">
        <v>400000</v>
      </c>
      <c r="F22" s="20">
        <v>400000</v>
      </c>
      <c r="G22" s="20">
        <v>-326301</v>
      </c>
      <c r="H22" s="20">
        <v>-393077</v>
      </c>
      <c r="I22" s="20">
        <v>-393077</v>
      </c>
      <c r="J22" s="20">
        <v>-393077</v>
      </c>
      <c r="K22" s="20">
        <v>-393077</v>
      </c>
      <c r="L22" s="20">
        <v>-393077</v>
      </c>
      <c r="M22" s="20">
        <v>-393077</v>
      </c>
      <c r="N22" s="20">
        <v>-393077</v>
      </c>
      <c r="O22" s="20">
        <v>-393077</v>
      </c>
      <c r="P22" s="20">
        <v>-393077</v>
      </c>
      <c r="Q22" s="20">
        <v>-393077</v>
      </c>
      <c r="R22" s="20">
        <v>-393077</v>
      </c>
      <c r="S22" s="20">
        <v>-393077</v>
      </c>
      <c r="T22" s="20">
        <v>-393077</v>
      </c>
      <c r="U22" s="20">
        <v>-393077</v>
      </c>
      <c r="V22" s="20">
        <v>-393077</v>
      </c>
      <c r="W22" s="20">
        <v>-393077</v>
      </c>
      <c r="X22" s="20">
        <v>400000</v>
      </c>
      <c r="Y22" s="20">
        <v>-793077</v>
      </c>
      <c r="Z22" s="21">
        <v>-198.27</v>
      </c>
      <c r="AA22" s="22">
        <v>400000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-12255088</v>
      </c>
      <c r="H23" s="24">
        <v>-12314041</v>
      </c>
      <c r="I23" s="24">
        <v>-12314041</v>
      </c>
      <c r="J23" s="20">
        <v>-12314041</v>
      </c>
      <c r="K23" s="24">
        <v>-12314041</v>
      </c>
      <c r="L23" s="24">
        <v>-12314041</v>
      </c>
      <c r="M23" s="20">
        <v>-12314041</v>
      </c>
      <c r="N23" s="24">
        <v>-12314041</v>
      </c>
      <c r="O23" s="24">
        <v>-12314041</v>
      </c>
      <c r="P23" s="24">
        <v>-12758392</v>
      </c>
      <c r="Q23" s="20">
        <v>-12114567</v>
      </c>
      <c r="R23" s="24">
        <v>-12114567</v>
      </c>
      <c r="S23" s="24">
        <v>-12114567</v>
      </c>
      <c r="T23" s="20">
        <v>-12114567</v>
      </c>
      <c r="U23" s="24">
        <v>-12114567</v>
      </c>
      <c r="V23" s="24">
        <v>-12114567</v>
      </c>
      <c r="W23" s="24">
        <v>-12114567</v>
      </c>
      <c r="X23" s="20"/>
      <c r="Y23" s="24">
        <v>-12114567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176839173</v>
      </c>
      <c r="D24" s="29">
        <f>SUM(D15:D23)</f>
        <v>176839173</v>
      </c>
      <c r="E24" s="36">
        <f t="shared" si="1"/>
        <v>162760080</v>
      </c>
      <c r="F24" s="37">
        <f t="shared" si="1"/>
        <v>195434957</v>
      </c>
      <c r="G24" s="37">
        <f t="shared" si="1"/>
        <v>163026718</v>
      </c>
      <c r="H24" s="37">
        <f t="shared" si="1"/>
        <v>176742377</v>
      </c>
      <c r="I24" s="37">
        <f t="shared" si="1"/>
        <v>178183515</v>
      </c>
      <c r="J24" s="37">
        <f t="shared" si="1"/>
        <v>178183515</v>
      </c>
      <c r="K24" s="37">
        <f t="shared" si="1"/>
        <v>179096525</v>
      </c>
      <c r="L24" s="37">
        <f t="shared" si="1"/>
        <v>179096525</v>
      </c>
      <c r="M24" s="37">
        <f t="shared" si="1"/>
        <v>179096525</v>
      </c>
      <c r="N24" s="37">
        <f t="shared" si="1"/>
        <v>179096525</v>
      </c>
      <c r="O24" s="37">
        <f t="shared" si="1"/>
        <v>179096525</v>
      </c>
      <c r="P24" s="37">
        <f t="shared" si="1"/>
        <v>196394506</v>
      </c>
      <c r="Q24" s="37">
        <f t="shared" si="1"/>
        <v>202438232</v>
      </c>
      <c r="R24" s="37">
        <f t="shared" si="1"/>
        <v>202438232</v>
      </c>
      <c r="S24" s="37">
        <f t="shared" si="1"/>
        <v>202438232</v>
      </c>
      <c r="T24" s="37">
        <f t="shared" si="1"/>
        <v>202438232</v>
      </c>
      <c r="U24" s="37">
        <f t="shared" si="1"/>
        <v>202438232</v>
      </c>
      <c r="V24" s="37">
        <f t="shared" si="1"/>
        <v>202438232</v>
      </c>
      <c r="W24" s="37">
        <f t="shared" si="1"/>
        <v>202438232</v>
      </c>
      <c r="X24" s="37">
        <f t="shared" si="1"/>
        <v>195434957</v>
      </c>
      <c r="Y24" s="37">
        <f t="shared" si="1"/>
        <v>7003275</v>
      </c>
      <c r="Z24" s="38">
        <f>+IF(X24&lt;&gt;0,+(Y24/X24)*100,0)</f>
        <v>3.583430061593331</v>
      </c>
      <c r="AA24" s="39">
        <f>SUM(AA15:AA23)</f>
        <v>195434957</v>
      </c>
    </row>
    <row r="25" spans="1:27" ht="13.5">
      <c r="A25" s="27" t="s">
        <v>51</v>
      </c>
      <c r="B25" s="28"/>
      <c r="C25" s="29">
        <f aca="true" t="shared" si="2" ref="C25:Y25">+C12+C24</f>
        <v>247780979</v>
      </c>
      <c r="D25" s="29">
        <f>+D12+D24</f>
        <v>247780979</v>
      </c>
      <c r="E25" s="30">
        <f t="shared" si="2"/>
        <v>223748080</v>
      </c>
      <c r="F25" s="31">
        <f t="shared" si="2"/>
        <v>242903763</v>
      </c>
      <c r="G25" s="31">
        <f t="shared" si="2"/>
        <v>279401794</v>
      </c>
      <c r="H25" s="31">
        <f t="shared" si="2"/>
        <v>290048381</v>
      </c>
      <c r="I25" s="31">
        <f t="shared" si="2"/>
        <v>283454443</v>
      </c>
      <c r="J25" s="31">
        <f t="shared" si="2"/>
        <v>283454443</v>
      </c>
      <c r="K25" s="31">
        <f t="shared" si="2"/>
        <v>271742666</v>
      </c>
      <c r="L25" s="31">
        <f t="shared" si="2"/>
        <v>271742666</v>
      </c>
      <c r="M25" s="31">
        <f t="shared" si="2"/>
        <v>271742666</v>
      </c>
      <c r="N25" s="31">
        <f t="shared" si="2"/>
        <v>271742666</v>
      </c>
      <c r="O25" s="31">
        <f t="shared" si="2"/>
        <v>271742666</v>
      </c>
      <c r="P25" s="31">
        <f t="shared" si="2"/>
        <v>300233747</v>
      </c>
      <c r="Q25" s="31">
        <f t="shared" si="2"/>
        <v>313717623</v>
      </c>
      <c r="R25" s="31">
        <f t="shared" si="2"/>
        <v>313717623</v>
      </c>
      <c r="S25" s="31">
        <f t="shared" si="2"/>
        <v>313717623</v>
      </c>
      <c r="T25" s="31">
        <f t="shared" si="2"/>
        <v>313717623</v>
      </c>
      <c r="U25" s="31">
        <f t="shared" si="2"/>
        <v>313717623</v>
      </c>
      <c r="V25" s="31">
        <f t="shared" si="2"/>
        <v>313717623</v>
      </c>
      <c r="W25" s="31">
        <f t="shared" si="2"/>
        <v>313717623</v>
      </c>
      <c r="X25" s="31">
        <f t="shared" si="2"/>
        <v>242903763</v>
      </c>
      <c r="Y25" s="31">
        <f t="shared" si="2"/>
        <v>70813860</v>
      </c>
      <c r="Z25" s="32">
        <f>+IF(X25&lt;&gt;0,+(Y25/X25)*100,0)</f>
        <v>29.153051861119174</v>
      </c>
      <c r="AA25" s="33">
        <f>+AA12+AA24</f>
        <v>242903763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4300000</v>
      </c>
      <c r="F30" s="20">
        <v>7550706</v>
      </c>
      <c r="G30" s="20"/>
      <c r="H30" s="20"/>
      <c r="I30" s="20">
        <v>155453279</v>
      </c>
      <c r="J30" s="20">
        <v>155453279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7550706</v>
      </c>
      <c r="Y30" s="20">
        <v>-7550706</v>
      </c>
      <c r="Z30" s="21">
        <v>-100</v>
      </c>
      <c r="AA30" s="22">
        <v>7550706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702013</v>
      </c>
      <c r="H31" s="20">
        <v>234884</v>
      </c>
      <c r="I31" s="20">
        <v>214013</v>
      </c>
      <c r="J31" s="20">
        <v>214013</v>
      </c>
      <c r="K31" s="20">
        <v>135048</v>
      </c>
      <c r="L31" s="20">
        <v>135048</v>
      </c>
      <c r="M31" s="20">
        <v>135048</v>
      </c>
      <c r="N31" s="20">
        <v>135048</v>
      </c>
      <c r="O31" s="20">
        <v>135048</v>
      </c>
      <c r="P31" s="20">
        <v>134152</v>
      </c>
      <c r="Q31" s="20">
        <v>124962</v>
      </c>
      <c r="R31" s="20">
        <v>124962</v>
      </c>
      <c r="S31" s="20">
        <v>124962</v>
      </c>
      <c r="T31" s="20">
        <v>124962</v>
      </c>
      <c r="U31" s="20">
        <v>124962</v>
      </c>
      <c r="V31" s="20">
        <v>124962</v>
      </c>
      <c r="W31" s="20">
        <v>124962</v>
      </c>
      <c r="X31" s="20"/>
      <c r="Y31" s="20">
        <v>124962</v>
      </c>
      <c r="Z31" s="21"/>
      <c r="AA31" s="22"/>
    </row>
    <row r="32" spans="1:27" ht="13.5">
      <c r="A32" s="23" t="s">
        <v>57</v>
      </c>
      <c r="B32" s="17"/>
      <c r="C32" s="18">
        <v>35914403</v>
      </c>
      <c r="D32" s="18">
        <v>35914403</v>
      </c>
      <c r="E32" s="19">
        <v>1500000</v>
      </c>
      <c r="F32" s="20">
        <v>23443427</v>
      </c>
      <c r="G32" s="20">
        <v>45249140</v>
      </c>
      <c r="H32" s="20">
        <v>36092740</v>
      </c>
      <c r="I32" s="20">
        <v>38377764</v>
      </c>
      <c r="J32" s="20">
        <v>38377764</v>
      </c>
      <c r="K32" s="20">
        <v>30855572</v>
      </c>
      <c r="L32" s="20">
        <v>30855572</v>
      </c>
      <c r="M32" s="20">
        <v>30855572</v>
      </c>
      <c r="N32" s="20">
        <v>30855572</v>
      </c>
      <c r="O32" s="20">
        <v>30855572</v>
      </c>
      <c r="P32" s="20">
        <v>33724677</v>
      </c>
      <c r="Q32" s="20">
        <v>28472949</v>
      </c>
      <c r="R32" s="20">
        <v>28472949</v>
      </c>
      <c r="S32" s="20">
        <v>28472949</v>
      </c>
      <c r="T32" s="20">
        <v>28472949</v>
      </c>
      <c r="U32" s="20">
        <v>28472949</v>
      </c>
      <c r="V32" s="20">
        <v>28472949</v>
      </c>
      <c r="W32" s="20">
        <v>28472949</v>
      </c>
      <c r="X32" s="20">
        <v>23443427</v>
      </c>
      <c r="Y32" s="20">
        <v>5029522</v>
      </c>
      <c r="Z32" s="21">
        <v>21.45</v>
      </c>
      <c r="AA32" s="22">
        <v>23443427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165039201</v>
      </c>
      <c r="H33" s="20">
        <v>171993557</v>
      </c>
      <c r="I33" s="20">
        <v>16502704</v>
      </c>
      <c r="J33" s="20">
        <v>16502704</v>
      </c>
      <c r="K33" s="20">
        <v>171412484</v>
      </c>
      <c r="L33" s="20">
        <v>171412484</v>
      </c>
      <c r="M33" s="20">
        <v>171412484</v>
      </c>
      <c r="N33" s="20">
        <v>171412484</v>
      </c>
      <c r="O33" s="20">
        <v>171412484</v>
      </c>
      <c r="P33" s="20">
        <v>170392891</v>
      </c>
      <c r="Q33" s="20">
        <v>171499517</v>
      </c>
      <c r="R33" s="20">
        <v>171499517</v>
      </c>
      <c r="S33" s="20">
        <v>171499517</v>
      </c>
      <c r="T33" s="20">
        <v>171499517</v>
      </c>
      <c r="U33" s="20">
        <v>171499517</v>
      </c>
      <c r="V33" s="20">
        <v>171499517</v>
      </c>
      <c r="W33" s="20">
        <v>171499517</v>
      </c>
      <c r="X33" s="20"/>
      <c r="Y33" s="20">
        <v>171499517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35914403</v>
      </c>
      <c r="D34" s="29">
        <f>SUM(D29:D33)</f>
        <v>35914403</v>
      </c>
      <c r="E34" s="30">
        <f t="shared" si="3"/>
        <v>5800000</v>
      </c>
      <c r="F34" s="31">
        <f t="shared" si="3"/>
        <v>30994133</v>
      </c>
      <c r="G34" s="31">
        <f t="shared" si="3"/>
        <v>210990354</v>
      </c>
      <c r="H34" s="31">
        <f t="shared" si="3"/>
        <v>208321181</v>
      </c>
      <c r="I34" s="31">
        <f t="shared" si="3"/>
        <v>210547760</v>
      </c>
      <c r="J34" s="31">
        <f t="shared" si="3"/>
        <v>210547760</v>
      </c>
      <c r="K34" s="31">
        <f t="shared" si="3"/>
        <v>202403104</v>
      </c>
      <c r="L34" s="31">
        <f t="shared" si="3"/>
        <v>202403104</v>
      </c>
      <c r="M34" s="31">
        <f t="shared" si="3"/>
        <v>202403104</v>
      </c>
      <c r="N34" s="31">
        <f t="shared" si="3"/>
        <v>202403104</v>
      </c>
      <c r="O34" s="31">
        <f t="shared" si="3"/>
        <v>202403104</v>
      </c>
      <c r="P34" s="31">
        <f t="shared" si="3"/>
        <v>204251720</v>
      </c>
      <c r="Q34" s="31">
        <f t="shared" si="3"/>
        <v>200097428</v>
      </c>
      <c r="R34" s="31">
        <f t="shared" si="3"/>
        <v>200097428</v>
      </c>
      <c r="S34" s="31">
        <f t="shared" si="3"/>
        <v>200097428</v>
      </c>
      <c r="T34" s="31">
        <f t="shared" si="3"/>
        <v>200097428</v>
      </c>
      <c r="U34" s="31">
        <f t="shared" si="3"/>
        <v>200097428</v>
      </c>
      <c r="V34" s="31">
        <f t="shared" si="3"/>
        <v>200097428</v>
      </c>
      <c r="W34" s="31">
        <f t="shared" si="3"/>
        <v>200097428</v>
      </c>
      <c r="X34" s="31">
        <f t="shared" si="3"/>
        <v>30994133</v>
      </c>
      <c r="Y34" s="31">
        <f t="shared" si="3"/>
        <v>169103295</v>
      </c>
      <c r="Z34" s="32">
        <f>+IF(X34&lt;&gt;0,+(Y34/X34)*100,0)</f>
        <v>545.5977587758302</v>
      </c>
      <c r="AA34" s="33">
        <f>SUM(AA29:AA33)</f>
        <v>30994133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12195884</v>
      </c>
      <c r="D37" s="18">
        <v>12195884</v>
      </c>
      <c r="E37" s="19">
        <v>17505908</v>
      </c>
      <c r="F37" s="20">
        <v>17505908</v>
      </c>
      <c r="G37" s="20">
        <v>5122246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17505908</v>
      </c>
      <c r="Y37" s="20">
        <v>-17505908</v>
      </c>
      <c r="Z37" s="21">
        <v>-100</v>
      </c>
      <c r="AA37" s="22">
        <v>17505908</v>
      </c>
    </row>
    <row r="38" spans="1:27" ht="13.5">
      <c r="A38" s="23" t="s">
        <v>58</v>
      </c>
      <c r="B38" s="17"/>
      <c r="C38" s="18">
        <v>5496860</v>
      </c>
      <c r="D38" s="18">
        <v>5496860</v>
      </c>
      <c r="E38" s="19">
        <v>2637020</v>
      </c>
      <c r="F38" s="20">
        <v>8133880</v>
      </c>
      <c r="G38" s="20">
        <v>4267068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8133880</v>
      </c>
      <c r="Y38" s="20">
        <v>-8133880</v>
      </c>
      <c r="Z38" s="21">
        <v>-100</v>
      </c>
      <c r="AA38" s="22">
        <v>8133880</v>
      </c>
    </row>
    <row r="39" spans="1:27" ht="13.5">
      <c r="A39" s="27" t="s">
        <v>61</v>
      </c>
      <c r="B39" s="35"/>
      <c r="C39" s="29">
        <f aca="true" t="shared" si="4" ref="C39:Y39">SUM(C37:C38)</f>
        <v>17692744</v>
      </c>
      <c r="D39" s="29">
        <f>SUM(D37:D38)</f>
        <v>17692744</v>
      </c>
      <c r="E39" s="36">
        <f t="shared" si="4"/>
        <v>20142928</v>
      </c>
      <c r="F39" s="37">
        <f t="shared" si="4"/>
        <v>25639788</v>
      </c>
      <c r="G39" s="37">
        <f t="shared" si="4"/>
        <v>9389314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25639788</v>
      </c>
      <c r="Y39" s="37">
        <f t="shared" si="4"/>
        <v>-25639788</v>
      </c>
      <c r="Z39" s="38">
        <f>+IF(X39&lt;&gt;0,+(Y39/X39)*100,0)</f>
        <v>-100</v>
      </c>
      <c r="AA39" s="39">
        <f>SUM(AA37:AA38)</f>
        <v>25639788</v>
      </c>
    </row>
    <row r="40" spans="1:27" ht="13.5">
      <c r="A40" s="27" t="s">
        <v>62</v>
      </c>
      <c r="B40" s="28"/>
      <c r="C40" s="29">
        <f aca="true" t="shared" si="5" ref="C40:Y40">+C34+C39</f>
        <v>53607147</v>
      </c>
      <c r="D40" s="29">
        <f>+D34+D39</f>
        <v>53607147</v>
      </c>
      <c r="E40" s="30">
        <f t="shared" si="5"/>
        <v>25942928</v>
      </c>
      <c r="F40" s="31">
        <f t="shared" si="5"/>
        <v>56633921</v>
      </c>
      <c r="G40" s="31">
        <f t="shared" si="5"/>
        <v>220379668</v>
      </c>
      <c r="H40" s="31">
        <f t="shared" si="5"/>
        <v>208321181</v>
      </c>
      <c r="I40" s="31">
        <f t="shared" si="5"/>
        <v>210547760</v>
      </c>
      <c r="J40" s="31">
        <f t="shared" si="5"/>
        <v>210547760</v>
      </c>
      <c r="K40" s="31">
        <f t="shared" si="5"/>
        <v>202403104</v>
      </c>
      <c r="L40" s="31">
        <f t="shared" si="5"/>
        <v>202403104</v>
      </c>
      <c r="M40" s="31">
        <f t="shared" si="5"/>
        <v>202403104</v>
      </c>
      <c r="N40" s="31">
        <f t="shared" si="5"/>
        <v>202403104</v>
      </c>
      <c r="O40" s="31">
        <f t="shared" si="5"/>
        <v>202403104</v>
      </c>
      <c r="P40" s="31">
        <f t="shared" si="5"/>
        <v>204251720</v>
      </c>
      <c r="Q40" s="31">
        <f t="shared" si="5"/>
        <v>200097428</v>
      </c>
      <c r="R40" s="31">
        <f t="shared" si="5"/>
        <v>200097428</v>
      </c>
      <c r="S40" s="31">
        <f t="shared" si="5"/>
        <v>200097428</v>
      </c>
      <c r="T40" s="31">
        <f t="shared" si="5"/>
        <v>200097428</v>
      </c>
      <c r="U40" s="31">
        <f t="shared" si="5"/>
        <v>200097428</v>
      </c>
      <c r="V40" s="31">
        <f t="shared" si="5"/>
        <v>200097428</v>
      </c>
      <c r="W40" s="31">
        <f t="shared" si="5"/>
        <v>200097428</v>
      </c>
      <c r="X40" s="31">
        <f t="shared" si="5"/>
        <v>56633921</v>
      </c>
      <c r="Y40" s="31">
        <f t="shared" si="5"/>
        <v>143463507</v>
      </c>
      <c r="Z40" s="32">
        <f>+IF(X40&lt;&gt;0,+(Y40/X40)*100,0)</f>
        <v>253.3172778201248</v>
      </c>
      <c r="AA40" s="33">
        <f>+AA34+AA39</f>
        <v>56633921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194173832</v>
      </c>
      <c r="D42" s="43">
        <f>+D25-D40</f>
        <v>194173832</v>
      </c>
      <c r="E42" s="44">
        <f t="shared" si="6"/>
        <v>197805152</v>
      </c>
      <c r="F42" s="45">
        <f t="shared" si="6"/>
        <v>186269842</v>
      </c>
      <c r="G42" s="45">
        <f t="shared" si="6"/>
        <v>59022126</v>
      </c>
      <c r="H42" s="45">
        <f t="shared" si="6"/>
        <v>81727200</v>
      </c>
      <c r="I42" s="45">
        <f t="shared" si="6"/>
        <v>72906683</v>
      </c>
      <c r="J42" s="45">
        <f t="shared" si="6"/>
        <v>72906683</v>
      </c>
      <c r="K42" s="45">
        <f t="shared" si="6"/>
        <v>69339562</v>
      </c>
      <c r="L42" s="45">
        <f t="shared" si="6"/>
        <v>69339562</v>
      </c>
      <c r="M42" s="45">
        <f t="shared" si="6"/>
        <v>69339562</v>
      </c>
      <c r="N42" s="45">
        <f t="shared" si="6"/>
        <v>69339562</v>
      </c>
      <c r="O42" s="45">
        <f t="shared" si="6"/>
        <v>69339562</v>
      </c>
      <c r="P42" s="45">
        <f t="shared" si="6"/>
        <v>95982027</v>
      </c>
      <c r="Q42" s="45">
        <f t="shared" si="6"/>
        <v>113620195</v>
      </c>
      <c r="R42" s="45">
        <f t="shared" si="6"/>
        <v>113620195</v>
      </c>
      <c r="S42" s="45">
        <f t="shared" si="6"/>
        <v>113620195</v>
      </c>
      <c r="T42" s="45">
        <f t="shared" si="6"/>
        <v>113620195</v>
      </c>
      <c r="U42" s="45">
        <f t="shared" si="6"/>
        <v>113620195</v>
      </c>
      <c r="V42" s="45">
        <f t="shared" si="6"/>
        <v>113620195</v>
      </c>
      <c r="W42" s="45">
        <f t="shared" si="6"/>
        <v>113620195</v>
      </c>
      <c r="X42" s="45">
        <f t="shared" si="6"/>
        <v>186269842</v>
      </c>
      <c r="Y42" s="45">
        <f t="shared" si="6"/>
        <v>-72649647</v>
      </c>
      <c r="Z42" s="46">
        <f>+IF(X42&lt;&gt;0,+(Y42/X42)*100,0)</f>
        <v>-39.00236679215093</v>
      </c>
      <c r="AA42" s="47">
        <f>+AA25-AA40</f>
        <v>186269842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194173832</v>
      </c>
      <c r="D45" s="18">
        <v>194173832</v>
      </c>
      <c r="E45" s="19">
        <v>197805152</v>
      </c>
      <c r="F45" s="20">
        <v>186269842</v>
      </c>
      <c r="G45" s="20">
        <v>28552450</v>
      </c>
      <c r="H45" s="20">
        <v>28036969</v>
      </c>
      <c r="I45" s="20">
        <v>19216452</v>
      </c>
      <c r="J45" s="20">
        <v>19216452</v>
      </c>
      <c r="K45" s="20">
        <v>15649331</v>
      </c>
      <c r="L45" s="20">
        <v>15649331</v>
      </c>
      <c r="M45" s="20">
        <v>15649331</v>
      </c>
      <c r="N45" s="20">
        <v>15649331</v>
      </c>
      <c r="O45" s="20">
        <v>15649331</v>
      </c>
      <c r="P45" s="20">
        <v>42066215</v>
      </c>
      <c r="Q45" s="20">
        <v>60118528</v>
      </c>
      <c r="R45" s="20">
        <v>60118528</v>
      </c>
      <c r="S45" s="20">
        <v>60118528</v>
      </c>
      <c r="T45" s="20">
        <v>60118528</v>
      </c>
      <c r="U45" s="20">
        <v>60118528</v>
      </c>
      <c r="V45" s="20">
        <v>60118528</v>
      </c>
      <c r="W45" s="20">
        <v>60118528</v>
      </c>
      <c r="X45" s="20">
        <v>186269842</v>
      </c>
      <c r="Y45" s="20">
        <v>-126151314</v>
      </c>
      <c r="Z45" s="48">
        <v>-67.73</v>
      </c>
      <c r="AA45" s="22">
        <v>186269842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30469676</v>
      </c>
      <c r="H46" s="20">
        <v>53690231</v>
      </c>
      <c r="I46" s="20">
        <v>53690231</v>
      </c>
      <c r="J46" s="20">
        <v>53690231</v>
      </c>
      <c r="K46" s="20">
        <v>53690231</v>
      </c>
      <c r="L46" s="20">
        <v>53690231</v>
      </c>
      <c r="M46" s="20">
        <v>53690231</v>
      </c>
      <c r="N46" s="20">
        <v>53690231</v>
      </c>
      <c r="O46" s="20">
        <v>53690231</v>
      </c>
      <c r="P46" s="20">
        <v>53915812</v>
      </c>
      <c r="Q46" s="20">
        <v>53501667</v>
      </c>
      <c r="R46" s="20">
        <v>53501667</v>
      </c>
      <c r="S46" s="20">
        <v>53501667</v>
      </c>
      <c r="T46" s="20">
        <v>53501667</v>
      </c>
      <c r="U46" s="20">
        <v>53501667</v>
      </c>
      <c r="V46" s="20">
        <v>53501667</v>
      </c>
      <c r="W46" s="20">
        <v>53501667</v>
      </c>
      <c r="X46" s="20"/>
      <c r="Y46" s="20">
        <v>53501667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194173832</v>
      </c>
      <c r="D48" s="51">
        <f>SUM(D45:D47)</f>
        <v>194173832</v>
      </c>
      <c r="E48" s="52">
        <f t="shared" si="7"/>
        <v>197805152</v>
      </c>
      <c r="F48" s="53">
        <f t="shared" si="7"/>
        <v>186269842</v>
      </c>
      <c r="G48" s="53">
        <f t="shared" si="7"/>
        <v>59022126</v>
      </c>
      <c r="H48" s="53">
        <f t="shared" si="7"/>
        <v>81727200</v>
      </c>
      <c r="I48" s="53">
        <f t="shared" si="7"/>
        <v>72906683</v>
      </c>
      <c r="J48" s="53">
        <f t="shared" si="7"/>
        <v>72906683</v>
      </c>
      <c r="K48" s="53">
        <f t="shared" si="7"/>
        <v>69339562</v>
      </c>
      <c r="L48" s="53">
        <f t="shared" si="7"/>
        <v>69339562</v>
      </c>
      <c r="M48" s="53">
        <f t="shared" si="7"/>
        <v>69339562</v>
      </c>
      <c r="N48" s="53">
        <f t="shared" si="7"/>
        <v>69339562</v>
      </c>
      <c r="O48" s="53">
        <f t="shared" si="7"/>
        <v>69339562</v>
      </c>
      <c r="P48" s="53">
        <f t="shared" si="7"/>
        <v>95982027</v>
      </c>
      <c r="Q48" s="53">
        <f t="shared" si="7"/>
        <v>113620195</v>
      </c>
      <c r="R48" s="53">
        <f t="shared" si="7"/>
        <v>113620195</v>
      </c>
      <c r="S48" s="53">
        <f t="shared" si="7"/>
        <v>113620195</v>
      </c>
      <c r="T48" s="53">
        <f t="shared" si="7"/>
        <v>113620195</v>
      </c>
      <c r="U48" s="53">
        <f t="shared" si="7"/>
        <v>113620195</v>
      </c>
      <c r="V48" s="53">
        <f t="shared" si="7"/>
        <v>113620195</v>
      </c>
      <c r="W48" s="53">
        <f t="shared" si="7"/>
        <v>113620195</v>
      </c>
      <c r="X48" s="53">
        <f t="shared" si="7"/>
        <v>186269842</v>
      </c>
      <c r="Y48" s="53">
        <f t="shared" si="7"/>
        <v>-72649647</v>
      </c>
      <c r="Z48" s="54">
        <f>+IF(X48&lt;&gt;0,+(Y48/X48)*100,0)</f>
        <v>-39.00236679215093</v>
      </c>
      <c r="AA48" s="55">
        <f>SUM(AA45:AA47)</f>
        <v>186269842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1851718</v>
      </c>
      <c r="D6" s="18">
        <v>1851718</v>
      </c>
      <c r="E6" s="19">
        <v>594920</v>
      </c>
      <c r="F6" s="20">
        <v>595000</v>
      </c>
      <c r="G6" s="20"/>
      <c r="H6" s="20">
        <v>6208259</v>
      </c>
      <c r="I6" s="20">
        <v>6208259</v>
      </c>
      <c r="J6" s="20">
        <v>6208259</v>
      </c>
      <c r="K6" s="20">
        <v>6208259</v>
      </c>
      <c r="L6" s="20">
        <v>14626675</v>
      </c>
      <c r="M6" s="20">
        <v>14626675</v>
      </c>
      <c r="N6" s="20">
        <v>14626675</v>
      </c>
      <c r="O6" s="20">
        <v>1636750</v>
      </c>
      <c r="P6" s="20">
        <v>1636750</v>
      </c>
      <c r="Q6" s="20">
        <v>1013401</v>
      </c>
      <c r="R6" s="20">
        <v>1013401</v>
      </c>
      <c r="S6" s="20">
        <v>301000</v>
      </c>
      <c r="T6" s="20">
        <v>301000</v>
      </c>
      <c r="U6" s="20">
        <v>1263438</v>
      </c>
      <c r="V6" s="20">
        <v>1263438</v>
      </c>
      <c r="W6" s="20">
        <v>1263438</v>
      </c>
      <c r="X6" s="20">
        <v>595000</v>
      </c>
      <c r="Y6" s="20">
        <v>668438</v>
      </c>
      <c r="Z6" s="21">
        <v>112.34</v>
      </c>
      <c r="AA6" s="22">
        <v>595000</v>
      </c>
    </row>
    <row r="7" spans="1:27" ht="13.5">
      <c r="A7" s="23" t="s">
        <v>34</v>
      </c>
      <c r="B7" s="17"/>
      <c r="C7" s="18">
        <v>43822410</v>
      </c>
      <c r="D7" s="18">
        <v>43822410</v>
      </c>
      <c r="E7" s="19">
        <v>73777000</v>
      </c>
      <c r="F7" s="20">
        <v>30507000</v>
      </c>
      <c r="G7" s="20">
        <v>61143242</v>
      </c>
      <c r="H7" s="20">
        <v>55766051</v>
      </c>
      <c r="I7" s="20">
        <v>55766051</v>
      </c>
      <c r="J7" s="20">
        <v>55766051</v>
      </c>
      <c r="K7" s="20">
        <v>55766051</v>
      </c>
      <c r="L7" s="20">
        <v>41163619</v>
      </c>
      <c r="M7" s="20">
        <v>41163619</v>
      </c>
      <c r="N7" s="20">
        <v>41163619</v>
      </c>
      <c r="O7" s="20">
        <v>59028835</v>
      </c>
      <c r="P7" s="20">
        <v>52940126</v>
      </c>
      <c r="Q7" s="20">
        <v>50086729</v>
      </c>
      <c r="R7" s="20">
        <v>50086729</v>
      </c>
      <c r="S7" s="20">
        <v>55633751</v>
      </c>
      <c r="T7" s="20">
        <v>55633751</v>
      </c>
      <c r="U7" s="20">
        <v>48819249</v>
      </c>
      <c r="V7" s="20">
        <v>48819249</v>
      </c>
      <c r="W7" s="20">
        <v>48819249</v>
      </c>
      <c r="X7" s="20">
        <v>30507000</v>
      </c>
      <c r="Y7" s="20">
        <v>18312249</v>
      </c>
      <c r="Z7" s="21">
        <v>60.03</v>
      </c>
      <c r="AA7" s="22">
        <v>30507000</v>
      </c>
    </row>
    <row r="8" spans="1:27" ht="13.5">
      <c r="A8" s="23" t="s">
        <v>35</v>
      </c>
      <c r="B8" s="17"/>
      <c r="C8" s="18">
        <v>1171771</v>
      </c>
      <c r="D8" s="18">
        <v>1171771</v>
      </c>
      <c r="E8" s="19">
        <v>2298341</v>
      </c>
      <c r="F8" s="20">
        <v>2298000</v>
      </c>
      <c r="G8" s="20">
        <v>1221415</v>
      </c>
      <c r="H8" s="20">
        <v>8711646</v>
      </c>
      <c r="I8" s="20">
        <v>8711646</v>
      </c>
      <c r="J8" s="20">
        <v>8711646</v>
      </c>
      <c r="K8" s="20">
        <v>8711646</v>
      </c>
      <c r="L8" s="20">
        <v>4877245</v>
      </c>
      <c r="M8" s="20">
        <v>4877245</v>
      </c>
      <c r="N8" s="20">
        <v>4877245</v>
      </c>
      <c r="O8" s="20">
        <v>4956103</v>
      </c>
      <c r="P8" s="20">
        <v>5051746</v>
      </c>
      <c r="Q8" s="20">
        <v>4727889</v>
      </c>
      <c r="R8" s="20">
        <v>4727889</v>
      </c>
      <c r="S8" s="20">
        <v>4596141</v>
      </c>
      <c r="T8" s="20">
        <v>4596141</v>
      </c>
      <c r="U8" s="20">
        <v>4747552</v>
      </c>
      <c r="V8" s="20">
        <v>4747552</v>
      </c>
      <c r="W8" s="20">
        <v>4747552</v>
      </c>
      <c r="X8" s="20">
        <v>2298000</v>
      </c>
      <c r="Y8" s="20">
        <v>2449552</v>
      </c>
      <c r="Z8" s="21">
        <v>106.59</v>
      </c>
      <c r="AA8" s="22">
        <v>2298000</v>
      </c>
    </row>
    <row r="9" spans="1:27" ht="13.5">
      <c r="A9" s="23" t="s">
        <v>36</v>
      </c>
      <c r="B9" s="17"/>
      <c r="C9" s="18">
        <v>5324145</v>
      </c>
      <c r="D9" s="18">
        <v>5324145</v>
      </c>
      <c r="E9" s="19">
        <v>1311820</v>
      </c>
      <c r="F9" s="20">
        <v>1312000</v>
      </c>
      <c r="G9" s="20">
        <v>5475476</v>
      </c>
      <c r="H9" s="20">
        <v>4260183</v>
      </c>
      <c r="I9" s="20">
        <v>4260183</v>
      </c>
      <c r="J9" s="20">
        <v>4260183</v>
      </c>
      <c r="K9" s="20">
        <v>4260183</v>
      </c>
      <c r="L9" s="20">
        <v>4260183</v>
      </c>
      <c r="M9" s="20">
        <v>4260183</v>
      </c>
      <c r="N9" s="20">
        <v>4260183</v>
      </c>
      <c r="O9" s="20">
        <v>3969575</v>
      </c>
      <c r="P9" s="20">
        <v>3279458</v>
      </c>
      <c r="Q9" s="20">
        <v>3086520</v>
      </c>
      <c r="R9" s="20">
        <v>3086520</v>
      </c>
      <c r="S9" s="20">
        <v>1649152</v>
      </c>
      <c r="T9" s="20">
        <v>1649152</v>
      </c>
      <c r="U9" s="20">
        <v>1665236</v>
      </c>
      <c r="V9" s="20">
        <v>1665236</v>
      </c>
      <c r="W9" s="20">
        <v>1665236</v>
      </c>
      <c r="X9" s="20">
        <v>1312000</v>
      </c>
      <c r="Y9" s="20">
        <v>353236</v>
      </c>
      <c r="Z9" s="21">
        <v>26.92</v>
      </c>
      <c r="AA9" s="22">
        <v>1312000</v>
      </c>
    </row>
    <row r="10" spans="1:27" ht="13.5">
      <c r="A10" s="23" t="s">
        <v>37</v>
      </c>
      <c r="B10" s="17"/>
      <c r="C10" s="18">
        <v>9768</v>
      </c>
      <c r="D10" s="18">
        <v>9768</v>
      </c>
      <c r="E10" s="19"/>
      <c r="F10" s="20"/>
      <c r="G10" s="24">
        <v>22600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166619</v>
      </c>
      <c r="D11" s="18">
        <v>166619</v>
      </c>
      <c r="E11" s="19">
        <v>186000</v>
      </c>
      <c r="F11" s="20">
        <v>186000</v>
      </c>
      <c r="G11" s="20">
        <v>46689</v>
      </c>
      <c r="H11" s="20">
        <v>87670</v>
      </c>
      <c r="I11" s="20">
        <v>87670</v>
      </c>
      <c r="J11" s="20">
        <v>87670</v>
      </c>
      <c r="K11" s="20">
        <v>87670</v>
      </c>
      <c r="L11" s="20">
        <v>202763</v>
      </c>
      <c r="M11" s="20">
        <v>202763</v>
      </c>
      <c r="N11" s="20">
        <v>202763</v>
      </c>
      <c r="O11" s="20">
        <v>132584</v>
      </c>
      <c r="P11" s="20">
        <v>86498</v>
      </c>
      <c r="Q11" s="20">
        <v>71980</v>
      </c>
      <c r="R11" s="20">
        <v>71980</v>
      </c>
      <c r="S11" s="20">
        <v>197779</v>
      </c>
      <c r="T11" s="20">
        <v>197779</v>
      </c>
      <c r="U11" s="20">
        <v>87283</v>
      </c>
      <c r="V11" s="20">
        <v>87283</v>
      </c>
      <c r="W11" s="20">
        <v>87283</v>
      </c>
      <c r="X11" s="20">
        <v>186000</v>
      </c>
      <c r="Y11" s="20">
        <v>-98717</v>
      </c>
      <c r="Z11" s="21">
        <v>-53.07</v>
      </c>
      <c r="AA11" s="22">
        <v>186000</v>
      </c>
    </row>
    <row r="12" spans="1:27" ht="13.5">
      <c r="A12" s="27" t="s">
        <v>39</v>
      </c>
      <c r="B12" s="28"/>
      <c r="C12" s="29">
        <f aca="true" t="shared" si="0" ref="C12:Y12">SUM(C6:C11)</f>
        <v>52346431</v>
      </c>
      <c r="D12" s="29">
        <f>SUM(D6:D11)</f>
        <v>52346431</v>
      </c>
      <c r="E12" s="30">
        <f t="shared" si="0"/>
        <v>78168081</v>
      </c>
      <c r="F12" s="31">
        <f t="shared" si="0"/>
        <v>34898000</v>
      </c>
      <c r="G12" s="31">
        <f t="shared" si="0"/>
        <v>67909422</v>
      </c>
      <c r="H12" s="31">
        <f t="shared" si="0"/>
        <v>75033809</v>
      </c>
      <c r="I12" s="31">
        <f t="shared" si="0"/>
        <v>75033809</v>
      </c>
      <c r="J12" s="31">
        <f t="shared" si="0"/>
        <v>75033809</v>
      </c>
      <c r="K12" s="31">
        <f t="shared" si="0"/>
        <v>75033809</v>
      </c>
      <c r="L12" s="31">
        <f t="shared" si="0"/>
        <v>65130485</v>
      </c>
      <c r="M12" s="31">
        <f t="shared" si="0"/>
        <v>65130485</v>
      </c>
      <c r="N12" s="31">
        <f t="shared" si="0"/>
        <v>65130485</v>
      </c>
      <c r="O12" s="31">
        <f t="shared" si="0"/>
        <v>69723847</v>
      </c>
      <c r="P12" s="31">
        <f t="shared" si="0"/>
        <v>62994578</v>
      </c>
      <c r="Q12" s="31">
        <f t="shared" si="0"/>
        <v>58986519</v>
      </c>
      <c r="R12" s="31">
        <f t="shared" si="0"/>
        <v>58986519</v>
      </c>
      <c r="S12" s="31">
        <f t="shared" si="0"/>
        <v>62377823</v>
      </c>
      <c r="T12" s="31">
        <f t="shared" si="0"/>
        <v>62377823</v>
      </c>
      <c r="U12" s="31">
        <f t="shared" si="0"/>
        <v>56582758</v>
      </c>
      <c r="V12" s="31">
        <f t="shared" si="0"/>
        <v>56582758</v>
      </c>
      <c r="W12" s="31">
        <f t="shared" si="0"/>
        <v>56582758</v>
      </c>
      <c r="X12" s="31">
        <f t="shared" si="0"/>
        <v>34898000</v>
      </c>
      <c r="Y12" s="31">
        <f t="shared" si="0"/>
        <v>21684758</v>
      </c>
      <c r="Z12" s="32">
        <f>+IF(X12&lt;&gt;0,+(Y12/X12)*100,0)</f>
        <v>62.13753796779186</v>
      </c>
      <c r="AA12" s="33">
        <f>SUM(AA6:AA11)</f>
        <v>34898000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9768</v>
      </c>
      <c r="F15" s="20">
        <v>10000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10000</v>
      </c>
      <c r="Y15" s="20">
        <v>-10000</v>
      </c>
      <c r="Z15" s="21">
        <v>-100</v>
      </c>
      <c r="AA15" s="22">
        <v>10000</v>
      </c>
    </row>
    <row r="16" spans="1:27" ht="13.5">
      <c r="A16" s="23" t="s">
        <v>42</v>
      </c>
      <c r="B16" s="17"/>
      <c r="C16" s="18"/>
      <c r="D16" s="18"/>
      <c r="E16" s="19">
        <v>266</v>
      </c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4114852</v>
      </c>
      <c r="D17" s="18">
        <v>4114852</v>
      </c>
      <c r="E17" s="19">
        <v>4115000</v>
      </c>
      <c r="F17" s="20">
        <v>4115000</v>
      </c>
      <c r="G17" s="20">
        <v>4114852</v>
      </c>
      <c r="H17" s="20">
        <v>4114852</v>
      </c>
      <c r="I17" s="20">
        <v>4114852</v>
      </c>
      <c r="J17" s="20">
        <v>4114852</v>
      </c>
      <c r="K17" s="20">
        <v>4114852</v>
      </c>
      <c r="L17" s="20">
        <v>4114852</v>
      </c>
      <c r="M17" s="20">
        <v>4114852</v>
      </c>
      <c r="N17" s="20">
        <v>4114852</v>
      </c>
      <c r="O17" s="20">
        <v>4114852</v>
      </c>
      <c r="P17" s="20">
        <v>4114852</v>
      </c>
      <c r="Q17" s="20">
        <v>4114852</v>
      </c>
      <c r="R17" s="20">
        <v>4114852</v>
      </c>
      <c r="S17" s="20">
        <v>4114852</v>
      </c>
      <c r="T17" s="20">
        <v>4114852</v>
      </c>
      <c r="U17" s="20">
        <v>4114852</v>
      </c>
      <c r="V17" s="20">
        <v>4114852</v>
      </c>
      <c r="W17" s="20">
        <v>4114852</v>
      </c>
      <c r="X17" s="20">
        <v>4115000</v>
      </c>
      <c r="Y17" s="20">
        <v>-148</v>
      </c>
      <c r="Z17" s="21"/>
      <c r="AA17" s="22">
        <v>4115000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117444268</v>
      </c>
      <c r="D19" s="18">
        <v>117444268</v>
      </c>
      <c r="E19" s="19">
        <v>113163974</v>
      </c>
      <c r="F19" s="20">
        <v>113164000</v>
      </c>
      <c r="G19" s="20">
        <v>109037122</v>
      </c>
      <c r="H19" s="20">
        <v>117444268</v>
      </c>
      <c r="I19" s="20">
        <v>117444268</v>
      </c>
      <c r="J19" s="20">
        <v>117444268</v>
      </c>
      <c r="K19" s="20">
        <v>117444268</v>
      </c>
      <c r="L19" s="20">
        <v>123658634</v>
      </c>
      <c r="M19" s="20">
        <v>123658634</v>
      </c>
      <c r="N19" s="20">
        <v>123658634</v>
      </c>
      <c r="O19" s="20">
        <v>131401083</v>
      </c>
      <c r="P19" s="20">
        <v>130978737</v>
      </c>
      <c r="Q19" s="20">
        <v>131601169</v>
      </c>
      <c r="R19" s="20">
        <v>131601169</v>
      </c>
      <c r="S19" s="20">
        <v>133994233</v>
      </c>
      <c r="T19" s="20">
        <v>133994233</v>
      </c>
      <c r="U19" s="20">
        <v>133994233</v>
      </c>
      <c r="V19" s="20">
        <v>133994233</v>
      </c>
      <c r="W19" s="20">
        <v>133994233</v>
      </c>
      <c r="X19" s="20">
        <v>113164000</v>
      </c>
      <c r="Y19" s="20">
        <v>20830233</v>
      </c>
      <c r="Z19" s="21">
        <v>18.41</v>
      </c>
      <c r="AA19" s="22">
        <v>113164000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11518</v>
      </c>
      <c r="D22" s="18">
        <v>11518</v>
      </c>
      <c r="E22" s="19">
        <v>15755</v>
      </c>
      <c r="F22" s="20">
        <v>16000</v>
      </c>
      <c r="G22" s="20">
        <v>7394</v>
      </c>
      <c r="H22" s="20">
        <v>11518</v>
      </c>
      <c r="I22" s="20">
        <v>11518</v>
      </c>
      <c r="J22" s="20">
        <v>11518</v>
      </c>
      <c r="K22" s="20">
        <v>11518</v>
      </c>
      <c r="L22" s="20">
        <v>10235</v>
      </c>
      <c r="M22" s="20">
        <v>10235</v>
      </c>
      <c r="N22" s="20">
        <v>10235</v>
      </c>
      <c r="O22" s="20">
        <v>8984</v>
      </c>
      <c r="P22" s="20">
        <v>8566</v>
      </c>
      <c r="Q22" s="20">
        <v>8149</v>
      </c>
      <c r="R22" s="20">
        <v>8149</v>
      </c>
      <c r="S22" s="20">
        <v>7316</v>
      </c>
      <c r="T22" s="20">
        <v>7316</v>
      </c>
      <c r="U22" s="20">
        <v>6898</v>
      </c>
      <c r="V22" s="20">
        <v>6898</v>
      </c>
      <c r="W22" s="20">
        <v>6898</v>
      </c>
      <c r="X22" s="20">
        <v>16000</v>
      </c>
      <c r="Y22" s="20">
        <v>-9102</v>
      </c>
      <c r="Z22" s="21">
        <v>-56.89</v>
      </c>
      <c r="AA22" s="22">
        <v>16000</v>
      </c>
    </row>
    <row r="23" spans="1:27" ht="13.5">
      <c r="A23" s="23" t="s">
        <v>49</v>
      </c>
      <c r="B23" s="17"/>
      <c r="C23" s="18">
        <v>128346</v>
      </c>
      <c r="D23" s="18">
        <v>128346</v>
      </c>
      <c r="E23" s="19">
        <v>6597620</v>
      </c>
      <c r="F23" s="20">
        <v>6598000</v>
      </c>
      <c r="G23" s="24">
        <v>138114</v>
      </c>
      <c r="H23" s="24">
        <v>128347</v>
      </c>
      <c r="I23" s="24">
        <v>128347</v>
      </c>
      <c r="J23" s="20">
        <v>128347</v>
      </c>
      <c r="K23" s="24">
        <v>128347</v>
      </c>
      <c r="L23" s="24">
        <v>128346</v>
      </c>
      <c r="M23" s="20">
        <v>128346</v>
      </c>
      <c r="N23" s="24">
        <v>128346</v>
      </c>
      <c r="O23" s="24">
        <v>128346</v>
      </c>
      <c r="P23" s="24">
        <v>128347</v>
      </c>
      <c r="Q23" s="20">
        <v>128346</v>
      </c>
      <c r="R23" s="24">
        <v>128346</v>
      </c>
      <c r="S23" s="24">
        <v>128346</v>
      </c>
      <c r="T23" s="20">
        <v>128346</v>
      </c>
      <c r="U23" s="24">
        <v>1868277</v>
      </c>
      <c r="V23" s="24">
        <v>1868277</v>
      </c>
      <c r="W23" s="24">
        <v>1868277</v>
      </c>
      <c r="X23" s="20">
        <v>6598000</v>
      </c>
      <c r="Y23" s="24">
        <v>-4729723</v>
      </c>
      <c r="Z23" s="25">
        <v>-71.68</v>
      </c>
      <c r="AA23" s="26">
        <v>6598000</v>
      </c>
    </row>
    <row r="24" spans="1:27" ht="13.5">
      <c r="A24" s="27" t="s">
        <v>50</v>
      </c>
      <c r="B24" s="35"/>
      <c r="C24" s="29">
        <f aca="true" t="shared" si="1" ref="C24:Y24">SUM(C15:C23)</f>
        <v>121698984</v>
      </c>
      <c r="D24" s="29">
        <f>SUM(D15:D23)</f>
        <v>121698984</v>
      </c>
      <c r="E24" s="36">
        <f t="shared" si="1"/>
        <v>123902383</v>
      </c>
      <c r="F24" s="37">
        <f t="shared" si="1"/>
        <v>123903000</v>
      </c>
      <c r="G24" s="37">
        <f t="shared" si="1"/>
        <v>113297482</v>
      </c>
      <c r="H24" s="37">
        <f t="shared" si="1"/>
        <v>121698985</v>
      </c>
      <c r="I24" s="37">
        <f t="shared" si="1"/>
        <v>121698985</v>
      </c>
      <c r="J24" s="37">
        <f t="shared" si="1"/>
        <v>121698985</v>
      </c>
      <c r="K24" s="37">
        <f t="shared" si="1"/>
        <v>121698985</v>
      </c>
      <c r="L24" s="37">
        <f t="shared" si="1"/>
        <v>127912067</v>
      </c>
      <c r="M24" s="37">
        <f t="shared" si="1"/>
        <v>127912067</v>
      </c>
      <c r="N24" s="37">
        <f t="shared" si="1"/>
        <v>127912067</v>
      </c>
      <c r="O24" s="37">
        <f t="shared" si="1"/>
        <v>135653265</v>
      </c>
      <c r="P24" s="37">
        <f t="shared" si="1"/>
        <v>135230502</v>
      </c>
      <c r="Q24" s="37">
        <f t="shared" si="1"/>
        <v>135852516</v>
      </c>
      <c r="R24" s="37">
        <f t="shared" si="1"/>
        <v>135852516</v>
      </c>
      <c r="S24" s="37">
        <f t="shared" si="1"/>
        <v>138244747</v>
      </c>
      <c r="T24" s="37">
        <f t="shared" si="1"/>
        <v>138244747</v>
      </c>
      <c r="U24" s="37">
        <f t="shared" si="1"/>
        <v>139984260</v>
      </c>
      <c r="V24" s="37">
        <f t="shared" si="1"/>
        <v>139984260</v>
      </c>
      <c r="W24" s="37">
        <f t="shared" si="1"/>
        <v>139984260</v>
      </c>
      <c r="X24" s="37">
        <f t="shared" si="1"/>
        <v>123903000</v>
      </c>
      <c r="Y24" s="37">
        <f t="shared" si="1"/>
        <v>16081260</v>
      </c>
      <c r="Z24" s="38">
        <f>+IF(X24&lt;&gt;0,+(Y24/X24)*100,0)</f>
        <v>12.978910922253698</v>
      </c>
      <c r="AA24" s="39">
        <f>SUM(AA15:AA23)</f>
        <v>123903000</v>
      </c>
    </row>
    <row r="25" spans="1:27" ht="13.5">
      <c r="A25" s="27" t="s">
        <v>51</v>
      </c>
      <c r="B25" s="28"/>
      <c r="C25" s="29">
        <f aca="true" t="shared" si="2" ref="C25:Y25">+C12+C24</f>
        <v>174045415</v>
      </c>
      <c r="D25" s="29">
        <f>+D12+D24</f>
        <v>174045415</v>
      </c>
      <c r="E25" s="30">
        <f t="shared" si="2"/>
        <v>202070464</v>
      </c>
      <c r="F25" s="31">
        <f t="shared" si="2"/>
        <v>158801000</v>
      </c>
      <c r="G25" s="31">
        <f t="shared" si="2"/>
        <v>181206904</v>
      </c>
      <c r="H25" s="31">
        <f t="shared" si="2"/>
        <v>196732794</v>
      </c>
      <c r="I25" s="31">
        <f t="shared" si="2"/>
        <v>196732794</v>
      </c>
      <c r="J25" s="31">
        <f t="shared" si="2"/>
        <v>196732794</v>
      </c>
      <c r="K25" s="31">
        <f t="shared" si="2"/>
        <v>196732794</v>
      </c>
      <c r="L25" s="31">
        <f t="shared" si="2"/>
        <v>193042552</v>
      </c>
      <c r="M25" s="31">
        <f t="shared" si="2"/>
        <v>193042552</v>
      </c>
      <c r="N25" s="31">
        <f t="shared" si="2"/>
        <v>193042552</v>
      </c>
      <c r="O25" s="31">
        <f t="shared" si="2"/>
        <v>205377112</v>
      </c>
      <c r="P25" s="31">
        <f t="shared" si="2"/>
        <v>198225080</v>
      </c>
      <c r="Q25" s="31">
        <f t="shared" si="2"/>
        <v>194839035</v>
      </c>
      <c r="R25" s="31">
        <f t="shared" si="2"/>
        <v>194839035</v>
      </c>
      <c r="S25" s="31">
        <f t="shared" si="2"/>
        <v>200622570</v>
      </c>
      <c r="T25" s="31">
        <f t="shared" si="2"/>
        <v>200622570</v>
      </c>
      <c r="U25" s="31">
        <f t="shared" si="2"/>
        <v>196567018</v>
      </c>
      <c r="V25" s="31">
        <f t="shared" si="2"/>
        <v>196567018</v>
      </c>
      <c r="W25" s="31">
        <f t="shared" si="2"/>
        <v>196567018</v>
      </c>
      <c r="X25" s="31">
        <f t="shared" si="2"/>
        <v>158801000</v>
      </c>
      <c r="Y25" s="31">
        <f t="shared" si="2"/>
        <v>37766018</v>
      </c>
      <c r="Z25" s="32">
        <f>+IF(X25&lt;&gt;0,+(Y25/X25)*100,0)</f>
        <v>23.78197744346698</v>
      </c>
      <c r="AA25" s="33">
        <f>+AA12+AA24</f>
        <v>158801000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9877395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20770</v>
      </c>
      <c r="D30" s="18">
        <v>20770</v>
      </c>
      <c r="E30" s="19">
        <v>156344</v>
      </c>
      <c r="F30" s="20">
        <v>156000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156000</v>
      </c>
      <c r="Y30" s="20">
        <v>-156000</v>
      </c>
      <c r="Z30" s="21">
        <v>-100</v>
      </c>
      <c r="AA30" s="22">
        <v>156000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25981436</v>
      </c>
      <c r="D32" s="18">
        <v>25981436</v>
      </c>
      <c r="E32" s="19">
        <v>22758691</v>
      </c>
      <c r="F32" s="20">
        <v>22759000</v>
      </c>
      <c r="G32" s="20">
        <v>30925358</v>
      </c>
      <c r="H32" s="20">
        <v>28617552</v>
      </c>
      <c r="I32" s="20">
        <v>28617552</v>
      </c>
      <c r="J32" s="20">
        <v>28617552</v>
      </c>
      <c r="K32" s="20">
        <v>28617552</v>
      </c>
      <c r="L32" s="20">
        <v>26831870</v>
      </c>
      <c r="M32" s="20">
        <v>26831870</v>
      </c>
      <c r="N32" s="20">
        <v>26831870</v>
      </c>
      <c r="O32" s="20">
        <v>26187535</v>
      </c>
      <c r="P32" s="20">
        <v>21932606</v>
      </c>
      <c r="Q32" s="20">
        <v>20982207</v>
      </c>
      <c r="R32" s="20">
        <v>20982207</v>
      </c>
      <c r="S32" s="20">
        <v>20368862</v>
      </c>
      <c r="T32" s="20">
        <v>20368862</v>
      </c>
      <c r="U32" s="20">
        <v>17277720</v>
      </c>
      <c r="V32" s="20">
        <v>17277720</v>
      </c>
      <c r="W32" s="20">
        <v>17277720</v>
      </c>
      <c r="X32" s="20">
        <v>22759000</v>
      </c>
      <c r="Y32" s="20">
        <v>-5481280</v>
      </c>
      <c r="Z32" s="21">
        <v>-24.08</v>
      </c>
      <c r="AA32" s="22">
        <v>22759000</v>
      </c>
    </row>
    <row r="33" spans="1:27" ht="13.5">
      <c r="A33" s="23" t="s">
        <v>58</v>
      </c>
      <c r="B33" s="17"/>
      <c r="C33" s="18">
        <v>207681</v>
      </c>
      <c r="D33" s="18">
        <v>207681</v>
      </c>
      <c r="E33" s="19"/>
      <c r="F33" s="20"/>
      <c r="G33" s="20">
        <v>226546</v>
      </c>
      <c r="H33" s="20">
        <v>207681</v>
      </c>
      <c r="I33" s="20">
        <v>207681</v>
      </c>
      <c r="J33" s="20">
        <v>207681</v>
      </c>
      <c r="K33" s="20">
        <v>207681</v>
      </c>
      <c r="L33" s="20">
        <v>207681</v>
      </c>
      <c r="M33" s="20">
        <v>207681</v>
      </c>
      <c r="N33" s="20">
        <v>207681</v>
      </c>
      <c r="O33" s="20">
        <v>207681</v>
      </c>
      <c r="P33" s="20">
        <v>207681</v>
      </c>
      <c r="Q33" s="20">
        <v>207681</v>
      </c>
      <c r="R33" s="20">
        <v>207681</v>
      </c>
      <c r="S33" s="20">
        <v>207681</v>
      </c>
      <c r="T33" s="20">
        <v>207681</v>
      </c>
      <c r="U33" s="20">
        <v>207690</v>
      </c>
      <c r="V33" s="20">
        <v>207690</v>
      </c>
      <c r="W33" s="20">
        <v>207690</v>
      </c>
      <c r="X33" s="20"/>
      <c r="Y33" s="20">
        <v>207690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26209887</v>
      </c>
      <c r="D34" s="29">
        <f>SUM(D29:D33)</f>
        <v>26209887</v>
      </c>
      <c r="E34" s="30">
        <f t="shared" si="3"/>
        <v>22915035</v>
      </c>
      <c r="F34" s="31">
        <f t="shared" si="3"/>
        <v>22915000</v>
      </c>
      <c r="G34" s="31">
        <f t="shared" si="3"/>
        <v>41029299</v>
      </c>
      <c r="H34" s="31">
        <f t="shared" si="3"/>
        <v>28825233</v>
      </c>
      <c r="I34" s="31">
        <f t="shared" si="3"/>
        <v>28825233</v>
      </c>
      <c r="J34" s="31">
        <f t="shared" si="3"/>
        <v>28825233</v>
      </c>
      <c r="K34" s="31">
        <f t="shared" si="3"/>
        <v>28825233</v>
      </c>
      <c r="L34" s="31">
        <f t="shared" si="3"/>
        <v>27039551</v>
      </c>
      <c r="M34" s="31">
        <f t="shared" si="3"/>
        <v>27039551</v>
      </c>
      <c r="N34" s="31">
        <f t="shared" si="3"/>
        <v>27039551</v>
      </c>
      <c r="O34" s="31">
        <f t="shared" si="3"/>
        <v>26395216</v>
      </c>
      <c r="P34" s="31">
        <f t="shared" si="3"/>
        <v>22140287</v>
      </c>
      <c r="Q34" s="31">
        <f t="shared" si="3"/>
        <v>21189888</v>
      </c>
      <c r="R34" s="31">
        <f t="shared" si="3"/>
        <v>21189888</v>
      </c>
      <c r="S34" s="31">
        <f t="shared" si="3"/>
        <v>20576543</v>
      </c>
      <c r="T34" s="31">
        <f t="shared" si="3"/>
        <v>20576543</v>
      </c>
      <c r="U34" s="31">
        <f t="shared" si="3"/>
        <v>17485410</v>
      </c>
      <c r="V34" s="31">
        <f t="shared" si="3"/>
        <v>17485410</v>
      </c>
      <c r="W34" s="31">
        <f t="shared" si="3"/>
        <v>17485410</v>
      </c>
      <c r="X34" s="31">
        <f t="shared" si="3"/>
        <v>22915000</v>
      </c>
      <c r="Y34" s="31">
        <f t="shared" si="3"/>
        <v>-5429590</v>
      </c>
      <c r="Z34" s="32">
        <f>+IF(X34&lt;&gt;0,+(Y34/X34)*100,0)</f>
        <v>-23.694479598516256</v>
      </c>
      <c r="AA34" s="33">
        <f>SUM(AA29:AA33)</f>
        <v>22915000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20803</v>
      </c>
      <c r="F37" s="20">
        <v>21000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21000</v>
      </c>
      <c r="Y37" s="20">
        <v>-21000</v>
      </c>
      <c r="Z37" s="21">
        <v>-100</v>
      </c>
      <c r="AA37" s="22">
        <v>21000</v>
      </c>
    </row>
    <row r="38" spans="1:27" ht="13.5">
      <c r="A38" s="23" t="s">
        <v>58</v>
      </c>
      <c r="B38" s="17"/>
      <c r="C38" s="18">
        <v>10569183</v>
      </c>
      <c r="D38" s="18">
        <v>10569183</v>
      </c>
      <c r="E38" s="19">
        <v>10767442</v>
      </c>
      <c r="F38" s="20">
        <v>10767000</v>
      </c>
      <c r="G38" s="20">
        <v>10674051</v>
      </c>
      <c r="H38" s="20">
        <v>10569183</v>
      </c>
      <c r="I38" s="20">
        <v>10569183</v>
      </c>
      <c r="J38" s="20">
        <v>10569183</v>
      </c>
      <c r="K38" s="20">
        <v>10569183</v>
      </c>
      <c r="L38" s="20">
        <v>10881179</v>
      </c>
      <c r="M38" s="20">
        <v>10881179</v>
      </c>
      <c r="N38" s="20">
        <v>10881179</v>
      </c>
      <c r="O38" s="20">
        <v>11197782</v>
      </c>
      <c r="P38" s="20">
        <v>11503516</v>
      </c>
      <c r="Q38" s="20">
        <v>11609051</v>
      </c>
      <c r="R38" s="20">
        <v>11609051</v>
      </c>
      <c r="S38" s="20">
        <v>12035108</v>
      </c>
      <c r="T38" s="20">
        <v>12035108</v>
      </c>
      <c r="U38" s="20">
        <v>12140642</v>
      </c>
      <c r="V38" s="20">
        <v>12140642</v>
      </c>
      <c r="W38" s="20">
        <v>12140642</v>
      </c>
      <c r="X38" s="20">
        <v>10767000</v>
      </c>
      <c r="Y38" s="20">
        <v>1373642</v>
      </c>
      <c r="Z38" s="21">
        <v>12.76</v>
      </c>
      <c r="AA38" s="22">
        <v>10767000</v>
      </c>
    </row>
    <row r="39" spans="1:27" ht="13.5">
      <c r="A39" s="27" t="s">
        <v>61</v>
      </c>
      <c r="B39" s="35"/>
      <c r="C39" s="29">
        <f aca="true" t="shared" si="4" ref="C39:Y39">SUM(C37:C38)</f>
        <v>10569183</v>
      </c>
      <c r="D39" s="29">
        <f>SUM(D37:D38)</f>
        <v>10569183</v>
      </c>
      <c r="E39" s="36">
        <f t="shared" si="4"/>
        <v>10788245</v>
      </c>
      <c r="F39" s="37">
        <f t="shared" si="4"/>
        <v>10788000</v>
      </c>
      <c r="G39" s="37">
        <f t="shared" si="4"/>
        <v>10674051</v>
      </c>
      <c r="H39" s="37">
        <f t="shared" si="4"/>
        <v>10569183</v>
      </c>
      <c r="I39" s="37">
        <f t="shared" si="4"/>
        <v>10569183</v>
      </c>
      <c r="J39" s="37">
        <f t="shared" si="4"/>
        <v>10569183</v>
      </c>
      <c r="K39" s="37">
        <f t="shared" si="4"/>
        <v>10569183</v>
      </c>
      <c r="L39" s="37">
        <f t="shared" si="4"/>
        <v>10881179</v>
      </c>
      <c r="M39" s="37">
        <f t="shared" si="4"/>
        <v>10881179</v>
      </c>
      <c r="N39" s="37">
        <f t="shared" si="4"/>
        <v>10881179</v>
      </c>
      <c r="O39" s="37">
        <f t="shared" si="4"/>
        <v>11197782</v>
      </c>
      <c r="P39" s="37">
        <f t="shared" si="4"/>
        <v>11503516</v>
      </c>
      <c r="Q39" s="37">
        <f t="shared" si="4"/>
        <v>11609051</v>
      </c>
      <c r="R39" s="37">
        <f t="shared" si="4"/>
        <v>11609051</v>
      </c>
      <c r="S39" s="37">
        <f t="shared" si="4"/>
        <v>12035108</v>
      </c>
      <c r="T39" s="37">
        <f t="shared" si="4"/>
        <v>12035108</v>
      </c>
      <c r="U39" s="37">
        <f t="shared" si="4"/>
        <v>12140642</v>
      </c>
      <c r="V39" s="37">
        <f t="shared" si="4"/>
        <v>12140642</v>
      </c>
      <c r="W39" s="37">
        <f t="shared" si="4"/>
        <v>12140642</v>
      </c>
      <c r="X39" s="37">
        <f t="shared" si="4"/>
        <v>10788000</v>
      </c>
      <c r="Y39" s="37">
        <f t="shared" si="4"/>
        <v>1352642</v>
      </c>
      <c r="Z39" s="38">
        <f>+IF(X39&lt;&gt;0,+(Y39/X39)*100,0)</f>
        <v>12.538394512421208</v>
      </c>
      <c r="AA39" s="39">
        <f>SUM(AA37:AA38)</f>
        <v>10788000</v>
      </c>
    </row>
    <row r="40" spans="1:27" ht="13.5">
      <c r="A40" s="27" t="s">
        <v>62</v>
      </c>
      <c r="B40" s="28"/>
      <c r="C40" s="29">
        <f aca="true" t="shared" si="5" ref="C40:Y40">+C34+C39</f>
        <v>36779070</v>
      </c>
      <c r="D40" s="29">
        <f>+D34+D39</f>
        <v>36779070</v>
      </c>
      <c r="E40" s="30">
        <f t="shared" si="5"/>
        <v>33703280</v>
      </c>
      <c r="F40" s="31">
        <f t="shared" si="5"/>
        <v>33703000</v>
      </c>
      <c r="G40" s="31">
        <f t="shared" si="5"/>
        <v>51703350</v>
      </c>
      <c r="H40" s="31">
        <f t="shared" si="5"/>
        <v>39394416</v>
      </c>
      <c r="I40" s="31">
        <f t="shared" si="5"/>
        <v>39394416</v>
      </c>
      <c r="J40" s="31">
        <f t="shared" si="5"/>
        <v>39394416</v>
      </c>
      <c r="K40" s="31">
        <f t="shared" si="5"/>
        <v>39394416</v>
      </c>
      <c r="L40" s="31">
        <f t="shared" si="5"/>
        <v>37920730</v>
      </c>
      <c r="M40" s="31">
        <f t="shared" si="5"/>
        <v>37920730</v>
      </c>
      <c r="N40" s="31">
        <f t="shared" si="5"/>
        <v>37920730</v>
      </c>
      <c r="O40" s="31">
        <f t="shared" si="5"/>
        <v>37592998</v>
      </c>
      <c r="P40" s="31">
        <f t="shared" si="5"/>
        <v>33643803</v>
      </c>
      <c r="Q40" s="31">
        <f t="shared" si="5"/>
        <v>32798939</v>
      </c>
      <c r="R40" s="31">
        <f t="shared" si="5"/>
        <v>32798939</v>
      </c>
      <c r="S40" s="31">
        <f t="shared" si="5"/>
        <v>32611651</v>
      </c>
      <c r="T40" s="31">
        <f t="shared" si="5"/>
        <v>32611651</v>
      </c>
      <c r="U40" s="31">
        <f t="shared" si="5"/>
        <v>29626052</v>
      </c>
      <c r="V40" s="31">
        <f t="shared" si="5"/>
        <v>29626052</v>
      </c>
      <c r="W40" s="31">
        <f t="shared" si="5"/>
        <v>29626052</v>
      </c>
      <c r="X40" s="31">
        <f t="shared" si="5"/>
        <v>33703000</v>
      </c>
      <c r="Y40" s="31">
        <f t="shared" si="5"/>
        <v>-4076948</v>
      </c>
      <c r="Z40" s="32">
        <f>+IF(X40&lt;&gt;0,+(Y40/X40)*100,0)</f>
        <v>-12.096691689167137</v>
      </c>
      <c r="AA40" s="33">
        <f>+AA34+AA39</f>
        <v>33703000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137266345</v>
      </c>
      <c r="D42" s="43">
        <f>+D25-D40</f>
        <v>137266345</v>
      </c>
      <c r="E42" s="44">
        <f t="shared" si="6"/>
        <v>168367184</v>
      </c>
      <c r="F42" s="45">
        <f t="shared" si="6"/>
        <v>125098000</v>
      </c>
      <c r="G42" s="45">
        <f t="shared" si="6"/>
        <v>129503554</v>
      </c>
      <c r="H42" s="45">
        <f t="shared" si="6"/>
        <v>157338378</v>
      </c>
      <c r="I42" s="45">
        <f t="shared" si="6"/>
        <v>157338378</v>
      </c>
      <c r="J42" s="45">
        <f t="shared" si="6"/>
        <v>157338378</v>
      </c>
      <c r="K42" s="45">
        <f t="shared" si="6"/>
        <v>157338378</v>
      </c>
      <c r="L42" s="45">
        <f t="shared" si="6"/>
        <v>155121822</v>
      </c>
      <c r="M42" s="45">
        <f t="shared" si="6"/>
        <v>155121822</v>
      </c>
      <c r="N42" s="45">
        <f t="shared" si="6"/>
        <v>155121822</v>
      </c>
      <c r="O42" s="45">
        <f t="shared" si="6"/>
        <v>167784114</v>
      </c>
      <c r="P42" s="45">
        <f t="shared" si="6"/>
        <v>164581277</v>
      </c>
      <c r="Q42" s="45">
        <f t="shared" si="6"/>
        <v>162040096</v>
      </c>
      <c r="R42" s="45">
        <f t="shared" si="6"/>
        <v>162040096</v>
      </c>
      <c r="S42" s="45">
        <f t="shared" si="6"/>
        <v>168010919</v>
      </c>
      <c r="T42" s="45">
        <f t="shared" si="6"/>
        <v>168010919</v>
      </c>
      <c r="U42" s="45">
        <f t="shared" si="6"/>
        <v>166940966</v>
      </c>
      <c r="V42" s="45">
        <f t="shared" si="6"/>
        <v>166940966</v>
      </c>
      <c r="W42" s="45">
        <f t="shared" si="6"/>
        <v>166940966</v>
      </c>
      <c r="X42" s="45">
        <f t="shared" si="6"/>
        <v>125098000</v>
      </c>
      <c r="Y42" s="45">
        <f t="shared" si="6"/>
        <v>41842966</v>
      </c>
      <c r="Z42" s="46">
        <f>+IF(X42&lt;&gt;0,+(Y42/X42)*100,0)</f>
        <v>33.44814945083055</v>
      </c>
      <c r="AA42" s="47">
        <f>+AA25-AA40</f>
        <v>125098000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137266345</v>
      </c>
      <c r="D45" s="18">
        <v>137266345</v>
      </c>
      <c r="E45" s="19">
        <v>168367184</v>
      </c>
      <c r="F45" s="20">
        <v>125098000</v>
      </c>
      <c r="G45" s="20">
        <v>129503554</v>
      </c>
      <c r="H45" s="20">
        <v>157338378</v>
      </c>
      <c r="I45" s="20">
        <v>157338378</v>
      </c>
      <c r="J45" s="20">
        <v>157338378</v>
      </c>
      <c r="K45" s="20">
        <v>157338378</v>
      </c>
      <c r="L45" s="20">
        <v>155121822</v>
      </c>
      <c r="M45" s="20">
        <v>155121822</v>
      </c>
      <c r="N45" s="20">
        <v>155121822</v>
      </c>
      <c r="O45" s="20">
        <v>167784114</v>
      </c>
      <c r="P45" s="20">
        <v>164581277</v>
      </c>
      <c r="Q45" s="20">
        <v>162040096</v>
      </c>
      <c r="R45" s="20">
        <v>162040096</v>
      </c>
      <c r="S45" s="20">
        <v>168010919</v>
      </c>
      <c r="T45" s="20">
        <v>168010919</v>
      </c>
      <c r="U45" s="20">
        <v>166940966</v>
      </c>
      <c r="V45" s="20">
        <v>166940966</v>
      </c>
      <c r="W45" s="20">
        <v>166940966</v>
      </c>
      <c r="X45" s="20">
        <v>125098000</v>
      </c>
      <c r="Y45" s="20">
        <v>41842966</v>
      </c>
      <c r="Z45" s="48">
        <v>33.45</v>
      </c>
      <c r="AA45" s="22">
        <v>125098000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137266345</v>
      </c>
      <c r="D48" s="51">
        <f>SUM(D45:D47)</f>
        <v>137266345</v>
      </c>
      <c r="E48" s="52">
        <f t="shared" si="7"/>
        <v>168367184</v>
      </c>
      <c r="F48" s="53">
        <f t="shared" si="7"/>
        <v>125098000</v>
      </c>
      <c r="G48" s="53">
        <f t="shared" si="7"/>
        <v>129503554</v>
      </c>
      <c r="H48" s="53">
        <f t="shared" si="7"/>
        <v>157338378</v>
      </c>
      <c r="I48" s="53">
        <f t="shared" si="7"/>
        <v>157338378</v>
      </c>
      <c r="J48" s="53">
        <f t="shared" si="7"/>
        <v>157338378</v>
      </c>
      <c r="K48" s="53">
        <f t="shared" si="7"/>
        <v>157338378</v>
      </c>
      <c r="L48" s="53">
        <f t="shared" si="7"/>
        <v>155121822</v>
      </c>
      <c r="M48" s="53">
        <f t="shared" si="7"/>
        <v>155121822</v>
      </c>
      <c r="N48" s="53">
        <f t="shared" si="7"/>
        <v>155121822</v>
      </c>
      <c r="O48" s="53">
        <f t="shared" si="7"/>
        <v>167784114</v>
      </c>
      <c r="P48" s="53">
        <f t="shared" si="7"/>
        <v>164581277</v>
      </c>
      <c r="Q48" s="53">
        <f t="shared" si="7"/>
        <v>162040096</v>
      </c>
      <c r="R48" s="53">
        <f t="shared" si="7"/>
        <v>162040096</v>
      </c>
      <c r="S48" s="53">
        <f t="shared" si="7"/>
        <v>168010919</v>
      </c>
      <c r="T48" s="53">
        <f t="shared" si="7"/>
        <v>168010919</v>
      </c>
      <c r="U48" s="53">
        <f t="shared" si="7"/>
        <v>166940966</v>
      </c>
      <c r="V48" s="53">
        <f t="shared" si="7"/>
        <v>166940966</v>
      </c>
      <c r="W48" s="53">
        <f t="shared" si="7"/>
        <v>166940966</v>
      </c>
      <c r="X48" s="53">
        <f t="shared" si="7"/>
        <v>125098000</v>
      </c>
      <c r="Y48" s="53">
        <f t="shared" si="7"/>
        <v>41842966</v>
      </c>
      <c r="Z48" s="54">
        <f>+IF(X48&lt;&gt;0,+(Y48/X48)*100,0)</f>
        <v>33.44814945083055</v>
      </c>
      <c r="AA48" s="55">
        <f>SUM(AA45:AA47)</f>
        <v>125098000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20445381</v>
      </c>
      <c r="D6" s="18">
        <v>20445381</v>
      </c>
      <c r="E6" s="19">
        <v>2544325</v>
      </c>
      <c r="F6" s="20">
        <v>70856000</v>
      </c>
      <c r="G6" s="20">
        <v>43774436</v>
      </c>
      <c r="H6" s="20">
        <v>44687366</v>
      </c>
      <c r="I6" s="20">
        <v>35178009</v>
      </c>
      <c r="J6" s="20">
        <v>35178009</v>
      </c>
      <c r="K6" s="20">
        <v>23921174</v>
      </c>
      <c r="L6" s="20">
        <v>23921174</v>
      </c>
      <c r="M6" s="20">
        <v>52856405</v>
      </c>
      <c r="N6" s="20">
        <v>52856405</v>
      </c>
      <c r="O6" s="20">
        <v>35274038</v>
      </c>
      <c r="P6" s="20">
        <v>35274038</v>
      </c>
      <c r="Q6" s="20">
        <v>35274038</v>
      </c>
      <c r="R6" s="20">
        <v>35274038</v>
      </c>
      <c r="S6" s="20">
        <v>35274038</v>
      </c>
      <c r="T6" s="20">
        <v>38379042</v>
      </c>
      <c r="U6" s="20"/>
      <c r="V6" s="20">
        <v>38379042</v>
      </c>
      <c r="W6" s="20">
        <v>38379042</v>
      </c>
      <c r="X6" s="20">
        <v>70856000</v>
      </c>
      <c r="Y6" s="20">
        <v>-32476958</v>
      </c>
      <c r="Z6" s="21">
        <v>-45.84</v>
      </c>
      <c r="AA6" s="22">
        <v>70856000</v>
      </c>
    </row>
    <row r="7" spans="1:27" ht="13.5">
      <c r="A7" s="23" t="s">
        <v>34</v>
      </c>
      <c r="B7" s="17"/>
      <c r="C7" s="18"/>
      <c r="D7" s="18"/>
      <c r="E7" s="19">
        <v>27070675</v>
      </c>
      <c r="F7" s="20">
        <v>97927000</v>
      </c>
      <c r="G7" s="20"/>
      <c r="H7" s="20"/>
      <c r="I7" s="20">
        <v>12470511</v>
      </c>
      <c r="J7" s="20">
        <v>12470511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97927000</v>
      </c>
      <c r="Y7" s="20">
        <v>-97927000</v>
      </c>
      <c r="Z7" s="21">
        <v>-100</v>
      </c>
      <c r="AA7" s="22">
        <v>97927000</v>
      </c>
    </row>
    <row r="8" spans="1:27" ht="13.5">
      <c r="A8" s="23" t="s">
        <v>35</v>
      </c>
      <c r="B8" s="17"/>
      <c r="C8" s="18">
        <v>1827068</v>
      </c>
      <c r="D8" s="18">
        <v>1827068</v>
      </c>
      <c r="E8" s="19">
        <v>7869000</v>
      </c>
      <c r="F8" s="20">
        <v>17869000</v>
      </c>
      <c r="G8" s="20">
        <v>5005728</v>
      </c>
      <c r="H8" s="20">
        <v>4397729</v>
      </c>
      <c r="I8" s="20">
        <v>5042751</v>
      </c>
      <c r="J8" s="20">
        <v>5042751</v>
      </c>
      <c r="K8" s="20">
        <v>2827109</v>
      </c>
      <c r="L8" s="20">
        <v>2937109</v>
      </c>
      <c r="M8" s="20">
        <v>-6034957</v>
      </c>
      <c r="N8" s="20">
        <v>-6034957</v>
      </c>
      <c r="O8" s="20">
        <v>9560561</v>
      </c>
      <c r="P8" s="20">
        <v>9765071</v>
      </c>
      <c r="Q8" s="20">
        <v>10265492</v>
      </c>
      <c r="R8" s="20">
        <v>10265492</v>
      </c>
      <c r="S8" s="20">
        <v>10265492</v>
      </c>
      <c r="T8" s="20">
        <v>10265492</v>
      </c>
      <c r="U8" s="20"/>
      <c r="V8" s="20">
        <v>10265492</v>
      </c>
      <c r="W8" s="20">
        <v>10265492</v>
      </c>
      <c r="X8" s="20">
        <v>17869000</v>
      </c>
      <c r="Y8" s="20">
        <v>-7603508</v>
      </c>
      <c r="Z8" s="21">
        <v>-42.55</v>
      </c>
      <c r="AA8" s="22">
        <v>17869000</v>
      </c>
    </row>
    <row r="9" spans="1:27" ht="13.5">
      <c r="A9" s="23" t="s">
        <v>36</v>
      </c>
      <c r="B9" s="17"/>
      <c r="C9" s="18">
        <v>3355581</v>
      </c>
      <c r="D9" s="18">
        <v>3355581</v>
      </c>
      <c r="E9" s="19">
        <v>1818000</v>
      </c>
      <c r="F9" s="20">
        <v>5132000</v>
      </c>
      <c r="G9" s="20">
        <v>15158979</v>
      </c>
      <c r="H9" s="20">
        <v>14609225</v>
      </c>
      <c r="I9" s="20"/>
      <c r="J9" s="20"/>
      <c r="K9" s="20">
        <v>2543960</v>
      </c>
      <c r="L9" s="20">
        <v>2635960</v>
      </c>
      <c r="M9" s="20">
        <v>5128121</v>
      </c>
      <c r="N9" s="20">
        <v>5128121</v>
      </c>
      <c r="O9" s="20">
        <v>5128121</v>
      </c>
      <c r="P9" s="20">
        <v>5517733</v>
      </c>
      <c r="Q9" s="20">
        <v>5517733</v>
      </c>
      <c r="R9" s="20">
        <v>5517733</v>
      </c>
      <c r="S9" s="20">
        <v>5517733</v>
      </c>
      <c r="T9" s="20">
        <v>5517733</v>
      </c>
      <c r="U9" s="20"/>
      <c r="V9" s="20">
        <v>5517733</v>
      </c>
      <c r="W9" s="20">
        <v>5517733</v>
      </c>
      <c r="X9" s="20">
        <v>5132000</v>
      </c>
      <c r="Y9" s="20">
        <v>385733</v>
      </c>
      <c r="Z9" s="21">
        <v>7.52</v>
      </c>
      <c r="AA9" s="22">
        <v>5132000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25628030</v>
      </c>
      <c r="D12" s="29">
        <f>SUM(D6:D11)</f>
        <v>25628030</v>
      </c>
      <c r="E12" s="30">
        <f t="shared" si="0"/>
        <v>39302000</v>
      </c>
      <c r="F12" s="31">
        <f t="shared" si="0"/>
        <v>191784000</v>
      </c>
      <c r="G12" s="31">
        <f t="shared" si="0"/>
        <v>63939143</v>
      </c>
      <c r="H12" s="31">
        <f t="shared" si="0"/>
        <v>63694320</v>
      </c>
      <c r="I12" s="31">
        <f t="shared" si="0"/>
        <v>52691271</v>
      </c>
      <c r="J12" s="31">
        <f t="shared" si="0"/>
        <v>52691271</v>
      </c>
      <c r="K12" s="31">
        <f t="shared" si="0"/>
        <v>29292243</v>
      </c>
      <c r="L12" s="31">
        <f t="shared" si="0"/>
        <v>29494243</v>
      </c>
      <c r="M12" s="31">
        <f t="shared" si="0"/>
        <v>51949569</v>
      </c>
      <c r="N12" s="31">
        <f t="shared" si="0"/>
        <v>51949569</v>
      </c>
      <c r="O12" s="31">
        <f t="shared" si="0"/>
        <v>49962720</v>
      </c>
      <c r="P12" s="31">
        <f t="shared" si="0"/>
        <v>50556842</v>
      </c>
      <c r="Q12" s="31">
        <f t="shared" si="0"/>
        <v>51057263</v>
      </c>
      <c r="R12" s="31">
        <f t="shared" si="0"/>
        <v>51057263</v>
      </c>
      <c r="S12" s="31">
        <f t="shared" si="0"/>
        <v>51057263</v>
      </c>
      <c r="T12" s="31">
        <f t="shared" si="0"/>
        <v>54162267</v>
      </c>
      <c r="U12" s="31">
        <f t="shared" si="0"/>
        <v>0</v>
      </c>
      <c r="V12" s="31">
        <f t="shared" si="0"/>
        <v>54162267</v>
      </c>
      <c r="W12" s="31">
        <f t="shared" si="0"/>
        <v>54162267</v>
      </c>
      <c r="X12" s="31">
        <f t="shared" si="0"/>
        <v>191784000</v>
      </c>
      <c r="Y12" s="31">
        <f t="shared" si="0"/>
        <v>-137621733</v>
      </c>
      <c r="Z12" s="32">
        <f>+IF(X12&lt;&gt;0,+(Y12/X12)*100,0)</f>
        <v>-71.75871449130271</v>
      </c>
      <c r="AA12" s="33">
        <f>SUM(AA6:AA11)</f>
        <v>191784000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>
        <v>8662000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8662000</v>
      </c>
      <c r="Y16" s="24">
        <v>-8662000</v>
      </c>
      <c r="Z16" s="25">
        <v>-100</v>
      </c>
      <c r="AA16" s="26">
        <v>8662000</v>
      </c>
    </row>
    <row r="17" spans="1:27" ht="13.5">
      <c r="A17" s="23" t="s">
        <v>43</v>
      </c>
      <c r="B17" s="17"/>
      <c r="C17" s="18">
        <v>8661856</v>
      </c>
      <c r="D17" s="18">
        <v>8661856</v>
      </c>
      <c r="E17" s="19">
        <v>9745000</v>
      </c>
      <c r="F17" s="20"/>
      <c r="G17" s="20">
        <v>8661856</v>
      </c>
      <c r="H17" s="20">
        <v>8661856</v>
      </c>
      <c r="I17" s="20">
        <v>8661856</v>
      </c>
      <c r="J17" s="20">
        <v>8661856</v>
      </c>
      <c r="K17" s="20">
        <v>8661856</v>
      </c>
      <c r="L17" s="20">
        <v>8661856</v>
      </c>
      <c r="M17" s="20">
        <v>8661856</v>
      </c>
      <c r="N17" s="20">
        <v>8661856</v>
      </c>
      <c r="O17" s="20">
        <v>8661856</v>
      </c>
      <c r="P17" s="20">
        <v>8661856</v>
      </c>
      <c r="Q17" s="20">
        <v>8661856</v>
      </c>
      <c r="R17" s="20">
        <v>8661856</v>
      </c>
      <c r="S17" s="20">
        <v>8661856</v>
      </c>
      <c r="T17" s="20">
        <v>8661856</v>
      </c>
      <c r="U17" s="20"/>
      <c r="V17" s="20">
        <v>8661856</v>
      </c>
      <c r="W17" s="20">
        <v>8661856</v>
      </c>
      <c r="X17" s="20"/>
      <c r="Y17" s="20">
        <v>8661856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234510799</v>
      </c>
      <c r="D19" s="18">
        <v>234510799</v>
      </c>
      <c r="E19" s="19">
        <v>259360000</v>
      </c>
      <c r="F19" s="20">
        <v>259360000</v>
      </c>
      <c r="G19" s="20">
        <v>234510799</v>
      </c>
      <c r="H19" s="20">
        <v>234510799</v>
      </c>
      <c r="I19" s="20">
        <v>234510799</v>
      </c>
      <c r="J19" s="20">
        <v>234510799</v>
      </c>
      <c r="K19" s="20">
        <v>234510799</v>
      </c>
      <c r="L19" s="20">
        <v>234510799</v>
      </c>
      <c r="M19" s="20">
        <v>234957264</v>
      </c>
      <c r="N19" s="20">
        <v>234957264</v>
      </c>
      <c r="O19" s="20">
        <v>237538264</v>
      </c>
      <c r="P19" s="20">
        <v>237538264</v>
      </c>
      <c r="Q19" s="20">
        <v>242173281</v>
      </c>
      <c r="R19" s="20">
        <v>242173281</v>
      </c>
      <c r="S19" s="20">
        <v>243205005</v>
      </c>
      <c r="T19" s="20">
        <v>243205005</v>
      </c>
      <c r="U19" s="20"/>
      <c r="V19" s="20">
        <v>243205005</v>
      </c>
      <c r="W19" s="20">
        <v>243205005</v>
      </c>
      <c r="X19" s="20">
        <v>259360000</v>
      </c>
      <c r="Y19" s="20">
        <v>-16154995</v>
      </c>
      <c r="Z19" s="21">
        <v>-6.23</v>
      </c>
      <c r="AA19" s="22">
        <v>259360000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24934</v>
      </c>
      <c r="D22" s="18">
        <v>24934</v>
      </c>
      <c r="E22" s="19">
        <v>70000</v>
      </c>
      <c r="F22" s="20">
        <v>150000</v>
      </c>
      <c r="G22" s="20">
        <v>24934</v>
      </c>
      <c r="H22" s="20">
        <v>24934</v>
      </c>
      <c r="I22" s="20">
        <v>24934</v>
      </c>
      <c r="J22" s="20">
        <v>24934</v>
      </c>
      <c r="K22" s="20">
        <v>24934</v>
      </c>
      <c r="L22" s="20">
        <v>24934</v>
      </c>
      <c r="M22" s="20">
        <v>24934</v>
      </c>
      <c r="N22" s="20">
        <v>24934</v>
      </c>
      <c r="O22" s="20">
        <v>24934</v>
      </c>
      <c r="P22" s="20">
        <v>24934</v>
      </c>
      <c r="Q22" s="20">
        <v>24934</v>
      </c>
      <c r="R22" s="20">
        <v>24934</v>
      </c>
      <c r="S22" s="20">
        <v>24934</v>
      </c>
      <c r="T22" s="20">
        <v>24934</v>
      </c>
      <c r="U22" s="20"/>
      <c r="V22" s="20">
        <v>24934</v>
      </c>
      <c r="W22" s="20">
        <v>24934</v>
      </c>
      <c r="X22" s="20">
        <v>150000</v>
      </c>
      <c r="Y22" s="20">
        <v>-125066</v>
      </c>
      <c r="Z22" s="21">
        <v>-83.38</v>
      </c>
      <c r="AA22" s="22">
        <v>150000</v>
      </c>
    </row>
    <row r="23" spans="1:27" ht="13.5">
      <c r="A23" s="23" t="s">
        <v>49</v>
      </c>
      <c r="B23" s="17"/>
      <c r="C23" s="18">
        <v>55576</v>
      </c>
      <c r="D23" s="18">
        <v>55576</v>
      </c>
      <c r="E23" s="19"/>
      <c r="F23" s="20"/>
      <c r="G23" s="24">
        <v>55576</v>
      </c>
      <c r="H23" s="24">
        <v>55576</v>
      </c>
      <c r="I23" s="24">
        <v>55576</v>
      </c>
      <c r="J23" s="20">
        <v>55576</v>
      </c>
      <c r="K23" s="24">
        <v>55576</v>
      </c>
      <c r="L23" s="24">
        <v>55576</v>
      </c>
      <c r="M23" s="20">
        <v>55576</v>
      </c>
      <c r="N23" s="24">
        <v>55576</v>
      </c>
      <c r="O23" s="24">
        <v>55576</v>
      </c>
      <c r="P23" s="24">
        <v>55576</v>
      </c>
      <c r="Q23" s="20">
        <v>55576</v>
      </c>
      <c r="R23" s="24">
        <v>55576</v>
      </c>
      <c r="S23" s="24">
        <v>55576</v>
      </c>
      <c r="T23" s="20">
        <v>55576</v>
      </c>
      <c r="U23" s="24"/>
      <c r="V23" s="24">
        <v>55576</v>
      </c>
      <c r="W23" s="24">
        <v>55576</v>
      </c>
      <c r="X23" s="20"/>
      <c r="Y23" s="24">
        <v>55576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243253165</v>
      </c>
      <c r="D24" s="29">
        <f>SUM(D15:D23)</f>
        <v>243253165</v>
      </c>
      <c r="E24" s="36">
        <f t="shared" si="1"/>
        <v>269175000</v>
      </c>
      <c r="F24" s="37">
        <f t="shared" si="1"/>
        <v>268172000</v>
      </c>
      <c r="G24" s="37">
        <f t="shared" si="1"/>
        <v>243253165</v>
      </c>
      <c r="H24" s="37">
        <f t="shared" si="1"/>
        <v>243253165</v>
      </c>
      <c r="I24" s="37">
        <f t="shared" si="1"/>
        <v>243253165</v>
      </c>
      <c r="J24" s="37">
        <f t="shared" si="1"/>
        <v>243253165</v>
      </c>
      <c r="K24" s="37">
        <f t="shared" si="1"/>
        <v>243253165</v>
      </c>
      <c r="L24" s="37">
        <f t="shared" si="1"/>
        <v>243253165</v>
      </c>
      <c r="M24" s="37">
        <f t="shared" si="1"/>
        <v>243699630</v>
      </c>
      <c r="N24" s="37">
        <f t="shared" si="1"/>
        <v>243699630</v>
      </c>
      <c r="O24" s="37">
        <f t="shared" si="1"/>
        <v>246280630</v>
      </c>
      <c r="P24" s="37">
        <f t="shared" si="1"/>
        <v>246280630</v>
      </c>
      <c r="Q24" s="37">
        <f t="shared" si="1"/>
        <v>250915647</v>
      </c>
      <c r="R24" s="37">
        <f t="shared" si="1"/>
        <v>250915647</v>
      </c>
      <c r="S24" s="37">
        <f t="shared" si="1"/>
        <v>251947371</v>
      </c>
      <c r="T24" s="37">
        <f t="shared" si="1"/>
        <v>251947371</v>
      </c>
      <c r="U24" s="37">
        <f t="shared" si="1"/>
        <v>0</v>
      </c>
      <c r="V24" s="37">
        <f t="shared" si="1"/>
        <v>251947371</v>
      </c>
      <c r="W24" s="37">
        <f t="shared" si="1"/>
        <v>251947371</v>
      </c>
      <c r="X24" s="37">
        <f t="shared" si="1"/>
        <v>268172000</v>
      </c>
      <c r="Y24" s="37">
        <f t="shared" si="1"/>
        <v>-16224629</v>
      </c>
      <c r="Z24" s="38">
        <f>+IF(X24&lt;&gt;0,+(Y24/X24)*100,0)</f>
        <v>-6.050083155586713</v>
      </c>
      <c r="AA24" s="39">
        <f>SUM(AA15:AA23)</f>
        <v>268172000</v>
      </c>
    </row>
    <row r="25" spans="1:27" ht="13.5">
      <c r="A25" s="27" t="s">
        <v>51</v>
      </c>
      <c r="B25" s="28"/>
      <c r="C25" s="29">
        <f aca="true" t="shared" si="2" ref="C25:Y25">+C12+C24</f>
        <v>268881195</v>
      </c>
      <c r="D25" s="29">
        <f>+D12+D24</f>
        <v>268881195</v>
      </c>
      <c r="E25" s="30">
        <f t="shared" si="2"/>
        <v>308477000</v>
      </c>
      <c r="F25" s="31">
        <f t="shared" si="2"/>
        <v>459956000</v>
      </c>
      <c r="G25" s="31">
        <f t="shared" si="2"/>
        <v>307192308</v>
      </c>
      <c r="H25" s="31">
        <f t="shared" si="2"/>
        <v>306947485</v>
      </c>
      <c r="I25" s="31">
        <f t="shared" si="2"/>
        <v>295944436</v>
      </c>
      <c r="J25" s="31">
        <f t="shared" si="2"/>
        <v>295944436</v>
      </c>
      <c r="K25" s="31">
        <f t="shared" si="2"/>
        <v>272545408</v>
      </c>
      <c r="L25" s="31">
        <f t="shared" si="2"/>
        <v>272747408</v>
      </c>
      <c r="M25" s="31">
        <f t="shared" si="2"/>
        <v>295649199</v>
      </c>
      <c r="N25" s="31">
        <f t="shared" si="2"/>
        <v>295649199</v>
      </c>
      <c r="O25" s="31">
        <f t="shared" si="2"/>
        <v>296243350</v>
      </c>
      <c r="P25" s="31">
        <f t="shared" si="2"/>
        <v>296837472</v>
      </c>
      <c r="Q25" s="31">
        <f t="shared" si="2"/>
        <v>301972910</v>
      </c>
      <c r="R25" s="31">
        <f t="shared" si="2"/>
        <v>301972910</v>
      </c>
      <c r="S25" s="31">
        <f t="shared" si="2"/>
        <v>303004634</v>
      </c>
      <c r="T25" s="31">
        <f t="shared" si="2"/>
        <v>306109638</v>
      </c>
      <c r="U25" s="31">
        <f t="shared" si="2"/>
        <v>0</v>
      </c>
      <c r="V25" s="31">
        <f t="shared" si="2"/>
        <v>306109638</v>
      </c>
      <c r="W25" s="31">
        <f t="shared" si="2"/>
        <v>306109638</v>
      </c>
      <c r="X25" s="31">
        <f t="shared" si="2"/>
        <v>459956000</v>
      </c>
      <c r="Y25" s="31">
        <f t="shared" si="2"/>
        <v>-153846362</v>
      </c>
      <c r="Z25" s="32">
        <f>+IF(X25&lt;&gt;0,+(Y25/X25)*100,0)</f>
        <v>-33.44806068406543</v>
      </c>
      <c r="AA25" s="33">
        <f>+AA12+AA24</f>
        <v>459956000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11803361</v>
      </c>
      <c r="D32" s="18">
        <v>11803361</v>
      </c>
      <c r="E32" s="19">
        <v>7000000</v>
      </c>
      <c r="F32" s="20">
        <v>155390000</v>
      </c>
      <c r="G32" s="20">
        <v>31164477</v>
      </c>
      <c r="H32" s="20">
        <v>34654227</v>
      </c>
      <c r="I32" s="20">
        <v>31317191</v>
      </c>
      <c r="J32" s="20">
        <v>31317191</v>
      </c>
      <c r="K32" s="20">
        <v>18994833</v>
      </c>
      <c r="L32" s="20">
        <v>19196833</v>
      </c>
      <c r="M32" s="20">
        <v>33134998</v>
      </c>
      <c r="N32" s="20">
        <v>33134998</v>
      </c>
      <c r="O32" s="20">
        <v>33272998</v>
      </c>
      <c r="P32" s="20">
        <v>33867120</v>
      </c>
      <c r="Q32" s="20">
        <v>38418752</v>
      </c>
      <c r="R32" s="20">
        <v>38418752</v>
      </c>
      <c r="S32" s="20">
        <v>39450476</v>
      </c>
      <c r="T32" s="20">
        <v>39450476</v>
      </c>
      <c r="U32" s="20"/>
      <c r="V32" s="20">
        <v>39450476</v>
      </c>
      <c r="W32" s="20">
        <v>39450476</v>
      </c>
      <c r="X32" s="20">
        <v>155390000</v>
      </c>
      <c r="Y32" s="20">
        <v>-115939524</v>
      </c>
      <c r="Z32" s="21">
        <v>-74.61</v>
      </c>
      <c r="AA32" s="22">
        <v>155390000</v>
      </c>
    </row>
    <row r="33" spans="1:27" ht="13.5">
      <c r="A33" s="23" t="s">
        <v>58</v>
      </c>
      <c r="B33" s="17"/>
      <c r="C33" s="18">
        <v>3588638</v>
      </c>
      <c r="D33" s="18">
        <v>3588638</v>
      </c>
      <c r="E33" s="19"/>
      <c r="F33" s="20">
        <v>3589000</v>
      </c>
      <c r="G33" s="20">
        <v>3588638</v>
      </c>
      <c r="H33" s="20">
        <v>3588638</v>
      </c>
      <c r="I33" s="20">
        <v>3588638</v>
      </c>
      <c r="J33" s="20">
        <v>3588638</v>
      </c>
      <c r="K33" s="20">
        <v>3588638</v>
      </c>
      <c r="L33" s="20">
        <v>3588638</v>
      </c>
      <c r="M33" s="20">
        <v>3588638</v>
      </c>
      <c r="N33" s="20">
        <v>3588638</v>
      </c>
      <c r="O33" s="20">
        <v>3588638</v>
      </c>
      <c r="P33" s="20">
        <v>3588638</v>
      </c>
      <c r="Q33" s="20">
        <v>4044799</v>
      </c>
      <c r="R33" s="20">
        <v>4044799</v>
      </c>
      <c r="S33" s="20">
        <v>4044799</v>
      </c>
      <c r="T33" s="20">
        <v>4044799</v>
      </c>
      <c r="U33" s="20"/>
      <c r="V33" s="20">
        <v>4044799</v>
      </c>
      <c r="W33" s="20">
        <v>4044799</v>
      </c>
      <c r="X33" s="20">
        <v>3589000</v>
      </c>
      <c r="Y33" s="20">
        <v>455799</v>
      </c>
      <c r="Z33" s="21">
        <v>12.7</v>
      </c>
      <c r="AA33" s="22">
        <v>3589000</v>
      </c>
    </row>
    <row r="34" spans="1:27" ht="13.5">
      <c r="A34" s="27" t="s">
        <v>59</v>
      </c>
      <c r="B34" s="28"/>
      <c r="C34" s="29">
        <f aca="true" t="shared" si="3" ref="C34:Y34">SUM(C29:C33)</f>
        <v>15391999</v>
      </c>
      <c r="D34" s="29">
        <f>SUM(D29:D33)</f>
        <v>15391999</v>
      </c>
      <c r="E34" s="30">
        <f t="shared" si="3"/>
        <v>7000000</v>
      </c>
      <c r="F34" s="31">
        <f t="shared" si="3"/>
        <v>158979000</v>
      </c>
      <c r="G34" s="31">
        <f t="shared" si="3"/>
        <v>34753115</v>
      </c>
      <c r="H34" s="31">
        <f t="shared" si="3"/>
        <v>38242865</v>
      </c>
      <c r="I34" s="31">
        <f t="shared" si="3"/>
        <v>34905829</v>
      </c>
      <c r="J34" s="31">
        <f t="shared" si="3"/>
        <v>34905829</v>
      </c>
      <c r="K34" s="31">
        <f t="shared" si="3"/>
        <v>22583471</v>
      </c>
      <c r="L34" s="31">
        <f t="shared" si="3"/>
        <v>22785471</v>
      </c>
      <c r="M34" s="31">
        <f t="shared" si="3"/>
        <v>36723636</v>
      </c>
      <c r="N34" s="31">
        <f t="shared" si="3"/>
        <v>36723636</v>
      </c>
      <c r="O34" s="31">
        <f t="shared" si="3"/>
        <v>36861636</v>
      </c>
      <c r="P34" s="31">
        <f t="shared" si="3"/>
        <v>37455758</v>
      </c>
      <c r="Q34" s="31">
        <f t="shared" si="3"/>
        <v>42463551</v>
      </c>
      <c r="R34" s="31">
        <f t="shared" si="3"/>
        <v>42463551</v>
      </c>
      <c r="S34" s="31">
        <f t="shared" si="3"/>
        <v>43495275</v>
      </c>
      <c r="T34" s="31">
        <f t="shared" si="3"/>
        <v>43495275</v>
      </c>
      <c r="U34" s="31">
        <f t="shared" si="3"/>
        <v>0</v>
      </c>
      <c r="V34" s="31">
        <f t="shared" si="3"/>
        <v>43495275</v>
      </c>
      <c r="W34" s="31">
        <f t="shared" si="3"/>
        <v>43495275</v>
      </c>
      <c r="X34" s="31">
        <f t="shared" si="3"/>
        <v>158979000</v>
      </c>
      <c r="Y34" s="31">
        <f t="shared" si="3"/>
        <v>-115483725</v>
      </c>
      <c r="Z34" s="32">
        <f>+IF(X34&lt;&gt;0,+(Y34/X34)*100,0)</f>
        <v>-72.64086766176665</v>
      </c>
      <c r="AA34" s="33">
        <f>SUM(AA29:AA33)</f>
        <v>158979000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3926000</v>
      </c>
      <c r="D38" s="18">
        <v>3926000</v>
      </c>
      <c r="E38" s="19">
        <v>3000000</v>
      </c>
      <c r="F38" s="20">
        <v>2500000</v>
      </c>
      <c r="G38" s="20">
        <v>3926000</v>
      </c>
      <c r="H38" s="20">
        <v>3926000</v>
      </c>
      <c r="I38" s="20">
        <v>3926000</v>
      </c>
      <c r="J38" s="20">
        <v>3926000</v>
      </c>
      <c r="K38" s="20">
        <v>3926000</v>
      </c>
      <c r="L38" s="20">
        <v>3926000</v>
      </c>
      <c r="M38" s="20">
        <v>3926000</v>
      </c>
      <c r="N38" s="20">
        <v>3926000</v>
      </c>
      <c r="O38" s="20">
        <v>3926000</v>
      </c>
      <c r="P38" s="20">
        <v>3926000</v>
      </c>
      <c r="Q38" s="20">
        <v>4026000</v>
      </c>
      <c r="R38" s="20">
        <v>4026000</v>
      </c>
      <c r="S38" s="20">
        <v>4026000</v>
      </c>
      <c r="T38" s="20">
        <v>4026000</v>
      </c>
      <c r="U38" s="20"/>
      <c r="V38" s="20">
        <v>4026000</v>
      </c>
      <c r="W38" s="20">
        <v>4026000</v>
      </c>
      <c r="X38" s="20">
        <v>2500000</v>
      </c>
      <c r="Y38" s="20">
        <v>1526000</v>
      </c>
      <c r="Z38" s="21">
        <v>61.04</v>
      </c>
      <c r="AA38" s="22">
        <v>2500000</v>
      </c>
    </row>
    <row r="39" spans="1:27" ht="13.5">
      <c r="A39" s="27" t="s">
        <v>61</v>
      </c>
      <c r="B39" s="35"/>
      <c r="C39" s="29">
        <f aca="true" t="shared" si="4" ref="C39:Y39">SUM(C37:C38)</f>
        <v>3926000</v>
      </c>
      <c r="D39" s="29">
        <f>SUM(D37:D38)</f>
        <v>3926000</v>
      </c>
      <c r="E39" s="36">
        <f t="shared" si="4"/>
        <v>3000000</v>
      </c>
      <c r="F39" s="37">
        <f t="shared" si="4"/>
        <v>2500000</v>
      </c>
      <c r="G39" s="37">
        <f t="shared" si="4"/>
        <v>3926000</v>
      </c>
      <c r="H39" s="37">
        <f t="shared" si="4"/>
        <v>3926000</v>
      </c>
      <c r="I39" s="37">
        <f t="shared" si="4"/>
        <v>3926000</v>
      </c>
      <c r="J39" s="37">
        <f t="shared" si="4"/>
        <v>3926000</v>
      </c>
      <c r="K39" s="37">
        <f t="shared" si="4"/>
        <v>3926000</v>
      </c>
      <c r="L39" s="37">
        <f t="shared" si="4"/>
        <v>3926000</v>
      </c>
      <c r="M39" s="37">
        <f t="shared" si="4"/>
        <v>3926000</v>
      </c>
      <c r="N39" s="37">
        <f t="shared" si="4"/>
        <v>3926000</v>
      </c>
      <c r="O39" s="37">
        <f t="shared" si="4"/>
        <v>3926000</v>
      </c>
      <c r="P39" s="37">
        <f t="shared" si="4"/>
        <v>3926000</v>
      </c>
      <c r="Q39" s="37">
        <f t="shared" si="4"/>
        <v>4026000</v>
      </c>
      <c r="R39" s="37">
        <f t="shared" si="4"/>
        <v>4026000</v>
      </c>
      <c r="S39" s="37">
        <f t="shared" si="4"/>
        <v>4026000</v>
      </c>
      <c r="T39" s="37">
        <f t="shared" si="4"/>
        <v>4026000</v>
      </c>
      <c r="U39" s="37">
        <f t="shared" si="4"/>
        <v>0</v>
      </c>
      <c r="V39" s="37">
        <f t="shared" si="4"/>
        <v>4026000</v>
      </c>
      <c r="W39" s="37">
        <f t="shared" si="4"/>
        <v>4026000</v>
      </c>
      <c r="X39" s="37">
        <f t="shared" si="4"/>
        <v>2500000</v>
      </c>
      <c r="Y39" s="37">
        <f t="shared" si="4"/>
        <v>1526000</v>
      </c>
      <c r="Z39" s="38">
        <f>+IF(X39&lt;&gt;0,+(Y39/X39)*100,0)</f>
        <v>61.040000000000006</v>
      </c>
      <c r="AA39" s="39">
        <f>SUM(AA37:AA38)</f>
        <v>2500000</v>
      </c>
    </row>
    <row r="40" spans="1:27" ht="13.5">
      <c r="A40" s="27" t="s">
        <v>62</v>
      </c>
      <c r="B40" s="28"/>
      <c r="C40" s="29">
        <f aca="true" t="shared" si="5" ref="C40:Y40">+C34+C39</f>
        <v>19317999</v>
      </c>
      <c r="D40" s="29">
        <f>+D34+D39</f>
        <v>19317999</v>
      </c>
      <c r="E40" s="30">
        <f t="shared" si="5"/>
        <v>10000000</v>
      </c>
      <c r="F40" s="31">
        <f t="shared" si="5"/>
        <v>161479000</v>
      </c>
      <c r="G40" s="31">
        <f t="shared" si="5"/>
        <v>38679115</v>
      </c>
      <c r="H40" s="31">
        <f t="shared" si="5"/>
        <v>42168865</v>
      </c>
      <c r="I40" s="31">
        <f t="shared" si="5"/>
        <v>38831829</v>
      </c>
      <c r="J40" s="31">
        <f t="shared" si="5"/>
        <v>38831829</v>
      </c>
      <c r="K40" s="31">
        <f t="shared" si="5"/>
        <v>26509471</v>
      </c>
      <c r="L40" s="31">
        <f t="shared" si="5"/>
        <v>26711471</v>
      </c>
      <c r="M40" s="31">
        <f t="shared" si="5"/>
        <v>40649636</v>
      </c>
      <c r="N40" s="31">
        <f t="shared" si="5"/>
        <v>40649636</v>
      </c>
      <c r="O40" s="31">
        <f t="shared" si="5"/>
        <v>40787636</v>
      </c>
      <c r="P40" s="31">
        <f t="shared" si="5"/>
        <v>41381758</v>
      </c>
      <c r="Q40" s="31">
        <f t="shared" si="5"/>
        <v>46489551</v>
      </c>
      <c r="R40" s="31">
        <f t="shared" si="5"/>
        <v>46489551</v>
      </c>
      <c r="S40" s="31">
        <f t="shared" si="5"/>
        <v>47521275</v>
      </c>
      <c r="T40" s="31">
        <f t="shared" si="5"/>
        <v>47521275</v>
      </c>
      <c r="U40" s="31">
        <f t="shared" si="5"/>
        <v>0</v>
      </c>
      <c r="V40" s="31">
        <f t="shared" si="5"/>
        <v>47521275</v>
      </c>
      <c r="W40" s="31">
        <f t="shared" si="5"/>
        <v>47521275</v>
      </c>
      <c r="X40" s="31">
        <f t="shared" si="5"/>
        <v>161479000</v>
      </c>
      <c r="Y40" s="31">
        <f t="shared" si="5"/>
        <v>-113957725</v>
      </c>
      <c r="Z40" s="32">
        <f>+IF(X40&lt;&gt;0,+(Y40/X40)*100,0)</f>
        <v>-70.57123526898235</v>
      </c>
      <c r="AA40" s="33">
        <f>+AA34+AA39</f>
        <v>161479000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249563196</v>
      </c>
      <c r="D42" s="43">
        <f>+D25-D40</f>
        <v>249563196</v>
      </c>
      <c r="E42" s="44">
        <f t="shared" si="6"/>
        <v>298477000</v>
      </c>
      <c r="F42" s="45">
        <f t="shared" si="6"/>
        <v>298477000</v>
      </c>
      <c r="G42" s="45">
        <f t="shared" si="6"/>
        <v>268513193</v>
      </c>
      <c r="H42" s="45">
        <f t="shared" si="6"/>
        <v>264778620</v>
      </c>
      <c r="I42" s="45">
        <f t="shared" si="6"/>
        <v>257112607</v>
      </c>
      <c r="J42" s="45">
        <f t="shared" si="6"/>
        <v>257112607</v>
      </c>
      <c r="K42" s="45">
        <f t="shared" si="6"/>
        <v>246035937</v>
      </c>
      <c r="L42" s="45">
        <f t="shared" si="6"/>
        <v>246035937</v>
      </c>
      <c r="M42" s="45">
        <f t="shared" si="6"/>
        <v>254999563</v>
      </c>
      <c r="N42" s="45">
        <f t="shared" si="6"/>
        <v>254999563</v>
      </c>
      <c r="O42" s="45">
        <f t="shared" si="6"/>
        <v>255455714</v>
      </c>
      <c r="P42" s="45">
        <f t="shared" si="6"/>
        <v>255455714</v>
      </c>
      <c r="Q42" s="45">
        <f t="shared" si="6"/>
        <v>255483359</v>
      </c>
      <c r="R42" s="45">
        <f t="shared" si="6"/>
        <v>255483359</v>
      </c>
      <c r="S42" s="45">
        <f t="shared" si="6"/>
        <v>255483359</v>
      </c>
      <c r="T42" s="45">
        <f t="shared" si="6"/>
        <v>258588363</v>
      </c>
      <c r="U42" s="45">
        <f t="shared" si="6"/>
        <v>0</v>
      </c>
      <c r="V42" s="45">
        <f t="shared" si="6"/>
        <v>258588363</v>
      </c>
      <c r="W42" s="45">
        <f t="shared" si="6"/>
        <v>258588363</v>
      </c>
      <c r="X42" s="45">
        <f t="shared" si="6"/>
        <v>298477000</v>
      </c>
      <c r="Y42" s="45">
        <f t="shared" si="6"/>
        <v>-39888637</v>
      </c>
      <c r="Z42" s="46">
        <f>+IF(X42&lt;&gt;0,+(Y42/X42)*100,0)</f>
        <v>-13.364057197036958</v>
      </c>
      <c r="AA42" s="47">
        <f>+AA25-AA40</f>
        <v>298477000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249563196</v>
      </c>
      <c r="D45" s="18">
        <v>249563196</v>
      </c>
      <c r="E45" s="19">
        <v>298477000</v>
      </c>
      <c r="F45" s="20">
        <v>298477000</v>
      </c>
      <c r="G45" s="20">
        <v>268513193</v>
      </c>
      <c r="H45" s="20">
        <v>264778620</v>
      </c>
      <c r="I45" s="20">
        <v>257112607</v>
      </c>
      <c r="J45" s="20">
        <v>257112607</v>
      </c>
      <c r="K45" s="20">
        <v>246035937</v>
      </c>
      <c r="L45" s="20">
        <v>246035937</v>
      </c>
      <c r="M45" s="20">
        <v>254999563</v>
      </c>
      <c r="N45" s="20">
        <v>254999563</v>
      </c>
      <c r="O45" s="20">
        <v>255455714</v>
      </c>
      <c r="P45" s="20">
        <v>255455714</v>
      </c>
      <c r="Q45" s="20">
        <v>255483359</v>
      </c>
      <c r="R45" s="20">
        <v>255483359</v>
      </c>
      <c r="S45" s="20">
        <v>255483359</v>
      </c>
      <c r="T45" s="20">
        <v>258588363</v>
      </c>
      <c r="U45" s="20"/>
      <c r="V45" s="20">
        <v>258588363</v>
      </c>
      <c r="W45" s="20">
        <v>258588363</v>
      </c>
      <c r="X45" s="20">
        <v>298477000</v>
      </c>
      <c r="Y45" s="20">
        <v>-39888637</v>
      </c>
      <c r="Z45" s="48">
        <v>-13.36</v>
      </c>
      <c r="AA45" s="22">
        <v>298477000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249563196</v>
      </c>
      <c r="D48" s="51">
        <f>SUM(D45:D47)</f>
        <v>249563196</v>
      </c>
      <c r="E48" s="52">
        <f t="shared" si="7"/>
        <v>298477000</v>
      </c>
      <c r="F48" s="53">
        <f t="shared" si="7"/>
        <v>298477000</v>
      </c>
      <c r="G48" s="53">
        <f t="shared" si="7"/>
        <v>268513193</v>
      </c>
      <c r="H48" s="53">
        <f t="shared" si="7"/>
        <v>264778620</v>
      </c>
      <c r="I48" s="53">
        <f t="shared" si="7"/>
        <v>257112607</v>
      </c>
      <c r="J48" s="53">
        <f t="shared" si="7"/>
        <v>257112607</v>
      </c>
      <c r="K48" s="53">
        <f t="shared" si="7"/>
        <v>246035937</v>
      </c>
      <c r="L48" s="53">
        <f t="shared" si="7"/>
        <v>246035937</v>
      </c>
      <c r="M48" s="53">
        <f t="shared" si="7"/>
        <v>254999563</v>
      </c>
      <c r="N48" s="53">
        <f t="shared" si="7"/>
        <v>254999563</v>
      </c>
      <c r="O48" s="53">
        <f t="shared" si="7"/>
        <v>255455714</v>
      </c>
      <c r="P48" s="53">
        <f t="shared" si="7"/>
        <v>255455714</v>
      </c>
      <c r="Q48" s="53">
        <f t="shared" si="7"/>
        <v>255483359</v>
      </c>
      <c r="R48" s="53">
        <f t="shared" si="7"/>
        <v>255483359</v>
      </c>
      <c r="S48" s="53">
        <f t="shared" si="7"/>
        <v>255483359</v>
      </c>
      <c r="T48" s="53">
        <f t="shared" si="7"/>
        <v>258588363</v>
      </c>
      <c r="U48" s="53">
        <f t="shared" si="7"/>
        <v>0</v>
      </c>
      <c r="V48" s="53">
        <f t="shared" si="7"/>
        <v>258588363</v>
      </c>
      <c r="W48" s="53">
        <f t="shared" si="7"/>
        <v>258588363</v>
      </c>
      <c r="X48" s="53">
        <f t="shared" si="7"/>
        <v>298477000</v>
      </c>
      <c r="Y48" s="53">
        <f t="shared" si="7"/>
        <v>-39888637</v>
      </c>
      <c r="Z48" s="54">
        <f>+IF(X48&lt;&gt;0,+(Y48/X48)*100,0)</f>
        <v>-13.364057197036958</v>
      </c>
      <c r="AA48" s="55">
        <f>SUM(AA45:AA47)</f>
        <v>298477000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558094</v>
      </c>
      <c r="D6" s="18">
        <v>558094</v>
      </c>
      <c r="E6" s="19">
        <v>2116000</v>
      </c>
      <c r="F6" s="20">
        <v>44000</v>
      </c>
      <c r="G6" s="20">
        <v>6628710</v>
      </c>
      <c r="H6" s="20">
        <v>2638214</v>
      </c>
      <c r="I6" s="20">
        <v>4227583</v>
      </c>
      <c r="J6" s="20">
        <v>4227583</v>
      </c>
      <c r="K6" s="20">
        <v>1914027</v>
      </c>
      <c r="L6" s="20">
        <v>6461610</v>
      </c>
      <c r="M6" s="20">
        <v>3301656</v>
      </c>
      <c r="N6" s="20">
        <v>3301656</v>
      </c>
      <c r="O6" s="20">
        <v>1150439</v>
      </c>
      <c r="P6" s="20">
        <v>42723</v>
      </c>
      <c r="Q6" s="20">
        <v>3994808</v>
      </c>
      <c r="R6" s="20">
        <v>3994808</v>
      </c>
      <c r="S6" s="20"/>
      <c r="T6" s="20"/>
      <c r="U6" s="20"/>
      <c r="V6" s="20"/>
      <c r="W6" s="20"/>
      <c r="X6" s="20">
        <v>44000</v>
      </c>
      <c r="Y6" s="20">
        <v>-44000</v>
      </c>
      <c r="Z6" s="21">
        <v>-100</v>
      </c>
      <c r="AA6" s="22">
        <v>44000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595633</v>
      </c>
      <c r="H7" s="20">
        <v>623612</v>
      </c>
      <c r="I7" s="20">
        <v>665668</v>
      </c>
      <c r="J7" s="20">
        <v>665668</v>
      </c>
      <c r="K7" s="20">
        <v>704949</v>
      </c>
      <c r="L7" s="20">
        <v>733042</v>
      </c>
      <c r="M7" s="20">
        <v>779760</v>
      </c>
      <c r="N7" s="20">
        <v>779760</v>
      </c>
      <c r="O7" s="20">
        <v>892732</v>
      </c>
      <c r="P7" s="20">
        <v>128040</v>
      </c>
      <c r="Q7" s="20">
        <v>214406</v>
      </c>
      <c r="R7" s="20">
        <v>214406</v>
      </c>
      <c r="S7" s="20">
        <v>247428</v>
      </c>
      <c r="T7" s="20">
        <v>264891</v>
      </c>
      <c r="U7" s="20">
        <v>116667</v>
      </c>
      <c r="V7" s="20">
        <v>116667</v>
      </c>
      <c r="W7" s="20">
        <v>116667</v>
      </c>
      <c r="X7" s="20"/>
      <c r="Y7" s="20">
        <v>116667</v>
      </c>
      <c r="Z7" s="21"/>
      <c r="AA7" s="22"/>
    </row>
    <row r="8" spans="1:27" ht="13.5">
      <c r="A8" s="23" t="s">
        <v>35</v>
      </c>
      <c r="B8" s="17"/>
      <c r="C8" s="18">
        <v>10099140</v>
      </c>
      <c r="D8" s="18">
        <v>10099140</v>
      </c>
      <c r="E8" s="19">
        <v>5582000</v>
      </c>
      <c r="F8" s="20">
        <v>18300000</v>
      </c>
      <c r="G8" s="20">
        <v>15506824</v>
      </c>
      <c r="H8" s="20">
        <v>16014405</v>
      </c>
      <c r="I8" s="20">
        <v>14686534</v>
      </c>
      <c r="J8" s="20">
        <v>14686534</v>
      </c>
      <c r="K8" s="20">
        <v>17099266</v>
      </c>
      <c r="L8" s="20">
        <v>17518961</v>
      </c>
      <c r="M8" s="20">
        <v>17758363</v>
      </c>
      <c r="N8" s="20">
        <v>17758363</v>
      </c>
      <c r="O8" s="20">
        <v>18184438</v>
      </c>
      <c r="P8" s="20">
        <v>18464857</v>
      </c>
      <c r="Q8" s="20">
        <v>18837263</v>
      </c>
      <c r="R8" s="20">
        <v>18837263</v>
      </c>
      <c r="S8" s="20">
        <v>19115599</v>
      </c>
      <c r="T8" s="20">
        <v>19298985</v>
      </c>
      <c r="U8" s="20">
        <v>16965726</v>
      </c>
      <c r="V8" s="20">
        <v>16965726</v>
      </c>
      <c r="W8" s="20">
        <v>16965726</v>
      </c>
      <c r="X8" s="20">
        <v>18300000</v>
      </c>
      <c r="Y8" s="20">
        <v>-1334274</v>
      </c>
      <c r="Z8" s="21">
        <v>-7.29</v>
      </c>
      <c r="AA8" s="22">
        <v>18300000</v>
      </c>
    </row>
    <row r="9" spans="1:27" ht="13.5">
      <c r="A9" s="23" t="s">
        <v>36</v>
      </c>
      <c r="B9" s="17"/>
      <c r="C9" s="18">
        <v>5577420</v>
      </c>
      <c r="D9" s="18">
        <v>5577420</v>
      </c>
      <c r="E9" s="19">
        <v>980000</v>
      </c>
      <c r="F9" s="20">
        <v>980000</v>
      </c>
      <c r="G9" s="20">
        <v>24770</v>
      </c>
      <c r="H9" s="20">
        <v>9084650</v>
      </c>
      <c r="I9" s="20">
        <v>10037936</v>
      </c>
      <c r="J9" s="20">
        <v>10037936</v>
      </c>
      <c r="K9" s="20">
        <v>10118858</v>
      </c>
      <c r="L9" s="20">
        <v>9783945</v>
      </c>
      <c r="M9" s="20">
        <v>14019117</v>
      </c>
      <c r="N9" s="20">
        <v>14019117</v>
      </c>
      <c r="O9" s="20">
        <v>14493812</v>
      </c>
      <c r="P9" s="20">
        <v>14476362</v>
      </c>
      <c r="Q9" s="20">
        <v>14256475</v>
      </c>
      <c r="R9" s="20">
        <v>14256475</v>
      </c>
      <c r="S9" s="20">
        <v>14594478</v>
      </c>
      <c r="T9" s="20">
        <v>14478932</v>
      </c>
      <c r="U9" s="20">
        <v>14386910</v>
      </c>
      <c r="V9" s="20">
        <v>14386910</v>
      </c>
      <c r="W9" s="20">
        <v>14386910</v>
      </c>
      <c r="X9" s="20">
        <v>980000</v>
      </c>
      <c r="Y9" s="20">
        <v>13406910</v>
      </c>
      <c r="Z9" s="21">
        <v>1368.05</v>
      </c>
      <c r="AA9" s="22">
        <v>980000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16234654</v>
      </c>
      <c r="D12" s="29">
        <f>SUM(D6:D11)</f>
        <v>16234654</v>
      </c>
      <c r="E12" s="30">
        <f t="shared" si="0"/>
        <v>8678000</v>
      </c>
      <c r="F12" s="31">
        <f t="shared" si="0"/>
        <v>19324000</v>
      </c>
      <c r="G12" s="31">
        <f t="shared" si="0"/>
        <v>22755937</v>
      </c>
      <c r="H12" s="31">
        <f t="shared" si="0"/>
        <v>28360881</v>
      </c>
      <c r="I12" s="31">
        <f t="shared" si="0"/>
        <v>29617721</v>
      </c>
      <c r="J12" s="31">
        <f t="shared" si="0"/>
        <v>29617721</v>
      </c>
      <c r="K12" s="31">
        <f t="shared" si="0"/>
        <v>29837100</v>
      </c>
      <c r="L12" s="31">
        <f t="shared" si="0"/>
        <v>34497558</v>
      </c>
      <c r="M12" s="31">
        <f t="shared" si="0"/>
        <v>35858896</v>
      </c>
      <c r="N12" s="31">
        <f t="shared" si="0"/>
        <v>35858896</v>
      </c>
      <c r="O12" s="31">
        <f t="shared" si="0"/>
        <v>34721421</v>
      </c>
      <c r="P12" s="31">
        <f t="shared" si="0"/>
        <v>33111982</v>
      </c>
      <c r="Q12" s="31">
        <f t="shared" si="0"/>
        <v>37302952</v>
      </c>
      <c r="R12" s="31">
        <f t="shared" si="0"/>
        <v>37302952</v>
      </c>
      <c r="S12" s="31">
        <f t="shared" si="0"/>
        <v>33957505</v>
      </c>
      <c r="T12" s="31">
        <f t="shared" si="0"/>
        <v>34042808</v>
      </c>
      <c r="U12" s="31">
        <f t="shared" si="0"/>
        <v>31469303</v>
      </c>
      <c r="V12" s="31">
        <f t="shared" si="0"/>
        <v>31469303</v>
      </c>
      <c r="W12" s="31">
        <f t="shared" si="0"/>
        <v>31469303</v>
      </c>
      <c r="X12" s="31">
        <f t="shared" si="0"/>
        <v>19324000</v>
      </c>
      <c r="Y12" s="31">
        <f t="shared" si="0"/>
        <v>12145303</v>
      </c>
      <c r="Z12" s="32">
        <f>+IF(X12&lt;&gt;0,+(Y12/X12)*100,0)</f>
        <v>62.850874560132475</v>
      </c>
      <c r="AA12" s="33">
        <f>SUM(AA6:AA11)</f>
        <v>19324000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106295847</v>
      </c>
      <c r="D19" s="18">
        <v>106295847</v>
      </c>
      <c r="E19" s="19">
        <v>116873000</v>
      </c>
      <c r="F19" s="20">
        <v>115755336</v>
      </c>
      <c r="G19" s="20">
        <v>107323803</v>
      </c>
      <c r="H19" s="20">
        <v>107335753</v>
      </c>
      <c r="I19" s="20">
        <v>107564055</v>
      </c>
      <c r="J19" s="20">
        <v>107564055</v>
      </c>
      <c r="K19" s="20">
        <v>109227234</v>
      </c>
      <c r="L19" s="20">
        <v>111198427</v>
      </c>
      <c r="M19" s="20">
        <v>113399445</v>
      </c>
      <c r="N19" s="20">
        <v>113399445</v>
      </c>
      <c r="O19" s="20">
        <v>114520955</v>
      </c>
      <c r="P19" s="20">
        <v>114818153</v>
      </c>
      <c r="Q19" s="20">
        <v>115290722</v>
      </c>
      <c r="R19" s="20">
        <v>115290722</v>
      </c>
      <c r="S19" s="20">
        <v>116783578</v>
      </c>
      <c r="T19" s="20">
        <v>117060309</v>
      </c>
      <c r="U19" s="20">
        <v>118641580</v>
      </c>
      <c r="V19" s="20">
        <v>118641580</v>
      </c>
      <c r="W19" s="20">
        <v>118641580</v>
      </c>
      <c r="X19" s="20">
        <v>115755336</v>
      </c>
      <c r="Y19" s="20">
        <v>2886244</v>
      </c>
      <c r="Z19" s="21">
        <v>2.49</v>
      </c>
      <c r="AA19" s="22">
        <v>115755336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90423</v>
      </c>
      <c r="D22" s="18">
        <v>90423</v>
      </c>
      <c r="E22" s="19">
        <v>168000</v>
      </c>
      <c r="F22" s="20">
        <v>168000</v>
      </c>
      <c r="G22" s="20">
        <v>90423</v>
      </c>
      <c r="H22" s="20">
        <v>90423</v>
      </c>
      <c r="I22" s="20">
        <v>90423</v>
      </c>
      <c r="J22" s="20">
        <v>90423</v>
      </c>
      <c r="K22" s="20">
        <v>100423</v>
      </c>
      <c r="L22" s="20">
        <v>100423</v>
      </c>
      <c r="M22" s="20">
        <v>100423</v>
      </c>
      <c r="N22" s="20">
        <v>100423</v>
      </c>
      <c r="O22" s="20">
        <v>100423</v>
      </c>
      <c r="P22" s="20">
        <v>100423</v>
      </c>
      <c r="Q22" s="20">
        <v>100423</v>
      </c>
      <c r="R22" s="20">
        <v>100423</v>
      </c>
      <c r="S22" s="20">
        <v>100423</v>
      </c>
      <c r="T22" s="20">
        <v>100423</v>
      </c>
      <c r="U22" s="20">
        <v>100423</v>
      </c>
      <c r="V22" s="20">
        <v>100423</v>
      </c>
      <c r="W22" s="20">
        <v>100423</v>
      </c>
      <c r="X22" s="20">
        <v>168000</v>
      </c>
      <c r="Y22" s="20">
        <v>-67577</v>
      </c>
      <c r="Z22" s="21">
        <v>-40.22</v>
      </c>
      <c r="AA22" s="22">
        <v>168000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106386270</v>
      </c>
      <c r="D24" s="29">
        <f>SUM(D15:D23)</f>
        <v>106386270</v>
      </c>
      <c r="E24" s="36">
        <f t="shared" si="1"/>
        <v>117041000</v>
      </c>
      <c r="F24" s="37">
        <f t="shared" si="1"/>
        <v>115923336</v>
      </c>
      <c r="G24" s="37">
        <f t="shared" si="1"/>
        <v>107414226</v>
      </c>
      <c r="H24" s="37">
        <f t="shared" si="1"/>
        <v>107426176</v>
      </c>
      <c r="I24" s="37">
        <f t="shared" si="1"/>
        <v>107654478</v>
      </c>
      <c r="J24" s="37">
        <f t="shared" si="1"/>
        <v>107654478</v>
      </c>
      <c r="K24" s="37">
        <f t="shared" si="1"/>
        <v>109327657</v>
      </c>
      <c r="L24" s="37">
        <f t="shared" si="1"/>
        <v>111298850</v>
      </c>
      <c r="M24" s="37">
        <f t="shared" si="1"/>
        <v>113499868</v>
      </c>
      <c r="N24" s="37">
        <f t="shared" si="1"/>
        <v>113499868</v>
      </c>
      <c r="O24" s="37">
        <f t="shared" si="1"/>
        <v>114621378</v>
      </c>
      <c r="P24" s="37">
        <f t="shared" si="1"/>
        <v>114918576</v>
      </c>
      <c r="Q24" s="37">
        <f t="shared" si="1"/>
        <v>115391145</v>
      </c>
      <c r="R24" s="37">
        <f t="shared" si="1"/>
        <v>115391145</v>
      </c>
      <c r="S24" s="37">
        <f t="shared" si="1"/>
        <v>116884001</v>
      </c>
      <c r="T24" s="37">
        <f t="shared" si="1"/>
        <v>117160732</v>
      </c>
      <c r="U24" s="37">
        <f t="shared" si="1"/>
        <v>118742003</v>
      </c>
      <c r="V24" s="37">
        <f t="shared" si="1"/>
        <v>118742003</v>
      </c>
      <c r="W24" s="37">
        <f t="shared" si="1"/>
        <v>118742003</v>
      </c>
      <c r="X24" s="37">
        <f t="shared" si="1"/>
        <v>115923336</v>
      </c>
      <c r="Y24" s="37">
        <f t="shared" si="1"/>
        <v>2818667</v>
      </c>
      <c r="Z24" s="38">
        <f>+IF(X24&lt;&gt;0,+(Y24/X24)*100,0)</f>
        <v>2.4314923097106176</v>
      </c>
      <c r="AA24" s="39">
        <f>SUM(AA15:AA23)</f>
        <v>115923336</v>
      </c>
    </row>
    <row r="25" spans="1:27" ht="13.5">
      <c r="A25" s="27" t="s">
        <v>51</v>
      </c>
      <c r="B25" s="28"/>
      <c r="C25" s="29">
        <f aca="true" t="shared" si="2" ref="C25:Y25">+C12+C24</f>
        <v>122620924</v>
      </c>
      <c r="D25" s="29">
        <f>+D12+D24</f>
        <v>122620924</v>
      </c>
      <c r="E25" s="30">
        <f t="shared" si="2"/>
        <v>125719000</v>
      </c>
      <c r="F25" s="31">
        <f t="shared" si="2"/>
        <v>135247336</v>
      </c>
      <c r="G25" s="31">
        <f t="shared" si="2"/>
        <v>130170163</v>
      </c>
      <c r="H25" s="31">
        <f t="shared" si="2"/>
        <v>135787057</v>
      </c>
      <c r="I25" s="31">
        <f t="shared" si="2"/>
        <v>137272199</v>
      </c>
      <c r="J25" s="31">
        <f t="shared" si="2"/>
        <v>137272199</v>
      </c>
      <c r="K25" s="31">
        <f t="shared" si="2"/>
        <v>139164757</v>
      </c>
      <c r="L25" s="31">
        <f t="shared" si="2"/>
        <v>145796408</v>
      </c>
      <c r="M25" s="31">
        <f t="shared" si="2"/>
        <v>149358764</v>
      </c>
      <c r="N25" s="31">
        <f t="shared" si="2"/>
        <v>149358764</v>
      </c>
      <c r="O25" s="31">
        <f t="shared" si="2"/>
        <v>149342799</v>
      </c>
      <c r="P25" s="31">
        <f t="shared" si="2"/>
        <v>148030558</v>
      </c>
      <c r="Q25" s="31">
        <f t="shared" si="2"/>
        <v>152694097</v>
      </c>
      <c r="R25" s="31">
        <f t="shared" si="2"/>
        <v>152694097</v>
      </c>
      <c r="S25" s="31">
        <f t="shared" si="2"/>
        <v>150841506</v>
      </c>
      <c r="T25" s="31">
        <f t="shared" si="2"/>
        <v>151203540</v>
      </c>
      <c r="U25" s="31">
        <f t="shared" si="2"/>
        <v>150211306</v>
      </c>
      <c r="V25" s="31">
        <f t="shared" si="2"/>
        <v>150211306</v>
      </c>
      <c r="W25" s="31">
        <f t="shared" si="2"/>
        <v>150211306</v>
      </c>
      <c r="X25" s="31">
        <f t="shared" si="2"/>
        <v>135247336</v>
      </c>
      <c r="Y25" s="31">
        <f t="shared" si="2"/>
        <v>14963970</v>
      </c>
      <c r="Z25" s="32">
        <f>+IF(X25&lt;&gt;0,+(Y25/X25)*100,0)</f>
        <v>11.064151385577015</v>
      </c>
      <c r="AA25" s="33">
        <f>+AA12+AA24</f>
        <v>135247336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1912628</v>
      </c>
      <c r="D29" s="18">
        <v>1912628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v>148001</v>
      </c>
      <c r="T29" s="20">
        <v>1427006</v>
      </c>
      <c r="U29" s="20">
        <v>1958605</v>
      </c>
      <c r="V29" s="20">
        <v>1958605</v>
      </c>
      <c r="W29" s="20">
        <v>1958605</v>
      </c>
      <c r="X29" s="20"/>
      <c r="Y29" s="20">
        <v>1958605</v>
      </c>
      <c r="Z29" s="21"/>
      <c r="AA29" s="22"/>
    </row>
    <row r="30" spans="1:27" ht="13.5">
      <c r="A30" s="23" t="s">
        <v>55</v>
      </c>
      <c r="B30" s="17"/>
      <c r="C30" s="18">
        <v>548826</v>
      </c>
      <c r="D30" s="18">
        <v>548826</v>
      </c>
      <c r="E30" s="19">
        <v>400000</v>
      </c>
      <c r="F30" s="20">
        <v>400000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400000</v>
      </c>
      <c r="Y30" s="20">
        <v>-400000</v>
      </c>
      <c r="Z30" s="21">
        <v>-100</v>
      </c>
      <c r="AA30" s="22">
        <v>400000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11861846</v>
      </c>
      <c r="D32" s="18">
        <v>11861846</v>
      </c>
      <c r="E32" s="19">
        <v>4000000</v>
      </c>
      <c r="F32" s="20">
        <v>12775789</v>
      </c>
      <c r="G32" s="20">
        <v>18599893</v>
      </c>
      <c r="H32" s="20">
        <v>18210937</v>
      </c>
      <c r="I32" s="20">
        <v>13332279</v>
      </c>
      <c r="J32" s="20">
        <v>13332279</v>
      </c>
      <c r="K32" s="20">
        <v>10241946</v>
      </c>
      <c r="L32" s="20">
        <v>13483332</v>
      </c>
      <c r="M32" s="20">
        <v>11174476</v>
      </c>
      <c r="N32" s="20">
        <v>11174476</v>
      </c>
      <c r="O32" s="20">
        <v>12384938</v>
      </c>
      <c r="P32" s="20">
        <v>13501082</v>
      </c>
      <c r="Q32" s="20">
        <v>12075621</v>
      </c>
      <c r="R32" s="20">
        <v>12075621</v>
      </c>
      <c r="S32" s="20">
        <v>9314108</v>
      </c>
      <c r="T32" s="20">
        <v>9079542</v>
      </c>
      <c r="U32" s="20">
        <v>12036117</v>
      </c>
      <c r="V32" s="20">
        <v>12036117</v>
      </c>
      <c r="W32" s="20">
        <v>12036117</v>
      </c>
      <c r="X32" s="20">
        <v>12775789</v>
      </c>
      <c r="Y32" s="20">
        <v>-739672</v>
      </c>
      <c r="Z32" s="21">
        <v>-5.79</v>
      </c>
      <c r="AA32" s="22">
        <v>12775789</v>
      </c>
    </row>
    <row r="33" spans="1:27" ht="13.5">
      <c r="A33" s="23" t="s">
        <v>58</v>
      </c>
      <c r="B33" s="17"/>
      <c r="C33" s="18"/>
      <c r="D33" s="18"/>
      <c r="E33" s="19"/>
      <c r="F33" s="20">
        <v>244000</v>
      </c>
      <c r="G33" s="20">
        <v>4247017</v>
      </c>
      <c r="H33" s="20">
        <v>10529828</v>
      </c>
      <c r="I33" s="20">
        <v>16433780</v>
      </c>
      <c r="J33" s="20">
        <v>16433780</v>
      </c>
      <c r="K33" s="20">
        <v>16443998</v>
      </c>
      <c r="L33" s="20">
        <v>16457472</v>
      </c>
      <c r="M33" s="20">
        <v>16314481</v>
      </c>
      <c r="N33" s="20">
        <v>16314481</v>
      </c>
      <c r="O33" s="20">
        <v>16327385</v>
      </c>
      <c r="P33" s="20">
        <v>16393924</v>
      </c>
      <c r="Q33" s="20">
        <v>16411606</v>
      </c>
      <c r="R33" s="20">
        <v>16411606</v>
      </c>
      <c r="S33" s="20">
        <v>16355332</v>
      </c>
      <c r="T33" s="20">
        <v>16370943</v>
      </c>
      <c r="U33" s="20">
        <v>16380370</v>
      </c>
      <c r="V33" s="20">
        <v>16380370</v>
      </c>
      <c r="W33" s="20">
        <v>16380370</v>
      </c>
      <c r="X33" s="20">
        <v>244000</v>
      </c>
      <c r="Y33" s="20">
        <v>16136370</v>
      </c>
      <c r="Z33" s="21">
        <v>6613.27</v>
      </c>
      <c r="AA33" s="22">
        <v>244000</v>
      </c>
    </row>
    <row r="34" spans="1:27" ht="13.5">
      <c r="A34" s="27" t="s">
        <v>59</v>
      </c>
      <c r="B34" s="28"/>
      <c r="C34" s="29">
        <f aca="true" t="shared" si="3" ref="C34:Y34">SUM(C29:C33)</f>
        <v>14323300</v>
      </c>
      <c r="D34" s="29">
        <f>SUM(D29:D33)</f>
        <v>14323300</v>
      </c>
      <c r="E34" s="30">
        <f t="shared" si="3"/>
        <v>4400000</v>
      </c>
      <c r="F34" s="31">
        <f t="shared" si="3"/>
        <v>13419789</v>
      </c>
      <c r="G34" s="31">
        <f t="shared" si="3"/>
        <v>22846910</v>
      </c>
      <c r="H34" s="31">
        <f t="shared" si="3"/>
        <v>28740765</v>
      </c>
      <c r="I34" s="31">
        <f t="shared" si="3"/>
        <v>29766059</v>
      </c>
      <c r="J34" s="31">
        <f t="shared" si="3"/>
        <v>29766059</v>
      </c>
      <c r="K34" s="31">
        <f t="shared" si="3"/>
        <v>26685944</v>
      </c>
      <c r="L34" s="31">
        <f t="shared" si="3"/>
        <v>29940804</v>
      </c>
      <c r="M34" s="31">
        <f t="shared" si="3"/>
        <v>27488957</v>
      </c>
      <c r="N34" s="31">
        <f t="shared" si="3"/>
        <v>27488957</v>
      </c>
      <c r="O34" s="31">
        <f t="shared" si="3"/>
        <v>28712323</v>
      </c>
      <c r="P34" s="31">
        <f t="shared" si="3"/>
        <v>29895006</v>
      </c>
      <c r="Q34" s="31">
        <f t="shared" si="3"/>
        <v>28487227</v>
      </c>
      <c r="R34" s="31">
        <f t="shared" si="3"/>
        <v>28487227</v>
      </c>
      <c r="S34" s="31">
        <f t="shared" si="3"/>
        <v>25817441</v>
      </c>
      <c r="T34" s="31">
        <f t="shared" si="3"/>
        <v>26877491</v>
      </c>
      <c r="U34" s="31">
        <f t="shared" si="3"/>
        <v>30375092</v>
      </c>
      <c r="V34" s="31">
        <f t="shared" si="3"/>
        <v>30375092</v>
      </c>
      <c r="W34" s="31">
        <f t="shared" si="3"/>
        <v>30375092</v>
      </c>
      <c r="X34" s="31">
        <f t="shared" si="3"/>
        <v>13419789</v>
      </c>
      <c r="Y34" s="31">
        <f t="shared" si="3"/>
        <v>16955303</v>
      </c>
      <c r="Z34" s="32">
        <f>+IF(X34&lt;&gt;0,+(Y34/X34)*100,0)</f>
        <v>126.34552599895572</v>
      </c>
      <c r="AA34" s="33">
        <f>SUM(AA29:AA33)</f>
        <v>13419789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244076</v>
      </c>
      <c r="D37" s="18">
        <v>244076</v>
      </c>
      <c r="E37" s="19">
        <v>650000</v>
      </c>
      <c r="F37" s="20">
        <v>650000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650000</v>
      </c>
      <c r="Y37" s="20">
        <v>-650000</v>
      </c>
      <c r="Z37" s="21">
        <v>-100</v>
      </c>
      <c r="AA37" s="22">
        <v>650000</v>
      </c>
    </row>
    <row r="38" spans="1:27" ht="13.5">
      <c r="A38" s="23" t="s">
        <v>58</v>
      </c>
      <c r="B38" s="17"/>
      <c r="C38" s="18">
        <v>4737925</v>
      </c>
      <c r="D38" s="18">
        <v>4737925</v>
      </c>
      <c r="E38" s="19">
        <v>4200000</v>
      </c>
      <c r="F38" s="20">
        <v>4200000</v>
      </c>
      <c r="G38" s="20">
        <v>754767</v>
      </c>
      <c r="H38" s="20">
        <v>716292</v>
      </c>
      <c r="I38" s="20">
        <v>677055</v>
      </c>
      <c r="J38" s="20">
        <v>677055</v>
      </c>
      <c r="K38" s="20">
        <v>637819</v>
      </c>
      <c r="L38" s="20">
        <v>598009</v>
      </c>
      <c r="M38" s="20">
        <v>557604</v>
      </c>
      <c r="N38" s="20">
        <v>557604</v>
      </c>
      <c r="O38" s="20">
        <v>517199</v>
      </c>
      <c r="P38" s="20">
        <v>476794</v>
      </c>
      <c r="Q38" s="20">
        <v>436389</v>
      </c>
      <c r="R38" s="20">
        <v>436389</v>
      </c>
      <c r="S38" s="20">
        <v>394654</v>
      </c>
      <c r="T38" s="20">
        <v>352634</v>
      </c>
      <c r="U38" s="20">
        <v>310104</v>
      </c>
      <c r="V38" s="20">
        <v>310104</v>
      </c>
      <c r="W38" s="20">
        <v>310104</v>
      </c>
      <c r="X38" s="20">
        <v>4200000</v>
      </c>
      <c r="Y38" s="20">
        <v>-3889896</v>
      </c>
      <c r="Z38" s="21">
        <v>-92.62</v>
      </c>
      <c r="AA38" s="22">
        <v>4200000</v>
      </c>
    </row>
    <row r="39" spans="1:27" ht="13.5">
      <c r="A39" s="27" t="s">
        <v>61</v>
      </c>
      <c r="B39" s="35"/>
      <c r="C39" s="29">
        <f aca="true" t="shared" si="4" ref="C39:Y39">SUM(C37:C38)</f>
        <v>4982001</v>
      </c>
      <c r="D39" s="29">
        <f>SUM(D37:D38)</f>
        <v>4982001</v>
      </c>
      <c r="E39" s="36">
        <f t="shared" si="4"/>
        <v>4850000</v>
      </c>
      <c r="F39" s="37">
        <f t="shared" si="4"/>
        <v>4850000</v>
      </c>
      <c r="G39" s="37">
        <f t="shared" si="4"/>
        <v>754767</v>
      </c>
      <c r="H39" s="37">
        <f t="shared" si="4"/>
        <v>716292</v>
      </c>
      <c r="I39" s="37">
        <f t="shared" si="4"/>
        <v>677055</v>
      </c>
      <c r="J39" s="37">
        <f t="shared" si="4"/>
        <v>677055</v>
      </c>
      <c r="K39" s="37">
        <f t="shared" si="4"/>
        <v>637819</v>
      </c>
      <c r="L39" s="37">
        <f t="shared" si="4"/>
        <v>598009</v>
      </c>
      <c r="M39" s="37">
        <f t="shared" si="4"/>
        <v>557604</v>
      </c>
      <c r="N39" s="37">
        <f t="shared" si="4"/>
        <v>557604</v>
      </c>
      <c r="O39" s="37">
        <f t="shared" si="4"/>
        <v>517199</v>
      </c>
      <c r="P39" s="37">
        <f t="shared" si="4"/>
        <v>476794</v>
      </c>
      <c r="Q39" s="37">
        <f t="shared" si="4"/>
        <v>436389</v>
      </c>
      <c r="R39" s="37">
        <f t="shared" si="4"/>
        <v>436389</v>
      </c>
      <c r="S39" s="37">
        <f t="shared" si="4"/>
        <v>394654</v>
      </c>
      <c r="T39" s="37">
        <f t="shared" si="4"/>
        <v>352634</v>
      </c>
      <c r="U39" s="37">
        <f t="shared" si="4"/>
        <v>310104</v>
      </c>
      <c r="V39" s="37">
        <f t="shared" si="4"/>
        <v>310104</v>
      </c>
      <c r="W39" s="37">
        <f t="shared" si="4"/>
        <v>310104</v>
      </c>
      <c r="X39" s="37">
        <f t="shared" si="4"/>
        <v>4850000</v>
      </c>
      <c r="Y39" s="37">
        <f t="shared" si="4"/>
        <v>-4539896</v>
      </c>
      <c r="Z39" s="38">
        <f>+IF(X39&lt;&gt;0,+(Y39/X39)*100,0)</f>
        <v>-93.60610309278351</v>
      </c>
      <c r="AA39" s="39">
        <f>SUM(AA37:AA38)</f>
        <v>4850000</v>
      </c>
    </row>
    <row r="40" spans="1:27" ht="13.5">
      <c r="A40" s="27" t="s">
        <v>62</v>
      </c>
      <c r="B40" s="28"/>
      <c r="C40" s="29">
        <f aca="true" t="shared" si="5" ref="C40:Y40">+C34+C39</f>
        <v>19305301</v>
      </c>
      <c r="D40" s="29">
        <f>+D34+D39</f>
        <v>19305301</v>
      </c>
      <c r="E40" s="30">
        <f t="shared" si="5"/>
        <v>9250000</v>
      </c>
      <c r="F40" s="31">
        <f t="shared" si="5"/>
        <v>18269789</v>
      </c>
      <c r="G40" s="31">
        <f t="shared" si="5"/>
        <v>23601677</v>
      </c>
      <c r="H40" s="31">
        <f t="shared" si="5"/>
        <v>29457057</v>
      </c>
      <c r="I40" s="31">
        <f t="shared" si="5"/>
        <v>30443114</v>
      </c>
      <c r="J40" s="31">
        <f t="shared" si="5"/>
        <v>30443114</v>
      </c>
      <c r="K40" s="31">
        <f t="shared" si="5"/>
        <v>27323763</v>
      </c>
      <c r="L40" s="31">
        <f t="shared" si="5"/>
        <v>30538813</v>
      </c>
      <c r="M40" s="31">
        <f t="shared" si="5"/>
        <v>28046561</v>
      </c>
      <c r="N40" s="31">
        <f t="shared" si="5"/>
        <v>28046561</v>
      </c>
      <c r="O40" s="31">
        <f t="shared" si="5"/>
        <v>29229522</v>
      </c>
      <c r="P40" s="31">
        <f t="shared" si="5"/>
        <v>30371800</v>
      </c>
      <c r="Q40" s="31">
        <f t="shared" si="5"/>
        <v>28923616</v>
      </c>
      <c r="R40" s="31">
        <f t="shared" si="5"/>
        <v>28923616</v>
      </c>
      <c r="S40" s="31">
        <f t="shared" si="5"/>
        <v>26212095</v>
      </c>
      <c r="T40" s="31">
        <f t="shared" si="5"/>
        <v>27230125</v>
      </c>
      <c r="U40" s="31">
        <f t="shared" si="5"/>
        <v>30685196</v>
      </c>
      <c r="V40" s="31">
        <f t="shared" si="5"/>
        <v>30685196</v>
      </c>
      <c r="W40" s="31">
        <f t="shared" si="5"/>
        <v>30685196</v>
      </c>
      <c r="X40" s="31">
        <f t="shared" si="5"/>
        <v>18269789</v>
      </c>
      <c r="Y40" s="31">
        <f t="shared" si="5"/>
        <v>12415407</v>
      </c>
      <c r="Z40" s="32">
        <f>+IF(X40&lt;&gt;0,+(Y40/X40)*100,0)</f>
        <v>67.95594081573685</v>
      </c>
      <c r="AA40" s="33">
        <f>+AA34+AA39</f>
        <v>18269789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103315623</v>
      </c>
      <c r="D42" s="43">
        <f>+D25-D40</f>
        <v>103315623</v>
      </c>
      <c r="E42" s="44">
        <f t="shared" si="6"/>
        <v>116469000</v>
      </c>
      <c r="F42" s="45">
        <f t="shared" si="6"/>
        <v>116977547</v>
      </c>
      <c r="G42" s="45">
        <f t="shared" si="6"/>
        <v>106568486</v>
      </c>
      <c r="H42" s="45">
        <f t="shared" si="6"/>
        <v>106330000</v>
      </c>
      <c r="I42" s="45">
        <f t="shared" si="6"/>
        <v>106829085</v>
      </c>
      <c r="J42" s="45">
        <f t="shared" si="6"/>
        <v>106829085</v>
      </c>
      <c r="K42" s="45">
        <f t="shared" si="6"/>
        <v>111840994</v>
      </c>
      <c r="L42" s="45">
        <f t="shared" si="6"/>
        <v>115257595</v>
      </c>
      <c r="M42" s="45">
        <f t="shared" si="6"/>
        <v>121312203</v>
      </c>
      <c r="N42" s="45">
        <f t="shared" si="6"/>
        <v>121312203</v>
      </c>
      <c r="O42" s="45">
        <f t="shared" si="6"/>
        <v>120113277</v>
      </c>
      <c r="P42" s="45">
        <f t="shared" si="6"/>
        <v>117658758</v>
      </c>
      <c r="Q42" s="45">
        <f t="shared" si="6"/>
        <v>123770481</v>
      </c>
      <c r="R42" s="45">
        <f t="shared" si="6"/>
        <v>123770481</v>
      </c>
      <c r="S42" s="45">
        <f t="shared" si="6"/>
        <v>124629411</v>
      </c>
      <c r="T42" s="45">
        <f t="shared" si="6"/>
        <v>123973415</v>
      </c>
      <c r="U42" s="45">
        <f t="shared" si="6"/>
        <v>119526110</v>
      </c>
      <c r="V42" s="45">
        <f t="shared" si="6"/>
        <v>119526110</v>
      </c>
      <c r="W42" s="45">
        <f t="shared" si="6"/>
        <v>119526110</v>
      </c>
      <c r="X42" s="45">
        <f t="shared" si="6"/>
        <v>116977547</v>
      </c>
      <c r="Y42" s="45">
        <f t="shared" si="6"/>
        <v>2548563</v>
      </c>
      <c r="Z42" s="46">
        <f>+IF(X42&lt;&gt;0,+(Y42/X42)*100,0)</f>
        <v>2.178677075524588</v>
      </c>
      <c r="AA42" s="47">
        <f>+AA25-AA40</f>
        <v>116977547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103315623</v>
      </c>
      <c r="D45" s="18">
        <v>103315623</v>
      </c>
      <c r="E45" s="19">
        <v>116469000</v>
      </c>
      <c r="F45" s="20">
        <v>116977547</v>
      </c>
      <c r="G45" s="20">
        <v>106568486</v>
      </c>
      <c r="H45" s="20">
        <v>106330000</v>
      </c>
      <c r="I45" s="20">
        <v>106829085</v>
      </c>
      <c r="J45" s="20">
        <v>106829085</v>
      </c>
      <c r="K45" s="20">
        <v>111840994</v>
      </c>
      <c r="L45" s="20">
        <v>115257595</v>
      </c>
      <c r="M45" s="20">
        <v>121312203</v>
      </c>
      <c r="N45" s="20">
        <v>121312203</v>
      </c>
      <c r="O45" s="20">
        <v>120113277</v>
      </c>
      <c r="P45" s="20">
        <v>117658758</v>
      </c>
      <c r="Q45" s="20">
        <v>123770481</v>
      </c>
      <c r="R45" s="20">
        <v>123770481</v>
      </c>
      <c r="S45" s="20">
        <v>124629411</v>
      </c>
      <c r="T45" s="20">
        <v>123973415</v>
      </c>
      <c r="U45" s="20">
        <v>119526110</v>
      </c>
      <c r="V45" s="20">
        <v>119526110</v>
      </c>
      <c r="W45" s="20">
        <v>119526110</v>
      </c>
      <c r="X45" s="20">
        <v>116977547</v>
      </c>
      <c r="Y45" s="20">
        <v>2548563</v>
      </c>
      <c r="Z45" s="48">
        <v>2.18</v>
      </c>
      <c r="AA45" s="22">
        <v>116977547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103315623</v>
      </c>
      <c r="D48" s="51">
        <f>SUM(D45:D47)</f>
        <v>103315623</v>
      </c>
      <c r="E48" s="52">
        <f t="shared" si="7"/>
        <v>116469000</v>
      </c>
      <c r="F48" s="53">
        <f t="shared" si="7"/>
        <v>116977547</v>
      </c>
      <c r="G48" s="53">
        <f t="shared" si="7"/>
        <v>106568486</v>
      </c>
      <c r="H48" s="53">
        <f t="shared" si="7"/>
        <v>106330000</v>
      </c>
      <c r="I48" s="53">
        <f t="shared" si="7"/>
        <v>106829085</v>
      </c>
      <c r="J48" s="53">
        <f t="shared" si="7"/>
        <v>106829085</v>
      </c>
      <c r="K48" s="53">
        <f t="shared" si="7"/>
        <v>111840994</v>
      </c>
      <c r="L48" s="53">
        <f t="shared" si="7"/>
        <v>115257595</v>
      </c>
      <c r="M48" s="53">
        <f t="shared" si="7"/>
        <v>121312203</v>
      </c>
      <c r="N48" s="53">
        <f t="shared" si="7"/>
        <v>121312203</v>
      </c>
      <c r="O48" s="53">
        <f t="shared" si="7"/>
        <v>120113277</v>
      </c>
      <c r="P48" s="53">
        <f t="shared" si="7"/>
        <v>117658758</v>
      </c>
      <c r="Q48" s="53">
        <f t="shared" si="7"/>
        <v>123770481</v>
      </c>
      <c r="R48" s="53">
        <f t="shared" si="7"/>
        <v>123770481</v>
      </c>
      <c r="S48" s="53">
        <f t="shared" si="7"/>
        <v>124629411</v>
      </c>
      <c r="T48" s="53">
        <f t="shared" si="7"/>
        <v>123973415</v>
      </c>
      <c r="U48" s="53">
        <f t="shared" si="7"/>
        <v>119526110</v>
      </c>
      <c r="V48" s="53">
        <f t="shared" si="7"/>
        <v>119526110</v>
      </c>
      <c r="W48" s="53">
        <f t="shared" si="7"/>
        <v>119526110</v>
      </c>
      <c r="X48" s="53">
        <f t="shared" si="7"/>
        <v>116977547</v>
      </c>
      <c r="Y48" s="53">
        <f t="shared" si="7"/>
        <v>2548563</v>
      </c>
      <c r="Z48" s="54">
        <f>+IF(X48&lt;&gt;0,+(Y48/X48)*100,0)</f>
        <v>2.178677075524588</v>
      </c>
      <c r="AA48" s="55">
        <f>SUM(AA45:AA47)</f>
        <v>116977547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1928999</v>
      </c>
      <c r="D6" s="18">
        <v>1928999</v>
      </c>
      <c r="E6" s="19">
        <v>5343038</v>
      </c>
      <c r="F6" s="20">
        <v>1933640</v>
      </c>
      <c r="G6" s="20">
        <v>5612735</v>
      </c>
      <c r="H6" s="20">
        <v>29467147</v>
      </c>
      <c r="I6" s="20">
        <v>16073205</v>
      </c>
      <c r="J6" s="20">
        <v>16073205</v>
      </c>
      <c r="K6" s="20">
        <v>7255891</v>
      </c>
      <c r="L6" s="20">
        <v>8800105</v>
      </c>
      <c r="M6" s="20">
        <v>24062855</v>
      </c>
      <c r="N6" s="20">
        <v>24062855</v>
      </c>
      <c r="O6" s="20">
        <v>23442115</v>
      </c>
      <c r="P6" s="20">
        <v>10565485</v>
      </c>
      <c r="Q6" s="20"/>
      <c r="R6" s="20"/>
      <c r="S6" s="20">
        <v>37750242</v>
      </c>
      <c r="T6" s="20">
        <v>3143342</v>
      </c>
      <c r="U6" s="20">
        <v>8750499</v>
      </c>
      <c r="V6" s="20">
        <v>8750499</v>
      </c>
      <c r="W6" s="20">
        <v>8750499</v>
      </c>
      <c r="X6" s="20">
        <v>1933640</v>
      </c>
      <c r="Y6" s="20">
        <v>6816859</v>
      </c>
      <c r="Z6" s="21">
        <v>352.54</v>
      </c>
      <c r="AA6" s="22">
        <v>1933640</v>
      </c>
    </row>
    <row r="7" spans="1:27" ht="13.5">
      <c r="A7" s="23" t="s">
        <v>34</v>
      </c>
      <c r="B7" s="17"/>
      <c r="C7" s="18">
        <v>64099551</v>
      </c>
      <c r="D7" s="18">
        <v>64099551</v>
      </c>
      <c r="E7" s="19">
        <v>82639054</v>
      </c>
      <c r="F7" s="20">
        <v>56107284</v>
      </c>
      <c r="G7" s="20">
        <v>-10440740</v>
      </c>
      <c r="H7" s="20">
        <v>-5220370</v>
      </c>
      <c r="I7" s="20">
        <v>15387278</v>
      </c>
      <c r="J7" s="20">
        <v>15387278</v>
      </c>
      <c r="K7" s="20">
        <v>17534366</v>
      </c>
      <c r="L7" s="20">
        <v>17747006</v>
      </c>
      <c r="M7" s="20">
        <v>15479894</v>
      </c>
      <c r="N7" s="20">
        <v>15479894</v>
      </c>
      <c r="O7" s="20">
        <v>31648064</v>
      </c>
      <c r="P7" s="20">
        <v>106008144</v>
      </c>
      <c r="Q7" s="20">
        <v>106812002</v>
      </c>
      <c r="R7" s="20">
        <v>106812002</v>
      </c>
      <c r="S7" s="20">
        <v>84251723</v>
      </c>
      <c r="T7" s="20">
        <v>104549027</v>
      </c>
      <c r="U7" s="20">
        <v>88137481</v>
      </c>
      <c r="V7" s="20">
        <v>88137481</v>
      </c>
      <c r="W7" s="20">
        <v>88137481</v>
      </c>
      <c r="X7" s="20">
        <v>56107284</v>
      </c>
      <c r="Y7" s="20">
        <v>32030197</v>
      </c>
      <c r="Z7" s="21">
        <v>57.09</v>
      </c>
      <c r="AA7" s="22">
        <v>56107284</v>
      </c>
    </row>
    <row r="8" spans="1:27" ht="13.5">
      <c r="A8" s="23" t="s">
        <v>35</v>
      </c>
      <c r="B8" s="17"/>
      <c r="C8" s="18">
        <v>4843655</v>
      </c>
      <c r="D8" s="18">
        <v>4843655</v>
      </c>
      <c r="E8" s="19">
        <v>10443660</v>
      </c>
      <c r="F8" s="20">
        <v>13114749</v>
      </c>
      <c r="G8" s="20">
        <v>24738177</v>
      </c>
      <c r="H8" s="20">
        <v>24833350</v>
      </c>
      <c r="I8" s="20">
        <v>2143284</v>
      </c>
      <c r="J8" s="20">
        <v>2143284</v>
      </c>
      <c r="K8" s="20">
        <v>10508578</v>
      </c>
      <c r="L8" s="20">
        <v>9017251</v>
      </c>
      <c r="M8" s="20">
        <v>7497290</v>
      </c>
      <c r="N8" s="20">
        <v>7497290</v>
      </c>
      <c r="O8" s="20">
        <v>-7595368</v>
      </c>
      <c r="P8" s="20">
        <v>-3525890</v>
      </c>
      <c r="Q8" s="20">
        <v>11047702</v>
      </c>
      <c r="R8" s="20">
        <v>11047702</v>
      </c>
      <c r="S8" s="20">
        <v>10611566</v>
      </c>
      <c r="T8" s="20">
        <v>9986387</v>
      </c>
      <c r="U8" s="20">
        <v>9653098</v>
      </c>
      <c r="V8" s="20">
        <v>9653098</v>
      </c>
      <c r="W8" s="20">
        <v>9653098</v>
      </c>
      <c r="X8" s="20">
        <v>13114749</v>
      </c>
      <c r="Y8" s="20">
        <v>-3461651</v>
      </c>
      <c r="Z8" s="21">
        <v>-26.4</v>
      </c>
      <c r="AA8" s="22">
        <v>13114749</v>
      </c>
    </row>
    <row r="9" spans="1:27" ht="13.5">
      <c r="A9" s="23" t="s">
        <v>36</v>
      </c>
      <c r="B9" s="17"/>
      <c r="C9" s="18">
        <v>1013814</v>
      </c>
      <c r="D9" s="18">
        <v>1013814</v>
      </c>
      <c r="E9" s="19">
        <v>2650860</v>
      </c>
      <c r="F9" s="20">
        <v>2650860</v>
      </c>
      <c r="G9" s="20"/>
      <c r="H9" s="20"/>
      <c r="I9" s="20">
        <v>-446639</v>
      </c>
      <c r="J9" s="20">
        <v>-446639</v>
      </c>
      <c r="K9" s="20">
        <v>-464778</v>
      </c>
      <c r="L9" s="20">
        <v>-464778</v>
      </c>
      <c r="M9" s="20">
        <v>-464778</v>
      </c>
      <c r="N9" s="20">
        <v>-464778</v>
      </c>
      <c r="O9" s="20">
        <v>-464778</v>
      </c>
      <c r="P9" s="20">
        <v>549036</v>
      </c>
      <c r="Q9" s="20">
        <v>549035</v>
      </c>
      <c r="R9" s="20">
        <v>549035</v>
      </c>
      <c r="S9" s="20">
        <v>549036</v>
      </c>
      <c r="T9" s="20">
        <v>555855</v>
      </c>
      <c r="U9" s="20">
        <v>555855</v>
      </c>
      <c r="V9" s="20">
        <v>555855</v>
      </c>
      <c r="W9" s="20">
        <v>555855</v>
      </c>
      <c r="X9" s="20">
        <v>2650860</v>
      </c>
      <c r="Y9" s="20">
        <v>-2095005</v>
      </c>
      <c r="Z9" s="21">
        <v>-79.03</v>
      </c>
      <c r="AA9" s="22">
        <v>2650860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71886019</v>
      </c>
      <c r="D12" s="29">
        <f>SUM(D6:D11)</f>
        <v>71886019</v>
      </c>
      <c r="E12" s="30">
        <f t="shared" si="0"/>
        <v>101076612</v>
      </c>
      <c r="F12" s="31">
        <f t="shared" si="0"/>
        <v>73806533</v>
      </c>
      <c r="G12" s="31">
        <f t="shared" si="0"/>
        <v>19910172</v>
      </c>
      <c r="H12" s="31">
        <f t="shared" si="0"/>
        <v>49080127</v>
      </c>
      <c r="I12" s="31">
        <f t="shared" si="0"/>
        <v>33157128</v>
      </c>
      <c r="J12" s="31">
        <f t="shared" si="0"/>
        <v>33157128</v>
      </c>
      <c r="K12" s="31">
        <f t="shared" si="0"/>
        <v>34834057</v>
      </c>
      <c r="L12" s="31">
        <f t="shared" si="0"/>
        <v>35099584</v>
      </c>
      <c r="M12" s="31">
        <f t="shared" si="0"/>
        <v>46575261</v>
      </c>
      <c r="N12" s="31">
        <f t="shared" si="0"/>
        <v>46575261</v>
      </c>
      <c r="O12" s="31">
        <f t="shared" si="0"/>
        <v>47030033</v>
      </c>
      <c r="P12" s="31">
        <f t="shared" si="0"/>
        <v>113596775</v>
      </c>
      <c r="Q12" s="31">
        <f t="shared" si="0"/>
        <v>118408739</v>
      </c>
      <c r="R12" s="31">
        <f t="shared" si="0"/>
        <v>118408739</v>
      </c>
      <c r="S12" s="31">
        <f t="shared" si="0"/>
        <v>133162567</v>
      </c>
      <c r="T12" s="31">
        <f t="shared" si="0"/>
        <v>118234611</v>
      </c>
      <c r="U12" s="31">
        <f t="shared" si="0"/>
        <v>107096933</v>
      </c>
      <c r="V12" s="31">
        <f t="shared" si="0"/>
        <v>107096933</v>
      </c>
      <c r="W12" s="31">
        <f t="shared" si="0"/>
        <v>107096933</v>
      </c>
      <c r="X12" s="31">
        <f t="shared" si="0"/>
        <v>73806533</v>
      </c>
      <c r="Y12" s="31">
        <f t="shared" si="0"/>
        <v>33290400</v>
      </c>
      <c r="Z12" s="32">
        <f>+IF(X12&lt;&gt;0,+(Y12/X12)*100,0)</f>
        <v>45.10495026232976</v>
      </c>
      <c r="AA12" s="33">
        <f>SUM(AA6:AA11)</f>
        <v>73806533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11664129</v>
      </c>
      <c r="D16" s="18">
        <v>11664129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>
        <v>11664128</v>
      </c>
      <c r="Q16" s="20">
        <v>11664128</v>
      </c>
      <c r="R16" s="24">
        <v>11664128</v>
      </c>
      <c r="S16" s="24">
        <v>11664129</v>
      </c>
      <c r="T16" s="20">
        <v>11664129</v>
      </c>
      <c r="U16" s="24">
        <v>11664129</v>
      </c>
      <c r="V16" s="24">
        <v>11664129</v>
      </c>
      <c r="W16" s="24">
        <v>11664129</v>
      </c>
      <c r="X16" s="20"/>
      <c r="Y16" s="24">
        <v>11664129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11866000</v>
      </c>
      <c r="F17" s="20">
        <v>11866000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11866000</v>
      </c>
      <c r="Y17" s="20">
        <v>-11866000</v>
      </c>
      <c r="Z17" s="21">
        <v>-100</v>
      </c>
      <c r="AA17" s="22">
        <v>11866000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194996179</v>
      </c>
      <c r="D19" s="18">
        <v>194996179</v>
      </c>
      <c r="E19" s="19">
        <v>179580274</v>
      </c>
      <c r="F19" s="20">
        <v>161666027</v>
      </c>
      <c r="G19" s="20"/>
      <c r="H19" s="20"/>
      <c r="I19" s="20">
        <v>251419</v>
      </c>
      <c r="J19" s="20">
        <v>251419</v>
      </c>
      <c r="K19" s="20">
        <v>1058398</v>
      </c>
      <c r="L19" s="20">
        <v>1466303</v>
      </c>
      <c r="M19" s="20">
        <v>2337026</v>
      </c>
      <c r="N19" s="20">
        <v>2337026</v>
      </c>
      <c r="O19" s="20">
        <v>4638582</v>
      </c>
      <c r="P19" s="20">
        <v>164413262</v>
      </c>
      <c r="Q19" s="20">
        <v>177204257</v>
      </c>
      <c r="R19" s="20">
        <v>177204257</v>
      </c>
      <c r="S19" s="20">
        <v>224871954</v>
      </c>
      <c r="T19" s="20">
        <v>228172213</v>
      </c>
      <c r="U19" s="20">
        <v>231052844</v>
      </c>
      <c r="V19" s="20">
        <v>231052844</v>
      </c>
      <c r="W19" s="20">
        <v>231052844</v>
      </c>
      <c r="X19" s="20">
        <v>161666027</v>
      </c>
      <c r="Y19" s="20">
        <v>69386817</v>
      </c>
      <c r="Z19" s="21">
        <v>42.92</v>
      </c>
      <c r="AA19" s="22">
        <v>161666027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440254</v>
      </c>
      <c r="F22" s="20">
        <v>440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440</v>
      </c>
      <c r="Y22" s="20">
        <v>-440</v>
      </c>
      <c r="Z22" s="21">
        <v>-100</v>
      </c>
      <c r="AA22" s="22">
        <v>440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206660308</v>
      </c>
      <c r="D24" s="29">
        <f>SUM(D15:D23)</f>
        <v>206660308</v>
      </c>
      <c r="E24" s="36">
        <f t="shared" si="1"/>
        <v>191886528</v>
      </c>
      <c r="F24" s="37">
        <f t="shared" si="1"/>
        <v>173532467</v>
      </c>
      <c r="G24" s="37">
        <f t="shared" si="1"/>
        <v>0</v>
      </c>
      <c r="H24" s="37">
        <f t="shared" si="1"/>
        <v>0</v>
      </c>
      <c r="I24" s="37">
        <f t="shared" si="1"/>
        <v>251419</v>
      </c>
      <c r="J24" s="37">
        <f t="shared" si="1"/>
        <v>251419</v>
      </c>
      <c r="K24" s="37">
        <f t="shared" si="1"/>
        <v>1058398</v>
      </c>
      <c r="L24" s="37">
        <f t="shared" si="1"/>
        <v>1466303</v>
      </c>
      <c r="M24" s="37">
        <f t="shared" si="1"/>
        <v>2337026</v>
      </c>
      <c r="N24" s="37">
        <f t="shared" si="1"/>
        <v>2337026</v>
      </c>
      <c r="O24" s="37">
        <f t="shared" si="1"/>
        <v>4638582</v>
      </c>
      <c r="P24" s="37">
        <f t="shared" si="1"/>
        <v>176077390</v>
      </c>
      <c r="Q24" s="37">
        <f t="shared" si="1"/>
        <v>188868385</v>
      </c>
      <c r="R24" s="37">
        <f t="shared" si="1"/>
        <v>188868385</v>
      </c>
      <c r="S24" s="37">
        <f t="shared" si="1"/>
        <v>236536083</v>
      </c>
      <c r="T24" s="37">
        <f t="shared" si="1"/>
        <v>239836342</v>
      </c>
      <c r="U24" s="37">
        <f t="shared" si="1"/>
        <v>242716973</v>
      </c>
      <c r="V24" s="37">
        <f t="shared" si="1"/>
        <v>242716973</v>
      </c>
      <c r="W24" s="37">
        <f t="shared" si="1"/>
        <v>242716973</v>
      </c>
      <c r="X24" s="37">
        <f t="shared" si="1"/>
        <v>173532467</v>
      </c>
      <c r="Y24" s="37">
        <f t="shared" si="1"/>
        <v>69184506</v>
      </c>
      <c r="Z24" s="38">
        <f>+IF(X24&lt;&gt;0,+(Y24/X24)*100,0)</f>
        <v>39.86833541644976</v>
      </c>
      <c r="AA24" s="39">
        <f>SUM(AA15:AA23)</f>
        <v>173532467</v>
      </c>
    </row>
    <row r="25" spans="1:27" ht="13.5">
      <c r="A25" s="27" t="s">
        <v>51</v>
      </c>
      <c r="B25" s="28"/>
      <c r="C25" s="29">
        <f aca="true" t="shared" si="2" ref="C25:Y25">+C12+C24</f>
        <v>278546327</v>
      </c>
      <c r="D25" s="29">
        <f>+D12+D24</f>
        <v>278546327</v>
      </c>
      <c r="E25" s="30">
        <f t="shared" si="2"/>
        <v>292963140</v>
      </c>
      <c r="F25" s="31">
        <f t="shared" si="2"/>
        <v>247339000</v>
      </c>
      <c r="G25" s="31">
        <f t="shared" si="2"/>
        <v>19910172</v>
      </c>
      <c r="H25" s="31">
        <f t="shared" si="2"/>
        <v>49080127</v>
      </c>
      <c r="I25" s="31">
        <f t="shared" si="2"/>
        <v>33408547</v>
      </c>
      <c r="J25" s="31">
        <f t="shared" si="2"/>
        <v>33408547</v>
      </c>
      <c r="K25" s="31">
        <f t="shared" si="2"/>
        <v>35892455</v>
      </c>
      <c r="L25" s="31">
        <f t="shared" si="2"/>
        <v>36565887</v>
      </c>
      <c r="M25" s="31">
        <f t="shared" si="2"/>
        <v>48912287</v>
      </c>
      <c r="N25" s="31">
        <f t="shared" si="2"/>
        <v>48912287</v>
      </c>
      <c r="O25" s="31">
        <f t="shared" si="2"/>
        <v>51668615</v>
      </c>
      <c r="P25" s="31">
        <f t="shared" si="2"/>
        <v>289674165</v>
      </c>
      <c r="Q25" s="31">
        <f t="shared" si="2"/>
        <v>307277124</v>
      </c>
      <c r="R25" s="31">
        <f t="shared" si="2"/>
        <v>307277124</v>
      </c>
      <c r="S25" s="31">
        <f t="shared" si="2"/>
        <v>369698650</v>
      </c>
      <c r="T25" s="31">
        <f t="shared" si="2"/>
        <v>358070953</v>
      </c>
      <c r="U25" s="31">
        <f t="shared" si="2"/>
        <v>349813906</v>
      </c>
      <c r="V25" s="31">
        <f t="shared" si="2"/>
        <v>349813906</v>
      </c>
      <c r="W25" s="31">
        <f t="shared" si="2"/>
        <v>349813906</v>
      </c>
      <c r="X25" s="31">
        <f t="shared" si="2"/>
        <v>247339000</v>
      </c>
      <c r="Y25" s="31">
        <f t="shared" si="2"/>
        <v>102474906</v>
      </c>
      <c r="Z25" s="32">
        <f>+IF(X25&lt;&gt;0,+(Y25/X25)*100,0)</f>
        <v>41.430953468721064</v>
      </c>
      <c r="AA25" s="33">
        <f>+AA12+AA24</f>
        <v>247339000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6608486</v>
      </c>
      <c r="R29" s="20">
        <v>6608486</v>
      </c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383542</v>
      </c>
      <c r="F30" s="20">
        <v>-31185044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-31185044</v>
      </c>
      <c r="Y30" s="20">
        <v>31185044</v>
      </c>
      <c r="Z30" s="21">
        <v>-100</v>
      </c>
      <c r="AA30" s="22">
        <v>-31185044</v>
      </c>
    </row>
    <row r="31" spans="1:27" ht="13.5">
      <c r="A31" s="23" t="s">
        <v>56</v>
      </c>
      <c r="B31" s="17"/>
      <c r="C31" s="18">
        <v>24792497</v>
      </c>
      <c r="D31" s="18">
        <v>24792497</v>
      </c>
      <c r="E31" s="19">
        <v>195023</v>
      </c>
      <c r="F31" s="20">
        <v>195023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14162590</v>
      </c>
      <c r="T31" s="20"/>
      <c r="U31" s="20">
        <v>38599006</v>
      </c>
      <c r="V31" s="20">
        <v>38599006</v>
      </c>
      <c r="W31" s="20">
        <v>38599006</v>
      </c>
      <c r="X31" s="20">
        <v>195023</v>
      </c>
      <c r="Y31" s="20">
        <v>38403983</v>
      </c>
      <c r="Z31" s="21">
        <v>19692.03</v>
      </c>
      <c r="AA31" s="22">
        <v>195023</v>
      </c>
    </row>
    <row r="32" spans="1:27" ht="13.5">
      <c r="A32" s="23" t="s">
        <v>57</v>
      </c>
      <c r="B32" s="17"/>
      <c r="C32" s="18">
        <v>14712089</v>
      </c>
      <c r="D32" s="18">
        <v>14712089</v>
      </c>
      <c r="E32" s="19">
        <v>40058271</v>
      </c>
      <c r="F32" s="20">
        <v>30504462</v>
      </c>
      <c r="G32" s="20">
        <v>14986732</v>
      </c>
      <c r="H32" s="20">
        <v>7543032</v>
      </c>
      <c r="I32" s="20">
        <v>9244984</v>
      </c>
      <c r="J32" s="20">
        <v>9244984</v>
      </c>
      <c r="K32" s="20">
        <v>16621644</v>
      </c>
      <c r="L32" s="20">
        <v>21301544</v>
      </c>
      <c r="M32" s="20">
        <v>17022067</v>
      </c>
      <c r="N32" s="20">
        <v>17022067</v>
      </c>
      <c r="O32" s="20">
        <v>25344420</v>
      </c>
      <c r="P32" s="20">
        <v>32907805</v>
      </c>
      <c r="Q32" s="20">
        <v>43069213</v>
      </c>
      <c r="R32" s="20">
        <v>43069213</v>
      </c>
      <c r="S32" s="20">
        <v>43009355</v>
      </c>
      <c r="T32" s="20">
        <v>37451453</v>
      </c>
      <c r="U32" s="20">
        <v>29706351</v>
      </c>
      <c r="V32" s="20">
        <v>29706351</v>
      </c>
      <c r="W32" s="20">
        <v>29706351</v>
      </c>
      <c r="X32" s="20">
        <v>30504462</v>
      </c>
      <c r="Y32" s="20">
        <v>-798111</v>
      </c>
      <c r="Z32" s="21">
        <v>-2.62</v>
      </c>
      <c r="AA32" s="22">
        <v>30504462</v>
      </c>
    </row>
    <row r="33" spans="1:27" ht="13.5">
      <c r="A33" s="23" t="s">
        <v>58</v>
      </c>
      <c r="B33" s="17"/>
      <c r="C33" s="18">
        <v>1172750</v>
      </c>
      <c r="D33" s="18">
        <v>1172750</v>
      </c>
      <c r="E33" s="19"/>
      <c r="F33" s="20"/>
      <c r="G33" s="20">
        <v>-10574</v>
      </c>
      <c r="H33" s="20">
        <v>-5287</v>
      </c>
      <c r="I33" s="20">
        <v>-16538</v>
      </c>
      <c r="J33" s="20">
        <v>-16538</v>
      </c>
      <c r="K33" s="20">
        <v>-33986</v>
      </c>
      <c r="L33" s="20">
        <v>-40959</v>
      </c>
      <c r="M33" s="20">
        <v>-67937</v>
      </c>
      <c r="N33" s="20">
        <v>-67937</v>
      </c>
      <c r="O33" s="20">
        <v>-807874</v>
      </c>
      <c r="P33" s="20">
        <v>288527</v>
      </c>
      <c r="Q33" s="20">
        <v>280859</v>
      </c>
      <c r="R33" s="20">
        <v>280859</v>
      </c>
      <c r="S33" s="20">
        <v>13148656</v>
      </c>
      <c r="T33" s="20">
        <v>267230</v>
      </c>
      <c r="U33" s="20">
        <v>251469</v>
      </c>
      <c r="V33" s="20">
        <v>251469</v>
      </c>
      <c r="W33" s="20">
        <v>251469</v>
      </c>
      <c r="X33" s="20"/>
      <c r="Y33" s="20">
        <v>251469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40677336</v>
      </c>
      <c r="D34" s="29">
        <f>SUM(D29:D33)</f>
        <v>40677336</v>
      </c>
      <c r="E34" s="30">
        <f t="shared" si="3"/>
        <v>40636836</v>
      </c>
      <c r="F34" s="31">
        <f t="shared" si="3"/>
        <v>-485559</v>
      </c>
      <c r="G34" s="31">
        <f t="shared" si="3"/>
        <v>14976158</v>
      </c>
      <c r="H34" s="31">
        <f t="shared" si="3"/>
        <v>7537745</v>
      </c>
      <c r="I34" s="31">
        <f t="shared" si="3"/>
        <v>9228446</v>
      </c>
      <c r="J34" s="31">
        <f t="shared" si="3"/>
        <v>9228446</v>
      </c>
      <c r="K34" s="31">
        <f t="shared" si="3"/>
        <v>16587658</v>
      </c>
      <c r="L34" s="31">
        <f t="shared" si="3"/>
        <v>21260585</v>
      </c>
      <c r="M34" s="31">
        <f t="shared" si="3"/>
        <v>16954130</v>
      </c>
      <c r="N34" s="31">
        <f t="shared" si="3"/>
        <v>16954130</v>
      </c>
      <c r="O34" s="31">
        <f t="shared" si="3"/>
        <v>24536546</v>
      </c>
      <c r="P34" s="31">
        <f t="shared" si="3"/>
        <v>33196332</v>
      </c>
      <c r="Q34" s="31">
        <f t="shared" si="3"/>
        <v>49958558</v>
      </c>
      <c r="R34" s="31">
        <f t="shared" si="3"/>
        <v>49958558</v>
      </c>
      <c r="S34" s="31">
        <f t="shared" si="3"/>
        <v>70320601</v>
      </c>
      <c r="T34" s="31">
        <f t="shared" si="3"/>
        <v>37718683</v>
      </c>
      <c r="U34" s="31">
        <f t="shared" si="3"/>
        <v>68556826</v>
      </c>
      <c r="V34" s="31">
        <f t="shared" si="3"/>
        <v>68556826</v>
      </c>
      <c r="W34" s="31">
        <f t="shared" si="3"/>
        <v>68556826</v>
      </c>
      <c r="X34" s="31">
        <f t="shared" si="3"/>
        <v>-485559</v>
      </c>
      <c r="Y34" s="31">
        <f t="shared" si="3"/>
        <v>69042385</v>
      </c>
      <c r="Z34" s="32">
        <f>+IF(X34&lt;&gt;0,+(Y34/X34)*100,0)</f>
        <v>-14219.154623845918</v>
      </c>
      <c r="AA34" s="33">
        <f>SUM(AA29:AA33)</f>
        <v>-485559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762529</v>
      </c>
      <c r="F37" s="20">
        <v>859554</v>
      </c>
      <c r="G37" s="20"/>
      <c r="H37" s="20"/>
      <c r="I37" s="20"/>
      <c r="J37" s="20"/>
      <c r="K37" s="20"/>
      <c r="L37" s="20"/>
      <c r="M37" s="20">
        <v>158818</v>
      </c>
      <c r="N37" s="20">
        <v>158818</v>
      </c>
      <c r="O37" s="20">
        <v>158818</v>
      </c>
      <c r="P37" s="20">
        <v>223689377</v>
      </c>
      <c r="Q37" s="20">
        <v>223689377</v>
      </c>
      <c r="R37" s="20">
        <v>223689377</v>
      </c>
      <c r="S37" s="20">
        <v>223689377</v>
      </c>
      <c r="T37" s="20">
        <v>223689377</v>
      </c>
      <c r="U37" s="20">
        <v>223792053</v>
      </c>
      <c r="V37" s="20">
        <v>223792053</v>
      </c>
      <c r="W37" s="20">
        <v>223792053</v>
      </c>
      <c r="X37" s="20">
        <v>859554</v>
      </c>
      <c r="Y37" s="20">
        <v>222932499</v>
      </c>
      <c r="Z37" s="21">
        <v>25935.83</v>
      </c>
      <c r="AA37" s="22">
        <v>859554</v>
      </c>
    </row>
    <row r="38" spans="1:27" ht="13.5">
      <c r="A38" s="23" t="s">
        <v>58</v>
      </c>
      <c r="B38" s="17"/>
      <c r="C38" s="18">
        <v>5251982</v>
      </c>
      <c r="D38" s="18">
        <v>5251982</v>
      </c>
      <c r="E38" s="19">
        <v>4222982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v>5251982</v>
      </c>
      <c r="Q38" s="20">
        <v>5251982</v>
      </c>
      <c r="R38" s="20">
        <v>5251982</v>
      </c>
      <c r="S38" s="20">
        <v>16839557</v>
      </c>
      <c r="T38" s="20">
        <v>5251982</v>
      </c>
      <c r="U38" s="20">
        <v>5251982</v>
      </c>
      <c r="V38" s="20">
        <v>5251982</v>
      </c>
      <c r="W38" s="20">
        <v>5251982</v>
      </c>
      <c r="X38" s="20"/>
      <c r="Y38" s="20">
        <v>5251982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5251982</v>
      </c>
      <c r="D39" s="29">
        <f>SUM(D37:D38)</f>
        <v>5251982</v>
      </c>
      <c r="E39" s="36">
        <f t="shared" si="4"/>
        <v>4985511</v>
      </c>
      <c r="F39" s="37">
        <f t="shared" si="4"/>
        <v>859554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158818</v>
      </c>
      <c r="N39" s="37">
        <f t="shared" si="4"/>
        <v>158818</v>
      </c>
      <c r="O39" s="37">
        <f t="shared" si="4"/>
        <v>158818</v>
      </c>
      <c r="P39" s="37">
        <f t="shared" si="4"/>
        <v>228941359</v>
      </c>
      <c r="Q39" s="37">
        <f t="shared" si="4"/>
        <v>228941359</v>
      </c>
      <c r="R39" s="37">
        <f t="shared" si="4"/>
        <v>228941359</v>
      </c>
      <c r="S39" s="37">
        <f t="shared" si="4"/>
        <v>240528934</v>
      </c>
      <c r="T39" s="37">
        <f t="shared" si="4"/>
        <v>228941359</v>
      </c>
      <c r="U39" s="37">
        <f t="shared" si="4"/>
        <v>229044035</v>
      </c>
      <c r="V39" s="37">
        <f t="shared" si="4"/>
        <v>229044035</v>
      </c>
      <c r="W39" s="37">
        <f t="shared" si="4"/>
        <v>229044035</v>
      </c>
      <c r="X39" s="37">
        <f t="shared" si="4"/>
        <v>859554</v>
      </c>
      <c r="Y39" s="37">
        <f t="shared" si="4"/>
        <v>228184481</v>
      </c>
      <c r="Z39" s="38">
        <f>+IF(X39&lt;&gt;0,+(Y39/X39)*100,0)</f>
        <v>26546.846504117253</v>
      </c>
      <c r="AA39" s="39">
        <f>SUM(AA37:AA38)</f>
        <v>859554</v>
      </c>
    </row>
    <row r="40" spans="1:27" ht="13.5">
      <c r="A40" s="27" t="s">
        <v>62</v>
      </c>
      <c r="B40" s="28"/>
      <c r="C40" s="29">
        <f aca="true" t="shared" si="5" ref="C40:Y40">+C34+C39</f>
        <v>45929318</v>
      </c>
      <c r="D40" s="29">
        <f>+D34+D39</f>
        <v>45929318</v>
      </c>
      <c r="E40" s="30">
        <f t="shared" si="5"/>
        <v>45622347</v>
      </c>
      <c r="F40" s="31">
        <f t="shared" si="5"/>
        <v>373995</v>
      </c>
      <c r="G40" s="31">
        <f t="shared" si="5"/>
        <v>14976158</v>
      </c>
      <c r="H40" s="31">
        <f t="shared" si="5"/>
        <v>7537745</v>
      </c>
      <c r="I40" s="31">
        <f t="shared" si="5"/>
        <v>9228446</v>
      </c>
      <c r="J40" s="31">
        <f t="shared" si="5"/>
        <v>9228446</v>
      </c>
      <c r="K40" s="31">
        <f t="shared" si="5"/>
        <v>16587658</v>
      </c>
      <c r="L40" s="31">
        <f t="shared" si="5"/>
        <v>21260585</v>
      </c>
      <c r="M40" s="31">
        <f t="shared" si="5"/>
        <v>17112948</v>
      </c>
      <c r="N40" s="31">
        <f t="shared" si="5"/>
        <v>17112948</v>
      </c>
      <c r="O40" s="31">
        <f t="shared" si="5"/>
        <v>24695364</v>
      </c>
      <c r="P40" s="31">
        <f t="shared" si="5"/>
        <v>262137691</v>
      </c>
      <c r="Q40" s="31">
        <f t="shared" si="5"/>
        <v>278899917</v>
      </c>
      <c r="R40" s="31">
        <f t="shared" si="5"/>
        <v>278899917</v>
      </c>
      <c r="S40" s="31">
        <f t="shared" si="5"/>
        <v>310849535</v>
      </c>
      <c r="T40" s="31">
        <f t="shared" si="5"/>
        <v>266660042</v>
      </c>
      <c r="U40" s="31">
        <f t="shared" si="5"/>
        <v>297600861</v>
      </c>
      <c r="V40" s="31">
        <f t="shared" si="5"/>
        <v>297600861</v>
      </c>
      <c r="W40" s="31">
        <f t="shared" si="5"/>
        <v>297600861</v>
      </c>
      <c r="X40" s="31">
        <f t="shared" si="5"/>
        <v>373995</v>
      </c>
      <c r="Y40" s="31">
        <f t="shared" si="5"/>
        <v>297226866</v>
      </c>
      <c r="Z40" s="32">
        <f>+IF(X40&lt;&gt;0,+(Y40/X40)*100,0)</f>
        <v>79473.48654393776</v>
      </c>
      <c r="AA40" s="33">
        <f>+AA34+AA39</f>
        <v>373995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232617009</v>
      </c>
      <c r="D42" s="43">
        <f>+D25-D40</f>
        <v>232617009</v>
      </c>
      <c r="E42" s="44">
        <f t="shared" si="6"/>
        <v>247340793</v>
      </c>
      <c r="F42" s="45">
        <f t="shared" si="6"/>
        <v>246965005</v>
      </c>
      <c r="G42" s="45">
        <f t="shared" si="6"/>
        <v>4934014</v>
      </c>
      <c r="H42" s="45">
        <f t="shared" si="6"/>
        <v>41542382</v>
      </c>
      <c r="I42" s="45">
        <f t="shared" si="6"/>
        <v>24180101</v>
      </c>
      <c r="J42" s="45">
        <f t="shared" si="6"/>
        <v>24180101</v>
      </c>
      <c r="K42" s="45">
        <f t="shared" si="6"/>
        <v>19304797</v>
      </c>
      <c r="L42" s="45">
        <f t="shared" si="6"/>
        <v>15305302</v>
      </c>
      <c r="M42" s="45">
        <f t="shared" si="6"/>
        <v>31799339</v>
      </c>
      <c r="N42" s="45">
        <f t="shared" si="6"/>
        <v>31799339</v>
      </c>
      <c r="O42" s="45">
        <f t="shared" si="6"/>
        <v>26973251</v>
      </c>
      <c r="P42" s="45">
        <f t="shared" si="6"/>
        <v>27536474</v>
      </c>
      <c r="Q42" s="45">
        <f t="shared" si="6"/>
        <v>28377207</v>
      </c>
      <c r="R42" s="45">
        <f t="shared" si="6"/>
        <v>28377207</v>
      </c>
      <c r="S42" s="45">
        <f t="shared" si="6"/>
        <v>58849115</v>
      </c>
      <c r="T42" s="45">
        <f t="shared" si="6"/>
        <v>91410911</v>
      </c>
      <c r="U42" s="45">
        <f t="shared" si="6"/>
        <v>52213045</v>
      </c>
      <c r="V42" s="45">
        <f t="shared" si="6"/>
        <v>52213045</v>
      </c>
      <c r="W42" s="45">
        <f t="shared" si="6"/>
        <v>52213045</v>
      </c>
      <c r="X42" s="45">
        <f t="shared" si="6"/>
        <v>246965005</v>
      </c>
      <c r="Y42" s="45">
        <f t="shared" si="6"/>
        <v>-194751960</v>
      </c>
      <c r="Z42" s="46">
        <f>+IF(X42&lt;&gt;0,+(Y42/X42)*100,0)</f>
        <v>-78.85811999963315</v>
      </c>
      <c r="AA42" s="47">
        <f>+AA25-AA40</f>
        <v>246965005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232243222</v>
      </c>
      <c r="D45" s="18">
        <v>232243222</v>
      </c>
      <c r="E45" s="19">
        <v>246967005</v>
      </c>
      <c r="F45" s="20">
        <v>246965005</v>
      </c>
      <c r="G45" s="20">
        <v>4934015</v>
      </c>
      <c r="H45" s="20">
        <v>41542382</v>
      </c>
      <c r="I45" s="20">
        <v>24180101</v>
      </c>
      <c r="J45" s="20">
        <v>24180101</v>
      </c>
      <c r="K45" s="20">
        <v>19304797</v>
      </c>
      <c r="L45" s="20">
        <v>15305303</v>
      </c>
      <c r="M45" s="20">
        <v>31799339</v>
      </c>
      <c r="N45" s="20">
        <v>31799339</v>
      </c>
      <c r="O45" s="20">
        <v>26973250</v>
      </c>
      <c r="P45" s="20">
        <v>27162687</v>
      </c>
      <c r="Q45" s="20">
        <v>28003420</v>
      </c>
      <c r="R45" s="20">
        <v>28003420</v>
      </c>
      <c r="S45" s="20">
        <v>58475328</v>
      </c>
      <c r="T45" s="20">
        <v>52411877</v>
      </c>
      <c r="U45" s="20">
        <v>51839258</v>
      </c>
      <c r="V45" s="20">
        <v>51839258</v>
      </c>
      <c r="W45" s="20">
        <v>51839258</v>
      </c>
      <c r="X45" s="20">
        <v>246965005</v>
      </c>
      <c r="Y45" s="20">
        <v>-195125747</v>
      </c>
      <c r="Z45" s="48">
        <v>-79.01</v>
      </c>
      <c r="AA45" s="22">
        <v>246965005</v>
      </c>
    </row>
    <row r="46" spans="1:27" ht="13.5">
      <c r="A46" s="23" t="s">
        <v>67</v>
      </c>
      <c r="B46" s="17"/>
      <c r="C46" s="18">
        <v>373787</v>
      </c>
      <c r="D46" s="18">
        <v>373787</v>
      </c>
      <c r="E46" s="19">
        <v>373788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v>373787</v>
      </c>
      <c r="Q46" s="20">
        <v>373787</v>
      </c>
      <c r="R46" s="20">
        <v>373787</v>
      </c>
      <c r="S46" s="20">
        <v>373787</v>
      </c>
      <c r="T46" s="20">
        <v>38999034</v>
      </c>
      <c r="U46" s="20">
        <v>373787</v>
      </c>
      <c r="V46" s="20">
        <v>373787</v>
      </c>
      <c r="W46" s="20">
        <v>373787</v>
      </c>
      <c r="X46" s="20"/>
      <c r="Y46" s="20">
        <v>373787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232617009</v>
      </c>
      <c r="D48" s="51">
        <f>SUM(D45:D47)</f>
        <v>232617009</v>
      </c>
      <c r="E48" s="52">
        <f t="shared" si="7"/>
        <v>247340793</v>
      </c>
      <c r="F48" s="53">
        <f t="shared" si="7"/>
        <v>246965005</v>
      </c>
      <c r="G48" s="53">
        <f t="shared" si="7"/>
        <v>4934015</v>
      </c>
      <c r="H48" s="53">
        <f t="shared" si="7"/>
        <v>41542382</v>
      </c>
      <c r="I48" s="53">
        <f t="shared" si="7"/>
        <v>24180101</v>
      </c>
      <c r="J48" s="53">
        <f t="shared" si="7"/>
        <v>24180101</v>
      </c>
      <c r="K48" s="53">
        <f t="shared" si="7"/>
        <v>19304797</v>
      </c>
      <c r="L48" s="53">
        <f t="shared" si="7"/>
        <v>15305303</v>
      </c>
      <c r="M48" s="53">
        <f t="shared" si="7"/>
        <v>31799339</v>
      </c>
      <c r="N48" s="53">
        <f t="shared" si="7"/>
        <v>31799339</v>
      </c>
      <c r="O48" s="53">
        <f t="shared" si="7"/>
        <v>26973250</v>
      </c>
      <c r="P48" s="53">
        <f t="shared" si="7"/>
        <v>27536474</v>
      </c>
      <c r="Q48" s="53">
        <f t="shared" si="7"/>
        <v>28377207</v>
      </c>
      <c r="R48" s="53">
        <f t="shared" si="7"/>
        <v>28377207</v>
      </c>
      <c r="S48" s="53">
        <f t="shared" si="7"/>
        <v>58849115</v>
      </c>
      <c r="T48" s="53">
        <f t="shared" si="7"/>
        <v>91410911</v>
      </c>
      <c r="U48" s="53">
        <f t="shared" si="7"/>
        <v>52213045</v>
      </c>
      <c r="V48" s="53">
        <f t="shared" si="7"/>
        <v>52213045</v>
      </c>
      <c r="W48" s="53">
        <f t="shared" si="7"/>
        <v>52213045</v>
      </c>
      <c r="X48" s="53">
        <f t="shared" si="7"/>
        <v>246965005</v>
      </c>
      <c r="Y48" s="53">
        <f t="shared" si="7"/>
        <v>-194751960</v>
      </c>
      <c r="Z48" s="54">
        <f>+IF(X48&lt;&gt;0,+(Y48/X48)*100,0)</f>
        <v>-78.85811999963315</v>
      </c>
      <c r="AA48" s="55">
        <f>SUM(AA45:AA47)</f>
        <v>246965005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160671372</v>
      </c>
      <c r="D6" s="18">
        <v>160671372</v>
      </c>
      <c r="E6" s="19">
        <v>96675909</v>
      </c>
      <c r="F6" s="20">
        <v>181341909</v>
      </c>
      <c r="G6" s="20">
        <v>206604274</v>
      </c>
      <c r="H6" s="20">
        <v>77582562</v>
      </c>
      <c r="I6" s="20">
        <v>54969355</v>
      </c>
      <c r="J6" s="20">
        <v>54969355</v>
      </c>
      <c r="K6" s="20">
        <v>84508923</v>
      </c>
      <c r="L6" s="20">
        <v>61243113</v>
      </c>
      <c r="M6" s="20">
        <v>69477458</v>
      </c>
      <c r="N6" s="20">
        <v>69477458</v>
      </c>
      <c r="O6" s="20">
        <v>81627527</v>
      </c>
      <c r="P6" s="20">
        <v>79547045</v>
      </c>
      <c r="Q6" s="20">
        <v>95207457</v>
      </c>
      <c r="R6" s="20">
        <v>95207457</v>
      </c>
      <c r="S6" s="20">
        <v>90837424</v>
      </c>
      <c r="T6" s="20">
        <v>55915572</v>
      </c>
      <c r="U6" s="20">
        <v>26800284</v>
      </c>
      <c r="V6" s="20">
        <v>26800284</v>
      </c>
      <c r="W6" s="20">
        <v>26800284</v>
      </c>
      <c r="X6" s="20">
        <v>181341909</v>
      </c>
      <c r="Y6" s="20">
        <v>-154541625</v>
      </c>
      <c r="Z6" s="21">
        <v>-85.22</v>
      </c>
      <c r="AA6" s="22">
        <v>181341909</v>
      </c>
    </row>
    <row r="7" spans="1:27" ht="13.5">
      <c r="A7" s="23" t="s">
        <v>34</v>
      </c>
      <c r="B7" s="17"/>
      <c r="C7" s="18"/>
      <c r="D7" s="18"/>
      <c r="E7" s="19">
        <v>9077472</v>
      </c>
      <c r="F7" s="20">
        <v>17134547</v>
      </c>
      <c r="G7" s="20">
        <v>180523585</v>
      </c>
      <c r="H7" s="20">
        <v>224868048</v>
      </c>
      <c r="I7" s="20">
        <v>193000592</v>
      </c>
      <c r="J7" s="20">
        <v>193000592</v>
      </c>
      <c r="K7" s="20">
        <v>125854688</v>
      </c>
      <c r="L7" s="20">
        <v>133157276</v>
      </c>
      <c r="M7" s="20">
        <v>226294086</v>
      </c>
      <c r="N7" s="20">
        <v>226294086</v>
      </c>
      <c r="O7" s="20">
        <v>215787032</v>
      </c>
      <c r="P7" s="20">
        <v>166950102</v>
      </c>
      <c r="Q7" s="20">
        <v>290036379</v>
      </c>
      <c r="R7" s="20">
        <v>290036379</v>
      </c>
      <c r="S7" s="20">
        <v>221610281</v>
      </c>
      <c r="T7" s="20">
        <v>25142101</v>
      </c>
      <c r="U7" s="20">
        <v>222064090</v>
      </c>
      <c r="V7" s="20">
        <v>222064090</v>
      </c>
      <c r="W7" s="20">
        <v>222064090</v>
      </c>
      <c r="X7" s="20">
        <v>17134547</v>
      </c>
      <c r="Y7" s="20">
        <v>204929543</v>
      </c>
      <c r="Z7" s="21">
        <v>1196</v>
      </c>
      <c r="AA7" s="22">
        <v>17134547</v>
      </c>
    </row>
    <row r="8" spans="1:27" ht="13.5">
      <c r="A8" s="23" t="s">
        <v>35</v>
      </c>
      <c r="B8" s="17"/>
      <c r="C8" s="18">
        <v>3762875</v>
      </c>
      <c r="D8" s="18">
        <v>3762875</v>
      </c>
      <c r="E8" s="19">
        <v>66130366</v>
      </c>
      <c r="F8" s="20">
        <v>96589537</v>
      </c>
      <c r="G8" s="20">
        <v>123811921</v>
      </c>
      <c r="H8" s="20">
        <v>268892747</v>
      </c>
      <c r="I8" s="20">
        <v>272347766</v>
      </c>
      <c r="J8" s="20">
        <v>272347766</v>
      </c>
      <c r="K8" s="20">
        <v>124429159</v>
      </c>
      <c r="L8" s="20">
        <v>138631821</v>
      </c>
      <c r="M8" s="20">
        <v>68390576</v>
      </c>
      <c r="N8" s="20">
        <v>68390576</v>
      </c>
      <c r="O8" s="20">
        <v>77116398</v>
      </c>
      <c r="P8" s="20">
        <v>106084553</v>
      </c>
      <c r="Q8" s="20">
        <v>161948459</v>
      </c>
      <c r="R8" s="20">
        <v>161948459</v>
      </c>
      <c r="S8" s="20">
        <v>115902243</v>
      </c>
      <c r="T8" s="20">
        <v>174625222</v>
      </c>
      <c r="U8" s="20">
        <v>182008530</v>
      </c>
      <c r="V8" s="20">
        <v>182008530</v>
      </c>
      <c r="W8" s="20">
        <v>182008530</v>
      </c>
      <c r="X8" s="20">
        <v>96589537</v>
      </c>
      <c r="Y8" s="20">
        <v>85418993</v>
      </c>
      <c r="Z8" s="21">
        <v>88.44</v>
      </c>
      <c r="AA8" s="22">
        <v>96589537</v>
      </c>
    </row>
    <row r="9" spans="1:27" ht="13.5">
      <c r="A9" s="23" t="s">
        <v>36</v>
      </c>
      <c r="B9" s="17"/>
      <c r="C9" s="18">
        <v>23284043</v>
      </c>
      <c r="D9" s="18">
        <v>23284043</v>
      </c>
      <c r="E9" s="19">
        <v>29116836</v>
      </c>
      <c r="F9" s="20">
        <v>5116836</v>
      </c>
      <c r="G9" s="20">
        <v>28390036</v>
      </c>
      <c r="H9" s="20">
        <v>8676348</v>
      </c>
      <c r="I9" s="20">
        <v>8819879</v>
      </c>
      <c r="J9" s="20">
        <v>8819879</v>
      </c>
      <c r="K9" s="20">
        <v>8573886</v>
      </c>
      <c r="L9" s="20">
        <v>3681131</v>
      </c>
      <c r="M9" s="20">
        <v>3745266</v>
      </c>
      <c r="N9" s="20">
        <v>3745266</v>
      </c>
      <c r="O9" s="20">
        <v>3979061</v>
      </c>
      <c r="P9" s="20">
        <v>4023618</v>
      </c>
      <c r="Q9" s="20">
        <v>3807691</v>
      </c>
      <c r="R9" s="20">
        <v>3807691</v>
      </c>
      <c r="S9" s="20">
        <v>2660886</v>
      </c>
      <c r="T9" s="20">
        <v>2610001</v>
      </c>
      <c r="U9" s="20">
        <v>6488867</v>
      </c>
      <c r="V9" s="20">
        <v>6488867</v>
      </c>
      <c r="W9" s="20">
        <v>6488867</v>
      </c>
      <c r="X9" s="20">
        <v>5116836</v>
      </c>
      <c r="Y9" s="20">
        <v>1372031</v>
      </c>
      <c r="Z9" s="21">
        <v>26.81</v>
      </c>
      <c r="AA9" s="22">
        <v>5116836</v>
      </c>
    </row>
    <row r="10" spans="1:27" ht="13.5">
      <c r="A10" s="23" t="s">
        <v>37</v>
      </c>
      <c r="B10" s="17"/>
      <c r="C10" s="18">
        <v>132443320</v>
      </c>
      <c r="D10" s="18">
        <v>132443320</v>
      </c>
      <c r="E10" s="19">
        <v>60485</v>
      </c>
      <c r="F10" s="20">
        <v>60485</v>
      </c>
      <c r="G10" s="24">
        <v>32042</v>
      </c>
      <c r="H10" s="24">
        <v>32042</v>
      </c>
      <c r="I10" s="24">
        <v>32042</v>
      </c>
      <c r="J10" s="20">
        <v>32042</v>
      </c>
      <c r="K10" s="24">
        <v>32042</v>
      </c>
      <c r="L10" s="24">
        <v>32042</v>
      </c>
      <c r="M10" s="20">
        <v>32042</v>
      </c>
      <c r="N10" s="24">
        <v>32042</v>
      </c>
      <c r="O10" s="24">
        <v>32042</v>
      </c>
      <c r="P10" s="24">
        <v>32042</v>
      </c>
      <c r="Q10" s="20">
        <v>32042</v>
      </c>
      <c r="R10" s="24">
        <v>32042</v>
      </c>
      <c r="S10" s="24">
        <v>32042</v>
      </c>
      <c r="T10" s="20">
        <v>32042</v>
      </c>
      <c r="U10" s="24">
        <v>32042</v>
      </c>
      <c r="V10" s="24">
        <v>32042</v>
      </c>
      <c r="W10" s="24">
        <v>32042</v>
      </c>
      <c r="X10" s="20">
        <v>60485</v>
      </c>
      <c r="Y10" s="24">
        <v>-28443</v>
      </c>
      <c r="Z10" s="25">
        <v>-47.02</v>
      </c>
      <c r="AA10" s="26">
        <v>60485</v>
      </c>
    </row>
    <row r="11" spans="1:27" ht="13.5">
      <c r="A11" s="23" t="s">
        <v>38</v>
      </c>
      <c r="B11" s="17"/>
      <c r="C11" s="18">
        <v>8069416</v>
      </c>
      <c r="D11" s="18">
        <v>8069416</v>
      </c>
      <c r="E11" s="19">
        <v>8621840</v>
      </c>
      <c r="F11" s="20">
        <v>8621840</v>
      </c>
      <c r="G11" s="20">
        <v>8623265</v>
      </c>
      <c r="H11" s="20">
        <v>8359197</v>
      </c>
      <c r="I11" s="20">
        <v>8310622</v>
      </c>
      <c r="J11" s="20">
        <v>8310622</v>
      </c>
      <c r="K11" s="20">
        <v>8712054</v>
      </c>
      <c r="L11" s="20">
        <v>9851805</v>
      </c>
      <c r="M11" s="20">
        <v>10331294</v>
      </c>
      <c r="N11" s="20">
        <v>10331294</v>
      </c>
      <c r="O11" s="20">
        <v>10864384</v>
      </c>
      <c r="P11" s="20">
        <v>11255207</v>
      </c>
      <c r="Q11" s="20">
        <v>11529232</v>
      </c>
      <c r="R11" s="20">
        <v>11529232</v>
      </c>
      <c r="S11" s="20">
        <v>11314013</v>
      </c>
      <c r="T11" s="20">
        <v>10791350</v>
      </c>
      <c r="U11" s="20">
        <v>9862908</v>
      </c>
      <c r="V11" s="20">
        <v>9862908</v>
      </c>
      <c r="W11" s="20">
        <v>9862908</v>
      </c>
      <c r="X11" s="20">
        <v>8621840</v>
      </c>
      <c r="Y11" s="20">
        <v>1241068</v>
      </c>
      <c r="Z11" s="21">
        <v>14.39</v>
      </c>
      <c r="AA11" s="22">
        <v>8621840</v>
      </c>
    </row>
    <row r="12" spans="1:27" ht="13.5">
      <c r="A12" s="27" t="s">
        <v>39</v>
      </c>
      <c r="B12" s="28"/>
      <c r="C12" s="29">
        <f aca="true" t="shared" si="0" ref="C12:Y12">SUM(C6:C11)</f>
        <v>328231026</v>
      </c>
      <c r="D12" s="29">
        <f>SUM(D6:D11)</f>
        <v>328231026</v>
      </c>
      <c r="E12" s="30">
        <f t="shared" si="0"/>
        <v>209682908</v>
      </c>
      <c r="F12" s="31">
        <f t="shared" si="0"/>
        <v>308865154</v>
      </c>
      <c r="G12" s="31">
        <f t="shared" si="0"/>
        <v>547985123</v>
      </c>
      <c r="H12" s="31">
        <f t="shared" si="0"/>
        <v>588410944</v>
      </c>
      <c r="I12" s="31">
        <f t="shared" si="0"/>
        <v>537480256</v>
      </c>
      <c r="J12" s="31">
        <f t="shared" si="0"/>
        <v>537480256</v>
      </c>
      <c r="K12" s="31">
        <f t="shared" si="0"/>
        <v>352110752</v>
      </c>
      <c r="L12" s="31">
        <f t="shared" si="0"/>
        <v>346597188</v>
      </c>
      <c r="M12" s="31">
        <f t="shared" si="0"/>
        <v>378270722</v>
      </c>
      <c r="N12" s="31">
        <f t="shared" si="0"/>
        <v>378270722</v>
      </c>
      <c r="O12" s="31">
        <f t="shared" si="0"/>
        <v>389406444</v>
      </c>
      <c r="P12" s="31">
        <f t="shared" si="0"/>
        <v>367892567</v>
      </c>
      <c r="Q12" s="31">
        <f t="shared" si="0"/>
        <v>562561260</v>
      </c>
      <c r="R12" s="31">
        <f t="shared" si="0"/>
        <v>562561260</v>
      </c>
      <c r="S12" s="31">
        <f t="shared" si="0"/>
        <v>442356889</v>
      </c>
      <c r="T12" s="31">
        <f t="shared" si="0"/>
        <v>269116288</v>
      </c>
      <c r="U12" s="31">
        <f t="shared" si="0"/>
        <v>447256721</v>
      </c>
      <c r="V12" s="31">
        <f t="shared" si="0"/>
        <v>447256721</v>
      </c>
      <c r="W12" s="31">
        <f t="shared" si="0"/>
        <v>447256721</v>
      </c>
      <c r="X12" s="31">
        <f t="shared" si="0"/>
        <v>308865154</v>
      </c>
      <c r="Y12" s="31">
        <f t="shared" si="0"/>
        <v>138391567</v>
      </c>
      <c r="Z12" s="32">
        <f>+IF(X12&lt;&gt;0,+(Y12/X12)*100,0)</f>
        <v>44.806468197445156</v>
      </c>
      <c r="AA12" s="33">
        <f>SUM(AA6:AA11)</f>
        <v>308865154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7404</v>
      </c>
      <c r="D15" s="18">
        <v>7404</v>
      </c>
      <c r="E15" s="19">
        <v>129598</v>
      </c>
      <c r="F15" s="20">
        <v>129598</v>
      </c>
      <c r="G15" s="20">
        <v>533607</v>
      </c>
      <c r="H15" s="20">
        <v>53287</v>
      </c>
      <c r="I15" s="20">
        <v>52620</v>
      </c>
      <c r="J15" s="20">
        <v>52620</v>
      </c>
      <c r="K15" s="20">
        <v>51954</v>
      </c>
      <c r="L15" s="20">
        <v>51288</v>
      </c>
      <c r="M15" s="20">
        <v>50622</v>
      </c>
      <c r="N15" s="20">
        <v>50622</v>
      </c>
      <c r="O15" s="20">
        <v>49956</v>
      </c>
      <c r="P15" s="20">
        <v>48853</v>
      </c>
      <c r="Q15" s="20">
        <v>47750</v>
      </c>
      <c r="R15" s="20">
        <v>47750</v>
      </c>
      <c r="S15" s="20">
        <v>46648</v>
      </c>
      <c r="T15" s="20">
        <v>45981</v>
      </c>
      <c r="U15" s="20">
        <v>345040</v>
      </c>
      <c r="V15" s="20">
        <v>345040</v>
      </c>
      <c r="W15" s="20">
        <v>345040</v>
      </c>
      <c r="X15" s="20">
        <v>129598</v>
      </c>
      <c r="Y15" s="20">
        <v>215442</v>
      </c>
      <c r="Z15" s="21">
        <v>166.24</v>
      </c>
      <c r="AA15" s="22">
        <v>129598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14600000</v>
      </c>
      <c r="D17" s="18">
        <v>14600000</v>
      </c>
      <c r="E17" s="19">
        <v>22500000</v>
      </c>
      <c r="F17" s="20">
        <v>22500000</v>
      </c>
      <c r="G17" s="20">
        <v>25000000</v>
      </c>
      <c r="H17" s="20">
        <v>25000000</v>
      </c>
      <c r="I17" s="20">
        <v>25000000</v>
      </c>
      <c r="J17" s="20">
        <v>25000000</v>
      </c>
      <c r="K17" s="20">
        <v>25000000</v>
      </c>
      <c r="L17" s="20">
        <v>25000000</v>
      </c>
      <c r="M17" s="20">
        <v>14600000</v>
      </c>
      <c r="N17" s="20">
        <v>14600000</v>
      </c>
      <c r="O17" s="20">
        <v>14600000</v>
      </c>
      <c r="P17" s="20">
        <v>14600000</v>
      </c>
      <c r="Q17" s="20">
        <v>14600000</v>
      </c>
      <c r="R17" s="20">
        <v>14600000</v>
      </c>
      <c r="S17" s="20">
        <v>14600000</v>
      </c>
      <c r="T17" s="20">
        <v>14600000</v>
      </c>
      <c r="U17" s="20">
        <v>14600000</v>
      </c>
      <c r="V17" s="20">
        <v>14600000</v>
      </c>
      <c r="W17" s="20">
        <v>14600000</v>
      </c>
      <c r="X17" s="20">
        <v>22500000</v>
      </c>
      <c r="Y17" s="20">
        <v>-7900000</v>
      </c>
      <c r="Z17" s="21">
        <v>-35.11</v>
      </c>
      <c r="AA17" s="22">
        <v>22500000</v>
      </c>
    </row>
    <row r="18" spans="1:27" ht="13.5">
      <c r="A18" s="23" t="s">
        <v>44</v>
      </c>
      <c r="B18" s="17"/>
      <c r="C18" s="18">
        <v>100</v>
      </c>
      <c r="D18" s="18">
        <v>100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2245386369</v>
      </c>
      <c r="D19" s="18">
        <v>2245386369</v>
      </c>
      <c r="E19" s="19">
        <v>2480458565</v>
      </c>
      <c r="F19" s="20">
        <v>2287224565</v>
      </c>
      <c r="G19" s="20">
        <v>2001727599</v>
      </c>
      <c r="H19" s="20">
        <v>2001727599</v>
      </c>
      <c r="I19" s="20">
        <v>2261931346</v>
      </c>
      <c r="J19" s="20">
        <v>2261931346</v>
      </c>
      <c r="K19" s="20">
        <v>2325879545</v>
      </c>
      <c r="L19" s="20">
        <v>2272531274</v>
      </c>
      <c r="M19" s="20">
        <v>2262019562</v>
      </c>
      <c r="N19" s="20">
        <v>2262019562</v>
      </c>
      <c r="O19" s="20">
        <v>2256663755</v>
      </c>
      <c r="P19" s="20">
        <v>2251773246</v>
      </c>
      <c r="Q19" s="20">
        <v>2251771040</v>
      </c>
      <c r="R19" s="20">
        <v>2251771040</v>
      </c>
      <c r="S19" s="20">
        <v>2195676316</v>
      </c>
      <c r="T19" s="20">
        <v>2190921914</v>
      </c>
      <c r="U19" s="20">
        <v>2190921911</v>
      </c>
      <c r="V19" s="20">
        <v>2190921911</v>
      </c>
      <c r="W19" s="20">
        <v>2190921911</v>
      </c>
      <c r="X19" s="20">
        <v>2287224565</v>
      </c>
      <c r="Y19" s="20">
        <v>-96302654</v>
      </c>
      <c r="Z19" s="21">
        <v>-4.21</v>
      </c>
      <c r="AA19" s="22">
        <v>2287224565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9599571</v>
      </c>
      <c r="D22" s="18">
        <v>9599571</v>
      </c>
      <c r="E22" s="19">
        <v>11912875</v>
      </c>
      <c r="F22" s="20">
        <v>11912875</v>
      </c>
      <c r="G22" s="20">
        <v>10585423</v>
      </c>
      <c r="H22" s="20">
        <v>9599572</v>
      </c>
      <c r="I22" s="20">
        <v>9599572</v>
      </c>
      <c r="J22" s="20">
        <v>9599572</v>
      </c>
      <c r="K22" s="20">
        <v>9599572</v>
      </c>
      <c r="L22" s="20">
        <v>9599572</v>
      </c>
      <c r="M22" s="20">
        <v>9081102</v>
      </c>
      <c r="N22" s="20">
        <v>9081102</v>
      </c>
      <c r="O22" s="20">
        <v>8817616</v>
      </c>
      <c r="P22" s="20">
        <v>8579628</v>
      </c>
      <c r="Q22" s="20">
        <v>8579628</v>
      </c>
      <c r="R22" s="20">
        <v>8579628</v>
      </c>
      <c r="S22" s="20">
        <v>8579628</v>
      </c>
      <c r="T22" s="20">
        <v>7830043</v>
      </c>
      <c r="U22" s="20">
        <v>7830043</v>
      </c>
      <c r="V22" s="20">
        <v>7830043</v>
      </c>
      <c r="W22" s="20">
        <v>7830043</v>
      </c>
      <c r="X22" s="20">
        <v>11912875</v>
      </c>
      <c r="Y22" s="20">
        <v>-4082832</v>
      </c>
      <c r="Z22" s="21">
        <v>-34.27</v>
      </c>
      <c r="AA22" s="22">
        <v>11912875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2269593444</v>
      </c>
      <c r="D24" s="29">
        <f>SUM(D15:D23)</f>
        <v>2269593444</v>
      </c>
      <c r="E24" s="36">
        <f t="shared" si="1"/>
        <v>2515001038</v>
      </c>
      <c r="F24" s="37">
        <f t="shared" si="1"/>
        <v>2321767038</v>
      </c>
      <c r="G24" s="37">
        <f t="shared" si="1"/>
        <v>2037846629</v>
      </c>
      <c r="H24" s="37">
        <f t="shared" si="1"/>
        <v>2036380458</v>
      </c>
      <c r="I24" s="37">
        <f t="shared" si="1"/>
        <v>2296583538</v>
      </c>
      <c r="J24" s="37">
        <f t="shared" si="1"/>
        <v>2296583538</v>
      </c>
      <c r="K24" s="37">
        <f t="shared" si="1"/>
        <v>2360531071</v>
      </c>
      <c r="L24" s="37">
        <f t="shared" si="1"/>
        <v>2307182134</v>
      </c>
      <c r="M24" s="37">
        <f t="shared" si="1"/>
        <v>2285751286</v>
      </c>
      <c r="N24" s="37">
        <f t="shared" si="1"/>
        <v>2285751286</v>
      </c>
      <c r="O24" s="37">
        <f t="shared" si="1"/>
        <v>2280131327</v>
      </c>
      <c r="P24" s="37">
        <f t="shared" si="1"/>
        <v>2275001727</v>
      </c>
      <c r="Q24" s="37">
        <f t="shared" si="1"/>
        <v>2274998418</v>
      </c>
      <c r="R24" s="37">
        <f t="shared" si="1"/>
        <v>2274998418</v>
      </c>
      <c r="S24" s="37">
        <f t="shared" si="1"/>
        <v>2218902592</v>
      </c>
      <c r="T24" s="37">
        <f t="shared" si="1"/>
        <v>2213397938</v>
      </c>
      <c r="U24" s="37">
        <f t="shared" si="1"/>
        <v>2213696994</v>
      </c>
      <c r="V24" s="37">
        <f t="shared" si="1"/>
        <v>2213696994</v>
      </c>
      <c r="W24" s="37">
        <f t="shared" si="1"/>
        <v>2213696994</v>
      </c>
      <c r="X24" s="37">
        <f t="shared" si="1"/>
        <v>2321767038</v>
      </c>
      <c r="Y24" s="37">
        <f t="shared" si="1"/>
        <v>-108070044</v>
      </c>
      <c r="Z24" s="38">
        <f>+IF(X24&lt;&gt;0,+(Y24/X24)*100,0)</f>
        <v>-4.654646320291158</v>
      </c>
      <c r="AA24" s="39">
        <f>SUM(AA15:AA23)</f>
        <v>2321767038</v>
      </c>
    </row>
    <row r="25" spans="1:27" ht="13.5">
      <c r="A25" s="27" t="s">
        <v>51</v>
      </c>
      <c r="B25" s="28"/>
      <c r="C25" s="29">
        <f aca="true" t="shared" si="2" ref="C25:Y25">+C12+C24</f>
        <v>2597824470</v>
      </c>
      <c r="D25" s="29">
        <f>+D12+D24</f>
        <v>2597824470</v>
      </c>
      <c r="E25" s="30">
        <f t="shared" si="2"/>
        <v>2724683946</v>
      </c>
      <c r="F25" s="31">
        <f t="shared" si="2"/>
        <v>2630632192</v>
      </c>
      <c r="G25" s="31">
        <f t="shared" si="2"/>
        <v>2585831752</v>
      </c>
      <c r="H25" s="31">
        <f t="shared" si="2"/>
        <v>2624791402</v>
      </c>
      <c r="I25" s="31">
        <f t="shared" si="2"/>
        <v>2834063794</v>
      </c>
      <c r="J25" s="31">
        <f t="shared" si="2"/>
        <v>2834063794</v>
      </c>
      <c r="K25" s="31">
        <f t="shared" si="2"/>
        <v>2712641823</v>
      </c>
      <c r="L25" s="31">
        <f t="shared" si="2"/>
        <v>2653779322</v>
      </c>
      <c r="M25" s="31">
        <f t="shared" si="2"/>
        <v>2664022008</v>
      </c>
      <c r="N25" s="31">
        <f t="shared" si="2"/>
        <v>2664022008</v>
      </c>
      <c r="O25" s="31">
        <f t="shared" si="2"/>
        <v>2669537771</v>
      </c>
      <c r="P25" s="31">
        <f t="shared" si="2"/>
        <v>2642894294</v>
      </c>
      <c r="Q25" s="31">
        <f t="shared" si="2"/>
        <v>2837559678</v>
      </c>
      <c r="R25" s="31">
        <f t="shared" si="2"/>
        <v>2837559678</v>
      </c>
      <c r="S25" s="31">
        <f t="shared" si="2"/>
        <v>2661259481</v>
      </c>
      <c r="T25" s="31">
        <f t="shared" si="2"/>
        <v>2482514226</v>
      </c>
      <c r="U25" s="31">
        <f t="shared" si="2"/>
        <v>2660953715</v>
      </c>
      <c r="V25" s="31">
        <f t="shared" si="2"/>
        <v>2660953715</v>
      </c>
      <c r="W25" s="31">
        <f t="shared" si="2"/>
        <v>2660953715</v>
      </c>
      <c r="X25" s="31">
        <f t="shared" si="2"/>
        <v>2630632192</v>
      </c>
      <c r="Y25" s="31">
        <f t="shared" si="2"/>
        <v>30321523</v>
      </c>
      <c r="Z25" s="32">
        <f>+IF(X25&lt;&gt;0,+(Y25/X25)*100,0)</f>
        <v>1.152632553201873</v>
      </c>
      <c r="AA25" s="33">
        <f>+AA12+AA24</f>
        <v>2630632192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3343474</v>
      </c>
      <c r="D29" s="18">
        <v>3343474</v>
      </c>
      <c r="E29" s="19"/>
      <c r="F29" s="20"/>
      <c r="G29" s="20">
        <v>6702536</v>
      </c>
      <c r="H29" s="20">
        <v>1341566</v>
      </c>
      <c r="I29" s="20">
        <v>4061058</v>
      </c>
      <c r="J29" s="20">
        <v>4061058</v>
      </c>
      <c r="K29" s="20">
        <v>14689908</v>
      </c>
      <c r="L29" s="20">
        <v>5901406</v>
      </c>
      <c r="M29" s="20">
        <v>2450026</v>
      </c>
      <c r="N29" s="20">
        <v>2450026</v>
      </c>
      <c r="O29" s="20">
        <v>11794022</v>
      </c>
      <c r="P29" s="20">
        <v>12937304</v>
      </c>
      <c r="Q29" s="20">
        <v>1557503</v>
      </c>
      <c r="R29" s="20">
        <v>1557503</v>
      </c>
      <c r="S29" s="20">
        <v>2864610</v>
      </c>
      <c r="T29" s="20">
        <v>7254503</v>
      </c>
      <c r="U29" s="20">
        <v>51598188</v>
      </c>
      <c r="V29" s="20">
        <v>51598188</v>
      </c>
      <c r="W29" s="20">
        <v>51598188</v>
      </c>
      <c r="X29" s="20"/>
      <c r="Y29" s="20">
        <v>51598188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18740711</v>
      </c>
      <c r="F30" s="20">
        <v>18740711</v>
      </c>
      <c r="G30" s="20">
        <v>16909779</v>
      </c>
      <c r="H30" s="20">
        <v>21630385</v>
      </c>
      <c r="I30" s="20">
        <v>21630385</v>
      </c>
      <c r="J30" s="20">
        <v>21630385</v>
      </c>
      <c r="K30" s="20">
        <v>21630385</v>
      </c>
      <c r="L30" s="20">
        <v>21630385</v>
      </c>
      <c r="M30" s="20">
        <v>21630385</v>
      </c>
      <c r="N30" s="20">
        <v>21630385</v>
      </c>
      <c r="O30" s="20">
        <v>21630385</v>
      </c>
      <c r="P30" s="20">
        <v>21630385</v>
      </c>
      <c r="Q30" s="20">
        <v>21630385</v>
      </c>
      <c r="R30" s="20">
        <v>21630385</v>
      </c>
      <c r="S30" s="20">
        <v>21630385</v>
      </c>
      <c r="T30" s="20">
        <v>21630385</v>
      </c>
      <c r="U30" s="20">
        <v>21630385</v>
      </c>
      <c r="V30" s="20">
        <v>21630385</v>
      </c>
      <c r="W30" s="20">
        <v>21630385</v>
      </c>
      <c r="X30" s="20">
        <v>18740711</v>
      </c>
      <c r="Y30" s="20">
        <v>2889674</v>
      </c>
      <c r="Z30" s="21">
        <v>15.42</v>
      </c>
      <c r="AA30" s="22">
        <v>18740711</v>
      </c>
    </row>
    <row r="31" spans="1:27" ht="13.5">
      <c r="A31" s="23" t="s">
        <v>56</v>
      </c>
      <c r="B31" s="17"/>
      <c r="C31" s="18">
        <v>19724662</v>
      </c>
      <c r="D31" s="18">
        <v>19724662</v>
      </c>
      <c r="E31" s="19">
        <v>19580348</v>
      </c>
      <c r="F31" s="20">
        <v>19580348</v>
      </c>
      <c r="G31" s="20">
        <v>19756121</v>
      </c>
      <c r="H31" s="20">
        <v>19775734</v>
      </c>
      <c r="I31" s="20">
        <v>19809289</v>
      </c>
      <c r="J31" s="20">
        <v>19809289</v>
      </c>
      <c r="K31" s="20">
        <v>19827380</v>
      </c>
      <c r="L31" s="20">
        <v>19861024</v>
      </c>
      <c r="M31" s="20">
        <v>19896714</v>
      </c>
      <c r="N31" s="20">
        <v>19896714</v>
      </c>
      <c r="O31" s="20">
        <v>19896714</v>
      </c>
      <c r="P31" s="20">
        <v>19935954</v>
      </c>
      <c r="Q31" s="20">
        <v>19957619</v>
      </c>
      <c r="R31" s="20">
        <v>19957619</v>
      </c>
      <c r="S31" s="20">
        <v>19993792</v>
      </c>
      <c r="T31" s="20">
        <v>20029458</v>
      </c>
      <c r="U31" s="20">
        <v>20034005</v>
      </c>
      <c r="V31" s="20">
        <v>20034005</v>
      </c>
      <c r="W31" s="20">
        <v>20034005</v>
      </c>
      <c r="X31" s="20">
        <v>19580348</v>
      </c>
      <c r="Y31" s="20">
        <v>453657</v>
      </c>
      <c r="Z31" s="21">
        <v>2.32</v>
      </c>
      <c r="AA31" s="22">
        <v>19580348</v>
      </c>
    </row>
    <row r="32" spans="1:27" ht="13.5">
      <c r="A32" s="23" t="s">
        <v>57</v>
      </c>
      <c r="B32" s="17"/>
      <c r="C32" s="18">
        <v>203972405</v>
      </c>
      <c r="D32" s="18">
        <v>203972405</v>
      </c>
      <c r="E32" s="19">
        <v>169437179</v>
      </c>
      <c r="F32" s="20">
        <v>169436350</v>
      </c>
      <c r="G32" s="20">
        <v>96746962</v>
      </c>
      <c r="H32" s="20">
        <v>199323576</v>
      </c>
      <c r="I32" s="20">
        <v>410140360</v>
      </c>
      <c r="J32" s="20">
        <v>410140360</v>
      </c>
      <c r="K32" s="20">
        <v>278071448</v>
      </c>
      <c r="L32" s="20">
        <v>260668197</v>
      </c>
      <c r="M32" s="20">
        <v>277777731</v>
      </c>
      <c r="N32" s="20">
        <v>277777731</v>
      </c>
      <c r="O32" s="20">
        <v>274229839</v>
      </c>
      <c r="P32" s="20">
        <v>242891087</v>
      </c>
      <c r="Q32" s="20">
        <v>432100244</v>
      </c>
      <c r="R32" s="20">
        <v>432100244</v>
      </c>
      <c r="S32" s="20">
        <v>277171125</v>
      </c>
      <c r="T32" s="20">
        <v>94723883</v>
      </c>
      <c r="U32" s="20">
        <v>232553480</v>
      </c>
      <c r="V32" s="20">
        <v>232553480</v>
      </c>
      <c r="W32" s="20">
        <v>232553480</v>
      </c>
      <c r="X32" s="20">
        <v>169436350</v>
      </c>
      <c r="Y32" s="20">
        <v>63117130</v>
      </c>
      <c r="Z32" s="21">
        <v>37.25</v>
      </c>
      <c r="AA32" s="22">
        <v>169436350</v>
      </c>
    </row>
    <row r="33" spans="1:27" ht="13.5">
      <c r="A33" s="23" t="s">
        <v>58</v>
      </c>
      <c r="B33" s="17"/>
      <c r="C33" s="18">
        <v>18934337</v>
      </c>
      <c r="D33" s="18">
        <v>18934337</v>
      </c>
      <c r="E33" s="19">
        <v>1944973</v>
      </c>
      <c r="F33" s="20">
        <v>2015696</v>
      </c>
      <c r="G33" s="20">
        <v>1785888</v>
      </c>
      <c r="H33" s="20">
        <v>1476375</v>
      </c>
      <c r="I33" s="20">
        <v>1476375</v>
      </c>
      <c r="J33" s="20">
        <v>1476375</v>
      </c>
      <c r="K33" s="20">
        <v>1476375</v>
      </c>
      <c r="L33" s="20">
        <v>1476375</v>
      </c>
      <c r="M33" s="20">
        <v>1476376</v>
      </c>
      <c r="N33" s="20">
        <v>1476376</v>
      </c>
      <c r="O33" s="20">
        <v>1476376</v>
      </c>
      <c r="P33" s="20">
        <v>1476376</v>
      </c>
      <c r="Q33" s="20">
        <v>1476376</v>
      </c>
      <c r="R33" s="20">
        <v>1476376</v>
      </c>
      <c r="S33" s="20">
        <v>1476376</v>
      </c>
      <c r="T33" s="20">
        <v>1476376</v>
      </c>
      <c r="U33" s="20">
        <v>1476376</v>
      </c>
      <c r="V33" s="20">
        <v>1476376</v>
      </c>
      <c r="W33" s="20">
        <v>1476376</v>
      </c>
      <c r="X33" s="20">
        <v>2015696</v>
      </c>
      <c r="Y33" s="20">
        <v>-539320</v>
      </c>
      <c r="Z33" s="21">
        <v>-26.76</v>
      </c>
      <c r="AA33" s="22">
        <v>2015696</v>
      </c>
    </row>
    <row r="34" spans="1:27" ht="13.5">
      <c r="A34" s="27" t="s">
        <v>59</v>
      </c>
      <c r="B34" s="28"/>
      <c r="C34" s="29">
        <f aca="true" t="shared" si="3" ref="C34:Y34">SUM(C29:C33)</f>
        <v>245974878</v>
      </c>
      <c r="D34" s="29">
        <f>SUM(D29:D33)</f>
        <v>245974878</v>
      </c>
      <c r="E34" s="30">
        <f t="shared" si="3"/>
        <v>209703211</v>
      </c>
      <c r="F34" s="31">
        <f t="shared" si="3"/>
        <v>209773105</v>
      </c>
      <c r="G34" s="31">
        <f t="shared" si="3"/>
        <v>141901286</v>
      </c>
      <c r="H34" s="31">
        <f t="shared" si="3"/>
        <v>243547636</v>
      </c>
      <c r="I34" s="31">
        <f t="shared" si="3"/>
        <v>457117467</v>
      </c>
      <c r="J34" s="31">
        <f t="shared" si="3"/>
        <v>457117467</v>
      </c>
      <c r="K34" s="31">
        <f t="shared" si="3"/>
        <v>335695496</v>
      </c>
      <c r="L34" s="31">
        <f t="shared" si="3"/>
        <v>309537387</v>
      </c>
      <c r="M34" s="31">
        <f t="shared" si="3"/>
        <v>323231232</v>
      </c>
      <c r="N34" s="31">
        <f t="shared" si="3"/>
        <v>323231232</v>
      </c>
      <c r="O34" s="31">
        <f t="shared" si="3"/>
        <v>329027336</v>
      </c>
      <c r="P34" s="31">
        <f t="shared" si="3"/>
        <v>298871106</v>
      </c>
      <c r="Q34" s="31">
        <f t="shared" si="3"/>
        <v>476722127</v>
      </c>
      <c r="R34" s="31">
        <f t="shared" si="3"/>
        <v>476722127</v>
      </c>
      <c r="S34" s="31">
        <f t="shared" si="3"/>
        <v>323136288</v>
      </c>
      <c r="T34" s="31">
        <f t="shared" si="3"/>
        <v>145114605</v>
      </c>
      <c r="U34" s="31">
        <f t="shared" si="3"/>
        <v>327292434</v>
      </c>
      <c r="V34" s="31">
        <f t="shared" si="3"/>
        <v>327292434</v>
      </c>
      <c r="W34" s="31">
        <f t="shared" si="3"/>
        <v>327292434</v>
      </c>
      <c r="X34" s="31">
        <f t="shared" si="3"/>
        <v>209773105</v>
      </c>
      <c r="Y34" s="31">
        <f t="shared" si="3"/>
        <v>117519329</v>
      </c>
      <c r="Z34" s="32">
        <f>+IF(X34&lt;&gt;0,+(Y34/X34)*100,0)</f>
        <v>56.022114465055</v>
      </c>
      <c r="AA34" s="33">
        <f>SUM(AA29:AA33)</f>
        <v>209773105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23599788</v>
      </c>
      <c r="D37" s="18">
        <v>23599788</v>
      </c>
      <c r="E37" s="19">
        <v>150077000</v>
      </c>
      <c r="F37" s="20">
        <v>150077000</v>
      </c>
      <c r="G37" s="20">
        <v>182686423</v>
      </c>
      <c r="H37" s="20">
        <v>164256283</v>
      </c>
      <c r="I37" s="20">
        <v>159958844</v>
      </c>
      <c r="J37" s="20">
        <v>159958844</v>
      </c>
      <c r="K37" s="20">
        <v>159958844</v>
      </c>
      <c r="L37" s="20">
        <v>158964748</v>
      </c>
      <c r="M37" s="20">
        <v>155513589</v>
      </c>
      <c r="N37" s="20">
        <v>155513589</v>
      </c>
      <c r="O37" s="20">
        <v>155233248</v>
      </c>
      <c r="P37" s="20">
        <v>154668786</v>
      </c>
      <c r="Q37" s="20">
        <v>171483149</v>
      </c>
      <c r="R37" s="20">
        <v>171483149</v>
      </c>
      <c r="S37" s="20">
        <v>148768791</v>
      </c>
      <c r="T37" s="20">
        <v>148379412</v>
      </c>
      <c r="U37" s="20">
        <v>144880267</v>
      </c>
      <c r="V37" s="20">
        <v>144880267</v>
      </c>
      <c r="W37" s="20">
        <v>144880267</v>
      </c>
      <c r="X37" s="20">
        <v>150077000</v>
      </c>
      <c r="Y37" s="20">
        <v>-5196733</v>
      </c>
      <c r="Z37" s="21">
        <v>-3.46</v>
      </c>
      <c r="AA37" s="22">
        <v>150077000</v>
      </c>
    </row>
    <row r="38" spans="1:27" ht="13.5">
      <c r="A38" s="23" t="s">
        <v>58</v>
      </c>
      <c r="B38" s="17"/>
      <c r="C38" s="18">
        <v>176440368</v>
      </c>
      <c r="D38" s="18">
        <v>176440368</v>
      </c>
      <c r="E38" s="19">
        <v>29742307</v>
      </c>
      <c r="F38" s="20">
        <v>29938682</v>
      </c>
      <c r="G38" s="20">
        <v>29816389</v>
      </c>
      <c r="H38" s="20">
        <v>34675896</v>
      </c>
      <c r="I38" s="20">
        <v>34675896</v>
      </c>
      <c r="J38" s="20">
        <v>34675896</v>
      </c>
      <c r="K38" s="20">
        <v>34675896</v>
      </c>
      <c r="L38" s="20">
        <v>34675896</v>
      </c>
      <c r="M38" s="20">
        <v>34675896</v>
      </c>
      <c r="N38" s="20">
        <v>34675896</v>
      </c>
      <c r="O38" s="20">
        <v>34675896</v>
      </c>
      <c r="P38" s="20">
        <v>34675896</v>
      </c>
      <c r="Q38" s="20">
        <v>34675896</v>
      </c>
      <c r="R38" s="20">
        <v>34675896</v>
      </c>
      <c r="S38" s="20">
        <v>34675896</v>
      </c>
      <c r="T38" s="20">
        <v>34675896</v>
      </c>
      <c r="U38" s="20">
        <v>34675896</v>
      </c>
      <c r="V38" s="20">
        <v>34675896</v>
      </c>
      <c r="W38" s="20">
        <v>34675896</v>
      </c>
      <c r="X38" s="20">
        <v>29938682</v>
      </c>
      <c r="Y38" s="20">
        <v>4737214</v>
      </c>
      <c r="Z38" s="21">
        <v>15.82</v>
      </c>
      <c r="AA38" s="22">
        <v>29938682</v>
      </c>
    </row>
    <row r="39" spans="1:27" ht="13.5">
      <c r="A39" s="27" t="s">
        <v>61</v>
      </c>
      <c r="B39" s="35"/>
      <c r="C39" s="29">
        <f aca="true" t="shared" si="4" ref="C39:Y39">SUM(C37:C38)</f>
        <v>200040156</v>
      </c>
      <c r="D39" s="29">
        <f>SUM(D37:D38)</f>
        <v>200040156</v>
      </c>
      <c r="E39" s="36">
        <f t="shared" si="4"/>
        <v>179819307</v>
      </c>
      <c r="F39" s="37">
        <f t="shared" si="4"/>
        <v>180015682</v>
      </c>
      <c r="G39" s="37">
        <f t="shared" si="4"/>
        <v>212502812</v>
      </c>
      <c r="H39" s="37">
        <f t="shared" si="4"/>
        <v>198932179</v>
      </c>
      <c r="I39" s="37">
        <f t="shared" si="4"/>
        <v>194634740</v>
      </c>
      <c r="J39" s="37">
        <f t="shared" si="4"/>
        <v>194634740</v>
      </c>
      <c r="K39" s="37">
        <f t="shared" si="4"/>
        <v>194634740</v>
      </c>
      <c r="L39" s="37">
        <f t="shared" si="4"/>
        <v>193640644</v>
      </c>
      <c r="M39" s="37">
        <f t="shared" si="4"/>
        <v>190189485</v>
      </c>
      <c r="N39" s="37">
        <f t="shared" si="4"/>
        <v>190189485</v>
      </c>
      <c r="O39" s="37">
        <f t="shared" si="4"/>
        <v>189909144</v>
      </c>
      <c r="P39" s="37">
        <f t="shared" si="4"/>
        <v>189344682</v>
      </c>
      <c r="Q39" s="37">
        <f t="shared" si="4"/>
        <v>206159045</v>
      </c>
      <c r="R39" s="37">
        <f t="shared" si="4"/>
        <v>206159045</v>
      </c>
      <c r="S39" s="37">
        <f t="shared" si="4"/>
        <v>183444687</v>
      </c>
      <c r="T39" s="37">
        <f t="shared" si="4"/>
        <v>183055308</v>
      </c>
      <c r="U39" s="37">
        <f t="shared" si="4"/>
        <v>179556163</v>
      </c>
      <c r="V39" s="37">
        <f t="shared" si="4"/>
        <v>179556163</v>
      </c>
      <c r="W39" s="37">
        <f t="shared" si="4"/>
        <v>179556163</v>
      </c>
      <c r="X39" s="37">
        <f t="shared" si="4"/>
        <v>180015682</v>
      </c>
      <c r="Y39" s="37">
        <f t="shared" si="4"/>
        <v>-459519</v>
      </c>
      <c r="Z39" s="38">
        <f>+IF(X39&lt;&gt;0,+(Y39/X39)*100,0)</f>
        <v>-0.2552660939839675</v>
      </c>
      <c r="AA39" s="39">
        <f>SUM(AA37:AA38)</f>
        <v>180015682</v>
      </c>
    </row>
    <row r="40" spans="1:27" ht="13.5">
      <c r="A40" s="27" t="s">
        <v>62</v>
      </c>
      <c r="B40" s="28"/>
      <c r="C40" s="29">
        <f aca="true" t="shared" si="5" ref="C40:Y40">+C34+C39</f>
        <v>446015034</v>
      </c>
      <c r="D40" s="29">
        <f>+D34+D39</f>
        <v>446015034</v>
      </c>
      <c r="E40" s="30">
        <f t="shared" si="5"/>
        <v>389522518</v>
      </c>
      <c r="F40" s="31">
        <f t="shared" si="5"/>
        <v>389788787</v>
      </c>
      <c r="G40" s="31">
        <f t="shared" si="5"/>
        <v>354404098</v>
      </c>
      <c r="H40" s="31">
        <f t="shared" si="5"/>
        <v>442479815</v>
      </c>
      <c r="I40" s="31">
        <f t="shared" si="5"/>
        <v>651752207</v>
      </c>
      <c r="J40" s="31">
        <f t="shared" si="5"/>
        <v>651752207</v>
      </c>
      <c r="K40" s="31">
        <f t="shared" si="5"/>
        <v>530330236</v>
      </c>
      <c r="L40" s="31">
        <f t="shared" si="5"/>
        <v>503178031</v>
      </c>
      <c r="M40" s="31">
        <f t="shared" si="5"/>
        <v>513420717</v>
      </c>
      <c r="N40" s="31">
        <f t="shared" si="5"/>
        <v>513420717</v>
      </c>
      <c r="O40" s="31">
        <f t="shared" si="5"/>
        <v>518936480</v>
      </c>
      <c r="P40" s="31">
        <f t="shared" si="5"/>
        <v>488215788</v>
      </c>
      <c r="Q40" s="31">
        <f t="shared" si="5"/>
        <v>682881172</v>
      </c>
      <c r="R40" s="31">
        <f t="shared" si="5"/>
        <v>682881172</v>
      </c>
      <c r="S40" s="31">
        <f t="shared" si="5"/>
        <v>506580975</v>
      </c>
      <c r="T40" s="31">
        <f t="shared" si="5"/>
        <v>328169913</v>
      </c>
      <c r="U40" s="31">
        <f t="shared" si="5"/>
        <v>506848597</v>
      </c>
      <c r="V40" s="31">
        <f t="shared" si="5"/>
        <v>506848597</v>
      </c>
      <c r="W40" s="31">
        <f t="shared" si="5"/>
        <v>506848597</v>
      </c>
      <c r="X40" s="31">
        <f t="shared" si="5"/>
        <v>389788787</v>
      </c>
      <c r="Y40" s="31">
        <f t="shared" si="5"/>
        <v>117059810</v>
      </c>
      <c r="Z40" s="32">
        <f>+IF(X40&lt;&gt;0,+(Y40/X40)*100,0)</f>
        <v>30.03160016504015</v>
      </c>
      <c r="AA40" s="33">
        <f>+AA34+AA39</f>
        <v>389788787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2151809436</v>
      </c>
      <c r="D42" s="43">
        <f>+D25-D40</f>
        <v>2151809436</v>
      </c>
      <c r="E42" s="44">
        <f t="shared" si="6"/>
        <v>2335161428</v>
      </c>
      <c r="F42" s="45">
        <f t="shared" si="6"/>
        <v>2240843405</v>
      </c>
      <c r="G42" s="45">
        <f t="shared" si="6"/>
        <v>2231427654</v>
      </c>
      <c r="H42" s="45">
        <f t="shared" si="6"/>
        <v>2182311587</v>
      </c>
      <c r="I42" s="45">
        <f t="shared" si="6"/>
        <v>2182311587</v>
      </c>
      <c r="J42" s="45">
        <f t="shared" si="6"/>
        <v>2182311587</v>
      </c>
      <c r="K42" s="45">
        <f t="shared" si="6"/>
        <v>2182311587</v>
      </c>
      <c r="L42" s="45">
        <f t="shared" si="6"/>
        <v>2150601291</v>
      </c>
      <c r="M42" s="45">
        <f t="shared" si="6"/>
        <v>2150601291</v>
      </c>
      <c r="N42" s="45">
        <f t="shared" si="6"/>
        <v>2150601291</v>
      </c>
      <c r="O42" s="45">
        <f t="shared" si="6"/>
        <v>2150601291</v>
      </c>
      <c r="P42" s="45">
        <f t="shared" si="6"/>
        <v>2154678506</v>
      </c>
      <c r="Q42" s="45">
        <f t="shared" si="6"/>
        <v>2154678506</v>
      </c>
      <c r="R42" s="45">
        <f t="shared" si="6"/>
        <v>2154678506</v>
      </c>
      <c r="S42" s="45">
        <f t="shared" si="6"/>
        <v>2154678506</v>
      </c>
      <c r="T42" s="45">
        <f t="shared" si="6"/>
        <v>2154344313</v>
      </c>
      <c r="U42" s="45">
        <f t="shared" si="6"/>
        <v>2154105118</v>
      </c>
      <c r="V42" s="45">
        <f t="shared" si="6"/>
        <v>2154105118</v>
      </c>
      <c r="W42" s="45">
        <f t="shared" si="6"/>
        <v>2154105118</v>
      </c>
      <c r="X42" s="45">
        <f t="shared" si="6"/>
        <v>2240843405</v>
      </c>
      <c r="Y42" s="45">
        <f t="shared" si="6"/>
        <v>-86738287</v>
      </c>
      <c r="Z42" s="46">
        <f>+IF(X42&lt;&gt;0,+(Y42/X42)*100,0)</f>
        <v>-3.870787526092213</v>
      </c>
      <c r="AA42" s="47">
        <f>+AA25-AA40</f>
        <v>2240843405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2151809436</v>
      </c>
      <c r="D45" s="18">
        <v>2151809436</v>
      </c>
      <c r="E45" s="19">
        <v>2335161428</v>
      </c>
      <c r="F45" s="20">
        <v>2240843405</v>
      </c>
      <c r="G45" s="20">
        <v>1200141508</v>
      </c>
      <c r="H45" s="20">
        <v>1151025441</v>
      </c>
      <c r="I45" s="20">
        <v>1151025441</v>
      </c>
      <c r="J45" s="20">
        <v>1151025441</v>
      </c>
      <c r="K45" s="20">
        <v>1151025441</v>
      </c>
      <c r="L45" s="20">
        <v>1119315145</v>
      </c>
      <c r="M45" s="20">
        <v>1119315145</v>
      </c>
      <c r="N45" s="20">
        <v>1119315145</v>
      </c>
      <c r="O45" s="20">
        <v>1119315145</v>
      </c>
      <c r="P45" s="20">
        <v>1123392360</v>
      </c>
      <c r="Q45" s="20">
        <v>1123392360</v>
      </c>
      <c r="R45" s="20">
        <v>1123392360</v>
      </c>
      <c r="S45" s="20">
        <v>1123392360</v>
      </c>
      <c r="T45" s="20">
        <v>1123058167</v>
      </c>
      <c r="U45" s="20">
        <v>1122818972</v>
      </c>
      <c r="V45" s="20">
        <v>1122818972</v>
      </c>
      <c r="W45" s="20">
        <v>1122818972</v>
      </c>
      <c r="X45" s="20">
        <v>2240843405</v>
      </c>
      <c r="Y45" s="20">
        <v>-1118024433</v>
      </c>
      <c r="Z45" s="48">
        <v>-49.89</v>
      </c>
      <c r="AA45" s="22">
        <v>2240843405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1031286146</v>
      </c>
      <c r="H46" s="20">
        <v>1031286146</v>
      </c>
      <c r="I46" s="20">
        <v>1031286146</v>
      </c>
      <c r="J46" s="20">
        <v>1031286146</v>
      </c>
      <c r="K46" s="20">
        <v>1031286146</v>
      </c>
      <c r="L46" s="20">
        <v>1031286146</v>
      </c>
      <c r="M46" s="20">
        <v>1031286146</v>
      </c>
      <c r="N46" s="20">
        <v>1031286146</v>
      </c>
      <c r="O46" s="20">
        <v>1031286146</v>
      </c>
      <c r="P46" s="20">
        <v>1031286146</v>
      </c>
      <c r="Q46" s="20">
        <v>1031286146</v>
      </c>
      <c r="R46" s="20">
        <v>1031286146</v>
      </c>
      <c r="S46" s="20">
        <v>1031286146</v>
      </c>
      <c r="T46" s="20">
        <v>1031286146</v>
      </c>
      <c r="U46" s="20">
        <v>1031286146</v>
      </c>
      <c r="V46" s="20">
        <v>1031286146</v>
      </c>
      <c r="W46" s="20">
        <v>1031286146</v>
      </c>
      <c r="X46" s="20"/>
      <c r="Y46" s="20">
        <v>1031286146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2151809436</v>
      </c>
      <c r="D48" s="51">
        <f>SUM(D45:D47)</f>
        <v>2151809436</v>
      </c>
      <c r="E48" s="52">
        <f t="shared" si="7"/>
        <v>2335161428</v>
      </c>
      <c r="F48" s="53">
        <f t="shared" si="7"/>
        <v>2240843405</v>
      </c>
      <c r="G48" s="53">
        <f t="shared" si="7"/>
        <v>2231427654</v>
      </c>
      <c r="H48" s="53">
        <f t="shared" si="7"/>
        <v>2182311587</v>
      </c>
      <c r="I48" s="53">
        <f t="shared" si="7"/>
        <v>2182311587</v>
      </c>
      <c r="J48" s="53">
        <f t="shared" si="7"/>
        <v>2182311587</v>
      </c>
      <c r="K48" s="53">
        <f t="shared" si="7"/>
        <v>2182311587</v>
      </c>
      <c r="L48" s="53">
        <f t="shared" si="7"/>
        <v>2150601291</v>
      </c>
      <c r="M48" s="53">
        <f t="shared" si="7"/>
        <v>2150601291</v>
      </c>
      <c r="N48" s="53">
        <f t="shared" si="7"/>
        <v>2150601291</v>
      </c>
      <c r="O48" s="53">
        <f t="shared" si="7"/>
        <v>2150601291</v>
      </c>
      <c r="P48" s="53">
        <f t="shared" si="7"/>
        <v>2154678506</v>
      </c>
      <c r="Q48" s="53">
        <f t="shared" si="7"/>
        <v>2154678506</v>
      </c>
      <c r="R48" s="53">
        <f t="shared" si="7"/>
        <v>2154678506</v>
      </c>
      <c r="S48" s="53">
        <f t="shared" si="7"/>
        <v>2154678506</v>
      </c>
      <c r="T48" s="53">
        <f t="shared" si="7"/>
        <v>2154344313</v>
      </c>
      <c r="U48" s="53">
        <f t="shared" si="7"/>
        <v>2154105118</v>
      </c>
      <c r="V48" s="53">
        <f t="shared" si="7"/>
        <v>2154105118</v>
      </c>
      <c r="W48" s="53">
        <f t="shared" si="7"/>
        <v>2154105118</v>
      </c>
      <c r="X48" s="53">
        <f t="shared" si="7"/>
        <v>2240843405</v>
      </c>
      <c r="Y48" s="53">
        <f t="shared" si="7"/>
        <v>-86738287</v>
      </c>
      <c r="Z48" s="54">
        <f>+IF(X48&lt;&gt;0,+(Y48/X48)*100,0)</f>
        <v>-3.870787526092213</v>
      </c>
      <c r="AA48" s="55">
        <f>SUM(AA45:AA47)</f>
        <v>2240843405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15400963</v>
      </c>
      <c r="D6" s="18">
        <v>15400963</v>
      </c>
      <c r="E6" s="19">
        <v>3412206</v>
      </c>
      <c r="F6" s="20">
        <v>3412000</v>
      </c>
      <c r="G6" s="20">
        <v>56473393</v>
      </c>
      <c r="H6" s="20">
        <v>30993095</v>
      </c>
      <c r="I6" s="20">
        <v>30993095</v>
      </c>
      <c r="J6" s="20">
        <v>30993095</v>
      </c>
      <c r="K6" s="20">
        <v>10598716</v>
      </c>
      <c r="L6" s="20">
        <v>44949830</v>
      </c>
      <c r="M6" s="20">
        <v>24231761</v>
      </c>
      <c r="N6" s="20">
        <v>24231761</v>
      </c>
      <c r="O6" s="20">
        <v>18370402</v>
      </c>
      <c r="P6" s="20">
        <v>5847951</v>
      </c>
      <c r="Q6" s="20">
        <v>4316185</v>
      </c>
      <c r="R6" s="20">
        <v>4316185</v>
      </c>
      <c r="S6" s="20">
        <v>39984706</v>
      </c>
      <c r="T6" s="20">
        <v>14413948</v>
      </c>
      <c r="U6" s="20">
        <v>470876</v>
      </c>
      <c r="V6" s="20">
        <v>470876</v>
      </c>
      <c r="W6" s="20">
        <v>470876</v>
      </c>
      <c r="X6" s="20">
        <v>3412000</v>
      </c>
      <c r="Y6" s="20">
        <v>-2941124</v>
      </c>
      <c r="Z6" s="21">
        <v>-86.2</v>
      </c>
      <c r="AA6" s="22">
        <v>3412000</v>
      </c>
    </row>
    <row r="7" spans="1:27" ht="13.5">
      <c r="A7" s="23" t="s">
        <v>34</v>
      </c>
      <c r="B7" s="17"/>
      <c r="C7" s="18"/>
      <c r="D7" s="18"/>
      <c r="E7" s="19">
        <v>1721502</v>
      </c>
      <c r="F7" s="20">
        <v>1722000</v>
      </c>
      <c r="G7" s="20"/>
      <c r="H7" s="20"/>
      <c r="I7" s="20"/>
      <c r="J7" s="20"/>
      <c r="K7" s="20"/>
      <c r="L7" s="20"/>
      <c r="M7" s="20"/>
      <c r="N7" s="20"/>
      <c r="O7" s="20">
        <v>1023807</v>
      </c>
      <c r="P7" s="20">
        <v>910781</v>
      </c>
      <c r="Q7" s="20">
        <v>33506790</v>
      </c>
      <c r="R7" s="20">
        <v>33506790</v>
      </c>
      <c r="S7" s="20">
        <v>1106618</v>
      </c>
      <c r="T7" s="20"/>
      <c r="U7" s="20">
        <v>96571934</v>
      </c>
      <c r="V7" s="20">
        <v>96571934</v>
      </c>
      <c r="W7" s="20">
        <v>96571934</v>
      </c>
      <c r="X7" s="20">
        <v>1722000</v>
      </c>
      <c r="Y7" s="20">
        <v>94849934</v>
      </c>
      <c r="Z7" s="21">
        <v>5508.13</v>
      </c>
      <c r="AA7" s="22">
        <v>1722000</v>
      </c>
    </row>
    <row r="8" spans="1:27" ht="13.5">
      <c r="A8" s="23" t="s">
        <v>35</v>
      </c>
      <c r="B8" s="17"/>
      <c r="C8" s="18"/>
      <c r="D8" s="18"/>
      <c r="E8" s="19">
        <v>98616258</v>
      </c>
      <c r="F8" s="20">
        <v>98616000</v>
      </c>
      <c r="G8" s="20">
        <v>113558961</v>
      </c>
      <c r="H8" s="20">
        <v>111397682</v>
      </c>
      <c r="I8" s="20">
        <v>111397682</v>
      </c>
      <c r="J8" s="20">
        <v>111397682</v>
      </c>
      <c r="K8" s="20">
        <v>108834357</v>
      </c>
      <c r="L8" s="20">
        <v>138112828</v>
      </c>
      <c r="M8" s="20">
        <v>137670594</v>
      </c>
      <c r="N8" s="20">
        <v>137670594</v>
      </c>
      <c r="O8" s="20">
        <v>26804053</v>
      </c>
      <c r="P8" s="20"/>
      <c r="Q8" s="20"/>
      <c r="R8" s="20"/>
      <c r="S8" s="20">
        <v>122404927</v>
      </c>
      <c r="T8" s="20">
        <v>122816451</v>
      </c>
      <c r="U8" s="20">
        <v>-2319736</v>
      </c>
      <c r="V8" s="20">
        <v>-2319736</v>
      </c>
      <c r="W8" s="20">
        <v>-2319736</v>
      </c>
      <c r="X8" s="20">
        <v>98616000</v>
      </c>
      <c r="Y8" s="20">
        <v>-100935736</v>
      </c>
      <c r="Z8" s="21">
        <v>-102.35</v>
      </c>
      <c r="AA8" s="22">
        <v>98616000</v>
      </c>
    </row>
    <row r="9" spans="1:27" ht="13.5">
      <c r="A9" s="23" t="s">
        <v>36</v>
      </c>
      <c r="B9" s="17"/>
      <c r="C9" s="18">
        <v>46329414</v>
      </c>
      <c r="D9" s="18">
        <v>46329414</v>
      </c>
      <c r="E9" s="19"/>
      <c r="F9" s="20"/>
      <c r="G9" s="20">
        <v>42744661</v>
      </c>
      <c r="H9" s="20">
        <v>51628592</v>
      </c>
      <c r="I9" s="20">
        <v>51628592</v>
      </c>
      <c r="J9" s="20">
        <v>51628592</v>
      </c>
      <c r="K9" s="20">
        <v>60627042</v>
      </c>
      <c r="L9" s="20">
        <v>23601660</v>
      </c>
      <c r="M9" s="20">
        <v>25697429</v>
      </c>
      <c r="N9" s="20">
        <v>25697429</v>
      </c>
      <c r="O9" s="20"/>
      <c r="P9" s="20">
        <v>26758392</v>
      </c>
      <c r="Q9" s="20">
        <v>152460949</v>
      </c>
      <c r="R9" s="20">
        <v>152460949</v>
      </c>
      <c r="S9" s="20">
        <v>2048072</v>
      </c>
      <c r="T9" s="20">
        <v>3496495</v>
      </c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>
        <v>-437810890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-437810890</v>
      </c>
      <c r="Y10" s="24">
        <v>437810890</v>
      </c>
      <c r="Z10" s="25">
        <v>-100</v>
      </c>
      <c r="AA10" s="26">
        <v>-437810890</v>
      </c>
    </row>
    <row r="11" spans="1:27" ht="13.5">
      <c r="A11" s="23" t="s">
        <v>38</v>
      </c>
      <c r="B11" s="17"/>
      <c r="C11" s="18">
        <v>1019490</v>
      </c>
      <c r="D11" s="18">
        <v>1019490</v>
      </c>
      <c r="E11" s="19">
        <v>1168200</v>
      </c>
      <c r="F11" s="20">
        <v>1168000</v>
      </c>
      <c r="G11" s="20">
        <v>968607</v>
      </c>
      <c r="H11" s="20">
        <v>1017080</v>
      </c>
      <c r="I11" s="20">
        <v>1017080</v>
      </c>
      <c r="J11" s="20">
        <v>1017080</v>
      </c>
      <c r="K11" s="20">
        <v>998366</v>
      </c>
      <c r="L11" s="20">
        <v>1026537</v>
      </c>
      <c r="M11" s="20">
        <v>909065</v>
      </c>
      <c r="N11" s="20">
        <v>909065</v>
      </c>
      <c r="O11" s="20">
        <v>137330697</v>
      </c>
      <c r="P11" s="20">
        <v>135275378</v>
      </c>
      <c r="Q11" s="20">
        <v>1136776</v>
      </c>
      <c r="R11" s="20">
        <v>1136776</v>
      </c>
      <c r="S11" s="20"/>
      <c r="T11" s="20">
        <v>1056449</v>
      </c>
      <c r="U11" s="20">
        <v>117205145</v>
      </c>
      <c r="V11" s="20">
        <v>117205145</v>
      </c>
      <c r="W11" s="20">
        <v>117205145</v>
      </c>
      <c r="X11" s="20">
        <v>1168000</v>
      </c>
      <c r="Y11" s="20">
        <v>116037145</v>
      </c>
      <c r="Z11" s="21">
        <v>9934.69</v>
      </c>
      <c r="AA11" s="22">
        <v>1168000</v>
      </c>
    </row>
    <row r="12" spans="1:27" ht="13.5">
      <c r="A12" s="27" t="s">
        <v>39</v>
      </c>
      <c r="B12" s="28"/>
      <c r="C12" s="29">
        <f aca="true" t="shared" si="0" ref="C12:Y12">SUM(C6:C11)</f>
        <v>62749867</v>
      </c>
      <c r="D12" s="29">
        <f>SUM(D6:D11)</f>
        <v>62749867</v>
      </c>
      <c r="E12" s="30">
        <f t="shared" si="0"/>
        <v>104918166</v>
      </c>
      <c r="F12" s="31">
        <f t="shared" si="0"/>
        <v>-332892890</v>
      </c>
      <c r="G12" s="31">
        <f t="shared" si="0"/>
        <v>213745622</v>
      </c>
      <c r="H12" s="31">
        <f t="shared" si="0"/>
        <v>195036449</v>
      </c>
      <c r="I12" s="31">
        <f t="shared" si="0"/>
        <v>195036449</v>
      </c>
      <c r="J12" s="31">
        <f t="shared" si="0"/>
        <v>195036449</v>
      </c>
      <c r="K12" s="31">
        <f t="shared" si="0"/>
        <v>181058481</v>
      </c>
      <c r="L12" s="31">
        <f t="shared" si="0"/>
        <v>207690855</v>
      </c>
      <c r="M12" s="31">
        <f t="shared" si="0"/>
        <v>188508849</v>
      </c>
      <c r="N12" s="31">
        <f t="shared" si="0"/>
        <v>188508849</v>
      </c>
      <c r="O12" s="31">
        <f t="shared" si="0"/>
        <v>183528959</v>
      </c>
      <c r="P12" s="31">
        <f t="shared" si="0"/>
        <v>168792502</v>
      </c>
      <c r="Q12" s="31">
        <f t="shared" si="0"/>
        <v>191420700</v>
      </c>
      <c r="R12" s="31">
        <f t="shared" si="0"/>
        <v>191420700</v>
      </c>
      <c r="S12" s="31">
        <f t="shared" si="0"/>
        <v>165544323</v>
      </c>
      <c r="T12" s="31">
        <f t="shared" si="0"/>
        <v>141783343</v>
      </c>
      <c r="U12" s="31">
        <f t="shared" si="0"/>
        <v>211928219</v>
      </c>
      <c r="V12" s="31">
        <f t="shared" si="0"/>
        <v>211928219</v>
      </c>
      <c r="W12" s="31">
        <f t="shared" si="0"/>
        <v>211928219</v>
      </c>
      <c r="X12" s="31">
        <f t="shared" si="0"/>
        <v>-332892890</v>
      </c>
      <c r="Y12" s="31">
        <f t="shared" si="0"/>
        <v>544821109</v>
      </c>
      <c r="Z12" s="32">
        <f>+IF(X12&lt;&gt;0,+(Y12/X12)*100,0)</f>
        <v>-163.66258498341614</v>
      </c>
      <c r="AA12" s="33">
        <f>SUM(AA6:AA11)</f>
        <v>-332892890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65142000</v>
      </c>
      <c r="D17" s="18">
        <v>65142000</v>
      </c>
      <c r="E17" s="19">
        <v>520222000</v>
      </c>
      <c r="F17" s="20">
        <v>550915098</v>
      </c>
      <c r="G17" s="20">
        <v>241588000</v>
      </c>
      <c r="H17" s="20">
        <v>65142000</v>
      </c>
      <c r="I17" s="20">
        <v>65142000</v>
      </c>
      <c r="J17" s="20">
        <v>65142000</v>
      </c>
      <c r="K17" s="20">
        <v>65142000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550915098</v>
      </c>
      <c r="Y17" s="20">
        <v>-550915098</v>
      </c>
      <c r="Z17" s="21">
        <v>-100</v>
      </c>
      <c r="AA17" s="22">
        <v>550915098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472633940</v>
      </c>
      <c r="D19" s="18">
        <v>472633940</v>
      </c>
      <c r="E19" s="19">
        <v>478643000</v>
      </c>
      <c r="F19" s="20">
        <v>506883000</v>
      </c>
      <c r="G19" s="20">
        <v>418946766</v>
      </c>
      <c r="H19" s="20">
        <v>472625540</v>
      </c>
      <c r="I19" s="20">
        <v>472625540</v>
      </c>
      <c r="J19" s="20">
        <v>472625540</v>
      </c>
      <c r="K19" s="20">
        <v>459205643</v>
      </c>
      <c r="L19" s="20">
        <v>459216144</v>
      </c>
      <c r="M19" s="20">
        <v>459216144</v>
      </c>
      <c r="N19" s="20">
        <v>459216144</v>
      </c>
      <c r="O19" s="20">
        <v>444790972</v>
      </c>
      <c r="P19" s="20">
        <v>444790972</v>
      </c>
      <c r="Q19" s="20">
        <v>463665145</v>
      </c>
      <c r="R19" s="20">
        <v>463665145</v>
      </c>
      <c r="S19" s="20">
        <v>485843530</v>
      </c>
      <c r="T19" s="20">
        <v>485869825</v>
      </c>
      <c r="U19" s="20">
        <v>387150938</v>
      </c>
      <c r="V19" s="20">
        <v>387150938</v>
      </c>
      <c r="W19" s="20">
        <v>387150938</v>
      </c>
      <c r="X19" s="20">
        <v>506883000</v>
      </c>
      <c r="Y19" s="20">
        <v>-119732062</v>
      </c>
      <c r="Z19" s="21">
        <v>-23.62</v>
      </c>
      <c r="AA19" s="22">
        <v>506883000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286945</v>
      </c>
      <c r="D22" s="18">
        <v>286945</v>
      </c>
      <c r="E22" s="19">
        <v>622470</v>
      </c>
      <c r="F22" s="20">
        <v>659196</v>
      </c>
      <c r="G22" s="20">
        <v>1622727</v>
      </c>
      <c r="H22" s="20"/>
      <c r="I22" s="20"/>
      <c r="J22" s="20"/>
      <c r="K22" s="20">
        <v>286944</v>
      </c>
      <c r="L22" s="20">
        <v>286944</v>
      </c>
      <c r="M22" s="20">
        <v>286944</v>
      </c>
      <c r="N22" s="20">
        <v>286944</v>
      </c>
      <c r="O22" s="20">
        <v>286944</v>
      </c>
      <c r="P22" s="20">
        <v>286944</v>
      </c>
      <c r="Q22" s="20">
        <v>286944</v>
      </c>
      <c r="R22" s="20">
        <v>286944</v>
      </c>
      <c r="S22" s="20">
        <v>286944</v>
      </c>
      <c r="T22" s="20">
        <v>286944</v>
      </c>
      <c r="U22" s="20">
        <v>286944</v>
      </c>
      <c r="V22" s="20">
        <v>286944</v>
      </c>
      <c r="W22" s="20">
        <v>286944</v>
      </c>
      <c r="X22" s="20">
        <v>659196</v>
      </c>
      <c r="Y22" s="20">
        <v>-372252</v>
      </c>
      <c r="Z22" s="21">
        <v>-56.47</v>
      </c>
      <c r="AA22" s="22">
        <v>659196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>
        <v>65142000</v>
      </c>
      <c r="M23" s="20">
        <v>65142000</v>
      </c>
      <c r="N23" s="24">
        <v>65142000</v>
      </c>
      <c r="O23" s="24">
        <v>65142000</v>
      </c>
      <c r="P23" s="24">
        <v>65142000</v>
      </c>
      <c r="Q23" s="20">
        <v>65142000</v>
      </c>
      <c r="R23" s="24">
        <v>65142000</v>
      </c>
      <c r="S23" s="24">
        <v>65142000</v>
      </c>
      <c r="T23" s="20">
        <v>65142000</v>
      </c>
      <c r="U23" s="24">
        <v>5143544</v>
      </c>
      <c r="V23" s="24">
        <v>5143544</v>
      </c>
      <c r="W23" s="24">
        <v>5143544</v>
      </c>
      <c r="X23" s="20"/>
      <c r="Y23" s="24">
        <v>5143544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538062885</v>
      </c>
      <c r="D24" s="29">
        <f>SUM(D15:D23)</f>
        <v>538062885</v>
      </c>
      <c r="E24" s="36">
        <f t="shared" si="1"/>
        <v>999487470</v>
      </c>
      <c r="F24" s="37">
        <f t="shared" si="1"/>
        <v>1058457294</v>
      </c>
      <c r="G24" s="37">
        <f t="shared" si="1"/>
        <v>662157493</v>
      </c>
      <c r="H24" s="37">
        <f t="shared" si="1"/>
        <v>537767540</v>
      </c>
      <c r="I24" s="37">
        <f t="shared" si="1"/>
        <v>537767540</v>
      </c>
      <c r="J24" s="37">
        <f t="shared" si="1"/>
        <v>537767540</v>
      </c>
      <c r="K24" s="37">
        <f t="shared" si="1"/>
        <v>524634587</v>
      </c>
      <c r="L24" s="37">
        <f t="shared" si="1"/>
        <v>524645088</v>
      </c>
      <c r="M24" s="37">
        <f t="shared" si="1"/>
        <v>524645088</v>
      </c>
      <c r="N24" s="37">
        <f t="shared" si="1"/>
        <v>524645088</v>
      </c>
      <c r="O24" s="37">
        <f t="shared" si="1"/>
        <v>510219916</v>
      </c>
      <c r="P24" s="37">
        <f t="shared" si="1"/>
        <v>510219916</v>
      </c>
      <c r="Q24" s="37">
        <f t="shared" si="1"/>
        <v>529094089</v>
      </c>
      <c r="R24" s="37">
        <f t="shared" si="1"/>
        <v>529094089</v>
      </c>
      <c r="S24" s="37">
        <f t="shared" si="1"/>
        <v>551272474</v>
      </c>
      <c r="T24" s="37">
        <f t="shared" si="1"/>
        <v>551298769</v>
      </c>
      <c r="U24" s="37">
        <f t="shared" si="1"/>
        <v>392581426</v>
      </c>
      <c r="V24" s="37">
        <f t="shared" si="1"/>
        <v>392581426</v>
      </c>
      <c r="W24" s="37">
        <f t="shared" si="1"/>
        <v>392581426</v>
      </c>
      <c r="X24" s="37">
        <f t="shared" si="1"/>
        <v>1058457294</v>
      </c>
      <c r="Y24" s="37">
        <f t="shared" si="1"/>
        <v>-665875868</v>
      </c>
      <c r="Z24" s="38">
        <f>+IF(X24&lt;&gt;0,+(Y24/X24)*100,0)</f>
        <v>-62.91003631177207</v>
      </c>
      <c r="AA24" s="39">
        <f>SUM(AA15:AA23)</f>
        <v>1058457294</v>
      </c>
    </row>
    <row r="25" spans="1:27" ht="13.5">
      <c r="A25" s="27" t="s">
        <v>51</v>
      </c>
      <c r="B25" s="28"/>
      <c r="C25" s="29">
        <f aca="true" t="shared" si="2" ref="C25:Y25">+C12+C24</f>
        <v>600812752</v>
      </c>
      <c r="D25" s="29">
        <f>+D12+D24</f>
        <v>600812752</v>
      </c>
      <c r="E25" s="30">
        <f t="shared" si="2"/>
        <v>1104405636</v>
      </c>
      <c r="F25" s="31">
        <f t="shared" si="2"/>
        <v>725564404</v>
      </c>
      <c r="G25" s="31">
        <f t="shared" si="2"/>
        <v>875903115</v>
      </c>
      <c r="H25" s="31">
        <f t="shared" si="2"/>
        <v>732803989</v>
      </c>
      <c r="I25" s="31">
        <f t="shared" si="2"/>
        <v>732803989</v>
      </c>
      <c r="J25" s="31">
        <f t="shared" si="2"/>
        <v>732803989</v>
      </c>
      <c r="K25" s="31">
        <f t="shared" si="2"/>
        <v>705693068</v>
      </c>
      <c r="L25" s="31">
        <f t="shared" si="2"/>
        <v>732335943</v>
      </c>
      <c r="M25" s="31">
        <f t="shared" si="2"/>
        <v>713153937</v>
      </c>
      <c r="N25" s="31">
        <f t="shared" si="2"/>
        <v>713153937</v>
      </c>
      <c r="O25" s="31">
        <f t="shared" si="2"/>
        <v>693748875</v>
      </c>
      <c r="P25" s="31">
        <f t="shared" si="2"/>
        <v>679012418</v>
      </c>
      <c r="Q25" s="31">
        <f t="shared" si="2"/>
        <v>720514789</v>
      </c>
      <c r="R25" s="31">
        <f t="shared" si="2"/>
        <v>720514789</v>
      </c>
      <c r="S25" s="31">
        <f t="shared" si="2"/>
        <v>716816797</v>
      </c>
      <c r="T25" s="31">
        <f t="shared" si="2"/>
        <v>693082112</v>
      </c>
      <c r="U25" s="31">
        <f t="shared" si="2"/>
        <v>604509645</v>
      </c>
      <c r="V25" s="31">
        <f t="shared" si="2"/>
        <v>604509645</v>
      </c>
      <c r="W25" s="31">
        <f t="shared" si="2"/>
        <v>604509645</v>
      </c>
      <c r="X25" s="31">
        <f t="shared" si="2"/>
        <v>725564404</v>
      </c>
      <c r="Y25" s="31">
        <f t="shared" si="2"/>
        <v>-121054759</v>
      </c>
      <c r="Z25" s="32">
        <f>+IF(X25&lt;&gt;0,+(Y25/X25)*100,0)</f>
        <v>-16.684219668527177</v>
      </c>
      <c r="AA25" s="33">
        <f>+AA12+AA24</f>
        <v>725564404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242511</v>
      </c>
      <c r="M29" s="20">
        <v>3029737</v>
      </c>
      <c r="N29" s="20">
        <v>3029737</v>
      </c>
      <c r="O29" s="20">
        <v>5554314</v>
      </c>
      <c r="P29" s="20">
        <v>7445015</v>
      </c>
      <c r="Q29" s="20"/>
      <c r="R29" s="20"/>
      <c r="S29" s="20">
        <v>11930378</v>
      </c>
      <c r="T29" s="20">
        <v>4897553</v>
      </c>
      <c r="U29" s="20">
        <v>9972478</v>
      </c>
      <c r="V29" s="20">
        <v>9972478</v>
      </c>
      <c r="W29" s="20">
        <v>9972478</v>
      </c>
      <c r="X29" s="20"/>
      <c r="Y29" s="20">
        <v>9972478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18159</v>
      </c>
      <c r="V30" s="20">
        <v>18159</v>
      </c>
      <c r="W30" s="20">
        <v>18159</v>
      </c>
      <c r="X30" s="20"/>
      <c r="Y30" s="20">
        <v>18159</v>
      </c>
      <c r="Z30" s="21"/>
      <c r="AA30" s="22"/>
    </row>
    <row r="31" spans="1:27" ht="13.5">
      <c r="A31" s="23" t="s">
        <v>56</v>
      </c>
      <c r="B31" s="17"/>
      <c r="C31" s="18">
        <v>1977460</v>
      </c>
      <c r="D31" s="18">
        <v>1977460</v>
      </c>
      <c r="E31" s="19">
        <v>1549458</v>
      </c>
      <c r="F31" s="20">
        <v>1640876</v>
      </c>
      <c r="G31" s="20">
        <v>1977462</v>
      </c>
      <c r="H31" s="20">
        <v>1977462</v>
      </c>
      <c r="I31" s="20">
        <v>1977462</v>
      </c>
      <c r="J31" s="20">
        <v>1977462</v>
      </c>
      <c r="K31" s="20">
        <v>2149826</v>
      </c>
      <c r="L31" s="20">
        <v>2009513</v>
      </c>
      <c r="M31" s="20">
        <v>2135825</v>
      </c>
      <c r="N31" s="20">
        <v>2135825</v>
      </c>
      <c r="O31" s="20">
        <v>2144861</v>
      </c>
      <c r="P31" s="20">
        <v>2151202</v>
      </c>
      <c r="Q31" s="20">
        <v>1880336</v>
      </c>
      <c r="R31" s="20">
        <v>1880336</v>
      </c>
      <c r="S31" s="20">
        <v>2174669</v>
      </c>
      <c r="T31" s="20">
        <v>2211244</v>
      </c>
      <c r="U31" s="20">
        <v>2239712</v>
      </c>
      <c r="V31" s="20">
        <v>2239712</v>
      </c>
      <c r="W31" s="20">
        <v>2239712</v>
      </c>
      <c r="X31" s="20">
        <v>1640876</v>
      </c>
      <c r="Y31" s="20">
        <v>598836</v>
      </c>
      <c r="Z31" s="21">
        <v>36.49</v>
      </c>
      <c r="AA31" s="22">
        <v>1640876</v>
      </c>
    </row>
    <row r="32" spans="1:27" ht="13.5">
      <c r="A32" s="23" t="s">
        <v>57</v>
      </c>
      <c r="B32" s="17"/>
      <c r="C32" s="18">
        <v>103152786</v>
      </c>
      <c r="D32" s="18">
        <v>103152786</v>
      </c>
      <c r="E32" s="19">
        <v>61454754</v>
      </c>
      <c r="F32" s="20">
        <v>65080584</v>
      </c>
      <c r="G32" s="20">
        <v>204824972</v>
      </c>
      <c r="H32" s="20">
        <v>187658278</v>
      </c>
      <c r="I32" s="20">
        <v>187658278</v>
      </c>
      <c r="J32" s="20">
        <v>187658278</v>
      </c>
      <c r="K32" s="20">
        <v>188578800</v>
      </c>
      <c r="L32" s="20">
        <v>207455831</v>
      </c>
      <c r="M32" s="20">
        <v>206334642</v>
      </c>
      <c r="N32" s="20">
        <v>206334642</v>
      </c>
      <c r="O32" s="20">
        <v>197323794</v>
      </c>
      <c r="P32" s="20">
        <v>192052410</v>
      </c>
      <c r="Q32" s="20">
        <v>208030965</v>
      </c>
      <c r="R32" s="20">
        <v>208030965</v>
      </c>
      <c r="S32" s="20">
        <v>175473874</v>
      </c>
      <c r="T32" s="20">
        <v>174838449</v>
      </c>
      <c r="U32" s="20">
        <v>81571849</v>
      </c>
      <c r="V32" s="20">
        <v>81571849</v>
      </c>
      <c r="W32" s="20">
        <v>81571849</v>
      </c>
      <c r="X32" s="20">
        <v>65080584</v>
      </c>
      <c r="Y32" s="20">
        <v>16491265</v>
      </c>
      <c r="Z32" s="21">
        <v>25.34</v>
      </c>
      <c r="AA32" s="22">
        <v>65080584</v>
      </c>
    </row>
    <row r="33" spans="1:27" ht="13.5">
      <c r="A33" s="23" t="s">
        <v>58</v>
      </c>
      <c r="B33" s="17"/>
      <c r="C33" s="18">
        <v>666544</v>
      </c>
      <c r="D33" s="18">
        <v>666544</v>
      </c>
      <c r="E33" s="19">
        <v>5295184</v>
      </c>
      <c r="F33" s="20">
        <v>5607545</v>
      </c>
      <c r="G33" s="20">
        <v>8167591</v>
      </c>
      <c r="H33" s="20">
        <v>8167591</v>
      </c>
      <c r="I33" s="20">
        <v>8167591</v>
      </c>
      <c r="J33" s="20">
        <v>8167591</v>
      </c>
      <c r="K33" s="20">
        <v>8167591</v>
      </c>
      <c r="L33" s="20">
        <v>8167591</v>
      </c>
      <c r="M33" s="20">
        <v>8167591</v>
      </c>
      <c r="N33" s="20">
        <v>8167591</v>
      </c>
      <c r="O33" s="20">
        <v>8167591</v>
      </c>
      <c r="P33" s="20">
        <v>8146380</v>
      </c>
      <c r="Q33" s="20">
        <v>8146380</v>
      </c>
      <c r="R33" s="20">
        <v>8146380</v>
      </c>
      <c r="S33" s="20">
        <v>8146380</v>
      </c>
      <c r="T33" s="20">
        <v>8146380</v>
      </c>
      <c r="U33" s="20">
        <v>8146380</v>
      </c>
      <c r="V33" s="20">
        <v>8146380</v>
      </c>
      <c r="W33" s="20">
        <v>8146380</v>
      </c>
      <c r="X33" s="20">
        <v>5607545</v>
      </c>
      <c r="Y33" s="20">
        <v>2538835</v>
      </c>
      <c r="Z33" s="21">
        <v>45.28</v>
      </c>
      <c r="AA33" s="22">
        <v>5607545</v>
      </c>
    </row>
    <row r="34" spans="1:27" ht="13.5">
      <c r="A34" s="27" t="s">
        <v>59</v>
      </c>
      <c r="B34" s="28"/>
      <c r="C34" s="29">
        <f aca="true" t="shared" si="3" ref="C34:Y34">SUM(C29:C33)</f>
        <v>105796790</v>
      </c>
      <c r="D34" s="29">
        <f>SUM(D29:D33)</f>
        <v>105796790</v>
      </c>
      <c r="E34" s="30">
        <f t="shared" si="3"/>
        <v>68299396</v>
      </c>
      <c r="F34" s="31">
        <f t="shared" si="3"/>
        <v>72329005</v>
      </c>
      <c r="G34" s="31">
        <f t="shared" si="3"/>
        <v>214970025</v>
      </c>
      <c r="H34" s="31">
        <f t="shared" si="3"/>
        <v>197803331</v>
      </c>
      <c r="I34" s="31">
        <f t="shared" si="3"/>
        <v>197803331</v>
      </c>
      <c r="J34" s="31">
        <f t="shared" si="3"/>
        <v>197803331</v>
      </c>
      <c r="K34" s="31">
        <f t="shared" si="3"/>
        <v>198896217</v>
      </c>
      <c r="L34" s="31">
        <f t="shared" si="3"/>
        <v>217875446</v>
      </c>
      <c r="M34" s="31">
        <f t="shared" si="3"/>
        <v>219667795</v>
      </c>
      <c r="N34" s="31">
        <f t="shared" si="3"/>
        <v>219667795</v>
      </c>
      <c r="O34" s="31">
        <f t="shared" si="3"/>
        <v>213190560</v>
      </c>
      <c r="P34" s="31">
        <f t="shared" si="3"/>
        <v>209795007</v>
      </c>
      <c r="Q34" s="31">
        <f t="shared" si="3"/>
        <v>218057681</v>
      </c>
      <c r="R34" s="31">
        <f t="shared" si="3"/>
        <v>218057681</v>
      </c>
      <c r="S34" s="31">
        <f t="shared" si="3"/>
        <v>197725301</v>
      </c>
      <c r="T34" s="31">
        <f t="shared" si="3"/>
        <v>190093626</v>
      </c>
      <c r="U34" s="31">
        <f t="shared" si="3"/>
        <v>101948578</v>
      </c>
      <c r="V34" s="31">
        <f t="shared" si="3"/>
        <v>101948578</v>
      </c>
      <c r="W34" s="31">
        <f t="shared" si="3"/>
        <v>101948578</v>
      </c>
      <c r="X34" s="31">
        <f t="shared" si="3"/>
        <v>72329005</v>
      </c>
      <c r="Y34" s="31">
        <f t="shared" si="3"/>
        <v>29619573</v>
      </c>
      <c r="Z34" s="32">
        <f>+IF(X34&lt;&gt;0,+(Y34/X34)*100,0)</f>
        <v>40.951168898286376</v>
      </c>
      <c r="AA34" s="33">
        <f>SUM(AA29:AA33)</f>
        <v>72329005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>
        <v>3415371</v>
      </c>
      <c r="P37" s="20"/>
      <c r="Q37" s="20"/>
      <c r="R37" s="20"/>
      <c r="S37" s="20"/>
      <c r="T37" s="20"/>
      <c r="U37" s="20">
        <v>3415371</v>
      </c>
      <c r="V37" s="20">
        <v>3415371</v>
      </c>
      <c r="W37" s="20">
        <v>3415371</v>
      </c>
      <c r="X37" s="20"/>
      <c r="Y37" s="20">
        <v>3415371</v>
      </c>
      <c r="Z37" s="21"/>
      <c r="AA37" s="22"/>
    </row>
    <row r="38" spans="1:27" ht="13.5">
      <c r="A38" s="23" t="s">
        <v>58</v>
      </c>
      <c r="B38" s="17"/>
      <c r="C38" s="18">
        <v>3415371</v>
      </c>
      <c r="D38" s="18">
        <v>3415371</v>
      </c>
      <c r="E38" s="19">
        <v>3419640</v>
      </c>
      <c r="F38" s="20">
        <v>3621399</v>
      </c>
      <c r="G38" s="20">
        <v>3415371</v>
      </c>
      <c r="H38" s="20">
        <v>3415371</v>
      </c>
      <c r="I38" s="20">
        <v>3415371</v>
      </c>
      <c r="J38" s="20">
        <v>3415371</v>
      </c>
      <c r="K38" s="20">
        <v>3415371</v>
      </c>
      <c r="L38" s="20">
        <v>3415371</v>
      </c>
      <c r="M38" s="20">
        <v>3415371</v>
      </c>
      <c r="N38" s="20">
        <v>3415371</v>
      </c>
      <c r="O38" s="20">
        <v>3415371</v>
      </c>
      <c r="P38" s="20">
        <v>3415371</v>
      </c>
      <c r="Q38" s="20">
        <v>3415371</v>
      </c>
      <c r="R38" s="20">
        <v>3415371</v>
      </c>
      <c r="S38" s="20">
        <v>3415371</v>
      </c>
      <c r="T38" s="20">
        <v>3415371</v>
      </c>
      <c r="U38" s="20"/>
      <c r="V38" s="20"/>
      <c r="W38" s="20"/>
      <c r="X38" s="20">
        <v>3621399</v>
      </c>
      <c r="Y38" s="20">
        <v>-3621399</v>
      </c>
      <c r="Z38" s="21">
        <v>-100</v>
      </c>
      <c r="AA38" s="22">
        <v>3621399</v>
      </c>
    </row>
    <row r="39" spans="1:27" ht="13.5">
      <c r="A39" s="27" t="s">
        <v>61</v>
      </c>
      <c r="B39" s="35"/>
      <c r="C39" s="29">
        <f aca="true" t="shared" si="4" ref="C39:Y39">SUM(C37:C38)</f>
        <v>3415371</v>
      </c>
      <c r="D39" s="29">
        <f>SUM(D37:D38)</f>
        <v>3415371</v>
      </c>
      <c r="E39" s="36">
        <f t="shared" si="4"/>
        <v>3419640</v>
      </c>
      <c r="F39" s="37">
        <f t="shared" si="4"/>
        <v>3621399</v>
      </c>
      <c r="G39" s="37">
        <f t="shared" si="4"/>
        <v>3415371</v>
      </c>
      <c r="H39" s="37">
        <f t="shared" si="4"/>
        <v>3415371</v>
      </c>
      <c r="I39" s="37">
        <f t="shared" si="4"/>
        <v>3415371</v>
      </c>
      <c r="J39" s="37">
        <f t="shared" si="4"/>
        <v>3415371</v>
      </c>
      <c r="K39" s="37">
        <f t="shared" si="4"/>
        <v>3415371</v>
      </c>
      <c r="L39" s="37">
        <f t="shared" si="4"/>
        <v>3415371</v>
      </c>
      <c r="M39" s="37">
        <f t="shared" si="4"/>
        <v>3415371</v>
      </c>
      <c r="N39" s="37">
        <f t="shared" si="4"/>
        <v>3415371</v>
      </c>
      <c r="O39" s="37">
        <f t="shared" si="4"/>
        <v>6830742</v>
      </c>
      <c r="P39" s="37">
        <f t="shared" si="4"/>
        <v>3415371</v>
      </c>
      <c r="Q39" s="37">
        <f t="shared" si="4"/>
        <v>3415371</v>
      </c>
      <c r="R39" s="37">
        <f t="shared" si="4"/>
        <v>3415371</v>
      </c>
      <c r="S39" s="37">
        <f t="shared" si="4"/>
        <v>3415371</v>
      </c>
      <c r="T39" s="37">
        <f t="shared" si="4"/>
        <v>3415371</v>
      </c>
      <c r="U39" s="37">
        <f t="shared" si="4"/>
        <v>3415371</v>
      </c>
      <c r="V39" s="37">
        <f t="shared" si="4"/>
        <v>3415371</v>
      </c>
      <c r="W39" s="37">
        <f t="shared" si="4"/>
        <v>3415371</v>
      </c>
      <c r="X39" s="37">
        <f t="shared" si="4"/>
        <v>3621399</v>
      </c>
      <c r="Y39" s="37">
        <f t="shared" si="4"/>
        <v>-206028</v>
      </c>
      <c r="Z39" s="38">
        <f>+IF(X39&lt;&gt;0,+(Y39/X39)*100,0)</f>
        <v>-5.68918255072142</v>
      </c>
      <c r="AA39" s="39">
        <f>SUM(AA37:AA38)</f>
        <v>3621399</v>
      </c>
    </row>
    <row r="40" spans="1:27" ht="13.5">
      <c r="A40" s="27" t="s">
        <v>62</v>
      </c>
      <c r="B40" s="28"/>
      <c r="C40" s="29">
        <f aca="true" t="shared" si="5" ref="C40:Y40">+C34+C39</f>
        <v>109212161</v>
      </c>
      <c r="D40" s="29">
        <f>+D34+D39</f>
        <v>109212161</v>
      </c>
      <c r="E40" s="30">
        <f t="shared" si="5"/>
        <v>71719036</v>
      </c>
      <c r="F40" s="31">
        <f t="shared" si="5"/>
        <v>75950404</v>
      </c>
      <c r="G40" s="31">
        <f t="shared" si="5"/>
        <v>218385396</v>
      </c>
      <c r="H40" s="31">
        <f t="shared" si="5"/>
        <v>201218702</v>
      </c>
      <c r="I40" s="31">
        <f t="shared" si="5"/>
        <v>201218702</v>
      </c>
      <c r="J40" s="31">
        <f t="shared" si="5"/>
        <v>201218702</v>
      </c>
      <c r="K40" s="31">
        <f t="shared" si="5"/>
        <v>202311588</v>
      </c>
      <c r="L40" s="31">
        <f t="shared" si="5"/>
        <v>221290817</v>
      </c>
      <c r="M40" s="31">
        <f t="shared" si="5"/>
        <v>223083166</v>
      </c>
      <c r="N40" s="31">
        <f t="shared" si="5"/>
        <v>223083166</v>
      </c>
      <c r="O40" s="31">
        <f t="shared" si="5"/>
        <v>220021302</v>
      </c>
      <c r="P40" s="31">
        <f t="shared" si="5"/>
        <v>213210378</v>
      </c>
      <c r="Q40" s="31">
        <f t="shared" si="5"/>
        <v>221473052</v>
      </c>
      <c r="R40" s="31">
        <f t="shared" si="5"/>
        <v>221473052</v>
      </c>
      <c r="S40" s="31">
        <f t="shared" si="5"/>
        <v>201140672</v>
      </c>
      <c r="T40" s="31">
        <f t="shared" si="5"/>
        <v>193508997</v>
      </c>
      <c r="U40" s="31">
        <f t="shared" si="5"/>
        <v>105363949</v>
      </c>
      <c r="V40" s="31">
        <f t="shared" si="5"/>
        <v>105363949</v>
      </c>
      <c r="W40" s="31">
        <f t="shared" si="5"/>
        <v>105363949</v>
      </c>
      <c r="X40" s="31">
        <f t="shared" si="5"/>
        <v>75950404</v>
      </c>
      <c r="Y40" s="31">
        <f t="shared" si="5"/>
        <v>29413545</v>
      </c>
      <c r="Z40" s="32">
        <f>+IF(X40&lt;&gt;0,+(Y40/X40)*100,0)</f>
        <v>38.72730551900685</v>
      </c>
      <c r="AA40" s="33">
        <f>+AA34+AA39</f>
        <v>75950404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491600591</v>
      </c>
      <c r="D42" s="43">
        <f>+D25-D40</f>
        <v>491600591</v>
      </c>
      <c r="E42" s="44">
        <f t="shared" si="6"/>
        <v>1032686600</v>
      </c>
      <c r="F42" s="45">
        <f t="shared" si="6"/>
        <v>649614000</v>
      </c>
      <c r="G42" s="45">
        <f t="shared" si="6"/>
        <v>657517719</v>
      </c>
      <c r="H42" s="45">
        <f t="shared" si="6"/>
        <v>531585287</v>
      </c>
      <c r="I42" s="45">
        <f t="shared" si="6"/>
        <v>531585287</v>
      </c>
      <c r="J42" s="45">
        <f t="shared" si="6"/>
        <v>531585287</v>
      </c>
      <c r="K42" s="45">
        <f t="shared" si="6"/>
        <v>503381480</v>
      </c>
      <c r="L42" s="45">
        <f t="shared" si="6"/>
        <v>511045126</v>
      </c>
      <c r="M42" s="45">
        <f t="shared" si="6"/>
        <v>490070771</v>
      </c>
      <c r="N42" s="45">
        <f t="shared" si="6"/>
        <v>490070771</v>
      </c>
      <c r="O42" s="45">
        <f t="shared" si="6"/>
        <v>473727573</v>
      </c>
      <c r="P42" s="45">
        <f t="shared" si="6"/>
        <v>465802040</v>
      </c>
      <c r="Q42" s="45">
        <f t="shared" si="6"/>
        <v>499041737</v>
      </c>
      <c r="R42" s="45">
        <f t="shared" si="6"/>
        <v>499041737</v>
      </c>
      <c r="S42" s="45">
        <f t="shared" si="6"/>
        <v>515676125</v>
      </c>
      <c r="T42" s="45">
        <f t="shared" si="6"/>
        <v>499573115</v>
      </c>
      <c r="U42" s="45">
        <f t="shared" si="6"/>
        <v>499145696</v>
      </c>
      <c r="V42" s="45">
        <f t="shared" si="6"/>
        <v>499145696</v>
      </c>
      <c r="W42" s="45">
        <f t="shared" si="6"/>
        <v>499145696</v>
      </c>
      <c r="X42" s="45">
        <f t="shared" si="6"/>
        <v>649614000</v>
      </c>
      <c r="Y42" s="45">
        <f t="shared" si="6"/>
        <v>-150468304</v>
      </c>
      <c r="Z42" s="46">
        <f>+IF(X42&lt;&gt;0,+(Y42/X42)*100,0)</f>
        <v>-23.162724941272817</v>
      </c>
      <c r="AA42" s="47">
        <f>+AA25-AA40</f>
        <v>649614000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491600591</v>
      </c>
      <c r="D45" s="18">
        <v>491600591</v>
      </c>
      <c r="E45" s="19">
        <v>383072882</v>
      </c>
      <c r="F45" s="20"/>
      <c r="G45" s="20">
        <v>555818188</v>
      </c>
      <c r="H45" s="20">
        <v>580952257</v>
      </c>
      <c r="I45" s="20">
        <v>580952257</v>
      </c>
      <c r="J45" s="20">
        <v>580952257</v>
      </c>
      <c r="K45" s="20">
        <v>513023457</v>
      </c>
      <c r="L45" s="20">
        <v>19421110</v>
      </c>
      <c r="M45" s="20">
        <v>-1553244</v>
      </c>
      <c r="N45" s="20">
        <v>-1553244</v>
      </c>
      <c r="O45" s="20">
        <v>-17896443</v>
      </c>
      <c r="P45" s="20">
        <v>-25821976</v>
      </c>
      <c r="Q45" s="20">
        <v>7417719</v>
      </c>
      <c r="R45" s="20">
        <v>7417719</v>
      </c>
      <c r="S45" s="20">
        <v>24052107</v>
      </c>
      <c r="T45" s="20">
        <v>7948998</v>
      </c>
      <c r="U45" s="20">
        <v>5146249</v>
      </c>
      <c r="V45" s="20">
        <v>5146249</v>
      </c>
      <c r="W45" s="20">
        <v>5146249</v>
      </c>
      <c r="X45" s="20"/>
      <c r="Y45" s="20">
        <v>5146249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649613718</v>
      </c>
      <c r="F46" s="20">
        <v>649614000</v>
      </c>
      <c r="G46" s="20">
        <v>101699531</v>
      </c>
      <c r="H46" s="20">
        <v>-49366970</v>
      </c>
      <c r="I46" s="20">
        <v>-49366970</v>
      </c>
      <c r="J46" s="20">
        <v>-49366970</v>
      </c>
      <c r="K46" s="20">
        <v>-9641977</v>
      </c>
      <c r="L46" s="20">
        <v>491624016</v>
      </c>
      <c r="M46" s="20">
        <v>491624016</v>
      </c>
      <c r="N46" s="20">
        <v>491624016</v>
      </c>
      <c r="O46" s="20">
        <v>491624016</v>
      </c>
      <c r="P46" s="20">
        <v>491624016</v>
      </c>
      <c r="Q46" s="20">
        <v>491624018</v>
      </c>
      <c r="R46" s="20">
        <v>491624018</v>
      </c>
      <c r="S46" s="20">
        <v>491624016</v>
      </c>
      <c r="T46" s="20">
        <v>491624117</v>
      </c>
      <c r="U46" s="20">
        <v>493999447</v>
      </c>
      <c r="V46" s="20">
        <v>493999447</v>
      </c>
      <c r="W46" s="20">
        <v>493999447</v>
      </c>
      <c r="X46" s="20">
        <v>649614000</v>
      </c>
      <c r="Y46" s="20">
        <v>-155614553</v>
      </c>
      <c r="Z46" s="48">
        <v>-23.95</v>
      </c>
      <c r="AA46" s="22">
        <v>649614000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491600591</v>
      </c>
      <c r="D48" s="51">
        <f>SUM(D45:D47)</f>
        <v>491600591</v>
      </c>
      <c r="E48" s="52">
        <f t="shared" si="7"/>
        <v>1032686600</v>
      </c>
      <c r="F48" s="53">
        <f t="shared" si="7"/>
        <v>649614000</v>
      </c>
      <c r="G48" s="53">
        <f t="shared" si="7"/>
        <v>657517719</v>
      </c>
      <c r="H48" s="53">
        <f t="shared" si="7"/>
        <v>531585287</v>
      </c>
      <c r="I48" s="53">
        <f t="shared" si="7"/>
        <v>531585287</v>
      </c>
      <c r="J48" s="53">
        <f t="shared" si="7"/>
        <v>531585287</v>
      </c>
      <c r="K48" s="53">
        <f t="shared" si="7"/>
        <v>503381480</v>
      </c>
      <c r="L48" s="53">
        <f t="shared" si="7"/>
        <v>511045126</v>
      </c>
      <c r="M48" s="53">
        <f t="shared" si="7"/>
        <v>490070772</v>
      </c>
      <c r="N48" s="53">
        <f t="shared" si="7"/>
        <v>490070772</v>
      </c>
      <c r="O48" s="53">
        <f t="shared" si="7"/>
        <v>473727573</v>
      </c>
      <c r="P48" s="53">
        <f t="shared" si="7"/>
        <v>465802040</v>
      </c>
      <c r="Q48" s="53">
        <f t="shared" si="7"/>
        <v>499041737</v>
      </c>
      <c r="R48" s="53">
        <f t="shared" si="7"/>
        <v>499041737</v>
      </c>
      <c r="S48" s="53">
        <f t="shared" si="7"/>
        <v>515676123</v>
      </c>
      <c r="T48" s="53">
        <f t="shared" si="7"/>
        <v>499573115</v>
      </c>
      <c r="U48" s="53">
        <f t="shared" si="7"/>
        <v>499145696</v>
      </c>
      <c r="V48" s="53">
        <f t="shared" si="7"/>
        <v>499145696</v>
      </c>
      <c r="W48" s="53">
        <f t="shared" si="7"/>
        <v>499145696</v>
      </c>
      <c r="X48" s="53">
        <f t="shared" si="7"/>
        <v>649614000</v>
      </c>
      <c r="Y48" s="53">
        <f t="shared" si="7"/>
        <v>-150468304</v>
      </c>
      <c r="Z48" s="54">
        <f>+IF(X48&lt;&gt;0,+(Y48/X48)*100,0)</f>
        <v>-23.162724941272817</v>
      </c>
      <c r="AA48" s="55">
        <f>SUM(AA45:AA47)</f>
        <v>649614000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65072026</v>
      </c>
      <c r="D6" s="18">
        <v>65072026</v>
      </c>
      <c r="E6" s="19">
        <v>3020491</v>
      </c>
      <c r="F6" s="20">
        <v>3020491</v>
      </c>
      <c r="G6" s="20">
        <v>105950415</v>
      </c>
      <c r="H6" s="20">
        <v>71327612</v>
      </c>
      <c r="I6" s="20">
        <v>90514653</v>
      </c>
      <c r="J6" s="20">
        <v>90514653</v>
      </c>
      <c r="K6" s="20">
        <v>90520688</v>
      </c>
      <c r="L6" s="20">
        <v>115021258</v>
      </c>
      <c r="M6" s="20">
        <v>104870098</v>
      </c>
      <c r="N6" s="20">
        <v>104870098</v>
      </c>
      <c r="O6" s="20">
        <v>94122836</v>
      </c>
      <c r="P6" s="20">
        <v>96145988</v>
      </c>
      <c r="Q6" s="20">
        <v>107418281</v>
      </c>
      <c r="R6" s="20">
        <v>107418281</v>
      </c>
      <c r="S6" s="20">
        <v>115921899</v>
      </c>
      <c r="T6" s="20">
        <v>1198103</v>
      </c>
      <c r="U6" s="20"/>
      <c r="V6" s="20"/>
      <c r="W6" s="20"/>
      <c r="X6" s="20">
        <v>3020491</v>
      </c>
      <c r="Y6" s="20">
        <v>-3020491</v>
      </c>
      <c r="Z6" s="21">
        <v>-100</v>
      </c>
      <c r="AA6" s="22">
        <v>3020491</v>
      </c>
    </row>
    <row r="7" spans="1:27" ht="13.5">
      <c r="A7" s="23" t="s">
        <v>34</v>
      </c>
      <c r="B7" s="17"/>
      <c r="C7" s="18">
        <v>17957136</v>
      </c>
      <c r="D7" s="18">
        <v>17957136</v>
      </c>
      <c r="E7" s="19">
        <v>104684158</v>
      </c>
      <c r="F7" s="20">
        <v>68853977</v>
      </c>
      <c r="G7" s="20"/>
      <c r="H7" s="20">
        <v>18382764</v>
      </c>
      <c r="I7" s="20">
        <v>18265799</v>
      </c>
      <c r="J7" s="20">
        <v>18265799</v>
      </c>
      <c r="K7" s="20">
        <v>18713328</v>
      </c>
      <c r="L7" s="20">
        <v>17494140</v>
      </c>
      <c r="M7" s="20">
        <v>17494140</v>
      </c>
      <c r="N7" s="20">
        <v>17494140</v>
      </c>
      <c r="O7" s="20">
        <v>18574463</v>
      </c>
      <c r="P7" s="20">
        <v>18678470</v>
      </c>
      <c r="Q7" s="20">
        <v>762249</v>
      </c>
      <c r="R7" s="20">
        <v>762249</v>
      </c>
      <c r="S7" s="20"/>
      <c r="T7" s="20">
        <v>113794914</v>
      </c>
      <c r="U7" s="20">
        <v>105691437</v>
      </c>
      <c r="V7" s="20">
        <v>105691437</v>
      </c>
      <c r="W7" s="20">
        <v>105691437</v>
      </c>
      <c r="X7" s="20">
        <v>68853977</v>
      </c>
      <c r="Y7" s="20">
        <v>36837460</v>
      </c>
      <c r="Z7" s="21">
        <v>53.5</v>
      </c>
      <c r="AA7" s="22">
        <v>68853977</v>
      </c>
    </row>
    <row r="8" spans="1:27" ht="13.5">
      <c r="A8" s="23" t="s">
        <v>35</v>
      </c>
      <c r="B8" s="17"/>
      <c r="C8" s="18">
        <v>31975895</v>
      </c>
      <c r="D8" s="18">
        <v>31975895</v>
      </c>
      <c r="E8" s="19">
        <v>27000000</v>
      </c>
      <c r="F8" s="20">
        <v>25150000</v>
      </c>
      <c r="G8" s="20">
        <v>51242583</v>
      </c>
      <c r="H8" s="20">
        <v>46929121</v>
      </c>
      <c r="I8" s="20">
        <v>38018143</v>
      </c>
      <c r="J8" s="20">
        <v>38018143</v>
      </c>
      <c r="K8" s="20">
        <v>27040593</v>
      </c>
      <c r="L8" s="20">
        <v>30206346</v>
      </c>
      <c r="M8" s="20">
        <v>29473395</v>
      </c>
      <c r="N8" s="20">
        <v>29473395</v>
      </c>
      <c r="O8" s="20">
        <v>29569397</v>
      </c>
      <c r="P8" s="20">
        <v>29157277</v>
      </c>
      <c r="Q8" s="20">
        <v>28306568</v>
      </c>
      <c r="R8" s="20">
        <v>28306568</v>
      </c>
      <c r="S8" s="20">
        <v>28326996</v>
      </c>
      <c r="T8" s="20">
        <v>26172897</v>
      </c>
      <c r="U8" s="20">
        <v>35756338</v>
      </c>
      <c r="V8" s="20">
        <v>35756338</v>
      </c>
      <c r="W8" s="20">
        <v>35756338</v>
      </c>
      <c r="X8" s="20">
        <v>25150000</v>
      </c>
      <c r="Y8" s="20">
        <v>10606338</v>
      </c>
      <c r="Z8" s="21">
        <v>42.17</v>
      </c>
      <c r="AA8" s="22">
        <v>25150000</v>
      </c>
    </row>
    <row r="9" spans="1:27" ht="13.5">
      <c r="A9" s="23" t="s">
        <v>36</v>
      </c>
      <c r="B9" s="17"/>
      <c r="C9" s="18">
        <v>6273230</v>
      </c>
      <c r="D9" s="18">
        <v>6273230</v>
      </c>
      <c r="E9" s="19"/>
      <c r="F9" s="20"/>
      <c r="G9" s="20">
        <v>6293617</v>
      </c>
      <c r="H9" s="20">
        <v>6822967</v>
      </c>
      <c r="I9" s="20">
        <v>7382806</v>
      </c>
      <c r="J9" s="20">
        <v>7382806</v>
      </c>
      <c r="K9" s="20">
        <v>7242062</v>
      </c>
      <c r="L9" s="20">
        <v>6084403</v>
      </c>
      <c r="M9" s="20">
        <v>6443806</v>
      </c>
      <c r="N9" s="20">
        <v>6443806</v>
      </c>
      <c r="O9" s="20">
        <v>6917243</v>
      </c>
      <c r="P9" s="20">
        <v>12362998</v>
      </c>
      <c r="Q9" s="20">
        <v>9157705</v>
      </c>
      <c r="R9" s="20">
        <v>9157705</v>
      </c>
      <c r="S9" s="20">
        <v>7919513</v>
      </c>
      <c r="T9" s="20">
        <v>5081979</v>
      </c>
      <c r="U9" s="20">
        <v>783660</v>
      </c>
      <c r="V9" s="20">
        <v>783660</v>
      </c>
      <c r="W9" s="20">
        <v>783660</v>
      </c>
      <c r="X9" s="20"/>
      <c r="Y9" s="20">
        <v>783660</v>
      </c>
      <c r="Z9" s="21"/>
      <c r="AA9" s="22"/>
    </row>
    <row r="10" spans="1:27" ht="13.5">
      <c r="A10" s="23" t="s">
        <v>37</v>
      </c>
      <c r="B10" s="17"/>
      <c r="C10" s="18">
        <v>547720</v>
      </c>
      <c r="D10" s="18">
        <v>547720</v>
      </c>
      <c r="E10" s="19"/>
      <c r="F10" s="20"/>
      <c r="G10" s="24">
        <v>547720</v>
      </c>
      <c r="H10" s="24">
        <v>547720</v>
      </c>
      <c r="I10" s="24">
        <v>547720</v>
      </c>
      <c r="J10" s="20">
        <v>547720</v>
      </c>
      <c r="K10" s="24">
        <v>547720</v>
      </c>
      <c r="L10" s="24">
        <v>547720</v>
      </c>
      <c r="M10" s="20">
        <v>547720</v>
      </c>
      <c r="N10" s="24">
        <v>547720</v>
      </c>
      <c r="O10" s="24">
        <v>547720</v>
      </c>
      <c r="P10" s="24">
        <v>547720</v>
      </c>
      <c r="Q10" s="20">
        <v>547720</v>
      </c>
      <c r="R10" s="24">
        <v>547720</v>
      </c>
      <c r="S10" s="24">
        <v>547720</v>
      </c>
      <c r="T10" s="20">
        <v>1078323</v>
      </c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35000</v>
      </c>
      <c r="F11" s="20">
        <v>35000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35000</v>
      </c>
      <c r="Y11" s="20">
        <v>-35000</v>
      </c>
      <c r="Z11" s="21">
        <v>-100</v>
      </c>
      <c r="AA11" s="22">
        <v>35000</v>
      </c>
    </row>
    <row r="12" spans="1:27" ht="13.5">
      <c r="A12" s="27" t="s">
        <v>39</v>
      </c>
      <c r="B12" s="28"/>
      <c r="C12" s="29">
        <f aca="true" t="shared" si="0" ref="C12:Y12">SUM(C6:C11)</f>
        <v>121826007</v>
      </c>
      <c r="D12" s="29">
        <f>SUM(D6:D11)</f>
        <v>121826007</v>
      </c>
      <c r="E12" s="30">
        <f t="shared" si="0"/>
        <v>134739649</v>
      </c>
      <c r="F12" s="31">
        <f t="shared" si="0"/>
        <v>97059468</v>
      </c>
      <c r="G12" s="31">
        <f t="shared" si="0"/>
        <v>164034335</v>
      </c>
      <c r="H12" s="31">
        <f t="shared" si="0"/>
        <v>144010184</v>
      </c>
      <c r="I12" s="31">
        <f t="shared" si="0"/>
        <v>154729121</v>
      </c>
      <c r="J12" s="31">
        <f t="shared" si="0"/>
        <v>154729121</v>
      </c>
      <c r="K12" s="31">
        <f t="shared" si="0"/>
        <v>144064391</v>
      </c>
      <c r="L12" s="31">
        <f t="shared" si="0"/>
        <v>169353867</v>
      </c>
      <c r="M12" s="31">
        <f t="shared" si="0"/>
        <v>158829159</v>
      </c>
      <c r="N12" s="31">
        <f t="shared" si="0"/>
        <v>158829159</v>
      </c>
      <c r="O12" s="31">
        <f t="shared" si="0"/>
        <v>149731659</v>
      </c>
      <c r="P12" s="31">
        <f t="shared" si="0"/>
        <v>156892453</v>
      </c>
      <c r="Q12" s="31">
        <f t="shared" si="0"/>
        <v>146192523</v>
      </c>
      <c r="R12" s="31">
        <f t="shared" si="0"/>
        <v>146192523</v>
      </c>
      <c r="S12" s="31">
        <f t="shared" si="0"/>
        <v>152716128</v>
      </c>
      <c r="T12" s="31">
        <f t="shared" si="0"/>
        <v>147326216</v>
      </c>
      <c r="U12" s="31">
        <f t="shared" si="0"/>
        <v>142231435</v>
      </c>
      <c r="V12" s="31">
        <f t="shared" si="0"/>
        <v>142231435</v>
      </c>
      <c r="W12" s="31">
        <f t="shared" si="0"/>
        <v>142231435</v>
      </c>
      <c r="X12" s="31">
        <f t="shared" si="0"/>
        <v>97059468</v>
      </c>
      <c r="Y12" s="31">
        <f t="shared" si="0"/>
        <v>45171967</v>
      </c>
      <c r="Z12" s="32">
        <f>+IF(X12&lt;&gt;0,+(Y12/X12)*100,0)</f>
        <v>46.54050545589226</v>
      </c>
      <c r="AA12" s="33">
        <f>SUM(AA6:AA11)</f>
        <v>97059468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26796447</v>
      </c>
      <c r="D17" s="18">
        <v>26796447</v>
      </c>
      <c r="E17" s="19">
        <v>27350000</v>
      </c>
      <c r="F17" s="20">
        <v>27350000</v>
      </c>
      <c r="G17" s="20">
        <v>16677506</v>
      </c>
      <c r="H17" s="20">
        <v>26796447</v>
      </c>
      <c r="I17" s="20">
        <v>26796447</v>
      </c>
      <c r="J17" s="20">
        <v>26796447</v>
      </c>
      <c r="K17" s="20">
        <v>26796447</v>
      </c>
      <c r="L17" s="20">
        <v>26796447</v>
      </c>
      <c r="M17" s="20">
        <v>26796447</v>
      </c>
      <c r="N17" s="20">
        <v>26796447</v>
      </c>
      <c r="O17" s="20">
        <v>26796447</v>
      </c>
      <c r="P17" s="20">
        <v>26796447</v>
      </c>
      <c r="Q17" s="20">
        <v>26796447</v>
      </c>
      <c r="R17" s="20">
        <v>26796447</v>
      </c>
      <c r="S17" s="20">
        <v>26796447</v>
      </c>
      <c r="T17" s="20">
        <v>26796447</v>
      </c>
      <c r="U17" s="20">
        <v>26796447</v>
      </c>
      <c r="V17" s="20">
        <v>26796447</v>
      </c>
      <c r="W17" s="20">
        <v>26796447</v>
      </c>
      <c r="X17" s="20">
        <v>27350000</v>
      </c>
      <c r="Y17" s="20">
        <v>-553553</v>
      </c>
      <c r="Z17" s="21">
        <v>-2.02</v>
      </c>
      <c r="AA17" s="22">
        <v>27350000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496336925</v>
      </c>
      <c r="D19" s="18">
        <v>496336925</v>
      </c>
      <c r="E19" s="19">
        <v>664240241</v>
      </c>
      <c r="F19" s="20">
        <v>672683319</v>
      </c>
      <c r="G19" s="20">
        <v>557785404</v>
      </c>
      <c r="H19" s="20">
        <v>492659012</v>
      </c>
      <c r="I19" s="20">
        <v>494521775</v>
      </c>
      <c r="J19" s="20">
        <v>494521775</v>
      </c>
      <c r="K19" s="20">
        <v>493637552</v>
      </c>
      <c r="L19" s="20">
        <v>492175883</v>
      </c>
      <c r="M19" s="20">
        <v>490492313</v>
      </c>
      <c r="N19" s="20">
        <v>490492313</v>
      </c>
      <c r="O19" s="20">
        <v>489543225</v>
      </c>
      <c r="P19" s="20">
        <v>496335955</v>
      </c>
      <c r="Q19" s="20">
        <v>493997080</v>
      </c>
      <c r="R19" s="20">
        <v>493997080</v>
      </c>
      <c r="S19" s="20">
        <v>494468257</v>
      </c>
      <c r="T19" s="20">
        <v>492629293</v>
      </c>
      <c r="U19" s="20">
        <v>501938348</v>
      </c>
      <c r="V19" s="20">
        <v>501938348</v>
      </c>
      <c r="W19" s="20">
        <v>501938348</v>
      </c>
      <c r="X19" s="20">
        <v>672683319</v>
      </c>
      <c r="Y19" s="20">
        <v>-170744971</v>
      </c>
      <c r="Z19" s="21">
        <v>-25.38</v>
      </c>
      <c r="AA19" s="22">
        <v>672683319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142052</v>
      </c>
      <c r="D22" s="18">
        <v>142052</v>
      </c>
      <c r="E22" s="19">
        <v>150000</v>
      </c>
      <c r="F22" s="20">
        <v>30000</v>
      </c>
      <c r="G22" s="20">
        <v>117398</v>
      </c>
      <c r="H22" s="20">
        <v>142052</v>
      </c>
      <c r="I22" s="20">
        <v>142052</v>
      </c>
      <c r="J22" s="20">
        <v>142052</v>
      </c>
      <c r="K22" s="20">
        <v>142052</v>
      </c>
      <c r="L22" s="20">
        <v>142052</v>
      </c>
      <c r="M22" s="20">
        <v>142052</v>
      </c>
      <c r="N22" s="20">
        <v>142052</v>
      </c>
      <c r="O22" s="20">
        <v>142052</v>
      </c>
      <c r="P22" s="20">
        <v>142052</v>
      </c>
      <c r="Q22" s="20">
        <v>142052</v>
      </c>
      <c r="R22" s="20">
        <v>142052</v>
      </c>
      <c r="S22" s="20">
        <v>142052</v>
      </c>
      <c r="T22" s="20">
        <v>142052</v>
      </c>
      <c r="U22" s="20">
        <v>142052</v>
      </c>
      <c r="V22" s="20">
        <v>142052</v>
      </c>
      <c r="W22" s="20">
        <v>142052</v>
      </c>
      <c r="X22" s="20">
        <v>30000</v>
      </c>
      <c r="Y22" s="20">
        <v>112052</v>
      </c>
      <c r="Z22" s="21">
        <v>373.51</v>
      </c>
      <c r="AA22" s="22">
        <v>30000</v>
      </c>
    </row>
    <row r="23" spans="1:27" ht="13.5">
      <c r="A23" s="23" t="s">
        <v>49</v>
      </c>
      <c r="B23" s="17"/>
      <c r="C23" s="18">
        <v>261013</v>
      </c>
      <c r="D23" s="18">
        <v>261013</v>
      </c>
      <c r="E23" s="19">
        <v>261013</v>
      </c>
      <c r="F23" s="20">
        <v>261013</v>
      </c>
      <c r="G23" s="24">
        <v>261013</v>
      </c>
      <c r="H23" s="24">
        <v>261013</v>
      </c>
      <c r="I23" s="24">
        <v>261013</v>
      </c>
      <c r="J23" s="20">
        <v>261013</v>
      </c>
      <c r="K23" s="24">
        <v>261013</v>
      </c>
      <c r="L23" s="24">
        <v>261013</v>
      </c>
      <c r="M23" s="20">
        <v>261013</v>
      </c>
      <c r="N23" s="24">
        <v>261013</v>
      </c>
      <c r="O23" s="24">
        <v>261013</v>
      </c>
      <c r="P23" s="24">
        <v>261013</v>
      </c>
      <c r="Q23" s="20">
        <v>261013</v>
      </c>
      <c r="R23" s="24">
        <v>261013</v>
      </c>
      <c r="S23" s="24">
        <v>261013</v>
      </c>
      <c r="T23" s="20">
        <v>261013</v>
      </c>
      <c r="U23" s="24">
        <v>261013</v>
      </c>
      <c r="V23" s="24">
        <v>261013</v>
      </c>
      <c r="W23" s="24">
        <v>261013</v>
      </c>
      <c r="X23" s="20">
        <v>261013</v>
      </c>
      <c r="Y23" s="24"/>
      <c r="Z23" s="25"/>
      <c r="AA23" s="26">
        <v>261013</v>
      </c>
    </row>
    <row r="24" spans="1:27" ht="13.5">
      <c r="A24" s="27" t="s">
        <v>50</v>
      </c>
      <c r="B24" s="35"/>
      <c r="C24" s="29">
        <f aca="true" t="shared" si="1" ref="C24:Y24">SUM(C15:C23)</f>
        <v>523536437</v>
      </c>
      <c r="D24" s="29">
        <f>SUM(D15:D23)</f>
        <v>523536437</v>
      </c>
      <c r="E24" s="36">
        <f t="shared" si="1"/>
        <v>692001254</v>
      </c>
      <c r="F24" s="37">
        <f t="shared" si="1"/>
        <v>700324332</v>
      </c>
      <c r="G24" s="37">
        <f t="shared" si="1"/>
        <v>574841321</v>
      </c>
      <c r="H24" s="37">
        <f t="shared" si="1"/>
        <v>519858524</v>
      </c>
      <c r="I24" s="37">
        <f t="shared" si="1"/>
        <v>521721287</v>
      </c>
      <c r="J24" s="37">
        <f t="shared" si="1"/>
        <v>521721287</v>
      </c>
      <c r="K24" s="37">
        <f t="shared" si="1"/>
        <v>520837064</v>
      </c>
      <c r="L24" s="37">
        <f t="shared" si="1"/>
        <v>519375395</v>
      </c>
      <c r="M24" s="37">
        <f t="shared" si="1"/>
        <v>517691825</v>
      </c>
      <c r="N24" s="37">
        <f t="shared" si="1"/>
        <v>517691825</v>
      </c>
      <c r="O24" s="37">
        <f t="shared" si="1"/>
        <v>516742737</v>
      </c>
      <c r="P24" s="37">
        <f t="shared" si="1"/>
        <v>523535467</v>
      </c>
      <c r="Q24" s="37">
        <f t="shared" si="1"/>
        <v>521196592</v>
      </c>
      <c r="R24" s="37">
        <f t="shared" si="1"/>
        <v>521196592</v>
      </c>
      <c r="S24" s="37">
        <f t="shared" si="1"/>
        <v>521667769</v>
      </c>
      <c r="T24" s="37">
        <f t="shared" si="1"/>
        <v>519828805</v>
      </c>
      <c r="U24" s="37">
        <f t="shared" si="1"/>
        <v>529137860</v>
      </c>
      <c r="V24" s="37">
        <f t="shared" si="1"/>
        <v>529137860</v>
      </c>
      <c r="W24" s="37">
        <f t="shared" si="1"/>
        <v>529137860</v>
      </c>
      <c r="X24" s="37">
        <f t="shared" si="1"/>
        <v>700324332</v>
      </c>
      <c r="Y24" s="37">
        <f t="shared" si="1"/>
        <v>-171186472</v>
      </c>
      <c r="Z24" s="38">
        <f>+IF(X24&lt;&gt;0,+(Y24/X24)*100,0)</f>
        <v>-24.443884665712286</v>
      </c>
      <c r="AA24" s="39">
        <f>SUM(AA15:AA23)</f>
        <v>700324332</v>
      </c>
    </row>
    <row r="25" spans="1:27" ht="13.5">
      <c r="A25" s="27" t="s">
        <v>51</v>
      </c>
      <c r="B25" s="28"/>
      <c r="C25" s="29">
        <f aca="true" t="shared" si="2" ref="C25:Y25">+C12+C24</f>
        <v>645362444</v>
      </c>
      <c r="D25" s="29">
        <f>+D12+D24</f>
        <v>645362444</v>
      </c>
      <c r="E25" s="30">
        <f t="shared" si="2"/>
        <v>826740903</v>
      </c>
      <c r="F25" s="31">
        <f t="shared" si="2"/>
        <v>797383800</v>
      </c>
      <c r="G25" s="31">
        <f t="shared" si="2"/>
        <v>738875656</v>
      </c>
      <c r="H25" s="31">
        <f t="shared" si="2"/>
        <v>663868708</v>
      </c>
      <c r="I25" s="31">
        <f t="shared" si="2"/>
        <v>676450408</v>
      </c>
      <c r="J25" s="31">
        <f t="shared" si="2"/>
        <v>676450408</v>
      </c>
      <c r="K25" s="31">
        <f t="shared" si="2"/>
        <v>664901455</v>
      </c>
      <c r="L25" s="31">
        <f t="shared" si="2"/>
        <v>688729262</v>
      </c>
      <c r="M25" s="31">
        <f t="shared" si="2"/>
        <v>676520984</v>
      </c>
      <c r="N25" s="31">
        <f t="shared" si="2"/>
        <v>676520984</v>
      </c>
      <c r="O25" s="31">
        <f t="shared" si="2"/>
        <v>666474396</v>
      </c>
      <c r="P25" s="31">
        <f t="shared" si="2"/>
        <v>680427920</v>
      </c>
      <c r="Q25" s="31">
        <f t="shared" si="2"/>
        <v>667389115</v>
      </c>
      <c r="R25" s="31">
        <f t="shared" si="2"/>
        <v>667389115</v>
      </c>
      <c r="S25" s="31">
        <f t="shared" si="2"/>
        <v>674383897</v>
      </c>
      <c r="T25" s="31">
        <f t="shared" si="2"/>
        <v>667155021</v>
      </c>
      <c r="U25" s="31">
        <f t="shared" si="2"/>
        <v>671369295</v>
      </c>
      <c r="V25" s="31">
        <f t="shared" si="2"/>
        <v>671369295</v>
      </c>
      <c r="W25" s="31">
        <f t="shared" si="2"/>
        <v>671369295</v>
      </c>
      <c r="X25" s="31">
        <f t="shared" si="2"/>
        <v>797383800</v>
      </c>
      <c r="Y25" s="31">
        <f t="shared" si="2"/>
        <v>-126014505</v>
      </c>
      <c r="Z25" s="32">
        <f>+IF(X25&lt;&gt;0,+(Y25/X25)*100,0)</f>
        <v>-15.803494502898102</v>
      </c>
      <c r="AA25" s="33">
        <f>+AA12+AA24</f>
        <v>797383800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158637</v>
      </c>
      <c r="D30" s="18">
        <v>158637</v>
      </c>
      <c r="E30" s="19">
        <v>900000</v>
      </c>
      <c r="F30" s="20">
        <v>545000</v>
      </c>
      <c r="G30" s="20">
        <v>3480</v>
      </c>
      <c r="H30" s="20">
        <v>128962</v>
      </c>
      <c r="I30" s="20">
        <v>114109</v>
      </c>
      <c r="J30" s="20">
        <v>114109</v>
      </c>
      <c r="K30" s="20">
        <v>99257</v>
      </c>
      <c r="L30" s="20">
        <v>84405</v>
      </c>
      <c r="M30" s="20">
        <v>69552</v>
      </c>
      <c r="N30" s="20">
        <v>69552</v>
      </c>
      <c r="O30" s="20">
        <v>54700</v>
      </c>
      <c r="P30" s="20">
        <v>6723668</v>
      </c>
      <c r="Q30" s="20">
        <v>161470</v>
      </c>
      <c r="R30" s="20">
        <v>161470</v>
      </c>
      <c r="S30" s="20">
        <v>181369</v>
      </c>
      <c r="T30" s="20"/>
      <c r="U30" s="20"/>
      <c r="V30" s="20"/>
      <c r="W30" s="20"/>
      <c r="X30" s="20">
        <v>545000</v>
      </c>
      <c r="Y30" s="20">
        <v>-545000</v>
      </c>
      <c r="Z30" s="21">
        <v>-100</v>
      </c>
      <c r="AA30" s="22">
        <v>545000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37215019</v>
      </c>
      <c r="D32" s="18">
        <v>37215019</v>
      </c>
      <c r="E32" s="19">
        <v>45000000</v>
      </c>
      <c r="F32" s="20">
        <v>35000000</v>
      </c>
      <c r="G32" s="20">
        <v>37001122</v>
      </c>
      <c r="H32" s="20">
        <v>46778450</v>
      </c>
      <c r="I32" s="20">
        <v>61111954</v>
      </c>
      <c r="J32" s="20">
        <v>61111954</v>
      </c>
      <c r="K32" s="20">
        <v>48823130</v>
      </c>
      <c r="L32" s="20">
        <v>63763041</v>
      </c>
      <c r="M32" s="20">
        <v>61691182</v>
      </c>
      <c r="N32" s="20">
        <v>61691182</v>
      </c>
      <c r="O32" s="20">
        <v>50088271</v>
      </c>
      <c r="P32" s="20">
        <v>64449321</v>
      </c>
      <c r="Q32" s="20">
        <v>84527237</v>
      </c>
      <c r="R32" s="20">
        <v>84527237</v>
      </c>
      <c r="S32" s="20">
        <v>58679273</v>
      </c>
      <c r="T32" s="20">
        <v>55094175</v>
      </c>
      <c r="U32" s="20">
        <v>219808134</v>
      </c>
      <c r="V32" s="20">
        <v>219808134</v>
      </c>
      <c r="W32" s="20">
        <v>219808134</v>
      </c>
      <c r="X32" s="20">
        <v>35000000</v>
      </c>
      <c r="Y32" s="20">
        <v>184808134</v>
      </c>
      <c r="Z32" s="21">
        <v>528.02</v>
      </c>
      <c r="AA32" s="22">
        <v>35000000</v>
      </c>
    </row>
    <row r="33" spans="1:27" ht="13.5">
      <c r="A33" s="23" t="s">
        <v>58</v>
      </c>
      <c r="B33" s="17"/>
      <c r="C33" s="18">
        <v>1024000</v>
      </c>
      <c r="D33" s="18">
        <v>1024000</v>
      </c>
      <c r="E33" s="19"/>
      <c r="F33" s="20"/>
      <c r="G33" s="20">
        <v>1024000</v>
      </c>
      <c r="H33" s="20">
        <v>1024000</v>
      </c>
      <c r="I33" s="20">
        <v>1024000</v>
      </c>
      <c r="J33" s="20">
        <v>1024000</v>
      </c>
      <c r="K33" s="20">
        <v>1024000</v>
      </c>
      <c r="L33" s="20">
        <v>1024000</v>
      </c>
      <c r="M33" s="20">
        <v>1024000</v>
      </c>
      <c r="N33" s="20">
        <v>1024000</v>
      </c>
      <c r="O33" s="20">
        <v>1024000</v>
      </c>
      <c r="P33" s="20">
        <v>1024000</v>
      </c>
      <c r="Q33" s="20">
        <v>1024000</v>
      </c>
      <c r="R33" s="20">
        <v>1024000</v>
      </c>
      <c r="S33" s="20">
        <v>1024000</v>
      </c>
      <c r="T33" s="20">
        <v>1024000</v>
      </c>
      <c r="U33" s="20">
        <v>1024000</v>
      </c>
      <c r="V33" s="20">
        <v>1024000</v>
      </c>
      <c r="W33" s="20">
        <v>1024000</v>
      </c>
      <c r="X33" s="20"/>
      <c r="Y33" s="20">
        <v>1024000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38397656</v>
      </c>
      <c r="D34" s="29">
        <f>SUM(D29:D33)</f>
        <v>38397656</v>
      </c>
      <c r="E34" s="30">
        <f t="shared" si="3"/>
        <v>45900000</v>
      </c>
      <c r="F34" s="31">
        <f t="shared" si="3"/>
        <v>35545000</v>
      </c>
      <c r="G34" s="31">
        <f t="shared" si="3"/>
        <v>38028602</v>
      </c>
      <c r="H34" s="31">
        <f t="shared" si="3"/>
        <v>47931412</v>
      </c>
      <c r="I34" s="31">
        <f t="shared" si="3"/>
        <v>62250063</v>
      </c>
      <c r="J34" s="31">
        <f t="shared" si="3"/>
        <v>62250063</v>
      </c>
      <c r="K34" s="31">
        <f t="shared" si="3"/>
        <v>49946387</v>
      </c>
      <c r="L34" s="31">
        <f t="shared" si="3"/>
        <v>64871446</v>
      </c>
      <c r="M34" s="31">
        <f t="shared" si="3"/>
        <v>62784734</v>
      </c>
      <c r="N34" s="31">
        <f t="shared" si="3"/>
        <v>62784734</v>
      </c>
      <c r="O34" s="31">
        <f t="shared" si="3"/>
        <v>51166971</v>
      </c>
      <c r="P34" s="31">
        <f t="shared" si="3"/>
        <v>72196989</v>
      </c>
      <c r="Q34" s="31">
        <f t="shared" si="3"/>
        <v>85712707</v>
      </c>
      <c r="R34" s="31">
        <f t="shared" si="3"/>
        <v>85712707</v>
      </c>
      <c r="S34" s="31">
        <f t="shared" si="3"/>
        <v>59884642</v>
      </c>
      <c r="T34" s="31">
        <f t="shared" si="3"/>
        <v>56118175</v>
      </c>
      <c r="U34" s="31">
        <f t="shared" si="3"/>
        <v>220832134</v>
      </c>
      <c r="V34" s="31">
        <f t="shared" si="3"/>
        <v>220832134</v>
      </c>
      <c r="W34" s="31">
        <f t="shared" si="3"/>
        <v>220832134</v>
      </c>
      <c r="X34" s="31">
        <f t="shared" si="3"/>
        <v>35545000</v>
      </c>
      <c r="Y34" s="31">
        <f t="shared" si="3"/>
        <v>185287134</v>
      </c>
      <c r="Z34" s="32">
        <f>+IF(X34&lt;&gt;0,+(Y34/X34)*100,0)</f>
        <v>521.2748178365453</v>
      </c>
      <c r="AA34" s="33">
        <f>SUM(AA29:AA33)</f>
        <v>35545000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128105</v>
      </c>
      <c r="D37" s="18">
        <v>128105</v>
      </c>
      <c r="E37" s="19">
        <v>2150000</v>
      </c>
      <c r="F37" s="20">
        <v>6055000</v>
      </c>
      <c r="G37" s="20">
        <v>128105</v>
      </c>
      <c r="H37" s="20">
        <v>128105</v>
      </c>
      <c r="I37" s="20">
        <v>128105</v>
      </c>
      <c r="J37" s="20">
        <v>128105</v>
      </c>
      <c r="K37" s="20">
        <v>128105</v>
      </c>
      <c r="L37" s="20">
        <v>128105</v>
      </c>
      <c r="M37" s="20">
        <v>128105</v>
      </c>
      <c r="N37" s="20">
        <v>128105</v>
      </c>
      <c r="O37" s="20">
        <v>128105</v>
      </c>
      <c r="P37" s="20">
        <v>128105</v>
      </c>
      <c r="Q37" s="20">
        <v>6675450</v>
      </c>
      <c r="R37" s="20">
        <v>6675450</v>
      </c>
      <c r="S37" s="20">
        <v>6502451</v>
      </c>
      <c r="T37" s="20">
        <v>6410447</v>
      </c>
      <c r="U37" s="20">
        <v>4868411</v>
      </c>
      <c r="V37" s="20">
        <v>4868411</v>
      </c>
      <c r="W37" s="20">
        <v>4868411</v>
      </c>
      <c r="X37" s="20">
        <v>6055000</v>
      </c>
      <c r="Y37" s="20">
        <v>-1186589</v>
      </c>
      <c r="Z37" s="21">
        <v>-19.6</v>
      </c>
      <c r="AA37" s="22">
        <v>6055000</v>
      </c>
    </row>
    <row r="38" spans="1:27" ht="13.5">
      <c r="A38" s="23" t="s">
        <v>58</v>
      </c>
      <c r="B38" s="17"/>
      <c r="C38" s="18">
        <v>24703479</v>
      </c>
      <c r="D38" s="18">
        <v>24703479</v>
      </c>
      <c r="E38" s="19">
        <v>38040676</v>
      </c>
      <c r="F38" s="20">
        <v>38040676</v>
      </c>
      <c r="G38" s="20">
        <v>24703478</v>
      </c>
      <c r="H38" s="20">
        <v>24703479</v>
      </c>
      <c r="I38" s="20">
        <v>24703479</v>
      </c>
      <c r="J38" s="20">
        <v>24703479</v>
      </c>
      <c r="K38" s="20">
        <v>24390573</v>
      </c>
      <c r="L38" s="20">
        <v>24390573</v>
      </c>
      <c r="M38" s="20">
        <v>24249629</v>
      </c>
      <c r="N38" s="20">
        <v>24249629</v>
      </c>
      <c r="O38" s="20">
        <v>24144417</v>
      </c>
      <c r="P38" s="20">
        <v>24019403</v>
      </c>
      <c r="Q38" s="20">
        <v>23975686</v>
      </c>
      <c r="R38" s="20">
        <v>23975686</v>
      </c>
      <c r="S38" s="20">
        <v>23930565</v>
      </c>
      <c r="T38" s="20">
        <v>23823177</v>
      </c>
      <c r="U38" s="20">
        <v>24119755</v>
      </c>
      <c r="V38" s="20">
        <v>24119755</v>
      </c>
      <c r="W38" s="20">
        <v>24119755</v>
      </c>
      <c r="X38" s="20">
        <v>38040676</v>
      </c>
      <c r="Y38" s="20">
        <v>-13920921</v>
      </c>
      <c r="Z38" s="21">
        <v>-36.59</v>
      </c>
      <c r="AA38" s="22">
        <v>38040676</v>
      </c>
    </row>
    <row r="39" spans="1:27" ht="13.5">
      <c r="A39" s="27" t="s">
        <v>61</v>
      </c>
      <c r="B39" s="35"/>
      <c r="C39" s="29">
        <f aca="true" t="shared" si="4" ref="C39:Y39">SUM(C37:C38)</f>
        <v>24831584</v>
      </c>
      <c r="D39" s="29">
        <f>SUM(D37:D38)</f>
        <v>24831584</v>
      </c>
      <c r="E39" s="36">
        <f t="shared" si="4"/>
        <v>40190676</v>
      </c>
      <c r="F39" s="37">
        <f t="shared" si="4"/>
        <v>44095676</v>
      </c>
      <c r="G39" s="37">
        <f t="shared" si="4"/>
        <v>24831583</v>
      </c>
      <c r="H39" s="37">
        <f t="shared" si="4"/>
        <v>24831584</v>
      </c>
      <c r="I39" s="37">
        <f t="shared" si="4"/>
        <v>24831584</v>
      </c>
      <c r="J39" s="37">
        <f t="shared" si="4"/>
        <v>24831584</v>
      </c>
      <c r="K39" s="37">
        <f t="shared" si="4"/>
        <v>24518678</v>
      </c>
      <c r="L39" s="37">
        <f t="shared" si="4"/>
        <v>24518678</v>
      </c>
      <c r="M39" s="37">
        <f t="shared" si="4"/>
        <v>24377734</v>
      </c>
      <c r="N39" s="37">
        <f t="shared" si="4"/>
        <v>24377734</v>
      </c>
      <c r="O39" s="37">
        <f t="shared" si="4"/>
        <v>24272522</v>
      </c>
      <c r="P39" s="37">
        <f t="shared" si="4"/>
        <v>24147508</v>
      </c>
      <c r="Q39" s="37">
        <f t="shared" si="4"/>
        <v>30651136</v>
      </c>
      <c r="R39" s="37">
        <f t="shared" si="4"/>
        <v>30651136</v>
      </c>
      <c r="S39" s="37">
        <f t="shared" si="4"/>
        <v>30433016</v>
      </c>
      <c r="T39" s="37">
        <f t="shared" si="4"/>
        <v>30233624</v>
      </c>
      <c r="U39" s="37">
        <f t="shared" si="4"/>
        <v>28988166</v>
      </c>
      <c r="V39" s="37">
        <f t="shared" si="4"/>
        <v>28988166</v>
      </c>
      <c r="W39" s="37">
        <f t="shared" si="4"/>
        <v>28988166</v>
      </c>
      <c r="X39" s="37">
        <f t="shared" si="4"/>
        <v>44095676</v>
      </c>
      <c r="Y39" s="37">
        <f t="shared" si="4"/>
        <v>-15107510</v>
      </c>
      <c r="Z39" s="38">
        <f>+IF(X39&lt;&gt;0,+(Y39/X39)*100,0)</f>
        <v>-34.26075155305477</v>
      </c>
      <c r="AA39" s="39">
        <f>SUM(AA37:AA38)</f>
        <v>44095676</v>
      </c>
    </row>
    <row r="40" spans="1:27" ht="13.5">
      <c r="A40" s="27" t="s">
        <v>62</v>
      </c>
      <c r="B40" s="28"/>
      <c r="C40" s="29">
        <f aca="true" t="shared" si="5" ref="C40:Y40">+C34+C39</f>
        <v>63229240</v>
      </c>
      <c r="D40" s="29">
        <f>+D34+D39</f>
        <v>63229240</v>
      </c>
      <c r="E40" s="30">
        <f t="shared" si="5"/>
        <v>86090676</v>
      </c>
      <c r="F40" s="31">
        <f t="shared" si="5"/>
        <v>79640676</v>
      </c>
      <c r="G40" s="31">
        <f t="shared" si="5"/>
        <v>62860185</v>
      </c>
      <c r="H40" s="31">
        <f t="shared" si="5"/>
        <v>72762996</v>
      </c>
      <c r="I40" s="31">
        <f t="shared" si="5"/>
        <v>87081647</v>
      </c>
      <c r="J40" s="31">
        <f t="shared" si="5"/>
        <v>87081647</v>
      </c>
      <c r="K40" s="31">
        <f t="shared" si="5"/>
        <v>74465065</v>
      </c>
      <c r="L40" s="31">
        <f t="shared" si="5"/>
        <v>89390124</v>
      </c>
      <c r="M40" s="31">
        <f t="shared" si="5"/>
        <v>87162468</v>
      </c>
      <c r="N40" s="31">
        <f t="shared" si="5"/>
        <v>87162468</v>
      </c>
      <c r="O40" s="31">
        <f t="shared" si="5"/>
        <v>75439493</v>
      </c>
      <c r="P40" s="31">
        <f t="shared" si="5"/>
        <v>96344497</v>
      </c>
      <c r="Q40" s="31">
        <f t="shared" si="5"/>
        <v>116363843</v>
      </c>
      <c r="R40" s="31">
        <f t="shared" si="5"/>
        <v>116363843</v>
      </c>
      <c r="S40" s="31">
        <f t="shared" si="5"/>
        <v>90317658</v>
      </c>
      <c r="T40" s="31">
        <f t="shared" si="5"/>
        <v>86351799</v>
      </c>
      <c r="U40" s="31">
        <f t="shared" si="5"/>
        <v>249820300</v>
      </c>
      <c r="V40" s="31">
        <f t="shared" si="5"/>
        <v>249820300</v>
      </c>
      <c r="W40" s="31">
        <f t="shared" si="5"/>
        <v>249820300</v>
      </c>
      <c r="X40" s="31">
        <f t="shared" si="5"/>
        <v>79640676</v>
      </c>
      <c r="Y40" s="31">
        <f t="shared" si="5"/>
        <v>170179624</v>
      </c>
      <c r="Z40" s="32">
        <f>+IF(X40&lt;&gt;0,+(Y40/X40)*100,0)</f>
        <v>213.68430373443843</v>
      </c>
      <c r="AA40" s="33">
        <f>+AA34+AA39</f>
        <v>79640676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582133204</v>
      </c>
      <c r="D42" s="43">
        <f>+D25-D40</f>
        <v>582133204</v>
      </c>
      <c r="E42" s="44">
        <f t="shared" si="6"/>
        <v>740650227</v>
      </c>
      <c r="F42" s="45">
        <f t="shared" si="6"/>
        <v>717743124</v>
      </c>
      <c r="G42" s="45">
        <f t="shared" si="6"/>
        <v>676015471</v>
      </c>
      <c r="H42" s="45">
        <f t="shared" si="6"/>
        <v>591105712</v>
      </c>
      <c r="I42" s="45">
        <f t="shared" si="6"/>
        <v>589368761</v>
      </c>
      <c r="J42" s="45">
        <f t="shared" si="6"/>
        <v>589368761</v>
      </c>
      <c r="K42" s="45">
        <f t="shared" si="6"/>
        <v>590436390</v>
      </c>
      <c r="L42" s="45">
        <f t="shared" si="6"/>
        <v>599339138</v>
      </c>
      <c r="M42" s="45">
        <f t="shared" si="6"/>
        <v>589358516</v>
      </c>
      <c r="N42" s="45">
        <f t="shared" si="6"/>
        <v>589358516</v>
      </c>
      <c r="O42" s="45">
        <f t="shared" si="6"/>
        <v>591034903</v>
      </c>
      <c r="P42" s="45">
        <f t="shared" si="6"/>
        <v>584083423</v>
      </c>
      <c r="Q42" s="45">
        <f t="shared" si="6"/>
        <v>551025272</v>
      </c>
      <c r="R42" s="45">
        <f t="shared" si="6"/>
        <v>551025272</v>
      </c>
      <c r="S42" s="45">
        <f t="shared" si="6"/>
        <v>584066239</v>
      </c>
      <c r="T42" s="45">
        <f t="shared" si="6"/>
        <v>580803222</v>
      </c>
      <c r="U42" s="45">
        <f t="shared" si="6"/>
        <v>421548995</v>
      </c>
      <c r="V42" s="45">
        <f t="shared" si="6"/>
        <v>421548995</v>
      </c>
      <c r="W42" s="45">
        <f t="shared" si="6"/>
        <v>421548995</v>
      </c>
      <c r="X42" s="45">
        <f t="shared" si="6"/>
        <v>717743124</v>
      </c>
      <c r="Y42" s="45">
        <f t="shared" si="6"/>
        <v>-296194129</v>
      </c>
      <c r="Z42" s="46">
        <f>+IF(X42&lt;&gt;0,+(Y42/X42)*100,0)</f>
        <v>-41.267428289567285</v>
      </c>
      <c r="AA42" s="47">
        <f>+AA25-AA40</f>
        <v>717743124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563449193</v>
      </c>
      <c r="D45" s="18">
        <v>563449193</v>
      </c>
      <c r="E45" s="19">
        <v>721650227</v>
      </c>
      <c r="F45" s="20">
        <v>698743124</v>
      </c>
      <c r="G45" s="20">
        <v>676015471</v>
      </c>
      <c r="H45" s="20">
        <v>591105712</v>
      </c>
      <c r="I45" s="20">
        <v>589368761</v>
      </c>
      <c r="J45" s="20">
        <v>589368761</v>
      </c>
      <c r="K45" s="20">
        <v>590436390</v>
      </c>
      <c r="L45" s="20">
        <v>599339138</v>
      </c>
      <c r="M45" s="20">
        <v>589358516</v>
      </c>
      <c r="N45" s="20">
        <v>589358516</v>
      </c>
      <c r="O45" s="20">
        <v>591034903</v>
      </c>
      <c r="P45" s="20">
        <v>584083423</v>
      </c>
      <c r="Q45" s="20">
        <v>551025272</v>
      </c>
      <c r="R45" s="20">
        <v>551025272</v>
      </c>
      <c r="S45" s="20">
        <v>584066239</v>
      </c>
      <c r="T45" s="20">
        <v>580803222</v>
      </c>
      <c r="U45" s="20">
        <v>421548995</v>
      </c>
      <c r="V45" s="20">
        <v>421548995</v>
      </c>
      <c r="W45" s="20">
        <v>421548995</v>
      </c>
      <c r="X45" s="20">
        <v>698743124</v>
      </c>
      <c r="Y45" s="20">
        <v>-277194129</v>
      </c>
      <c r="Z45" s="48">
        <v>-39.67</v>
      </c>
      <c r="AA45" s="22">
        <v>698743124</v>
      </c>
    </row>
    <row r="46" spans="1:27" ht="13.5">
      <c r="A46" s="23" t="s">
        <v>67</v>
      </c>
      <c r="B46" s="17"/>
      <c r="C46" s="18">
        <v>18684011</v>
      </c>
      <c r="D46" s="18">
        <v>18684011</v>
      </c>
      <c r="E46" s="19">
        <v>19000000</v>
      </c>
      <c r="F46" s="20">
        <v>19000000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19000000</v>
      </c>
      <c r="Y46" s="20">
        <v>-19000000</v>
      </c>
      <c r="Z46" s="48">
        <v>-100</v>
      </c>
      <c r="AA46" s="22">
        <v>19000000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582133204</v>
      </c>
      <c r="D48" s="51">
        <f>SUM(D45:D47)</f>
        <v>582133204</v>
      </c>
      <c r="E48" s="52">
        <f t="shared" si="7"/>
        <v>740650227</v>
      </c>
      <c r="F48" s="53">
        <f t="shared" si="7"/>
        <v>717743124</v>
      </c>
      <c r="G48" s="53">
        <f t="shared" si="7"/>
        <v>676015471</v>
      </c>
      <c r="H48" s="53">
        <f t="shared" si="7"/>
        <v>591105712</v>
      </c>
      <c r="I48" s="53">
        <f t="shared" si="7"/>
        <v>589368761</v>
      </c>
      <c r="J48" s="53">
        <f t="shared" si="7"/>
        <v>589368761</v>
      </c>
      <c r="K48" s="53">
        <f t="shared" si="7"/>
        <v>590436390</v>
      </c>
      <c r="L48" s="53">
        <f t="shared" si="7"/>
        <v>599339138</v>
      </c>
      <c r="M48" s="53">
        <f t="shared" si="7"/>
        <v>589358516</v>
      </c>
      <c r="N48" s="53">
        <f t="shared" si="7"/>
        <v>589358516</v>
      </c>
      <c r="O48" s="53">
        <f t="shared" si="7"/>
        <v>591034903</v>
      </c>
      <c r="P48" s="53">
        <f t="shared" si="7"/>
        <v>584083423</v>
      </c>
      <c r="Q48" s="53">
        <f t="shared" si="7"/>
        <v>551025272</v>
      </c>
      <c r="R48" s="53">
        <f t="shared" si="7"/>
        <v>551025272</v>
      </c>
      <c r="S48" s="53">
        <f t="shared" si="7"/>
        <v>584066239</v>
      </c>
      <c r="T48" s="53">
        <f t="shared" si="7"/>
        <v>580803222</v>
      </c>
      <c r="U48" s="53">
        <f t="shared" si="7"/>
        <v>421548995</v>
      </c>
      <c r="V48" s="53">
        <f t="shared" si="7"/>
        <v>421548995</v>
      </c>
      <c r="W48" s="53">
        <f t="shared" si="7"/>
        <v>421548995</v>
      </c>
      <c r="X48" s="53">
        <f t="shared" si="7"/>
        <v>717743124</v>
      </c>
      <c r="Y48" s="53">
        <f t="shared" si="7"/>
        <v>-296194129</v>
      </c>
      <c r="Z48" s="54">
        <f>+IF(X48&lt;&gt;0,+(Y48/X48)*100,0)</f>
        <v>-41.267428289567285</v>
      </c>
      <c r="AA48" s="55">
        <f>SUM(AA45:AA47)</f>
        <v>717743124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205282937</v>
      </c>
      <c r="D6" s="18">
        <v>205282937</v>
      </c>
      <c r="E6" s="19">
        <v>11800000</v>
      </c>
      <c r="F6" s="20">
        <v>50898000</v>
      </c>
      <c r="G6" s="20">
        <v>287757017</v>
      </c>
      <c r="H6" s="20">
        <v>76532937</v>
      </c>
      <c r="I6" s="20">
        <v>118310587</v>
      </c>
      <c r="J6" s="20">
        <v>118310587</v>
      </c>
      <c r="K6" s="20">
        <v>80672952</v>
      </c>
      <c r="L6" s="20">
        <v>80672952</v>
      </c>
      <c r="M6" s="20">
        <v>93478548</v>
      </c>
      <c r="N6" s="20">
        <v>93478548</v>
      </c>
      <c r="O6" s="20">
        <v>59820338</v>
      </c>
      <c r="P6" s="20">
        <v>21648233</v>
      </c>
      <c r="Q6" s="20">
        <v>129643001</v>
      </c>
      <c r="R6" s="20">
        <v>129643001</v>
      </c>
      <c r="S6" s="20">
        <v>81383802</v>
      </c>
      <c r="T6" s="20">
        <v>87248654</v>
      </c>
      <c r="U6" s="20">
        <v>33978061</v>
      </c>
      <c r="V6" s="20">
        <v>33978061</v>
      </c>
      <c r="W6" s="20">
        <v>33978061</v>
      </c>
      <c r="X6" s="20">
        <v>50898000</v>
      </c>
      <c r="Y6" s="20">
        <v>-16919939</v>
      </c>
      <c r="Z6" s="21">
        <v>-33.24</v>
      </c>
      <c r="AA6" s="22">
        <v>50898000</v>
      </c>
    </row>
    <row r="7" spans="1:27" ht="13.5">
      <c r="A7" s="23" t="s">
        <v>34</v>
      </c>
      <c r="B7" s="17"/>
      <c r="C7" s="18"/>
      <c r="D7" s="18"/>
      <c r="E7" s="19">
        <v>126250000</v>
      </c>
      <c r="F7" s="20">
        <v>97789000</v>
      </c>
      <c r="G7" s="20">
        <v>125000000</v>
      </c>
      <c r="H7" s="20">
        <v>125000000</v>
      </c>
      <c r="I7" s="20">
        <v>125000000</v>
      </c>
      <c r="J7" s="20">
        <v>125000000</v>
      </c>
      <c r="K7" s="20">
        <v>125000000</v>
      </c>
      <c r="L7" s="20">
        <v>125000000</v>
      </c>
      <c r="M7" s="20">
        <v>125000000</v>
      </c>
      <c r="N7" s="20">
        <v>125000000</v>
      </c>
      <c r="O7" s="20">
        <v>125000000</v>
      </c>
      <c r="P7" s="20">
        <v>120000000</v>
      </c>
      <c r="Q7" s="20">
        <v>128750000</v>
      </c>
      <c r="R7" s="20">
        <v>128750000</v>
      </c>
      <c r="S7" s="20">
        <v>128750000</v>
      </c>
      <c r="T7" s="20">
        <v>128750000</v>
      </c>
      <c r="U7" s="20">
        <v>125000000</v>
      </c>
      <c r="V7" s="20">
        <v>125000000</v>
      </c>
      <c r="W7" s="20">
        <v>125000000</v>
      </c>
      <c r="X7" s="20">
        <v>97789000</v>
      </c>
      <c r="Y7" s="20">
        <v>27211000</v>
      </c>
      <c r="Z7" s="21">
        <v>27.83</v>
      </c>
      <c r="AA7" s="22">
        <v>97789000</v>
      </c>
    </row>
    <row r="8" spans="1:27" ht="13.5">
      <c r="A8" s="23" t="s">
        <v>35</v>
      </c>
      <c r="B8" s="17"/>
      <c r="C8" s="18">
        <v>89587488</v>
      </c>
      <c r="D8" s="18">
        <v>89587488</v>
      </c>
      <c r="E8" s="19">
        <v>375348000</v>
      </c>
      <c r="F8" s="20">
        <v>121172000</v>
      </c>
      <c r="G8" s="20">
        <v>135844146</v>
      </c>
      <c r="H8" s="20">
        <v>89587488</v>
      </c>
      <c r="I8" s="20">
        <v>89587488</v>
      </c>
      <c r="J8" s="20">
        <v>89587488</v>
      </c>
      <c r="K8" s="20">
        <v>89587488</v>
      </c>
      <c r="L8" s="20">
        <v>89587488</v>
      </c>
      <c r="M8" s="20">
        <v>93836982</v>
      </c>
      <c r="N8" s="20">
        <v>93836982</v>
      </c>
      <c r="O8" s="20">
        <v>93836982</v>
      </c>
      <c r="P8" s="20">
        <v>114559386</v>
      </c>
      <c r="Q8" s="20">
        <v>114559386</v>
      </c>
      <c r="R8" s="20">
        <v>114559386</v>
      </c>
      <c r="S8" s="20">
        <v>114559386</v>
      </c>
      <c r="T8" s="20">
        <v>120864566</v>
      </c>
      <c r="U8" s="20">
        <v>128051013</v>
      </c>
      <c r="V8" s="20">
        <v>128051013</v>
      </c>
      <c r="W8" s="20">
        <v>128051013</v>
      </c>
      <c r="X8" s="20">
        <v>121172000</v>
      </c>
      <c r="Y8" s="20">
        <v>6879013</v>
      </c>
      <c r="Z8" s="21">
        <v>5.68</v>
      </c>
      <c r="AA8" s="22">
        <v>121172000</v>
      </c>
    </row>
    <row r="9" spans="1:27" ht="13.5">
      <c r="A9" s="23" t="s">
        <v>36</v>
      </c>
      <c r="B9" s="17"/>
      <c r="C9" s="18">
        <v>110180249</v>
      </c>
      <c r="D9" s="18">
        <v>110180249</v>
      </c>
      <c r="E9" s="19">
        <v>7996000</v>
      </c>
      <c r="F9" s="20">
        <v>150066000</v>
      </c>
      <c r="G9" s="20">
        <v>-57608641</v>
      </c>
      <c r="H9" s="20">
        <v>110180249</v>
      </c>
      <c r="I9" s="20">
        <v>110180249</v>
      </c>
      <c r="J9" s="20">
        <v>110180249</v>
      </c>
      <c r="K9" s="20">
        <v>110180249</v>
      </c>
      <c r="L9" s="20">
        <v>110180249</v>
      </c>
      <c r="M9" s="20">
        <v>1999020</v>
      </c>
      <c r="N9" s="20">
        <v>1999020</v>
      </c>
      <c r="O9" s="20">
        <v>1999020</v>
      </c>
      <c r="P9" s="20">
        <v>106109861</v>
      </c>
      <c r="Q9" s="20">
        <v>106109860</v>
      </c>
      <c r="R9" s="20">
        <v>106109860</v>
      </c>
      <c r="S9" s="20">
        <v>106109860</v>
      </c>
      <c r="T9" s="20">
        <v>167386644</v>
      </c>
      <c r="U9" s="20">
        <v>168937140</v>
      </c>
      <c r="V9" s="20">
        <v>168937140</v>
      </c>
      <c r="W9" s="20">
        <v>168937140</v>
      </c>
      <c r="X9" s="20">
        <v>150066000</v>
      </c>
      <c r="Y9" s="20">
        <v>18871140</v>
      </c>
      <c r="Z9" s="21">
        <v>12.58</v>
      </c>
      <c r="AA9" s="22">
        <v>150066000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3038848</v>
      </c>
      <c r="D11" s="18">
        <v>3038848</v>
      </c>
      <c r="E11" s="19">
        <v>1647000</v>
      </c>
      <c r="F11" s="20">
        <v>4111000</v>
      </c>
      <c r="G11" s="20">
        <v>6250034</v>
      </c>
      <c r="H11" s="20">
        <v>6343172</v>
      </c>
      <c r="I11" s="20">
        <v>6343172</v>
      </c>
      <c r="J11" s="20">
        <v>6343172</v>
      </c>
      <c r="K11" s="20">
        <v>6343172</v>
      </c>
      <c r="L11" s="20">
        <v>6343172</v>
      </c>
      <c r="M11" s="20">
        <v>6343172</v>
      </c>
      <c r="N11" s="20">
        <v>6343172</v>
      </c>
      <c r="O11" s="20">
        <v>1562508</v>
      </c>
      <c r="P11" s="20">
        <v>3038849</v>
      </c>
      <c r="Q11" s="20">
        <v>3038849</v>
      </c>
      <c r="R11" s="20">
        <v>3038849</v>
      </c>
      <c r="S11" s="20">
        <v>3038849</v>
      </c>
      <c r="T11" s="20">
        <v>3498379</v>
      </c>
      <c r="U11" s="20">
        <v>3498379</v>
      </c>
      <c r="V11" s="20">
        <v>3498379</v>
      </c>
      <c r="W11" s="20">
        <v>3498379</v>
      </c>
      <c r="X11" s="20">
        <v>4111000</v>
      </c>
      <c r="Y11" s="20">
        <v>-612621</v>
      </c>
      <c r="Z11" s="21">
        <v>-14.9</v>
      </c>
      <c r="AA11" s="22">
        <v>4111000</v>
      </c>
    </row>
    <row r="12" spans="1:27" ht="13.5">
      <c r="A12" s="27" t="s">
        <v>39</v>
      </c>
      <c r="B12" s="28"/>
      <c r="C12" s="29">
        <f aca="true" t="shared" si="0" ref="C12:Y12">SUM(C6:C11)</f>
        <v>408089522</v>
      </c>
      <c r="D12" s="29">
        <f>SUM(D6:D11)</f>
        <v>408089522</v>
      </c>
      <c r="E12" s="30">
        <f t="shared" si="0"/>
        <v>523041000</v>
      </c>
      <c r="F12" s="31">
        <f t="shared" si="0"/>
        <v>424036000</v>
      </c>
      <c r="G12" s="31">
        <f t="shared" si="0"/>
        <v>497242556</v>
      </c>
      <c r="H12" s="31">
        <f t="shared" si="0"/>
        <v>407643846</v>
      </c>
      <c r="I12" s="31">
        <f t="shared" si="0"/>
        <v>449421496</v>
      </c>
      <c r="J12" s="31">
        <f t="shared" si="0"/>
        <v>449421496</v>
      </c>
      <c r="K12" s="31">
        <f t="shared" si="0"/>
        <v>411783861</v>
      </c>
      <c r="L12" s="31">
        <f t="shared" si="0"/>
        <v>411783861</v>
      </c>
      <c r="M12" s="31">
        <f t="shared" si="0"/>
        <v>320657722</v>
      </c>
      <c r="N12" s="31">
        <f t="shared" si="0"/>
        <v>320657722</v>
      </c>
      <c r="O12" s="31">
        <f t="shared" si="0"/>
        <v>282218848</v>
      </c>
      <c r="P12" s="31">
        <f t="shared" si="0"/>
        <v>365356329</v>
      </c>
      <c r="Q12" s="31">
        <f t="shared" si="0"/>
        <v>482101096</v>
      </c>
      <c r="R12" s="31">
        <f t="shared" si="0"/>
        <v>482101096</v>
      </c>
      <c r="S12" s="31">
        <f t="shared" si="0"/>
        <v>433841897</v>
      </c>
      <c r="T12" s="31">
        <f t="shared" si="0"/>
        <v>507748243</v>
      </c>
      <c r="U12" s="31">
        <f t="shared" si="0"/>
        <v>459464593</v>
      </c>
      <c r="V12" s="31">
        <f t="shared" si="0"/>
        <v>459464593</v>
      </c>
      <c r="W12" s="31">
        <f t="shared" si="0"/>
        <v>459464593</v>
      </c>
      <c r="X12" s="31">
        <f t="shared" si="0"/>
        <v>424036000</v>
      </c>
      <c r="Y12" s="31">
        <f t="shared" si="0"/>
        <v>35428593</v>
      </c>
      <c r="Z12" s="32">
        <f>+IF(X12&lt;&gt;0,+(Y12/X12)*100,0)</f>
        <v>8.35509084134366</v>
      </c>
      <c r="AA12" s="33">
        <f>SUM(AA6:AA11)</f>
        <v>424036000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3750000</v>
      </c>
      <c r="F16" s="20">
        <v>3750000</v>
      </c>
      <c r="G16" s="24">
        <v>-577331904</v>
      </c>
      <c r="H16" s="24">
        <v>3750000</v>
      </c>
      <c r="I16" s="24">
        <v>3750000</v>
      </c>
      <c r="J16" s="20">
        <v>3750000</v>
      </c>
      <c r="K16" s="24">
        <v>3750000</v>
      </c>
      <c r="L16" s="24">
        <v>3750000</v>
      </c>
      <c r="M16" s="20">
        <v>3750000</v>
      </c>
      <c r="N16" s="24">
        <v>3750000</v>
      </c>
      <c r="O16" s="24">
        <v>3750000</v>
      </c>
      <c r="P16" s="24"/>
      <c r="Q16" s="20"/>
      <c r="R16" s="24"/>
      <c r="S16" s="24"/>
      <c r="T16" s="20"/>
      <c r="U16" s="24"/>
      <c r="V16" s="24"/>
      <c r="W16" s="24"/>
      <c r="X16" s="20">
        <v>3750000</v>
      </c>
      <c r="Y16" s="24">
        <v>-3750000</v>
      </c>
      <c r="Z16" s="25">
        <v>-100</v>
      </c>
      <c r="AA16" s="26">
        <v>3750000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793855907</v>
      </c>
      <c r="D19" s="18">
        <v>793855907</v>
      </c>
      <c r="E19" s="19">
        <v>1058543000</v>
      </c>
      <c r="F19" s="20">
        <v>936816000</v>
      </c>
      <c r="G19" s="20">
        <v>793075265</v>
      </c>
      <c r="H19" s="20">
        <v>794568512</v>
      </c>
      <c r="I19" s="20">
        <v>794568512</v>
      </c>
      <c r="J19" s="20">
        <v>794568512</v>
      </c>
      <c r="K19" s="20">
        <v>794568512</v>
      </c>
      <c r="L19" s="20">
        <v>794568512</v>
      </c>
      <c r="M19" s="20">
        <v>794568512</v>
      </c>
      <c r="N19" s="20">
        <v>794568512</v>
      </c>
      <c r="O19" s="20">
        <v>794568512</v>
      </c>
      <c r="P19" s="20">
        <v>936815923</v>
      </c>
      <c r="Q19" s="20">
        <v>881726030</v>
      </c>
      <c r="R19" s="20">
        <v>881726030</v>
      </c>
      <c r="S19" s="20">
        <v>906351312</v>
      </c>
      <c r="T19" s="20">
        <v>824368949</v>
      </c>
      <c r="U19" s="20">
        <v>824368949</v>
      </c>
      <c r="V19" s="20">
        <v>824368949</v>
      </c>
      <c r="W19" s="20">
        <v>824368949</v>
      </c>
      <c r="X19" s="20">
        <v>936816000</v>
      </c>
      <c r="Y19" s="20">
        <v>-112447051</v>
      </c>
      <c r="Z19" s="21">
        <v>-12</v>
      </c>
      <c r="AA19" s="22">
        <v>936816000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793855907</v>
      </c>
      <c r="D24" s="29">
        <f>SUM(D15:D23)</f>
        <v>793855907</v>
      </c>
      <c r="E24" s="36">
        <f t="shared" si="1"/>
        <v>1062293000</v>
      </c>
      <c r="F24" s="37">
        <f t="shared" si="1"/>
        <v>940566000</v>
      </c>
      <c r="G24" s="37">
        <f t="shared" si="1"/>
        <v>215743361</v>
      </c>
      <c r="H24" s="37">
        <f t="shared" si="1"/>
        <v>798318512</v>
      </c>
      <c r="I24" s="37">
        <f t="shared" si="1"/>
        <v>798318512</v>
      </c>
      <c r="J24" s="37">
        <f t="shared" si="1"/>
        <v>798318512</v>
      </c>
      <c r="K24" s="37">
        <f t="shared" si="1"/>
        <v>798318512</v>
      </c>
      <c r="L24" s="37">
        <f t="shared" si="1"/>
        <v>798318512</v>
      </c>
      <c r="M24" s="37">
        <f t="shared" si="1"/>
        <v>798318512</v>
      </c>
      <c r="N24" s="37">
        <f t="shared" si="1"/>
        <v>798318512</v>
      </c>
      <c r="O24" s="37">
        <f t="shared" si="1"/>
        <v>798318512</v>
      </c>
      <c r="P24" s="37">
        <f t="shared" si="1"/>
        <v>936815923</v>
      </c>
      <c r="Q24" s="37">
        <f t="shared" si="1"/>
        <v>881726030</v>
      </c>
      <c r="R24" s="37">
        <f t="shared" si="1"/>
        <v>881726030</v>
      </c>
      <c r="S24" s="37">
        <f t="shared" si="1"/>
        <v>906351312</v>
      </c>
      <c r="T24" s="37">
        <f t="shared" si="1"/>
        <v>824368949</v>
      </c>
      <c r="U24" s="37">
        <f t="shared" si="1"/>
        <v>824368949</v>
      </c>
      <c r="V24" s="37">
        <f t="shared" si="1"/>
        <v>824368949</v>
      </c>
      <c r="W24" s="37">
        <f t="shared" si="1"/>
        <v>824368949</v>
      </c>
      <c r="X24" s="37">
        <f t="shared" si="1"/>
        <v>940566000</v>
      </c>
      <c r="Y24" s="37">
        <f t="shared" si="1"/>
        <v>-116197051</v>
      </c>
      <c r="Z24" s="38">
        <f>+IF(X24&lt;&gt;0,+(Y24/X24)*100,0)</f>
        <v>-12.353949749406208</v>
      </c>
      <c r="AA24" s="39">
        <f>SUM(AA15:AA23)</f>
        <v>940566000</v>
      </c>
    </row>
    <row r="25" spans="1:27" ht="13.5">
      <c r="A25" s="27" t="s">
        <v>51</v>
      </c>
      <c r="B25" s="28"/>
      <c r="C25" s="29">
        <f aca="true" t="shared" si="2" ref="C25:Y25">+C12+C24</f>
        <v>1201945429</v>
      </c>
      <c r="D25" s="29">
        <f>+D12+D24</f>
        <v>1201945429</v>
      </c>
      <c r="E25" s="30">
        <f t="shared" si="2"/>
        <v>1585334000</v>
      </c>
      <c r="F25" s="31">
        <f t="shared" si="2"/>
        <v>1364602000</v>
      </c>
      <c r="G25" s="31">
        <f t="shared" si="2"/>
        <v>712985917</v>
      </c>
      <c r="H25" s="31">
        <f t="shared" si="2"/>
        <v>1205962358</v>
      </c>
      <c r="I25" s="31">
        <f t="shared" si="2"/>
        <v>1247740008</v>
      </c>
      <c r="J25" s="31">
        <f t="shared" si="2"/>
        <v>1247740008</v>
      </c>
      <c r="K25" s="31">
        <f t="shared" si="2"/>
        <v>1210102373</v>
      </c>
      <c r="L25" s="31">
        <f t="shared" si="2"/>
        <v>1210102373</v>
      </c>
      <c r="M25" s="31">
        <f t="shared" si="2"/>
        <v>1118976234</v>
      </c>
      <c r="N25" s="31">
        <f t="shared" si="2"/>
        <v>1118976234</v>
      </c>
      <c r="O25" s="31">
        <f t="shared" si="2"/>
        <v>1080537360</v>
      </c>
      <c r="P25" s="31">
        <f t="shared" si="2"/>
        <v>1302172252</v>
      </c>
      <c r="Q25" s="31">
        <f t="shared" si="2"/>
        <v>1363827126</v>
      </c>
      <c r="R25" s="31">
        <f t="shared" si="2"/>
        <v>1363827126</v>
      </c>
      <c r="S25" s="31">
        <f t="shared" si="2"/>
        <v>1340193209</v>
      </c>
      <c r="T25" s="31">
        <f t="shared" si="2"/>
        <v>1332117192</v>
      </c>
      <c r="U25" s="31">
        <f t="shared" si="2"/>
        <v>1283833542</v>
      </c>
      <c r="V25" s="31">
        <f t="shared" si="2"/>
        <v>1283833542</v>
      </c>
      <c r="W25" s="31">
        <f t="shared" si="2"/>
        <v>1283833542</v>
      </c>
      <c r="X25" s="31">
        <f t="shared" si="2"/>
        <v>1364602000</v>
      </c>
      <c r="Y25" s="31">
        <f t="shared" si="2"/>
        <v>-80768458</v>
      </c>
      <c r="Z25" s="32">
        <f>+IF(X25&lt;&gt;0,+(Y25/X25)*100,0)</f>
        <v>-5.918828933271386</v>
      </c>
      <c r="AA25" s="33">
        <f>+AA12+AA24</f>
        <v>1364602000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73803724</v>
      </c>
      <c r="D30" s="18">
        <v>73803724</v>
      </c>
      <c r="E30" s="19"/>
      <c r="F30" s="20">
        <v>74434000</v>
      </c>
      <c r="G30" s="20">
        <v>73803724</v>
      </c>
      <c r="H30" s="20">
        <v>73803724</v>
      </c>
      <c r="I30" s="20">
        <v>3356708</v>
      </c>
      <c r="J30" s="20">
        <v>3356708</v>
      </c>
      <c r="K30" s="20">
        <v>3356708</v>
      </c>
      <c r="L30" s="20">
        <v>3356708</v>
      </c>
      <c r="M30" s="20">
        <v>2437295</v>
      </c>
      <c r="N30" s="20">
        <v>2437295</v>
      </c>
      <c r="O30" s="20">
        <v>2437295</v>
      </c>
      <c r="P30" s="20">
        <v>73803724</v>
      </c>
      <c r="Q30" s="20">
        <v>-73803724</v>
      </c>
      <c r="R30" s="20">
        <v>-73803724</v>
      </c>
      <c r="S30" s="20">
        <v>52990864</v>
      </c>
      <c r="T30" s="20">
        <v>73803724</v>
      </c>
      <c r="U30" s="20">
        <v>73803724</v>
      </c>
      <c r="V30" s="20">
        <v>73803724</v>
      </c>
      <c r="W30" s="20">
        <v>73803724</v>
      </c>
      <c r="X30" s="20">
        <v>74434000</v>
      </c>
      <c r="Y30" s="20">
        <v>-630276</v>
      </c>
      <c r="Z30" s="21">
        <v>-0.85</v>
      </c>
      <c r="AA30" s="22">
        <v>74434000</v>
      </c>
    </row>
    <row r="31" spans="1:27" ht="13.5">
      <c r="A31" s="23" t="s">
        <v>56</v>
      </c>
      <c r="B31" s="17"/>
      <c r="C31" s="18">
        <v>4749740</v>
      </c>
      <c r="D31" s="18">
        <v>4749740</v>
      </c>
      <c r="E31" s="19">
        <v>5474000</v>
      </c>
      <c r="F31" s="20">
        <v>4982000</v>
      </c>
      <c r="G31" s="20">
        <v>4749740</v>
      </c>
      <c r="H31" s="20">
        <v>4749740</v>
      </c>
      <c r="I31" s="20">
        <v>4749740</v>
      </c>
      <c r="J31" s="20">
        <v>4749740</v>
      </c>
      <c r="K31" s="20">
        <v>4749740</v>
      </c>
      <c r="L31" s="20">
        <v>4749740</v>
      </c>
      <c r="M31" s="20">
        <v>3489716</v>
      </c>
      <c r="N31" s="20">
        <v>3489716</v>
      </c>
      <c r="O31" s="20">
        <v>3489716</v>
      </c>
      <c r="P31" s="20">
        <v>4909582</v>
      </c>
      <c r="Q31" s="20">
        <v>4909582</v>
      </c>
      <c r="R31" s="20">
        <v>4909582</v>
      </c>
      <c r="S31" s="20">
        <v>4909582</v>
      </c>
      <c r="T31" s="20">
        <v>4909582</v>
      </c>
      <c r="U31" s="20">
        <v>4909582</v>
      </c>
      <c r="V31" s="20">
        <v>4909582</v>
      </c>
      <c r="W31" s="20">
        <v>4909582</v>
      </c>
      <c r="X31" s="20">
        <v>4982000</v>
      </c>
      <c r="Y31" s="20">
        <v>-72418</v>
      </c>
      <c r="Z31" s="21">
        <v>-1.45</v>
      </c>
      <c r="AA31" s="22">
        <v>4982000</v>
      </c>
    </row>
    <row r="32" spans="1:27" ht="13.5">
      <c r="A32" s="23" t="s">
        <v>57</v>
      </c>
      <c r="B32" s="17"/>
      <c r="C32" s="18">
        <v>143523075</v>
      </c>
      <c r="D32" s="18">
        <v>143523075</v>
      </c>
      <c r="E32" s="19">
        <v>124906000</v>
      </c>
      <c r="F32" s="20">
        <v>95753000</v>
      </c>
      <c r="G32" s="20">
        <v>114535309</v>
      </c>
      <c r="H32" s="20">
        <v>143523075</v>
      </c>
      <c r="I32" s="20">
        <v>148589836</v>
      </c>
      <c r="J32" s="20">
        <v>148589836</v>
      </c>
      <c r="K32" s="20">
        <v>110952201</v>
      </c>
      <c r="L32" s="20">
        <v>110952201</v>
      </c>
      <c r="M32" s="20">
        <v>83055027</v>
      </c>
      <c r="N32" s="20">
        <v>83055027</v>
      </c>
      <c r="O32" s="20">
        <v>63731908</v>
      </c>
      <c r="P32" s="20">
        <v>109000749</v>
      </c>
      <c r="Q32" s="20">
        <v>109000749</v>
      </c>
      <c r="R32" s="20">
        <v>109000749</v>
      </c>
      <c r="S32" s="20">
        <v>168624352</v>
      </c>
      <c r="T32" s="20">
        <v>109000749</v>
      </c>
      <c r="U32" s="20">
        <v>109000749</v>
      </c>
      <c r="V32" s="20">
        <v>109000749</v>
      </c>
      <c r="W32" s="20">
        <v>109000749</v>
      </c>
      <c r="X32" s="20">
        <v>95753000</v>
      </c>
      <c r="Y32" s="20">
        <v>13247749</v>
      </c>
      <c r="Z32" s="21">
        <v>13.84</v>
      </c>
      <c r="AA32" s="22">
        <v>95753000</v>
      </c>
    </row>
    <row r="33" spans="1:27" ht="13.5">
      <c r="A33" s="23" t="s">
        <v>58</v>
      </c>
      <c r="B33" s="17"/>
      <c r="C33" s="18">
        <v>25032000</v>
      </c>
      <c r="D33" s="18">
        <v>25032000</v>
      </c>
      <c r="E33" s="19">
        <v>35191000</v>
      </c>
      <c r="F33" s="20">
        <v>35191000</v>
      </c>
      <c r="G33" s="20">
        <v>25032000</v>
      </c>
      <c r="H33" s="20">
        <v>25032000</v>
      </c>
      <c r="I33" s="20">
        <v>25032000</v>
      </c>
      <c r="J33" s="20">
        <v>25032000</v>
      </c>
      <c r="K33" s="20">
        <v>25032000</v>
      </c>
      <c r="L33" s="20">
        <v>25032000</v>
      </c>
      <c r="M33" s="20">
        <v>25032000</v>
      </c>
      <c r="N33" s="20">
        <v>25032000</v>
      </c>
      <c r="O33" s="20">
        <v>25032000</v>
      </c>
      <c r="P33" s="20">
        <v>52063249</v>
      </c>
      <c r="Q33" s="20">
        <v>91169417</v>
      </c>
      <c r="R33" s="20">
        <v>91169417</v>
      </c>
      <c r="S33" s="20">
        <v>52063249</v>
      </c>
      <c r="T33" s="20">
        <v>52063249</v>
      </c>
      <c r="U33" s="20">
        <v>52063249</v>
      </c>
      <c r="V33" s="20">
        <v>52063249</v>
      </c>
      <c r="W33" s="20">
        <v>52063249</v>
      </c>
      <c r="X33" s="20">
        <v>35191000</v>
      </c>
      <c r="Y33" s="20">
        <v>16872249</v>
      </c>
      <c r="Z33" s="21">
        <v>47.94</v>
      </c>
      <c r="AA33" s="22">
        <v>35191000</v>
      </c>
    </row>
    <row r="34" spans="1:27" ht="13.5">
      <c r="A34" s="27" t="s">
        <v>59</v>
      </c>
      <c r="B34" s="28"/>
      <c r="C34" s="29">
        <f aca="true" t="shared" si="3" ref="C34:Y34">SUM(C29:C33)</f>
        <v>247108539</v>
      </c>
      <c r="D34" s="29">
        <f>SUM(D29:D33)</f>
        <v>247108539</v>
      </c>
      <c r="E34" s="30">
        <f t="shared" si="3"/>
        <v>165571000</v>
      </c>
      <c r="F34" s="31">
        <f t="shared" si="3"/>
        <v>210360000</v>
      </c>
      <c r="G34" s="31">
        <f t="shared" si="3"/>
        <v>218120773</v>
      </c>
      <c r="H34" s="31">
        <f t="shared" si="3"/>
        <v>247108539</v>
      </c>
      <c r="I34" s="31">
        <f t="shared" si="3"/>
        <v>181728284</v>
      </c>
      <c r="J34" s="31">
        <f t="shared" si="3"/>
        <v>181728284</v>
      </c>
      <c r="K34" s="31">
        <f t="shared" si="3"/>
        <v>144090649</v>
      </c>
      <c r="L34" s="31">
        <f t="shared" si="3"/>
        <v>144090649</v>
      </c>
      <c r="M34" s="31">
        <f t="shared" si="3"/>
        <v>114014038</v>
      </c>
      <c r="N34" s="31">
        <f t="shared" si="3"/>
        <v>114014038</v>
      </c>
      <c r="O34" s="31">
        <f t="shared" si="3"/>
        <v>94690919</v>
      </c>
      <c r="P34" s="31">
        <f t="shared" si="3"/>
        <v>239777304</v>
      </c>
      <c r="Q34" s="31">
        <f t="shared" si="3"/>
        <v>131276024</v>
      </c>
      <c r="R34" s="31">
        <f t="shared" si="3"/>
        <v>131276024</v>
      </c>
      <c r="S34" s="31">
        <f t="shared" si="3"/>
        <v>278588047</v>
      </c>
      <c r="T34" s="31">
        <f t="shared" si="3"/>
        <v>239777304</v>
      </c>
      <c r="U34" s="31">
        <f t="shared" si="3"/>
        <v>239777304</v>
      </c>
      <c r="V34" s="31">
        <f t="shared" si="3"/>
        <v>239777304</v>
      </c>
      <c r="W34" s="31">
        <f t="shared" si="3"/>
        <v>239777304</v>
      </c>
      <c r="X34" s="31">
        <f t="shared" si="3"/>
        <v>210360000</v>
      </c>
      <c r="Y34" s="31">
        <f t="shared" si="3"/>
        <v>29417304</v>
      </c>
      <c r="Z34" s="32">
        <f>+IF(X34&lt;&gt;0,+(Y34/X34)*100,0)</f>
        <v>13.984266970907017</v>
      </c>
      <c r="AA34" s="33">
        <f>SUM(AA29:AA33)</f>
        <v>210360000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6021088</v>
      </c>
      <c r="D37" s="18">
        <v>6021088</v>
      </c>
      <c r="E37" s="19">
        <v>136886000</v>
      </c>
      <c r="F37" s="20">
        <v>6035000</v>
      </c>
      <c r="G37" s="20">
        <v>6021088</v>
      </c>
      <c r="H37" s="20">
        <v>6021088</v>
      </c>
      <c r="I37" s="20">
        <v>7361637</v>
      </c>
      <c r="J37" s="20">
        <v>7361637</v>
      </c>
      <c r="K37" s="20">
        <v>7361637</v>
      </c>
      <c r="L37" s="20">
        <v>7361637</v>
      </c>
      <c r="M37" s="20">
        <v>5300538</v>
      </c>
      <c r="N37" s="20">
        <v>5300538</v>
      </c>
      <c r="O37" s="20">
        <v>5300538</v>
      </c>
      <c r="P37" s="20">
        <v>-66395843</v>
      </c>
      <c r="Q37" s="20">
        <v>42105435</v>
      </c>
      <c r="R37" s="20">
        <v>42105435</v>
      </c>
      <c r="S37" s="20">
        <v>3580526</v>
      </c>
      <c r="T37" s="20">
        <v>85512721</v>
      </c>
      <c r="U37" s="20">
        <v>85512720</v>
      </c>
      <c r="V37" s="20">
        <v>85512720</v>
      </c>
      <c r="W37" s="20">
        <v>85512720</v>
      </c>
      <c r="X37" s="20">
        <v>6035000</v>
      </c>
      <c r="Y37" s="20">
        <v>79477720</v>
      </c>
      <c r="Z37" s="21">
        <v>1316.95</v>
      </c>
      <c r="AA37" s="22">
        <v>6035000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>
        <v>-10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6021088</v>
      </c>
      <c r="D39" s="29">
        <f>SUM(D37:D38)</f>
        <v>6021088</v>
      </c>
      <c r="E39" s="36">
        <f t="shared" si="4"/>
        <v>136886000</v>
      </c>
      <c r="F39" s="37">
        <f t="shared" si="4"/>
        <v>6035000</v>
      </c>
      <c r="G39" s="37">
        <f t="shared" si="4"/>
        <v>6021078</v>
      </c>
      <c r="H39" s="37">
        <f t="shared" si="4"/>
        <v>6021088</v>
      </c>
      <c r="I39" s="37">
        <f t="shared" si="4"/>
        <v>7361637</v>
      </c>
      <c r="J39" s="37">
        <f t="shared" si="4"/>
        <v>7361637</v>
      </c>
      <c r="K39" s="37">
        <f t="shared" si="4"/>
        <v>7361637</v>
      </c>
      <c r="L39" s="37">
        <f t="shared" si="4"/>
        <v>7361637</v>
      </c>
      <c r="M39" s="37">
        <f t="shared" si="4"/>
        <v>5300538</v>
      </c>
      <c r="N39" s="37">
        <f t="shared" si="4"/>
        <v>5300538</v>
      </c>
      <c r="O39" s="37">
        <f t="shared" si="4"/>
        <v>5300538</v>
      </c>
      <c r="P39" s="37">
        <f t="shared" si="4"/>
        <v>-66395843</v>
      </c>
      <c r="Q39" s="37">
        <f t="shared" si="4"/>
        <v>42105435</v>
      </c>
      <c r="R39" s="37">
        <f t="shared" si="4"/>
        <v>42105435</v>
      </c>
      <c r="S39" s="37">
        <f t="shared" si="4"/>
        <v>3580526</v>
      </c>
      <c r="T39" s="37">
        <f t="shared" si="4"/>
        <v>85512721</v>
      </c>
      <c r="U39" s="37">
        <f t="shared" si="4"/>
        <v>85512720</v>
      </c>
      <c r="V39" s="37">
        <f t="shared" si="4"/>
        <v>85512720</v>
      </c>
      <c r="W39" s="37">
        <f t="shared" si="4"/>
        <v>85512720</v>
      </c>
      <c r="X39" s="37">
        <f t="shared" si="4"/>
        <v>6035000</v>
      </c>
      <c r="Y39" s="37">
        <f t="shared" si="4"/>
        <v>79477720</v>
      </c>
      <c r="Z39" s="38">
        <f>+IF(X39&lt;&gt;0,+(Y39/X39)*100,0)</f>
        <v>1316.9464788732394</v>
      </c>
      <c r="AA39" s="39">
        <f>SUM(AA37:AA38)</f>
        <v>6035000</v>
      </c>
    </row>
    <row r="40" spans="1:27" ht="13.5">
      <c r="A40" s="27" t="s">
        <v>62</v>
      </c>
      <c r="B40" s="28"/>
      <c r="C40" s="29">
        <f aca="true" t="shared" si="5" ref="C40:Y40">+C34+C39</f>
        <v>253129627</v>
      </c>
      <c r="D40" s="29">
        <f>+D34+D39</f>
        <v>253129627</v>
      </c>
      <c r="E40" s="30">
        <f t="shared" si="5"/>
        <v>302457000</v>
      </c>
      <c r="F40" s="31">
        <f t="shared" si="5"/>
        <v>216395000</v>
      </c>
      <c r="G40" s="31">
        <f t="shared" si="5"/>
        <v>224141851</v>
      </c>
      <c r="H40" s="31">
        <f t="shared" si="5"/>
        <v>253129627</v>
      </c>
      <c r="I40" s="31">
        <f t="shared" si="5"/>
        <v>189089921</v>
      </c>
      <c r="J40" s="31">
        <f t="shared" si="5"/>
        <v>189089921</v>
      </c>
      <c r="K40" s="31">
        <f t="shared" si="5"/>
        <v>151452286</v>
      </c>
      <c r="L40" s="31">
        <f t="shared" si="5"/>
        <v>151452286</v>
      </c>
      <c r="M40" s="31">
        <f t="shared" si="5"/>
        <v>119314576</v>
      </c>
      <c r="N40" s="31">
        <f t="shared" si="5"/>
        <v>119314576</v>
      </c>
      <c r="O40" s="31">
        <f t="shared" si="5"/>
        <v>99991457</v>
      </c>
      <c r="P40" s="31">
        <f t="shared" si="5"/>
        <v>173381461</v>
      </c>
      <c r="Q40" s="31">
        <f t="shared" si="5"/>
        <v>173381459</v>
      </c>
      <c r="R40" s="31">
        <f t="shared" si="5"/>
        <v>173381459</v>
      </c>
      <c r="S40" s="31">
        <f t="shared" si="5"/>
        <v>282168573</v>
      </c>
      <c r="T40" s="31">
        <f t="shared" si="5"/>
        <v>325290025</v>
      </c>
      <c r="U40" s="31">
        <f t="shared" si="5"/>
        <v>325290024</v>
      </c>
      <c r="V40" s="31">
        <f t="shared" si="5"/>
        <v>325290024</v>
      </c>
      <c r="W40" s="31">
        <f t="shared" si="5"/>
        <v>325290024</v>
      </c>
      <c r="X40" s="31">
        <f t="shared" si="5"/>
        <v>216395000</v>
      </c>
      <c r="Y40" s="31">
        <f t="shared" si="5"/>
        <v>108895024</v>
      </c>
      <c r="Z40" s="32">
        <f>+IF(X40&lt;&gt;0,+(Y40/X40)*100,0)</f>
        <v>50.32233831650454</v>
      </c>
      <c r="AA40" s="33">
        <f>+AA34+AA39</f>
        <v>216395000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948815802</v>
      </c>
      <c r="D42" s="43">
        <f>+D25-D40</f>
        <v>948815802</v>
      </c>
      <c r="E42" s="44">
        <f t="shared" si="6"/>
        <v>1282877000</v>
      </c>
      <c r="F42" s="45">
        <f t="shared" si="6"/>
        <v>1148207000</v>
      </c>
      <c r="G42" s="45">
        <f t="shared" si="6"/>
        <v>488844066</v>
      </c>
      <c r="H42" s="45">
        <f t="shared" si="6"/>
        <v>952832731</v>
      </c>
      <c r="I42" s="45">
        <f t="shared" si="6"/>
        <v>1058650087</v>
      </c>
      <c r="J42" s="45">
        <f t="shared" si="6"/>
        <v>1058650087</v>
      </c>
      <c r="K42" s="45">
        <f t="shared" si="6"/>
        <v>1058650087</v>
      </c>
      <c r="L42" s="45">
        <f t="shared" si="6"/>
        <v>1058650087</v>
      </c>
      <c r="M42" s="45">
        <f t="shared" si="6"/>
        <v>999661658</v>
      </c>
      <c r="N42" s="45">
        <f t="shared" si="6"/>
        <v>999661658</v>
      </c>
      <c r="O42" s="45">
        <f t="shared" si="6"/>
        <v>980545903</v>
      </c>
      <c r="P42" s="45">
        <f t="shared" si="6"/>
        <v>1128790791</v>
      </c>
      <c r="Q42" s="45">
        <f t="shared" si="6"/>
        <v>1190445667</v>
      </c>
      <c r="R42" s="45">
        <f t="shared" si="6"/>
        <v>1190445667</v>
      </c>
      <c r="S42" s="45">
        <f t="shared" si="6"/>
        <v>1058024636</v>
      </c>
      <c r="T42" s="45">
        <f t="shared" si="6"/>
        <v>1006827167</v>
      </c>
      <c r="U42" s="45">
        <f t="shared" si="6"/>
        <v>958543518</v>
      </c>
      <c r="V42" s="45">
        <f t="shared" si="6"/>
        <v>958543518</v>
      </c>
      <c r="W42" s="45">
        <f t="shared" si="6"/>
        <v>958543518</v>
      </c>
      <c r="X42" s="45">
        <f t="shared" si="6"/>
        <v>1148207000</v>
      </c>
      <c r="Y42" s="45">
        <f t="shared" si="6"/>
        <v>-189663482</v>
      </c>
      <c r="Z42" s="46">
        <f>+IF(X42&lt;&gt;0,+(Y42/X42)*100,0)</f>
        <v>-16.518230771977528</v>
      </c>
      <c r="AA42" s="47">
        <f>+AA25-AA40</f>
        <v>1148207000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924751324</v>
      </c>
      <c r="D45" s="18">
        <v>924751324</v>
      </c>
      <c r="E45" s="19">
        <v>1258521000</v>
      </c>
      <c r="F45" s="20">
        <v>1123851000</v>
      </c>
      <c r="G45" s="20">
        <v>469436917</v>
      </c>
      <c r="H45" s="20">
        <v>930625582</v>
      </c>
      <c r="I45" s="20">
        <v>1036442938</v>
      </c>
      <c r="J45" s="20">
        <v>1036442938</v>
      </c>
      <c r="K45" s="20">
        <v>1036442938</v>
      </c>
      <c r="L45" s="20">
        <v>1036442938</v>
      </c>
      <c r="M45" s="20">
        <v>977454509</v>
      </c>
      <c r="N45" s="20">
        <v>977454509</v>
      </c>
      <c r="O45" s="20">
        <v>958338754</v>
      </c>
      <c r="P45" s="20">
        <v>1106583642</v>
      </c>
      <c r="Q45" s="20">
        <v>1168238517</v>
      </c>
      <c r="R45" s="20">
        <v>1168238517</v>
      </c>
      <c r="S45" s="20">
        <v>1013610339</v>
      </c>
      <c r="T45" s="20">
        <v>984620018</v>
      </c>
      <c r="U45" s="20">
        <v>936336369</v>
      </c>
      <c r="V45" s="20">
        <v>936336369</v>
      </c>
      <c r="W45" s="20">
        <v>936336369</v>
      </c>
      <c r="X45" s="20">
        <v>1123851000</v>
      </c>
      <c r="Y45" s="20">
        <v>-187514631</v>
      </c>
      <c r="Z45" s="48">
        <v>-16.69</v>
      </c>
      <c r="AA45" s="22">
        <v>1123851000</v>
      </c>
    </row>
    <row r="46" spans="1:27" ht="13.5">
      <c r="A46" s="23" t="s">
        <v>67</v>
      </c>
      <c r="B46" s="17"/>
      <c r="C46" s="18">
        <v>24064478</v>
      </c>
      <c r="D46" s="18">
        <v>24064478</v>
      </c>
      <c r="E46" s="19">
        <v>24356000</v>
      </c>
      <c r="F46" s="20">
        <v>24356000</v>
      </c>
      <c r="G46" s="20">
        <v>19407149</v>
      </c>
      <c r="H46" s="20">
        <v>22207149</v>
      </c>
      <c r="I46" s="20">
        <v>22207149</v>
      </c>
      <c r="J46" s="20">
        <v>22207149</v>
      </c>
      <c r="K46" s="20">
        <v>22207149</v>
      </c>
      <c r="L46" s="20">
        <v>22207149</v>
      </c>
      <c r="M46" s="20">
        <v>22207149</v>
      </c>
      <c r="N46" s="20">
        <v>22207149</v>
      </c>
      <c r="O46" s="20">
        <v>22207149</v>
      </c>
      <c r="P46" s="20">
        <v>22207149</v>
      </c>
      <c r="Q46" s="20">
        <v>22207149</v>
      </c>
      <c r="R46" s="20">
        <v>22207149</v>
      </c>
      <c r="S46" s="20">
        <v>44414297</v>
      </c>
      <c r="T46" s="20">
        <v>22207149</v>
      </c>
      <c r="U46" s="20">
        <v>22207149</v>
      </c>
      <c r="V46" s="20">
        <v>22207149</v>
      </c>
      <c r="W46" s="20">
        <v>22207149</v>
      </c>
      <c r="X46" s="20">
        <v>24356000</v>
      </c>
      <c r="Y46" s="20">
        <v>-2148851</v>
      </c>
      <c r="Z46" s="48">
        <v>-8.82</v>
      </c>
      <c r="AA46" s="22">
        <v>24356000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948815802</v>
      </c>
      <c r="D48" s="51">
        <f>SUM(D45:D47)</f>
        <v>948815802</v>
      </c>
      <c r="E48" s="52">
        <f t="shared" si="7"/>
        <v>1282877000</v>
      </c>
      <c r="F48" s="53">
        <f t="shared" si="7"/>
        <v>1148207000</v>
      </c>
      <c r="G48" s="53">
        <f t="shared" si="7"/>
        <v>488844066</v>
      </c>
      <c r="H48" s="53">
        <f t="shared" si="7"/>
        <v>952832731</v>
      </c>
      <c r="I48" s="53">
        <f t="shared" si="7"/>
        <v>1058650087</v>
      </c>
      <c r="J48" s="53">
        <f t="shared" si="7"/>
        <v>1058650087</v>
      </c>
      <c r="K48" s="53">
        <f t="shared" si="7"/>
        <v>1058650087</v>
      </c>
      <c r="L48" s="53">
        <f t="shared" si="7"/>
        <v>1058650087</v>
      </c>
      <c r="M48" s="53">
        <f t="shared" si="7"/>
        <v>999661658</v>
      </c>
      <c r="N48" s="53">
        <f t="shared" si="7"/>
        <v>999661658</v>
      </c>
      <c r="O48" s="53">
        <f t="shared" si="7"/>
        <v>980545903</v>
      </c>
      <c r="P48" s="53">
        <f t="shared" si="7"/>
        <v>1128790791</v>
      </c>
      <c r="Q48" s="53">
        <f t="shared" si="7"/>
        <v>1190445666</v>
      </c>
      <c r="R48" s="53">
        <f t="shared" si="7"/>
        <v>1190445666</v>
      </c>
      <c r="S48" s="53">
        <f t="shared" si="7"/>
        <v>1058024636</v>
      </c>
      <c r="T48" s="53">
        <f t="shared" si="7"/>
        <v>1006827167</v>
      </c>
      <c r="U48" s="53">
        <f t="shared" si="7"/>
        <v>958543518</v>
      </c>
      <c r="V48" s="53">
        <f t="shared" si="7"/>
        <v>958543518</v>
      </c>
      <c r="W48" s="53">
        <f t="shared" si="7"/>
        <v>958543518</v>
      </c>
      <c r="X48" s="53">
        <f t="shared" si="7"/>
        <v>1148207000</v>
      </c>
      <c r="Y48" s="53">
        <f t="shared" si="7"/>
        <v>-189663482</v>
      </c>
      <c r="Z48" s="54">
        <f>+IF(X48&lt;&gt;0,+(Y48/X48)*100,0)</f>
        <v>-16.518230771977528</v>
      </c>
      <c r="AA48" s="55">
        <f>SUM(AA45:AA47)</f>
        <v>1148207000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5516810</v>
      </c>
      <c r="D6" s="18">
        <v>5516810</v>
      </c>
      <c r="E6" s="19">
        <v>2342000</v>
      </c>
      <c r="F6" s="20">
        <v>26751412</v>
      </c>
      <c r="G6" s="20">
        <v>34341824</v>
      </c>
      <c r="H6" s="20">
        <v>29656196</v>
      </c>
      <c r="I6" s="20">
        <v>31486521</v>
      </c>
      <c r="J6" s="20">
        <v>31486521</v>
      </c>
      <c r="K6" s="20">
        <v>17973608</v>
      </c>
      <c r="L6" s="20">
        <v>17401136</v>
      </c>
      <c r="M6" s="20">
        <v>39472059</v>
      </c>
      <c r="N6" s="20">
        <v>39472059</v>
      </c>
      <c r="O6" s="20">
        <v>44100059</v>
      </c>
      <c r="P6" s="20">
        <v>44100059</v>
      </c>
      <c r="Q6" s="20">
        <v>61501332</v>
      </c>
      <c r="R6" s="20">
        <v>61501332</v>
      </c>
      <c r="S6" s="20">
        <v>32403971</v>
      </c>
      <c r="T6" s="20">
        <v>20829934</v>
      </c>
      <c r="U6" s="20">
        <v>8635952</v>
      </c>
      <c r="V6" s="20">
        <v>8635952</v>
      </c>
      <c r="W6" s="20">
        <v>8635952</v>
      </c>
      <c r="X6" s="20">
        <v>26751412</v>
      </c>
      <c r="Y6" s="20">
        <v>-18115460</v>
      </c>
      <c r="Z6" s="21">
        <v>-67.72</v>
      </c>
      <c r="AA6" s="22">
        <v>26751412</v>
      </c>
    </row>
    <row r="7" spans="1:27" ht="13.5">
      <c r="A7" s="23" t="s">
        <v>34</v>
      </c>
      <c r="B7" s="17"/>
      <c r="C7" s="18">
        <v>65532849</v>
      </c>
      <c r="D7" s="18">
        <v>65532849</v>
      </c>
      <c r="E7" s="19">
        <v>42406000</v>
      </c>
      <c r="F7" s="20">
        <v>67705042</v>
      </c>
      <c r="G7" s="20">
        <v>65837825</v>
      </c>
      <c r="H7" s="20">
        <v>65837825</v>
      </c>
      <c r="I7" s="20">
        <v>66071726</v>
      </c>
      <c r="J7" s="20">
        <v>66071726</v>
      </c>
      <c r="K7" s="20">
        <v>66780560</v>
      </c>
      <c r="L7" s="20">
        <v>66780661</v>
      </c>
      <c r="M7" s="20">
        <v>67431667</v>
      </c>
      <c r="N7" s="20">
        <v>67431667</v>
      </c>
      <c r="O7" s="20">
        <v>133237721</v>
      </c>
      <c r="P7" s="20">
        <v>133237721</v>
      </c>
      <c r="Q7" s="20">
        <v>68291461</v>
      </c>
      <c r="R7" s="20">
        <v>68291461</v>
      </c>
      <c r="S7" s="20">
        <v>68764169</v>
      </c>
      <c r="T7" s="20">
        <v>69045595</v>
      </c>
      <c r="U7" s="20">
        <v>69293584</v>
      </c>
      <c r="V7" s="20">
        <v>69293584</v>
      </c>
      <c r="W7" s="20">
        <v>69293584</v>
      </c>
      <c r="X7" s="20">
        <v>67705042</v>
      </c>
      <c r="Y7" s="20">
        <v>1588542</v>
      </c>
      <c r="Z7" s="21">
        <v>2.35</v>
      </c>
      <c r="AA7" s="22">
        <v>67705042</v>
      </c>
    </row>
    <row r="8" spans="1:27" ht="13.5">
      <c r="A8" s="23" t="s">
        <v>35</v>
      </c>
      <c r="B8" s="17"/>
      <c r="C8" s="18">
        <v>11487558</v>
      </c>
      <c r="D8" s="18">
        <v>11487558</v>
      </c>
      <c r="E8" s="19"/>
      <c r="F8" s="20"/>
      <c r="G8" s="20">
        <v>13924501</v>
      </c>
      <c r="H8" s="20">
        <v>19530901</v>
      </c>
      <c r="I8" s="20">
        <v>15804713</v>
      </c>
      <c r="J8" s="20">
        <v>15804713</v>
      </c>
      <c r="K8" s="20">
        <v>13765584</v>
      </c>
      <c r="L8" s="20">
        <v>16867493</v>
      </c>
      <c r="M8" s="20">
        <v>20004891</v>
      </c>
      <c r="N8" s="20">
        <v>20004891</v>
      </c>
      <c r="O8" s="20">
        <v>38242654</v>
      </c>
      <c r="P8" s="20">
        <v>38242654</v>
      </c>
      <c r="Q8" s="20">
        <v>14638226</v>
      </c>
      <c r="R8" s="20">
        <v>14638226</v>
      </c>
      <c r="S8" s="20">
        <v>16999773</v>
      </c>
      <c r="T8" s="20">
        <v>17655572</v>
      </c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1630482</v>
      </c>
      <c r="D9" s="18">
        <v>1630482</v>
      </c>
      <c r="E9" s="19">
        <v>11932000</v>
      </c>
      <c r="F9" s="20">
        <v>26592823</v>
      </c>
      <c r="G9" s="20">
        <v>113191</v>
      </c>
      <c r="H9" s="20">
        <v>113191</v>
      </c>
      <c r="I9" s="20">
        <v>113191</v>
      </c>
      <c r="J9" s="20">
        <v>113191</v>
      </c>
      <c r="K9" s="20">
        <v>18700</v>
      </c>
      <c r="L9" s="20">
        <v>12696</v>
      </c>
      <c r="M9" s="20">
        <v>20273</v>
      </c>
      <c r="N9" s="20">
        <v>20273</v>
      </c>
      <c r="O9" s="20">
        <v>-4878</v>
      </c>
      <c r="P9" s="20">
        <v>-4878</v>
      </c>
      <c r="Q9" s="20"/>
      <c r="R9" s="20"/>
      <c r="S9" s="20"/>
      <c r="T9" s="20"/>
      <c r="U9" s="20">
        <v>22702196</v>
      </c>
      <c r="V9" s="20">
        <v>22702196</v>
      </c>
      <c r="W9" s="20">
        <v>22702196</v>
      </c>
      <c r="X9" s="20">
        <v>26592823</v>
      </c>
      <c r="Y9" s="20">
        <v>-3890627</v>
      </c>
      <c r="Z9" s="21">
        <v>-14.63</v>
      </c>
      <c r="AA9" s="22">
        <v>26592823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84167699</v>
      </c>
      <c r="D12" s="29">
        <f>SUM(D6:D11)</f>
        <v>84167699</v>
      </c>
      <c r="E12" s="30">
        <f t="shared" si="0"/>
        <v>56680000</v>
      </c>
      <c r="F12" s="31">
        <f t="shared" si="0"/>
        <v>121049277</v>
      </c>
      <c r="G12" s="31">
        <f t="shared" si="0"/>
        <v>114217341</v>
      </c>
      <c r="H12" s="31">
        <f t="shared" si="0"/>
        <v>115138113</v>
      </c>
      <c r="I12" s="31">
        <f t="shared" si="0"/>
        <v>113476151</v>
      </c>
      <c r="J12" s="31">
        <f t="shared" si="0"/>
        <v>113476151</v>
      </c>
      <c r="K12" s="31">
        <f t="shared" si="0"/>
        <v>98538452</v>
      </c>
      <c r="L12" s="31">
        <f t="shared" si="0"/>
        <v>101061986</v>
      </c>
      <c r="M12" s="31">
        <f t="shared" si="0"/>
        <v>126928890</v>
      </c>
      <c r="N12" s="31">
        <f t="shared" si="0"/>
        <v>126928890</v>
      </c>
      <c r="O12" s="31">
        <f t="shared" si="0"/>
        <v>215575556</v>
      </c>
      <c r="P12" s="31">
        <f t="shared" si="0"/>
        <v>215575556</v>
      </c>
      <c r="Q12" s="31">
        <f t="shared" si="0"/>
        <v>144431019</v>
      </c>
      <c r="R12" s="31">
        <f t="shared" si="0"/>
        <v>144431019</v>
      </c>
      <c r="S12" s="31">
        <f t="shared" si="0"/>
        <v>118167913</v>
      </c>
      <c r="T12" s="31">
        <f t="shared" si="0"/>
        <v>107531101</v>
      </c>
      <c r="U12" s="31">
        <f t="shared" si="0"/>
        <v>100631732</v>
      </c>
      <c r="V12" s="31">
        <f t="shared" si="0"/>
        <v>100631732</v>
      </c>
      <c r="W12" s="31">
        <f t="shared" si="0"/>
        <v>100631732</v>
      </c>
      <c r="X12" s="31">
        <f t="shared" si="0"/>
        <v>121049277</v>
      </c>
      <c r="Y12" s="31">
        <f t="shared" si="0"/>
        <v>-20417545</v>
      </c>
      <c r="Z12" s="32">
        <f>+IF(X12&lt;&gt;0,+(Y12/X12)*100,0)</f>
        <v>-16.86713502634138</v>
      </c>
      <c r="AA12" s="33">
        <f>SUM(AA6:AA11)</f>
        <v>121049277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182295363</v>
      </c>
      <c r="D19" s="18">
        <v>182295363</v>
      </c>
      <c r="E19" s="19">
        <v>255759000</v>
      </c>
      <c r="F19" s="20">
        <v>312562000</v>
      </c>
      <c r="G19" s="20">
        <v>152522433</v>
      </c>
      <c r="H19" s="20">
        <v>154249927</v>
      </c>
      <c r="I19" s="20">
        <v>156691963</v>
      </c>
      <c r="J19" s="20">
        <v>156691963</v>
      </c>
      <c r="K19" s="20">
        <v>490146074</v>
      </c>
      <c r="L19" s="20">
        <v>493933577</v>
      </c>
      <c r="M19" s="20">
        <v>493933577</v>
      </c>
      <c r="N19" s="20">
        <v>493933577</v>
      </c>
      <c r="O19" s="20">
        <v>205186640</v>
      </c>
      <c r="P19" s="20">
        <v>205186640</v>
      </c>
      <c r="Q19" s="20">
        <v>218212237</v>
      </c>
      <c r="R19" s="20">
        <v>218212237</v>
      </c>
      <c r="S19" s="20">
        <v>216805927</v>
      </c>
      <c r="T19" s="20">
        <v>218857021</v>
      </c>
      <c r="U19" s="20">
        <v>223993971</v>
      </c>
      <c r="V19" s="20">
        <v>223993971</v>
      </c>
      <c r="W19" s="20">
        <v>223993971</v>
      </c>
      <c r="X19" s="20">
        <v>312562000</v>
      </c>
      <c r="Y19" s="20">
        <v>-88568029</v>
      </c>
      <c r="Z19" s="21">
        <v>-28.34</v>
      </c>
      <c r="AA19" s="22">
        <v>312562000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462924</v>
      </c>
      <c r="D22" s="18">
        <v>462924</v>
      </c>
      <c r="E22" s="19"/>
      <c r="F22" s="20"/>
      <c r="G22" s="20"/>
      <c r="H22" s="20"/>
      <c r="I22" s="20"/>
      <c r="J22" s="20"/>
      <c r="K22" s="20">
        <v>462924</v>
      </c>
      <c r="L22" s="20">
        <v>462924</v>
      </c>
      <c r="M22" s="20">
        <v>462924</v>
      </c>
      <c r="N22" s="20">
        <v>462924</v>
      </c>
      <c r="O22" s="20">
        <v>462924</v>
      </c>
      <c r="P22" s="20">
        <v>462924</v>
      </c>
      <c r="Q22" s="20">
        <v>462924</v>
      </c>
      <c r="R22" s="20">
        <v>462924</v>
      </c>
      <c r="S22" s="20">
        <v>462924</v>
      </c>
      <c r="T22" s="20">
        <v>462924</v>
      </c>
      <c r="U22" s="20">
        <v>462924</v>
      </c>
      <c r="V22" s="20">
        <v>462924</v>
      </c>
      <c r="W22" s="20">
        <v>462924</v>
      </c>
      <c r="X22" s="20"/>
      <c r="Y22" s="20">
        <v>462924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182758287</v>
      </c>
      <c r="D24" s="29">
        <f>SUM(D15:D23)</f>
        <v>182758287</v>
      </c>
      <c r="E24" s="36">
        <f t="shared" si="1"/>
        <v>255759000</v>
      </c>
      <c r="F24" s="37">
        <f t="shared" si="1"/>
        <v>312562000</v>
      </c>
      <c r="G24" s="37">
        <f t="shared" si="1"/>
        <v>152522433</v>
      </c>
      <c r="H24" s="37">
        <f t="shared" si="1"/>
        <v>154249927</v>
      </c>
      <c r="I24" s="37">
        <f t="shared" si="1"/>
        <v>156691963</v>
      </c>
      <c r="J24" s="37">
        <f t="shared" si="1"/>
        <v>156691963</v>
      </c>
      <c r="K24" s="37">
        <f t="shared" si="1"/>
        <v>490608998</v>
      </c>
      <c r="L24" s="37">
        <f t="shared" si="1"/>
        <v>494396501</v>
      </c>
      <c r="M24" s="37">
        <f t="shared" si="1"/>
        <v>494396501</v>
      </c>
      <c r="N24" s="37">
        <f t="shared" si="1"/>
        <v>494396501</v>
      </c>
      <c r="O24" s="37">
        <f t="shared" si="1"/>
        <v>205649564</v>
      </c>
      <c r="P24" s="37">
        <f t="shared" si="1"/>
        <v>205649564</v>
      </c>
      <c r="Q24" s="37">
        <f t="shared" si="1"/>
        <v>218675161</v>
      </c>
      <c r="R24" s="37">
        <f t="shared" si="1"/>
        <v>218675161</v>
      </c>
      <c r="S24" s="37">
        <f t="shared" si="1"/>
        <v>217268851</v>
      </c>
      <c r="T24" s="37">
        <f t="shared" si="1"/>
        <v>219319945</v>
      </c>
      <c r="U24" s="37">
        <f t="shared" si="1"/>
        <v>224456895</v>
      </c>
      <c r="V24" s="37">
        <f t="shared" si="1"/>
        <v>224456895</v>
      </c>
      <c r="W24" s="37">
        <f t="shared" si="1"/>
        <v>224456895</v>
      </c>
      <c r="X24" s="37">
        <f t="shared" si="1"/>
        <v>312562000</v>
      </c>
      <c r="Y24" s="37">
        <f t="shared" si="1"/>
        <v>-88105105</v>
      </c>
      <c r="Z24" s="38">
        <f>+IF(X24&lt;&gt;0,+(Y24/X24)*100,0)</f>
        <v>-28.18804109264722</v>
      </c>
      <c r="AA24" s="39">
        <f>SUM(AA15:AA23)</f>
        <v>312562000</v>
      </c>
    </row>
    <row r="25" spans="1:27" ht="13.5">
      <c r="A25" s="27" t="s">
        <v>51</v>
      </c>
      <c r="B25" s="28"/>
      <c r="C25" s="29">
        <f aca="true" t="shared" si="2" ref="C25:Y25">+C12+C24</f>
        <v>266925986</v>
      </c>
      <c r="D25" s="29">
        <f>+D12+D24</f>
        <v>266925986</v>
      </c>
      <c r="E25" s="30">
        <f t="shared" si="2"/>
        <v>312439000</v>
      </c>
      <c r="F25" s="31">
        <f t="shared" si="2"/>
        <v>433611277</v>
      </c>
      <c r="G25" s="31">
        <f t="shared" si="2"/>
        <v>266739774</v>
      </c>
      <c r="H25" s="31">
        <f t="shared" si="2"/>
        <v>269388040</v>
      </c>
      <c r="I25" s="31">
        <f t="shared" si="2"/>
        <v>270168114</v>
      </c>
      <c r="J25" s="31">
        <f t="shared" si="2"/>
        <v>270168114</v>
      </c>
      <c r="K25" s="31">
        <f t="shared" si="2"/>
        <v>589147450</v>
      </c>
      <c r="L25" s="31">
        <f t="shared" si="2"/>
        <v>595458487</v>
      </c>
      <c r="M25" s="31">
        <f t="shared" si="2"/>
        <v>621325391</v>
      </c>
      <c r="N25" s="31">
        <f t="shared" si="2"/>
        <v>621325391</v>
      </c>
      <c r="O25" s="31">
        <f t="shared" si="2"/>
        <v>421225120</v>
      </c>
      <c r="P25" s="31">
        <f t="shared" si="2"/>
        <v>421225120</v>
      </c>
      <c r="Q25" s="31">
        <f t="shared" si="2"/>
        <v>363106180</v>
      </c>
      <c r="R25" s="31">
        <f t="shared" si="2"/>
        <v>363106180</v>
      </c>
      <c r="S25" s="31">
        <f t="shared" si="2"/>
        <v>335436764</v>
      </c>
      <c r="T25" s="31">
        <f t="shared" si="2"/>
        <v>326851046</v>
      </c>
      <c r="U25" s="31">
        <f t="shared" si="2"/>
        <v>325088627</v>
      </c>
      <c r="V25" s="31">
        <f t="shared" si="2"/>
        <v>325088627</v>
      </c>
      <c r="W25" s="31">
        <f t="shared" si="2"/>
        <v>325088627</v>
      </c>
      <c r="X25" s="31">
        <f t="shared" si="2"/>
        <v>433611277</v>
      </c>
      <c r="Y25" s="31">
        <f t="shared" si="2"/>
        <v>-108522650</v>
      </c>
      <c r="Z25" s="32">
        <f>+IF(X25&lt;&gt;0,+(Y25/X25)*100,0)</f>
        <v>-25.027635524340848</v>
      </c>
      <c r="AA25" s="33">
        <f>+AA12+AA24</f>
        <v>433611277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99755</v>
      </c>
      <c r="D30" s="18">
        <v>99755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10805626</v>
      </c>
      <c r="D32" s="18">
        <v>10805626</v>
      </c>
      <c r="E32" s="19">
        <v>10419000</v>
      </c>
      <c r="F32" s="20">
        <v>23109320</v>
      </c>
      <c r="G32" s="20">
        <v>14604912</v>
      </c>
      <c r="H32" s="20">
        <v>13765803</v>
      </c>
      <c r="I32" s="20">
        <v>18396508</v>
      </c>
      <c r="J32" s="20">
        <v>18396508</v>
      </c>
      <c r="K32" s="20">
        <v>306534726</v>
      </c>
      <c r="L32" s="20">
        <v>314501817</v>
      </c>
      <c r="M32" s="20">
        <v>56433946</v>
      </c>
      <c r="N32" s="20">
        <v>56433946</v>
      </c>
      <c r="O32" s="20">
        <v>20760546</v>
      </c>
      <c r="P32" s="20">
        <v>20760546</v>
      </c>
      <c r="Q32" s="20">
        <v>37816156</v>
      </c>
      <c r="R32" s="20">
        <v>37816156</v>
      </c>
      <c r="S32" s="20">
        <v>15334886</v>
      </c>
      <c r="T32" s="20">
        <v>17353800</v>
      </c>
      <c r="U32" s="20">
        <v>17408256</v>
      </c>
      <c r="V32" s="20">
        <v>17408256</v>
      </c>
      <c r="W32" s="20">
        <v>17408256</v>
      </c>
      <c r="X32" s="20">
        <v>23109320</v>
      </c>
      <c r="Y32" s="20">
        <v>-5701064</v>
      </c>
      <c r="Z32" s="21">
        <v>-24.67</v>
      </c>
      <c r="AA32" s="22">
        <v>23109320</v>
      </c>
    </row>
    <row r="33" spans="1:27" ht="13.5">
      <c r="A33" s="23" t="s">
        <v>58</v>
      </c>
      <c r="B33" s="17"/>
      <c r="C33" s="18">
        <v>1333082</v>
      </c>
      <c r="D33" s="18">
        <v>1333082</v>
      </c>
      <c r="E33" s="19"/>
      <c r="F33" s="20">
        <v>20497455</v>
      </c>
      <c r="G33" s="20"/>
      <c r="H33" s="20">
        <v>2057473</v>
      </c>
      <c r="I33" s="20">
        <v>1593374</v>
      </c>
      <c r="J33" s="20">
        <v>1593374</v>
      </c>
      <c r="K33" s="20">
        <v>4266858</v>
      </c>
      <c r="L33" s="20">
        <v>4266859</v>
      </c>
      <c r="M33" s="20">
        <v>4266859</v>
      </c>
      <c r="N33" s="20">
        <v>4266859</v>
      </c>
      <c r="O33" s="20">
        <v>90331168</v>
      </c>
      <c r="P33" s="20">
        <v>90331168</v>
      </c>
      <c r="Q33" s="20">
        <v>25704</v>
      </c>
      <c r="R33" s="20">
        <v>25704</v>
      </c>
      <c r="S33" s="20">
        <v>25704</v>
      </c>
      <c r="T33" s="20">
        <v>25704</v>
      </c>
      <c r="U33" s="20">
        <v>25704</v>
      </c>
      <c r="V33" s="20">
        <v>25704</v>
      </c>
      <c r="W33" s="20">
        <v>25704</v>
      </c>
      <c r="X33" s="20">
        <v>20497455</v>
      </c>
      <c r="Y33" s="20">
        <v>-20471751</v>
      </c>
      <c r="Z33" s="21">
        <v>-99.87</v>
      </c>
      <c r="AA33" s="22">
        <v>20497455</v>
      </c>
    </row>
    <row r="34" spans="1:27" ht="13.5">
      <c r="A34" s="27" t="s">
        <v>59</v>
      </c>
      <c r="B34" s="28"/>
      <c r="C34" s="29">
        <f aca="true" t="shared" si="3" ref="C34:Y34">SUM(C29:C33)</f>
        <v>12238463</v>
      </c>
      <c r="D34" s="29">
        <f>SUM(D29:D33)</f>
        <v>12238463</v>
      </c>
      <c r="E34" s="30">
        <f t="shared" si="3"/>
        <v>10419000</v>
      </c>
      <c r="F34" s="31">
        <f t="shared" si="3"/>
        <v>43606775</v>
      </c>
      <c r="G34" s="31">
        <f t="shared" si="3"/>
        <v>14604912</v>
      </c>
      <c r="H34" s="31">
        <f t="shared" si="3"/>
        <v>15823276</v>
      </c>
      <c r="I34" s="31">
        <f t="shared" si="3"/>
        <v>19989882</v>
      </c>
      <c r="J34" s="31">
        <f t="shared" si="3"/>
        <v>19989882</v>
      </c>
      <c r="K34" s="31">
        <f t="shared" si="3"/>
        <v>310801584</v>
      </c>
      <c r="L34" s="31">
        <f t="shared" si="3"/>
        <v>318768676</v>
      </c>
      <c r="M34" s="31">
        <f t="shared" si="3"/>
        <v>60700805</v>
      </c>
      <c r="N34" s="31">
        <f t="shared" si="3"/>
        <v>60700805</v>
      </c>
      <c r="O34" s="31">
        <f t="shared" si="3"/>
        <v>111091714</v>
      </c>
      <c r="P34" s="31">
        <f t="shared" si="3"/>
        <v>111091714</v>
      </c>
      <c r="Q34" s="31">
        <f t="shared" si="3"/>
        <v>37841860</v>
      </c>
      <c r="R34" s="31">
        <f t="shared" si="3"/>
        <v>37841860</v>
      </c>
      <c r="S34" s="31">
        <f t="shared" si="3"/>
        <v>15360590</v>
      </c>
      <c r="T34" s="31">
        <f t="shared" si="3"/>
        <v>17379504</v>
      </c>
      <c r="U34" s="31">
        <f t="shared" si="3"/>
        <v>17433960</v>
      </c>
      <c r="V34" s="31">
        <f t="shared" si="3"/>
        <v>17433960</v>
      </c>
      <c r="W34" s="31">
        <f t="shared" si="3"/>
        <v>17433960</v>
      </c>
      <c r="X34" s="31">
        <f t="shared" si="3"/>
        <v>43606775</v>
      </c>
      <c r="Y34" s="31">
        <f t="shared" si="3"/>
        <v>-26172815</v>
      </c>
      <c r="Z34" s="32">
        <f>+IF(X34&lt;&gt;0,+(Y34/X34)*100,0)</f>
        <v>-60.020065689333826</v>
      </c>
      <c r="AA34" s="33">
        <f>SUM(AA29:AA33)</f>
        <v>43606775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25704</v>
      </c>
      <c r="D37" s="18">
        <v>25704</v>
      </c>
      <c r="E37" s="19"/>
      <c r="F37" s="20"/>
      <c r="G37" s="20"/>
      <c r="H37" s="20"/>
      <c r="I37" s="20"/>
      <c r="J37" s="20"/>
      <c r="K37" s="20">
        <v>25704</v>
      </c>
      <c r="L37" s="20">
        <v>25705</v>
      </c>
      <c r="M37" s="20">
        <v>25705</v>
      </c>
      <c r="N37" s="20">
        <v>25705</v>
      </c>
      <c r="O37" s="20">
        <v>25704</v>
      </c>
      <c r="P37" s="20">
        <v>25704</v>
      </c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9521914</v>
      </c>
      <c r="D38" s="18">
        <v>9521914</v>
      </c>
      <c r="E38" s="19">
        <v>13197000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9547618</v>
      </c>
      <c r="D39" s="29">
        <f>SUM(D37:D38)</f>
        <v>9547618</v>
      </c>
      <c r="E39" s="36">
        <f t="shared" si="4"/>
        <v>13197000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25704</v>
      </c>
      <c r="L39" s="37">
        <f t="shared" si="4"/>
        <v>25705</v>
      </c>
      <c r="M39" s="37">
        <f t="shared" si="4"/>
        <v>25705</v>
      </c>
      <c r="N39" s="37">
        <f t="shared" si="4"/>
        <v>25705</v>
      </c>
      <c r="O39" s="37">
        <f t="shared" si="4"/>
        <v>25704</v>
      </c>
      <c r="P39" s="37">
        <f t="shared" si="4"/>
        <v>25704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21786081</v>
      </c>
      <c r="D40" s="29">
        <f>+D34+D39</f>
        <v>21786081</v>
      </c>
      <c r="E40" s="30">
        <f t="shared" si="5"/>
        <v>23616000</v>
      </c>
      <c r="F40" s="31">
        <f t="shared" si="5"/>
        <v>43606775</v>
      </c>
      <c r="G40" s="31">
        <f t="shared" si="5"/>
        <v>14604912</v>
      </c>
      <c r="H40" s="31">
        <f t="shared" si="5"/>
        <v>15823276</v>
      </c>
      <c r="I40" s="31">
        <f t="shared" si="5"/>
        <v>19989882</v>
      </c>
      <c r="J40" s="31">
        <f t="shared" si="5"/>
        <v>19989882</v>
      </c>
      <c r="K40" s="31">
        <f t="shared" si="5"/>
        <v>310827288</v>
      </c>
      <c r="L40" s="31">
        <f t="shared" si="5"/>
        <v>318794381</v>
      </c>
      <c r="M40" s="31">
        <f t="shared" si="5"/>
        <v>60726510</v>
      </c>
      <c r="N40" s="31">
        <f t="shared" si="5"/>
        <v>60726510</v>
      </c>
      <c r="O40" s="31">
        <f t="shared" si="5"/>
        <v>111117418</v>
      </c>
      <c r="P40" s="31">
        <f t="shared" si="5"/>
        <v>111117418</v>
      </c>
      <c r="Q40" s="31">
        <f t="shared" si="5"/>
        <v>37841860</v>
      </c>
      <c r="R40" s="31">
        <f t="shared" si="5"/>
        <v>37841860</v>
      </c>
      <c r="S40" s="31">
        <f t="shared" si="5"/>
        <v>15360590</v>
      </c>
      <c r="T40" s="31">
        <f t="shared" si="5"/>
        <v>17379504</v>
      </c>
      <c r="U40" s="31">
        <f t="shared" si="5"/>
        <v>17433960</v>
      </c>
      <c r="V40" s="31">
        <f t="shared" si="5"/>
        <v>17433960</v>
      </c>
      <c r="W40" s="31">
        <f t="shared" si="5"/>
        <v>17433960</v>
      </c>
      <c r="X40" s="31">
        <f t="shared" si="5"/>
        <v>43606775</v>
      </c>
      <c r="Y40" s="31">
        <f t="shared" si="5"/>
        <v>-26172815</v>
      </c>
      <c r="Z40" s="32">
        <f>+IF(X40&lt;&gt;0,+(Y40/X40)*100,0)</f>
        <v>-60.020065689333826</v>
      </c>
      <c r="AA40" s="33">
        <f>+AA34+AA39</f>
        <v>43606775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245139905</v>
      </c>
      <c r="D42" s="43">
        <f>+D25-D40</f>
        <v>245139905</v>
      </c>
      <c r="E42" s="44">
        <f t="shared" si="6"/>
        <v>288823000</v>
      </c>
      <c r="F42" s="45">
        <f t="shared" si="6"/>
        <v>390004502</v>
      </c>
      <c r="G42" s="45">
        <f t="shared" si="6"/>
        <v>252134862</v>
      </c>
      <c r="H42" s="45">
        <f t="shared" si="6"/>
        <v>253564764</v>
      </c>
      <c r="I42" s="45">
        <f t="shared" si="6"/>
        <v>250178232</v>
      </c>
      <c r="J42" s="45">
        <f t="shared" si="6"/>
        <v>250178232</v>
      </c>
      <c r="K42" s="45">
        <f t="shared" si="6"/>
        <v>278320162</v>
      </c>
      <c r="L42" s="45">
        <f t="shared" si="6"/>
        <v>276664106</v>
      </c>
      <c r="M42" s="45">
        <f t="shared" si="6"/>
        <v>560598881</v>
      </c>
      <c r="N42" s="45">
        <f t="shared" si="6"/>
        <v>560598881</v>
      </c>
      <c r="O42" s="45">
        <f t="shared" si="6"/>
        <v>310107702</v>
      </c>
      <c r="P42" s="45">
        <f t="shared" si="6"/>
        <v>310107702</v>
      </c>
      <c r="Q42" s="45">
        <f t="shared" si="6"/>
        <v>325264320</v>
      </c>
      <c r="R42" s="45">
        <f t="shared" si="6"/>
        <v>325264320</v>
      </c>
      <c r="S42" s="45">
        <f t="shared" si="6"/>
        <v>320076174</v>
      </c>
      <c r="T42" s="45">
        <f t="shared" si="6"/>
        <v>309471542</v>
      </c>
      <c r="U42" s="45">
        <f t="shared" si="6"/>
        <v>307654667</v>
      </c>
      <c r="V42" s="45">
        <f t="shared" si="6"/>
        <v>307654667</v>
      </c>
      <c r="W42" s="45">
        <f t="shared" si="6"/>
        <v>307654667</v>
      </c>
      <c r="X42" s="45">
        <f t="shared" si="6"/>
        <v>390004502</v>
      </c>
      <c r="Y42" s="45">
        <f t="shared" si="6"/>
        <v>-82349835</v>
      </c>
      <c r="Z42" s="46">
        <f>+IF(X42&lt;&gt;0,+(Y42/X42)*100,0)</f>
        <v>-21.115098563657092</v>
      </c>
      <c r="AA42" s="47">
        <f>+AA25-AA40</f>
        <v>390004502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245139905</v>
      </c>
      <c r="D45" s="18">
        <v>245139905</v>
      </c>
      <c r="E45" s="19">
        <v>288823000</v>
      </c>
      <c r="F45" s="20">
        <v>390004502</v>
      </c>
      <c r="G45" s="20">
        <v>252134862</v>
      </c>
      <c r="H45" s="20">
        <v>253564764</v>
      </c>
      <c r="I45" s="20">
        <v>250178232</v>
      </c>
      <c r="J45" s="20">
        <v>250178232</v>
      </c>
      <c r="K45" s="20">
        <v>278320162</v>
      </c>
      <c r="L45" s="20">
        <v>276664106</v>
      </c>
      <c r="M45" s="20">
        <v>560598881</v>
      </c>
      <c r="N45" s="20">
        <v>560598881</v>
      </c>
      <c r="O45" s="20">
        <v>310107702</v>
      </c>
      <c r="P45" s="20">
        <v>310107702</v>
      </c>
      <c r="Q45" s="20">
        <v>325264320</v>
      </c>
      <c r="R45" s="20">
        <v>325264320</v>
      </c>
      <c r="S45" s="20">
        <v>320076174</v>
      </c>
      <c r="T45" s="20">
        <v>309471542</v>
      </c>
      <c r="U45" s="20">
        <v>307654667</v>
      </c>
      <c r="V45" s="20">
        <v>307654667</v>
      </c>
      <c r="W45" s="20">
        <v>307654667</v>
      </c>
      <c r="X45" s="20">
        <v>390004502</v>
      </c>
      <c r="Y45" s="20">
        <v>-82349835</v>
      </c>
      <c r="Z45" s="48">
        <v>-21.12</v>
      </c>
      <c r="AA45" s="22">
        <v>390004502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245139905</v>
      </c>
      <c r="D48" s="51">
        <f>SUM(D45:D47)</f>
        <v>245139905</v>
      </c>
      <c r="E48" s="52">
        <f t="shared" si="7"/>
        <v>288823000</v>
      </c>
      <c r="F48" s="53">
        <f t="shared" si="7"/>
        <v>390004502</v>
      </c>
      <c r="G48" s="53">
        <f t="shared" si="7"/>
        <v>252134862</v>
      </c>
      <c r="H48" s="53">
        <f t="shared" si="7"/>
        <v>253564764</v>
      </c>
      <c r="I48" s="53">
        <f t="shared" si="7"/>
        <v>250178232</v>
      </c>
      <c r="J48" s="53">
        <f t="shared" si="7"/>
        <v>250178232</v>
      </c>
      <c r="K48" s="53">
        <f t="shared" si="7"/>
        <v>278320162</v>
      </c>
      <c r="L48" s="53">
        <f t="shared" si="7"/>
        <v>276664106</v>
      </c>
      <c r="M48" s="53">
        <f t="shared" si="7"/>
        <v>560598881</v>
      </c>
      <c r="N48" s="53">
        <f t="shared" si="7"/>
        <v>560598881</v>
      </c>
      <c r="O48" s="53">
        <f t="shared" si="7"/>
        <v>310107702</v>
      </c>
      <c r="P48" s="53">
        <f t="shared" si="7"/>
        <v>310107702</v>
      </c>
      <c r="Q48" s="53">
        <f t="shared" si="7"/>
        <v>325264320</v>
      </c>
      <c r="R48" s="53">
        <f t="shared" si="7"/>
        <v>325264320</v>
      </c>
      <c r="S48" s="53">
        <f t="shared" si="7"/>
        <v>320076174</v>
      </c>
      <c r="T48" s="53">
        <f t="shared" si="7"/>
        <v>309471542</v>
      </c>
      <c r="U48" s="53">
        <f t="shared" si="7"/>
        <v>307654667</v>
      </c>
      <c r="V48" s="53">
        <f t="shared" si="7"/>
        <v>307654667</v>
      </c>
      <c r="W48" s="53">
        <f t="shared" si="7"/>
        <v>307654667</v>
      </c>
      <c r="X48" s="53">
        <f t="shared" si="7"/>
        <v>390004502</v>
      </c>
      <c r="Y48" s="53">
        <f t="shared" si="7"/>
        <v>-82349835</v>
      </c>
      <c r="Z48" s="54">
        <f>+IF(X48&lt;&gt;0,+(Y48/X48)*100,0)</f>
        <v>-21.115098563657092</v>
      </c>
      <c r="AA48" s="55">
        <f>SUM(AA45:AA47)</f>
        <v>390004502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364509347</v>
      </c>
      <c r="D6" s="18">
        <v>364509347</v>
      </c>
      <c r="E6" s="19">
        <v>274050000</v>
      </c>
      <c r="F6" s="20">
        <v>244248000</v>
      </c>
      <c r="G6" s="20">
        <v>186308000</v>
      </c>
      <c r="H6" s="20">
        <v>195244037</v>
      </c>
      <c r="I6" s="20">
        <v>180930660</v>
      </c>
      <c r="J6" s="20">
        <v>180930660</v>
      </c>
      <c r="K6" s="20">
        <v>258451000</v>
      </c>
      <c r="L6" s="20">
        <v>244132000</v>
      </c>
      <c r="M6" s="20">
        <v>175306000</v>
      </c>
      <c r="N6" s="20">
        <v>175306000</v>
      </c>
      <c r="O6" s="20">
        <v>287919000</v>
      </c>
      <c r="P6" s="20">
        <v>276591000</v>
      </c>
      <c r="Q6" s="20">
        <v>145115000</v>
      </c>
      <c r="R6" s="20">
        <v>145115000</v>
      </c>
      <c r="S6" s="20">
        <v>463763000</v>
      </c>
      <c r="T6" s="20">
        <v>166933000</v>
      </c>
      <c r="U6" s="20">
        <v>253128000</v>
      </c>
      <c r="V6" s="20">
        <v>253128000</v>
      </c>
      <c r="W6" s="20">
        <v>253128000</v>
      </c>
      <c r="X6" s="20">
        <v>244248000</v>
      </c>
      <c r="Y6" s="20">
        <v>8880000</v>
      </c>
      <c r="Z6" s="21">
        <v>3.64</v>
      </c>
      <c r="AA6" s="22">
        <v>244248000</v>
      </c>
    </row>
    <row r="7" spans="1:27" ht="13.5">
      <c r="A7" s="23" t="s">
        <v>34</v>
      </c>
      <c r="B7" s="17"/>
      <c r="C7" s="18">
        <v>40000000</v>
      </c>
      <c r="D7" s="18">
        <v>40000000</v>
      </c>
      <c r="E7" s="19">
        <v>150000000</v>
      </c>
      <c r="F7" s="20">
        <v>150000000</v>
      </c>
      <c r="G7" s="20">
        <v>375000000</v>
      </c>
      <c r="H7" s="20">
        <v>341000000</v>
      </c>
      <c r="I7" s="20">
        <v>295392000</v>
      </c>
      <c r="J7" s="20">
        <v>295392000</v>
      </c>
      <c r="K7" s="20">
        <v>249556000</v>
      </c>
      <c r="L7" s="20">
        <v>336740000</v>
      </c>
      <c r="M7" s="20">
        <v>282266000</v>
      </c>
      <c r="N7" s="20">
        <v>282266000</v>
      </c>
      <c r="O7" s="20">
        <v>167670000</v>
      </c>
      <c r="P7" s="20">
        <v>170910000</v>
      </c>
      <c r="Q7" s="20">
        <v>507219000</v>
      </c>
      <c r="R7" s="20">
        <v>507219000</v>
      </c>
      <c r="S7" s="20">
        <v>146695000</v>
      </c>
      <c r="T7" s="20">
        <v>419914000</v>
      </c>
      <c r="U7" s="20">
        <v>152362000</v>
      </c>
      <c r="V7" s="20">
        <v>152362000</v>
      </c>
      <c r="W7" s="20">
        <v>152362000</v>
      </c>
      <c r="X7" s="20">
        <v>150000000</v>
      </c>
      <c r="Y7" s="20">
        <v>2362000</v>
      </c>
      <c r="Z7" s="21">
        <v>1.57</v>
      </c>
      <c r="AA7" s="22">
        <v>150000000</v>
      </c>
    </row>
    <row r="8" spans="1:27" ht="13.5">
      <c r="A8" s="23" t="s">
        <v>35</v>
      </c>
      <c r="B8" s="17"/>
      <c r="C8" s="18">
        <v>316529263</v>
      </c>
      <c r="D8" s="18">
        <v>316529263</v>
      </c>
      <c r="E8" s="19">
        <v>256385000</v>
      </c>
      <c r="F8" s="20">
        <v>256385000</v>
      </c>
      <c r="G8" s="20">
        <v>292411826</v>
      </c>
      <c r="H8" s="20">
        <v>309230037</v>
      </c>
      <c r="I8" s="20">
        <v>313903063</v>
      </c>
      <c r="J8" s="20">
        <v>313903063</v>
      </c>
      <c r="K8" s="20">
        <v>275599526</v>
      </c>
      <c r="L8" s="20">
        <v>275493053</v>
      </c>
      <c r="M8" s="20">
        <v>261622088</v>
      </c>
      <c r="N8" s="20">
        <v>261622088</v>
      </c>
      <c r="O8" s="20">
        <v>280896792</v>
      </c>
      <c r="P8" s="20">
        <v>313254519</v>
      </c>
      <c r="Q8" s="20">
        <v>300384507</v>
      </c>
      <c r="R8" s="20">
        <v>300384507</v>
      </c>
      <c r="S8" s="20">
        <v>295961799</v>
      </c>
      <c r="T8" s="20">
        <v>277070978</v>
      </c>
      <c r="U8" s="20">
        <v>307541635</v>
      </c>
      <c r="V8" s="20">
        <v>307541635</v>
      </c>
      <c r="W8" s="20">
        <v>307541635</v>
      </c>
      <c r="X8" s="20">
        <v>256385000</v>
      </c>
      <c r="Y8" s="20">
        <v>51156635</v>
      </c>
      <c r="Z8" s="21">
        <v>19.95</v>
      </c>
      <c r="AA8" s="22">
        <v>256385000</v>
      </c>
    </row>
    <row r="9" spans="1:27" ht="13.5">
      <c r="A9" s="23" t="s">
        <v>36</v>
      </c>
      <c r="B9" s="17"/>
      <c r="C9" s="18">
        <v>41566730</v>
      </c>
      <c r="D9" s="18">
        <v>41566730</v>
      </c>
      <c r="E9" s="19">
        <v>25114000</v>
      </c>
      <c r="F9" s="20">
        <v>25114000</v>
      </c>
      <c r="G9" s="20">
        <v>10813538</v>
      </c>
      <c r="H9" s="20"/>
      <c r="I9" s="20"/>
      <c r="J9" s="20"/>
      <c r="K9" s="20"/>
      <c r="L9" s="20"/>
      <c r="M9" s="20"/>
      <c r="N9" s="20"/>
      <c r="O9" s="20"/>
      <c r="P9" s="20">
        <v>485699</v>
      </c>
      <c r="Q9" s="20">
        <v>10387</v>
      </c>
      <c r="R9" s="20">
        <v>10387</v>
      </c>
      <c r="S9" s="20">
        <v>6829510</v>
      </c>
      <c r="T9" s="20">
        <v>6813992</v>
      </c>
      <c r="U9" s="20">
        <v>15920835</v>
      </c>
      <c r="V9" s="20">
        <v>15920835</v>
      </c>
      <c r="W9" s="20">
        <v>15920835</v>
      </c>
      <c r="X9" s="20">
        <v>25114000</v>
      </c>
      <c r="Y9" s="20">
        <v>-9193165</v>
      </c>
      <c r="Z9" s="21">
        <v>-36.61</v>
      </c>
      <c r="AA9" s="22">
        <v>25114000</v>
      </c>
    </row>
    <row r="10" spans="1:27" ht="13.5">
      <c r="A10" s="23" t="s">
        <v>37</v>
      </c>
      <c r="B10" s="17"/>
      <c r="C10" s="18">
        <v>41215</v>
      </c>
      <c r="D10" s="18">
        <v>41215</v>
      </c>
      <c r="E10" s="19">
        <v>44000</v>
      </c>
      <c r="F10" s="20">
        <v>44000</v>
      </c>
      <c r="G10" s="24">
        <v>36354</v>
      </c>
      <c r="H10" s="24">
        <v>33247</v>
      </c>
      <c r="I10" s="24">
        <v>30444</v>
      </c>
      <c r="J10" s="20">
        <v>30444</v>
      </c>
      <c r="K10" s="24">
        <v>26906</v>
      </c>
      <c r="L10" s="24">
        <v>23942</v>
      </c>
      <c r="M10" s="20">
        <v>20414</v>
      </c>
      <c r="N10" s="24">
        <v>20414</v>
      </c>
      <c r="O10" s="24">
        <v>17110</v>
      </c>
      <c r="P10" s="24">
        <v>17744</v>
      </c>
      <c r="Q10" s="20">
        <v>400360</v>
      </c>
      <c r="R10" s="24">
        <v>400360</v>
      </c>
      <c r="S10" s="24">
        <v>10550</v>
      </c>
      <c r="T10" s="20">
        <v>3502</v>
      </c>
      <c r="U10" s="24">
        <v>42669</v>
      </c>
      <c r="V10" s="24">
        <v>42669</v>
      </c>
      <c r="W10" s="24">
        <v>42669</v>
      </c>
      <c r="X10" s="20">
        <v>44000</v>
      </c>
      <c r="Y10" s="24">
        <v>-1331</v>
      </c>
      <c r="Z10" s="25">
        <v>-3.03</v>
      </c>
      <c r="AA10" s="26">
        <v>44000</v>
      </c>
    </row>
    <row r="11" spans="1:27" ht="13.5">
      <c r="A11" s="23" t="s">
        <v>38</v>
      </c>
      <c r="B11" s="17"/>
      <c r="C11" s="18">
        <v>72999497</v>
      </c>
      <c r="D11" s="18">
        <v>72999497</v>
      </c>
      <c r="E11" s="19">
        <v>89550000</v>
      </c>
      <c r="F11" s="20">
        <v>89550000</v>
      </c>
      <c r="G11" s="20">
        <v>75917009</v>
      </c>
      <c r="H11" s="20">
        <v>76160496</v>
      </c>
      <c r="I11" s="20">
        <v>77635435</v>
      </c>
      <c r="J11" s="20">
        <v>77635435</v>
      </c>
      <c r="K11" s="20">
        <v>78442286</v>
      </c>
      <c r="L11" s="20">
        <v>76923438</v>
      </c>
      <c r="M11" s="20">
        <v>77232730</v>
      </c>
      <c r="N11" s="20">
        <v>77232730</v>
      </c>
      <c r="O11" s="20">
        <v>76280234</v>
      </c>
      <c r="P11" s="20">
        <v>77033711</v>
      </c>
      <c r="Q11" s="20">
        <v>77157012</v>
      </c>
      <c r="R11" s="20">
        <v>77157012</v>
      </c>
      <c r="S11" s="20">
        <v>77235313</v>
      </c>
      <c r="T11" s="20">
        <v>77281182</v>
      </c>
      <c r="U11" s="20">
        <v>76259260</v>
      </c>
      <c r="V11" s="20">
        <v>76259260</v>
      </c>
      <c r="W11" s="20">
        <v>76259260</v>
      </c>
      <c r="X11" s="20">
        <v>89550000</v>
      </c>
      <c r="Y11" s="20">
        <v>-13290740</v>
      </c>
      <c r="Z11" s="21">
        <v>-14.84</v>
      </c>
      <c r="AA11" s="22">
        <v>89550000</v>
      </c>
    </row>
    <row r="12" spans="1:27" ht="13.5">
      <c r="A12" s="27" t="s">
        <v>39</v>
      </c>
      <c r="B12" s="28"/>
      <c r="C12" s="29">
        <f aca="true" t="shared" si="0" ref="C12:Y12">SUM(C6:C11)</f>
        <v>835646052</v>
      </c>
      <c r="D12" s="29">
        <f>SUM(D6:D11)</f>
        <v>835646052</v>
      </c>
      <c r="E12" s="30">
        <f t="shared" si="0"/>
        <v>795143000</v>
      </c>
      <c r="F12" s="31">
        <f t="shared" si="0"/>
        <v>765341000</v>
      </c>
      <c r="G12" s="31">
        <f t="shared" si="0"/>
        <v>940486727</v>
      </c>
      <c r="H12" s="31">
        <f t="shared" si="0"/>
        <v>921667817</v>
      </c>
      <c r="I12" s="31">
        <f t="shared" si="0"/>
        <v>867891602</v>
      </c>
      <c r="J12" s="31">
        <f t="shared" si="0"/>
        <v>867891602</v>
      </c>
      <c r="K12" s="31">
        <f t="shared" si="0"/>
        <v>862075718</v>
      </c>
      <c r="L12" s="31">
        <f t="shared" si="0"/>
        <v>933312433</v>
      </c>
      <c r="M12" s="31">
        <f t="shared" si="0"/>
        <v>796447232</v>
      </c>
      <c r="N12" s="31">
        <f t="shared" si="0"/>
        <v>796447232</v>
      </c>
      <c r="O12" s="31">
        <f t="shared" si="0"/>
        <v>812783136</v>
      </c>
      <c r="P12" s="31">
        <f t="shared" si="0"/>
        <v>838292673</v>
      </c>
      <c r="Q12" s="31">
        <f t="shared" si="0"/>
        <v>1030286266</v>
      </c>
      <c r="R12" s="31">
        <f t="shared" si="0"/>
        <v>1030286266</v>
      </c>
      <c r="S12" s="31">
        <f t="shared" si="0"/>
        <v>990495172</v>
      </c>
      <c r="T12" s="31">
        <f t="shared" si="0"/>
        <v>948016654</v>
      </c>
      <c r="U12" s="31">
        <f t="shared" si="0"/>
        <v>805254399</v>
      </c>
      <c r="V12" s="31">
        <f t="shared" si="0"/>
        <v>805254399</v>
      </c>
      <c r="W12" s="31">
        <f t="shared" si="0"/>
        <v>805254399</v>
      </c>
      <c r="X12" s="31">
        <f t="shared" si="0"/>
        <v>765341000</v>
      </c>
      <c r="Y12" s="31">
        <f t="shared" si="0"/>
        <v>39913399</v>
      </c>
      <c r="Z12" s="32">
        <f>+IF(X12&lt;&gt;0,+(Y12/X12)*100,0)</f>
        <v>5.215113132577505</v>
      </c>
      <c r="AA12" s="33">
        <f>SUM(AA6:AA11)</f>
        <v>765341000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159027</v>
      </c>
      <c r="D15" s="18">
        <v>159027</v>
      </c>
      <c r="E15" s="19">
        <v>166000</v>
      </c>
      <c r="F15" s="20">
        <v>166000</v>
      </c>
      <c r="G15" s="20">
        <v>160582</v>
      </c>
      <c r="H15" s="20">
        <v>160365</v>
      </c>
      <c r="I15" s="20">
        <v>159785</v>
      </c>
      <c r="J15" s="20">
        <v>159785</v>
      </c>
      <c r="K15" s="20">
        <v>159959</v>
      </c>
      <c r="L15" s="20">
        <v>159503</v>
      </c>
      <c r="M15" s="20">
        <v>159628</v>
      </c>
      <c r="N15" s="20">
        <v>159628</v>
      </c>
      <c r="O15" s="20">
        <v>159511</v>
      </c>
      <c r="P15" s="20">
        <v>155328</v>
      </c>
      <c r="Q15" s="20">
        <v>159223</v>
      </c>
      <c r="R15" s="20">
        <v>159223</v>
      </c>
      <c r="S15" s="20">
        <v>155543</v>
      </c>
      <c r="T15" s="20">
        <v>159088</v>
      </c>
      <c r="U15" s="20">
        <v>116366</v>
      </c>
      <c r="V15" s="20">
        <v>116366</v>
      </c>
      <c r="W15" s="20">
        <v>116366</v>
      </c>
      <c r="X15" s="20">
        <v>166000</v>
      </c>
      <c r="Y15" s="20">
        <v>-49634</v>
      </c>
      <c r="Z15" s="21">
        <v>-29.9</v>
      </c>
      <c r="AA15" s="22">
        <v>166000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134573715</v>
      </c>
      <c r="D17" s="18">
        <v>134573715</v>
      </c>
      <c r="E17" s="19">
        <v>132054000</v>
      </c>
      <c r="F17" s="20">
        <v>134022314</v>
      </c>
      <c r="G17" s="20">
        <v>134720870</v>
      </c>
      <c r="H17" s="20">
        <v>134481364</v>
      </c>
      <c r="I17" s="20">
        <v>134435189</v>
      </c>
      <c r="J17" s="20">
        <v>134435189</v>
      </c>
      <c r="K17" s="20">
        <v>134389014</v>
      </c>
      <c r="L17" s="20">
        <v>134342839</v>
      </c>
      <c r="M17" s="20">
        <v>134296664</v>
      </c>
      <c r="N17" s="20">
        <v>134296664</v>
      </c>
      <c r="O17" s="20">
        <v>134250489</v>
      </c>
      <c r="P17" s="20">
        <v>134204314</v>
      </c>
      <c r="Q17" s="20">
        <v>134158139</v>
      </c>
      <c r="R17" s="20">
        <v>134158139</v>
      </c>
      <c r="S17" s="20">
        <v>134111964</v>
      </c>
      <c r="T17" s="20">
        <v>134065789</v>
      </c>
      <c r="U17" s="20">
        <v>134019614</v>
      </c>
      <c r="V17" s="20">
        <v>134019614</v>
      </c>
      <c r="W17" s="20">
        <v>134019614</v>
      </c>
      <c r="X17" s="20">
        <v>134022314</v>
      </c>
      <c r="Y17" s="20">
        <v>-2700</v>
      </c>
      <c r="Z17" s="21"/>
      <c r="AA17" s="22">
        <v>134022314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4201449438</v>
      </c>
      <c r="D19" s="18">
        <v>4201449438</v>
      </c>
      <c r="E19" s="19">
        <v>4304896000</v>
      </c>
      <c r="F19" s="20">
        <v>4415823634</v>
      </c>
      <c r="G19" s="20">
        <v>4193367529</v>
      </c>
      <c r="H19" s="20">
        <v>4185739599</v>
      </c>
      <c r="I19" s="20">
        <v>4188874639</v>
      </c>
      <c r="J19" s="20">
        <v>4188874639</v>
      </c>
      <c r="K19" s="20">
        <v>4190704032</v>
      </c>
      <c r="L19" s="20">
        <v>4201415105</v>
      </c>
      <c r="M19" s="20">
        <v>4236255506</v>
      </c>
      <c r="N19" s="20">
        <v>4236255506</v>
      </c>
      <c r="O19" s="20">
        <v>4226285230</v>
      </c>
      <c r="P19" s="20">
        <v>4222202379</v>
      </c>
      <c r="Q19" s="20">
        <v>4233119832</v>
      </c>
      <c r="R19" s="20">
        <v>4233119832</v>
      </c>
      <c r="S19" s="20">
        <v>4253501761</v>
      </c>
      <c r="T19" s="20">
        <v>4279865560</v>
      </c>
      <c r="U19" s="20">
        <v>4345276141</v>
      </c>
      <c r="V19" s="20">
        <v>4345276141</v>
      </c>
      <c r="W19" s="20">
        <v>4345276141</v>
      </c>
      <c r="X19" s="20">
        <v>4415823634</v>
      </c>
      <c r="Y19" s="20">
        <v>-70547493</v>
      </c>
      <c r="Z19" s="21">
        <v>-1.6</v>
      </c>
      <c r="AA19" s="22">
        <v>4415823634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12159663</v>
      </c>
      <c r="D22" s="18">
        <v>12159663</v>
      </c>
      <c r="E22" s="19">
        <v>9448300</v>
      </c>
      <c r="F22" s="20">
        <v>11528065</v>
      </c>
      <c r="G22" s="20">
        <v>12590780</v>
      </c>
      <c r="H22" s="20">
        <v>10591732</v>
      </c>
      <c r="I22" s="20">
        <v>9807765</v>
      </c>
      <c r="J22" s="20">
        <v>9807765</v>
      </c>
      <c r="K22" s="20">
        <v>9023798</v>
      </c>
      <c r="L22" s="20">
        <v>8239832</v>
      </c>
      <c r="M22" s="20">
        <v>7455865</v>
      </c>
      <c r="N22" s="20">
        <v>7455865</v>
      </c>
      <c r="O22" s="20">
        <v>6671898</v>
      </c>
      <c r="P22" s="20">
        <v>5887932</v>
      </c>
      <c r="Q22" s="20">
        <v>5103965</v>
      </c>
      <c r="R22" s="20">
        <v>5103965</v>
      </c>
      <c r="S22" s="20">
        <v>4319998</v>
      </c>
      <c r="T22" s="20">
        <v>3536032</v>
      </c>
      <c r="U22" s="20">
        <v>2752065</v>
      </c>
      <c r="V22" s="20">
        <v>2752065</v>
      </c>
      <c r="W22" s="20">
        <v>2752065</v>
      </c>
      <c r="X22" s="20">
        <v>11528065</v>
      </c>
      <c r="Y22" s="20">
        <v>-8776000</v>
      </c>
      <c r="Z22" s="21">
        <v>-76.13</v>
      </c>
      <c r="AA22" s="22">
        <v>11528065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4348341843</v>
      </c>
      <c r="D24" s="29">
        <f>SUM(D15:D23)</f>
        <v>4348341843</v>
      </c>
      <c r="E24" s="36">
        <f t="shared" si="1"/>
        <v>4446564300</v>
      </c>
      <c r="F24" s="37">
        <f t="shared" si="1"/>
        <v>4561540013</v>
      </c>
      <c r="G24" s="37">
        <f t="shared" si="1"/>
        <v>4340839761</v>
      </c>
      <c r="H24" s="37">
        <f t="shared" si="1"/>
        <v>4330973060</v>
      </c>
      <c r="I24" s="37">
        <f t="shared" si="1"/>
        <v>4333277378</v>
      </c>
      <c r="J24" s="37">
        <f t="shared" si="1"/>
        <v>4333277378</v>
      </c>
      <c r="K24" s="37">
        <f t="shared" si="1"/>
        <v>4334276803</v>
      </c>
      <c r="L24" s="37">
        <f t="shared" si="1"/>
        <v>4344157279</v>
      </c>
      <c r="M24" s="37">
        <f t="shared" si="1"/>
        <v>4378167663</v>
      </c>
      <c r="N24" s="37">
        <f t="shared" si="1"/>
        <v>4378167663</v>
      </c>
      <c r="O24" s="37">
        <f t="shared" si="1"/>
        <v>4367367128</v>
      </c>
      <c r="P24" s="37">
        <f t="shared" si="1"/>
        <v>4362449953</v>
      </c>
      <c r="Q24" s="37">
        <f t="shared" si="1"/>
        <v>4372541159</v>
      </c>
      <c r="R24" s="37">
        <f t="shared" si="1"/>
        <v>4372541159</v>
      </c>
      <c r="S24" s="37">
        <f t="shared" si="1"/>
        <v>4392089266</v>
      </c>
      <c r="T24" s="37">
        <f t="shared" si="1"/>
        <v>4417626469</v>
      </c>
      <c r="U24" s="37">
        <f t="shared" si="1"/>
        <v>4482164186</v>
      </c>
      <c r="V24" s="37">
        <f t="shared" si="1"/>
        <v>4482164186</v>
      </c>
      <c r="W24" s="37">
        <f t="shared" si="1"/>
        <v>4482164186</v>
      </c>
      <c r="X24" s="37">
        <f t="shared" si="1"/>
        <v>4561540013</v>
      </c>
      <c r="Y24" s="37">
        <f t="shared" si="1"/>
        <v>-79375827</v>
      </c>
      <c r="Z24" s="38">
        <f>+IF(X24&lt;&gt;0,+(Y24/X24)*100,0)</f>
        <v>-1.740110286740567</v>
      </c>
      <c r="AA24" s="39">
        <f>SUM(AA15:AA23)</f>
        <v>4561540013</v>
      </c>
    </row>
    <row r="25" spans="1:27" ht="13.5">
      <c r="A25" s="27" t="s">
        <v>51</v>
      </c>
      <c r="B25" s="28"/>
      <c r="C25" s="29">
        <f aca="true" t="shared" si="2" ref="C25:Y25">+C12+C24</f>
        <v>5183987895</v>
      </c>
      <c r="D25" s="29">
        <f>+D12+D24</f>
        <v>5183987895</v>
      </c>
      <c r="E25" s="30">
        <f t="shared" si="2"/>
        <v>5241707300</v>
      </c>
      <c r="F25" s="31">
        <f t="shared" si="2"/>
        <v>5326881013</v>
      </c>
      <c r="G25" s="31">
        <f t="shared" si="2"/>
        <v>5281326488</v>
      </c>
      <c r="H25" s="31">
        <f t="shared" si="2"/>
        <v>5252640877</v>
      </c>
      <c r="I25" s="31">
        <f t="shared" si="2"/>
        <v>5201168980</v>
      </c>
      <c r="J25" s="31">
        <f t="shared" si="2"/>
        <v>5201168980</v>
      </c>
      <c r="K25" s="31">
        <f t="shared" si="2"/>
        <v>5196352521</v>
      </c>
      <c r="L25" s="31">
        <f t="shared" si="2"/>
        <v>5277469712</v>
      </c>
      <c r="M25" s="31">
        <f t="shared" si="2"/>
        <v>5174614895</v>
      </c>
      <c r="N25" s="31">
        <f t="shared" si="2"/>
        <v>5174614895</v>
      </c>
      <c r="O25" s="31">
        <f t="shared" si="2"/>
        <v>5180150264</v>
      </c>
      <c r="P25" s="31">
        <f t="shared" si="2"/>
        <v>5200742626</v>
      </c>
      <c r="Q25" s="31">
        <f t="shared" si="2"/>
        <v>5402827425</v>
      </c>
      <c r="R25" s="31">
        <f t="shared" si="2"/>
        <v>5402827425</v>
      </c>
      <c r="S25" s="31">
        <f t="shared" si="2"/>
        <v>5382584438</v>
      </c>
      <c r="T25" s="31">
        <f t="shared" si="2"/>
        <v>5365643123</v>
      </c>
      <c r="U25" s="31">
        <f t="shared" si="2"/>
        <v>5287418585</v>
      </c>
      <c r="V25" s="31">
        <f t="shared" si="2"/>
        <v>5287418585</v>
      </c>
      <c r="W25" s="31">
        <f t="shared" si="2"/>
        <v>5287418585</v>
      </c>
      <c r="X25" s="31">
        <f t="shared" si="2"/>
        <v>5326881013</v>
      </c>
      <c r="Y25" s="31">
        <f t="shared" si="2"/>
        <v>-39462428</v>
      </c>
      <c r="Z25" s="32">
        <f>+IF(X25&lt;&gt;0,+(Y25/X25)*100,0)</f>
        <v>-0.7408167725859433</v>
      </c>
      <c r="AA25" s="33">
        <f>+AA12+AA24</f>
        <v>5326881013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124739142</v>
      </c>
      <c r="D30" s="18">
        <v>124739142</v>
      </c>
      <c r="E30" s="19">
        <v>122938000</v>
      </c>
      <c r="F30" s="20">
        <v>122938000</v>
      </c>
      <c r="G30" s="20">
        <v>124739142</v>
      </c>
      <c r="H30" s="20">
        <v>124739142</v>
      </c>
      <c r="I30" s="20">
        <v>114708018</v>
      </c>
      <c r="J30" s="20">
        <v>114708018</v>
      </c>
      <c r="K30" s="20">
        <v>114708018</v>
      </c>
      <c r="L30" s="20">
        <v>114708018</v>
      </c>
      <c r="M30" s="20">
        <v>26210407</v>
      </c>
      <c r="N30" s="20">
        <v>26210407</v>
      </c>
      <c r="O30" s="20">
        <v>26210407</v>
      </c>
      <c r="P30" s="20">
        <v>26210407</v>
      </c>
      <c r="Q30" s="20">
        <v>16161533</v>
      </c>
      <c r="R30" s="20">
        <v>16161533</v>
      </c>
      <c r="S30" s="20">
        <v>16161533</v>
      </c>
      <c r="T30" s="20">
        <v>16161533</v>
      </c>
      <c r="U30" s="20">
        <v>183206729</v>
      </c>
      <c r="V30" s="20">
        <v>183206729</v>
      </c>
      <c r="W30" s="20">
        <v>183206729</v>
      </c>
      <c r="X30" s="20">
        <v>122938000</v>
      </c>
      <c r="Y30" s="20">
        <v>60268729</v>
      </c>
      <c r="Z30" s="21">
        <v>49.02</v>
      </c>
      <c r="AA30" s="22">
        <v>122938000</v>
      </c>
    </row>
    <row r="31" spans="1:27" ht="13.5">
      <c r="A31" s="23" t="s">
        <v>56</v>
      </c>
      <c r="B31" s="17"/>
      <c r="C31" s="18">
        <v>44908275</v>
      </c>
      <c r="D31" s="18">
        <v>44908275</v>
      </c>
      <c r="E31" s="19">
        <v>43646000</v>
      </c>
      <c r="F31" s="20">
        <v>43646000</v>
      </c>
      <c r="G31" s="20">
        <v>45949743</v>
      </c>
      <c r="H31" s="20">
        <v>46002618</v>
      </c>
      <c r="I31" s="20">
        <v>55018248</v>
      </c>
      <c r="J31" s="20">
        <v>55018248</v>
      </c>
      <c r="K31" s="20">
        <v>54676537</v>
      </c>
      <c r="L31" s="20">
        <v>56558568</v>
      </c>
      <c r="M31" s="20">
        <v>47617910</v>
      </c>
      <c r="N31" s="20">
        <v>47617910</v>
      </c>
      <c r="O31" s="20">
        <v>46616280</v>
      </c>
      <c r="P31" s="20">
        <v>44790250</v>
      </c>
      <c r="Q31" s="20">
        <v>44931879</v>
      </c>
      <c r="R31" s="20">
        <v>44931879</v>
      </c>
      <c r="S31" s="20">
        <v>45067070</v>
      </c>
      <c r="T31" s="20">
        <v>45038980</v>
      </c>
      <c r="U31" s="20">
        <v>43952066</v>
      </c>
      <c r="V31" s="20">
        <v>43952066</v>
      </c>
      <c r="W31" s="20">
        <v>43952066</v>
      </c>
      <c r="X31" s="20">
        <v>43646000</v>
      </c>
      <c r="Y31" s="20">
        <v>306066</v>
      </c>
      <c r="Z31" s="21">
        <v>0.7</v>
      </c>
      <c r="AA31" s="22">
        <v>43646000</v>
      </c>
    </row>
    <row r="32" spans="1:27" ht="13.5">
      <c r="A32" s="23" t="s">
        <v>57</v>
      </c>
      <c r="B32" s="17"/>
      <c r="C32" s="18">
        <v>431489074</v>
      </c>
      <c r="D32" s="18">
        <v>431489074</v>
      </c>
      <c r="E32" s="19">
        <v>381429000</v>
      </c>
      <c r="F32" s="20">
        <v>381429000</v>
      </c>
      <c r="G32" s="20">
        <v>509184669</v>
      </c>
      <c r="H32" s="20">
        <v>492475479</v>
      </c>
      <c r="I32" s="20">
        <v>449624309</v>
      </c>
      <c r="J32" s="20">
        <v>449624309</v>
      </c>
      <c r="K32" s="20">
        <v>423042090</v>
      </c>
      <c r="L32" s="20">
        <v>490043948</v>
      </c>
      <c r="M32" s="20">
        <v>454819114</v>
      </c>
      <c r="N32" s="20">
        <v>454819114</v>
      </c>
      <c r="O32" s="20">
        <v>445502676</v>
      </c>
      <c r="P32" s="20">
        <v>393179274</v>
      </c>
      <c r="Q32" s="20">
        <v>642307147</v>
      </c>
      <c r="R32" s="20">
        <v>642307147</v>
      </c>
      <c r="S32" s="20">
        <v>590259335</v>
      </c>
      <c r="T32" s="20">
        <v>588488631</v>
      </c>
      <c r="U32" s="20">
        <v>554804236</v>
      </c>
      <c r="V32" s="20">
        <v>554804236</v>
      </c>
      <c r="W32" s="20">
        <v>554804236</v>
      </c>
      <c r="X32" s="20">
        <v>381429000</v>
      </c>
      <c r="Y32" s="20">
        <v>173375236</v>
      </c>
      <c r="Z32" s="21">
        <v>45.45</v>
      </c>
      <c r="AA32" s="22">
        <v>381429000</v>
      </c>
    </row>
    <row r="33" spans="1:27" ht="13.5">
      <c r="A33" s="23" t="s">
        <v>58</v>
      </c>
      <c r="B33" s="17"/>
      <c r="C33" s="18">
        <v>20390933</v>
      </c>
      <c r="D33" s="18">
        <v>20390933</v>
      </c>
      <c r="E33" s="19">
        <v>26394000</v>
      </c>
      <c r="F33" s="20">
        <v>26395000</v>
      </c>
      <c r="G33" s="20">
        <v>20390932</v>
      </c>
      <c r="H33" s="20">
        <v>20390932</v>
      </c>
      <c r="I33" s="20">
        <v>20390932</v>
      </c>
      <c r="J33" s="20">
        <v>20390932</v>
      </c>
      <c r="K33" s="20">
        <v>20390932</v>
      </c>
      <c r="L33" s="20">
        <v>20390932</v>
      </c>
      <c r="M33" s="20">
        <v>20390932</v>
      </c>
      <c r="N33" s="20">
        <v>20390932</v>
      </c>
      <c r="O33" s="20">
        <v>20390932</v>
      </c>
      <c r="P33" s="20">
        <v>20390932</v>
      </c>
      <c r="Q33" s="20">
        <v>20390932</v>
      </c>
      <c r="R33" s="20">
        <v>20390932</v>
      </c>
      <c r="S33" s="20">
        <v>20390932</v>
      </c>
      <c r="T33" s="20">
        <v>20390932</v>
      </c>
      <c r="U33" s="20">
        <v>19997955</v>
      </c>
      <c r="V33" s="20">
        <v>19997955</v>
      </c>
      <c r="W33" s="20">
        <v>19997955</v>
      </c>
      <c r="X33" s="20">
        <v>26395000</v>
      </c>
      <c r="Y33" s="20">
        <v>-6397045</v>
      </c>
      <c r="Z33" s="21">
        <v>-24.24</v>
      </c>
      <c r="AA33" s="22">
        <v>26395000</v>
      </c>
    </row>
    <row r="34" spans="1:27" ht="13.5">
      <c r="A34" s="27" t="s">
        <v>59</v>
      </c>
      <c r="B34" s="28"/>
      <c r="C34" s="29">
        <f aca="true" t="shared" si="3" ref="C34:Y34">SUM(C29:C33)</f>
        <v>621527424</v>
      </c>
      <c r="D34" s="29">
        <f>SUM(D29:D33)</f>
        <v>621527424</v>
      </c>
      <c r="E34" s="30">
        <f t="shared" si="3"/>
        <v>574407000</v>
      </c>
      <c r="F34" s="31">
        <f t="shared" si="3"/>
        <v>574408000</v>
      </c>
      <c r="G34" s="31">
        <f t="shared" si="3"/>
        <v>700264486</v>
      </c>
      <c r="H34" s="31">
        <f t="shared" si="3"/>
        <v>683608171</v>
      </c>
      <c r="I34" s="31">
        <f t="shared" si="3"/>
        <v>639741507</v>
      </c>
      <c r="J34" s="31">
        <f t="shared" si="3"/>
        <v>639741507</v>
      </c>
      <c r="K34" s="31">
        <f t="shared" si="3"/>
        <v>612817577</v>
      </c>
      <c r="L34" s="31">
        <f t="shared" si="3"/>
        <v>681701466</v>
      </c>
      <c r="M34" s="31">
        <f t="shared" si="3"/>
        <v>549038363</v>
      </c>
      <c r="N34" s="31">
        <f t="shared" si="3"/>
        <v>549038363</v>
      </c>
      <c r="O34" s="31">
        <f t="shared" si="3"/>
        <v>538720295</v>
      </c>
      <c r="P34" s="31">
        <f t="shared" si="3"/>
        <v>484570863</v>
      </c>
      <c r="Q34" s="31">
        <f t="shared" si="3"/>
        <v>723791491</v>
      </c>
      <c r="R34" s="31">
        <f t="shared" si="3"/>
        <v>723791491</v>
      </c>
      <c r="S34" s="31">
        <f t="shared" si="3"/>
        <v>671878870</v>
      </c>
      <c r="T34" s="31">
        <f t="shared" si="3"/>
        <v>670080076</v>
      </c>
      <c r="U34" s="31">
        <f t="shared" si="3"/>
        <v>801960986</v>
      </c>
      <c r="V34" s="31">
        <f t="shared" si="3"/>
        <v>801960986</v>
      </c>
      <c r="W34" s="31">
        <f t="shared" si="3"/>
        <v>801960986</v>
      </c>
      <c r="X34" s="31">
        <f t="shared" si="3"/>
        <v>574408000</v>
      </c>
      <c r="Y34" s="31">
        <f t="shared" si="3"/>
        <v>227552986</v>
      </c>
      <c r="Z34" s="32">
        <f>+IF(X34&lt;&gt;0,+(Y34/X34)*100,0)</f>
        <v>39.615218799181065</v>
      </c>
      <c r="AA34" s="33">
        <f>SUM(AA29:AA33)</f>
        <v>574408000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601727228</v>
      </c>
      <c r="D37" s="18">
        <v>601727228</v>
      </c>
      <c r="E37" s="19">
        <v>686593000</v>
      </c>
      <c r="F37" s="20">
        <v>686593000</v>
      </c>
      <c r="G37" s="20">
        <v>601116045</v>
      </c>
      <c r="H37" s="20">
        <v>601116045</v>
      </c>
      <c r="I37" s="20">
        <v>602956951</v>
      </c>
      <c r="J37" s="20">
        <v>602956951</v>
      </c>
      <c r="K37" s="20">
        <v>602956951</v>
      </c>
      <c r="L37" s="20">
        <v>602956951</v>
      </c>
      <c r="M37" s="20">
        <v>638667291</v>
      </c>
      <c r="N37" s="20">
        <v>638667291</v>
      </c>
      <c r="O37" s="20">
        <v>638667291</v>
      </c>
      <c r="P37" s="20">
        <v>691088105</v>
      </c>
      <c r="Q37" s="20">
        <v>639988096</v>
      </c>
      <c r="R37" s="20">
        <v>639988096</v>
      </c>
      <c r="S37" s="20">
        <v>639988096</v>
      </c>
      <c r="T37" s="20">
        <v>639988096</v>
      </c>
      <c r="U37" s="20">
        <v>417322400</v>
      </c>
      <c r="V37" s="20">
        <v>417322400</v>
      </c>
      <c r="W37" s="20">
        <v>417322400</v>
      </c>
      <c r="X37" s="20">
        <v>686593000</v>
      </c>
      <c r="Y37" s="20">
        <v>-269270600</v>
      </c>
      <c r="Z37" s="21">
        <v>-39.22</v>
      </c>
      <c r="AA37" s="22">
        <v>686593000</v>
      </c>
    </row>
    <row r="38" spans="1:27" ht="13.5">
      <c r="A38" s="23" t="s">
        <v>58</v>
      </c>
      <c r="B38" s="17"/>
      <c r="C38" s="18">
        <v>233331899</v>
      </c>
      <c r="D38" s="18">
        <v>233331899</v>
      </c>
      <c r="E38" s="19">
        <v>249175000</v>
      </c>
      <c r="F38" s="20">
        <v>265873241</v>
      </c>
      <c r="G38" s="20">
        <v>233331899</v>
      </c>
      <c r="H38" s="20">
        <v>233331899</v>
      </c>
      <c r="I38" s="20">
        <v>233331899</v>
      </c>
      <c r="J38" s="20">
        <v>233331899</v>
      </c>
      <c r="K38" s="20">
        <v>233331899</v>
      </c>
      <c r="L38" s="20">
        <v>233331899</v>
      </c>
      <c r="M38" s="20">
        <v>233331899</v>
      </c>
      <c r="N38" s="20">
        <v>233331899</v>
      </c>
      <c r="O38" s="20">
        <v>233331899</v>
      </c>
      <c r="P38" s="20">
        <v>233331899</v>
      </c>
      <c r="Q38" s="20">
        <v>233331899</v>
      </c>
      <c r="R38" s="20">
        <v>233331899</v>
      </c>
      <c r="S38" s="20">
        <v>233331899</v>
      </c>
      <c r="T38" s="20">
        <v>233331899</v>
      </c>
      <c r="U38" s="20">
        <v>233331899</v>
      </c>
      <c r="V38" s="20">
        <v>233331899</v>
      </c>
      <c r="W38" s="20">
        <v>233331899</v>
      </c>
      <c r="X38" s="20">
        <v>265873241</v>
      </c>
      <c r="Y38" s="20">
        <v>-32541342</v>
      </c>
      <c r="Z38" s="21">
        <v>-12.24</v>
      </c>
      <c r="AA38" s="22">
        <v>265873241</v>
      </c>
    </row>
    <row r="39" spans="1:27" ht="13.5">
      <c r="A39" s="27" t="s">
        <v>61</v>
      </c>
      <c r="B39" s="35"/>
      <c r="C39" s="29">
        <f aca="true" t="shared" si="4" ref="C39:Y39">SUM(C37:C38)</f>
        <v>835059127</v>
      </c>
      <c r="D39" s="29">
        <f>SUM(D37:D38)</f>
        <v>835059127</v>
      </c>
      <c r="E39" s="36">
        <f t="shared" si="4"/>
        <v>935768000</v>
      </c>
      <c r="F39" s="37">
        <f t="shared" si="4"/>
        <v>952466241</v>
      </c>
      <c r="G39" s="37">
        <f t="shared" si="4"/>
        <v>834447944</v>
      </c>
      <c r="H39" s="37">
        <f t="shared" si="4"/>
        <v>834447944</v>
      </c>
      <c r="I39" s="37">
        <f t="shared" si="4"/>
        <v>836288850</v>
      </c>
      <c r="J39" s="37">
        <f t="shared" si="4"/>
        <v>836288850</v>
      </c>
      <c r="K39" s="37">
        <f t="shared" si="4"/>
        <v>836288850</v>
      </c>
      <c r="L39" s="37">
        <f t="shared" si="4"/>
        <v>836288850</v>
      </c>
      <c r="M39" s="37">
        <f t="shared" si="4"/>
        <v>871999190</v>
      </c>
      <c r="N39" s="37">
        <f t="shared" si="4"/>
        <v>871999190</v>
      </c>
      <c r="O39" s="37">
        <f t="shared" si="4"/>
        <v>871999190</v>
      </c>
      <c r="P39" s="37">
        <f t="shared" si="4"/>
        <v>924420004</v>
      </c>
      <c r="Q39" s="37">
        <f t="shared" si="4"/>
        <v>873319995</v>
      </c>
      <c r="R39" s="37">
        <f t="shared" si="4"/>
        <v>873319995</v>
      </c>
      <c r="S39" s="37">
        <f t="shared" si="4"/>
        <v>873319995</v>
      </c>
      <c r="T39" s="37">
        <f t="shared" si="4"/>
        <v>873319995</v>
      </c>
      <c r="U39" s="37">
        <f t="shared" si="4"/>
        <v>650654299</v>
      </c>
      <c r="V39" s="37">
        <f t="shared" si="4"/>
        <v>650654299</v>
      </c>
      <c r="W39" s="37">
        <f t="shared" si="4"/>
        <v>650654299</v>
      </c>
      <c r="X39" s="37">
        <f t="shared" si="4"/>
        <v>952466241</v>
      </c>
      <c r="Y39" s="37">
        <f t="shared" si="4"/>
        <v>-301811942</v>
      </c>
      <c r="Z39" s="38">
        <f>+IF(X39&lt;&gt;0,+(Y39/X39)*100,0)</f>
        <v>-31.6874162052322</v>
      </c>
      <c r="AA39" s="39">
        <f>SUM(AA37:AA38)</f>
        <v>952466241</v>
      </c>
    </row>
    <row r="40" spans="1:27" ht="13.5">
      <c r="A40" s="27" t="s">
        <v>62</v>
      </c>
      <c r="B40" s="28"/>
      <c r="C40" s="29">
        <f aca="true" t="shared" si="5" ref="C40:Y40">+C34+C39</f>
        <v>1456586551</v>
      </c>
      <c r="D40" s="29">
        <f>+D34+D39</f>
        <v>1456586551</v>
      </c>
      <c r="E40" s="30">
        <f t="shared" si="5"/>
        <v>1510175000</v>
      </c>
      <c r="F40" s="31">
        <f t="shared" si="5"/>
        <v>1526874241</v>
      </c>
      <c r="G40" s="31">
        <f t="shared" si="5"/>
        <v>1534712430</v>
      </c>
      <c r="H40" s="31">
        <f t="shared" si="5"/>
        <v>1518056115</v>
      </c>
      <c r="I40" s="31">
        <f t="shared" si="5"/>
        <v>1476030357</v>
      </c>
      <c r="J40" s="31">
        <f t="shared" si="5"/>
        <v>1476030357</v>
      </c>
      <c r="K40" s="31">
        <f t="shared" si="5"/>
        <v>1449106427</v>
      </c>
      <c r="L40" s="31">
        <f t="shared" si="5"/>
        <v>1517990316</v>
      </c>
      <c r="M40" s="31">
        <f t="shared" si="5"/>
        <v>1421037553</v>
      </c>
      <c r="N40" s="31">
        <f t="shared" si="5"/>
        <v>1421037553</v>
      </c>
      <c r="O40" s="31">
        <f t="shared" si="5"/>
        <v>1410719485</v>
      </c>
      <c r="P40" s="31">
        <f t="shared" si="5"/>
        <v>1408990867</v>
      </c>
      <c r="Q40" s="31">
        <f t="shared" si="5"/>
        <v>1597111486</v>
      </c>
      <c r="R40" s="31">
        <f t="shared" si="5"/>
        <v>1597111486</v>
      </c>
      <c r="S40" s="31">
        <f t="shared" si="5"/>
        <v>1545198865</v>
      </c>
      <c r="T40" s="31">
        <f t="shared" si="5"/>
        <v>1543400071</v>
      </c>
      <c r="U40" s="31">
        <f t="shared" si="5"/>
        <v>1452615285</v>
      </c>
      <c r="V40" s="31">
        <f t="shared" si="5"/>
        <v>1452615285</v>
      </c>
      <c r="W40" s="31">
        <f t="shared" si="5"/>
        <v>1452615285</v>
      </c>
      <c r="X40" s="31">
        <f t="shared" si="5"/>
        <v>1526874241</v>
      </c>
      <c r="Y40" s="31">
        <f t="shared" si="5"/>
        <v>-74258956</v>
      </c>
      <c r="Z40" s="32">
        <f>+IF(X40&lt;&gt;0,+(Y40/X40)*100,0)</f>
        <v>-4.863462491276647</v>
      </c>
      <c r="AA40" s="33">
        <f>+AA34+AA39</f>
        <v>1526874241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3727401344</v>
      </c>
      <c r="D42" s="43">
        <f>+D25-D40</f>
        <v>3727401344</v>
      </c>
      <c r="E42" s="44">
        <f t="shared" si="6"/>
        <v>3731532300</v>
      </c>
      <c r="F42" s="45">
        <f t="shared" si="6"/>
        <v>3800006772</v>
      </c>
      <c r="G42" s="45">
        <f t="shared" si="6"/>
        <v>3746614058</v>
      </c>
      <c r="H42" s="45">
        <f t="shared" si="6"/>
        <v>3734584762</v>
      </c>
      <c r="I42" s="45">
        <f t="shared" si="6"/>
        <v>3725138623</v>
      </c>
      <c r="J42" s="45">
        <f t="shared" si="6"/>
        <v>3725138623</v>
      </c>
      <c r="K42" s="45">
        <f t="shared" si="6"/>
        <v>3747246094</v>
      </c>
      <c r="L42" s="45">
        <f t="shared" si="6"/>
        <v>3759479396</v>
      </c>
      <c r="M42" s="45">
        <f t="shared" si="6"/>
        <v>3753577342</v>
      </c>
      <c r="N42" s="45">
        <f t="shared" si="6"/>
        <v>3753577342</v>
      </c>
      <c r="O42" s="45">
        <f t="shared" si="6"/>
        <v>3769430779</v>
      </c>
      <c r="P42" s="45">
        <f t="shared" si="6"/>
        <v>3791751759</v>
      </c>
      <c r="Q42" s="45">
        <f t="shared" si="6"/>
        <v>3805715939</v>
      </c>
      <c r="R42" s="45">
        <f t="shared" si="6"/>
        <v>3805715939</v>
      </c>
      <c r="S42" s="45">
        <f t="shared" si="6"/>
        <v>3837385573</v>
      </c>
      <c r="T42" s="45">
        <f t="shared" si="6"/>
        <v>3822243052</v>
      </c>
      <c r="U42" s="45">
        <f t="shared" si="6"/>
        <v>3834803300</v>
      </c>
      <c r="V42" s="45">
        <f t="shared" si="6"/>
        <v>3834803300</v>
      </c>
      <c r="W42" s="45">
        <f t="shared" si="6"/>
        <v>3834803300</v>
      </c>
      <c r="X42" s="45">
        <f t="shared" si="6"/>
        <v>3800006772</v>
      </c>
      <c r="Y42" s="45">
        <f t="shared" si="6"/>
        <v>34796528</v>
      </c>
      <c r="Z42" s="46">
        <f>+IF(X42&lt;&gt;0,+(Y42/X42)*100,0)</f>
        <v>0.9156964733956533</v>
      </c>
      <c r="AA42" s="47">
        <f>+AA25-AA40</f>
        <v>3800006772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3677467800</v>
      </c>
      <c r="D45" s="18">
        <v>3677467800</v>
      </c>
      <c r="E45" s="19">
        <v>3623709300</v>
      </c>
      <c r="F45" s="20">
        <v>3692183772</v>
      </c>
      <c r="G45" s="20">
        <v>3699310765</v>
      </c>
      <c r="H45" s="20">
        <v>3684641968</v>
      </c>
      <c r="I45" s="20">
        <v>3675195265</v>
      </c>
      <c r="J45" s="20">
        <v>3675195265</v>
      </c>
      <c r="K45" s="20">
        <v>3697302197</v>
      </c>
      <c r="L45" s="20">
        <v>3709535499</v>
      </c>
      <c r="M45" s="20">
        <v>3703633445</v>
      </c>
      <c r="N45" s="20">
        <v>3703633445</v>
      </c>
      <c r="O45" s="20">
        <v>3719485216</v>
      </c>
      <c r="P45" s="20">
        <v>3741805631</v>
      </c>
      <c r="Q45" s="20">
        <v>3755769298</v>
      </c>
      <c r="R45" s="20">
        <v>3755769298</v>
      </c>
      <c r="S45" s="20">
        <v>3787438362</v>
      </c>
      <c r="T45" s="20">
        <v>3772295287</v>
      </c>
      <c r="U45" s="20">
        <v>3784936227</v>
      </c>
      <c r="V45" s="20">
        <v>3784936227</v>
      </c>
      <c r="W45" s="20">
        <v>3784936227</v>
      </c>
      <c r="X45" s="20">
        <v>3692183772</v>
      </c>
      <c r="Y45" s="20">
        <v>92752455</v>
      </c>
      <c r="Z45" s="48">
        <v>2.51</v>
      </c>
      <c r="AA45" s="22">
        <v>3692183772</v>
      </c>
    </row>
    <row r="46" spans="1:27" ht="13.5">
      <c r="A46" s="23" t="s">
        <v>67</v>
      </c>
      <c r="B46" s="17"/>
      <c r="C46" s="18">
        <v>49933544</v>
      </c>
      <c r="D46" s="18">
        <v>49933544</v>
      </c>
      <c r="E46" s="19">
        <v>107823000</v>
      </c>
      <c r="F46" s="20">
        <v>107823000</v>
      </c>
      <c r="G46" s="20">
        <v>47303293</v>
      </c>
      <c r="H46" s="20">
        <v>49942794</v>
      </c>
      <c r="I46" s="20">
        <v>49943358</v>
      </c>
      <c r="J46" s="20">
        <v>49943358</v>
      </c>
      <c r="K46" s="20">
        <v>49943897</v>
      </c>
      <c r="L46" s="20">
        <v>49943897</v>
      </c>
      <c r="M46" s="20">
        <v>49943897</v>
      </c>
      <c r="N46" s="20">
        <v>49943897</v>
      </c>
      <c r="O46" s="20">
        <v>49945563</v>
      </c>
      <c r="P46" s="20">
        <v>49946128</v>
      </c>
      <c r="Q46" s="20">
        <v>49946641</v>
      </c>
      <c r="R46" s="20">
        <v>49946641</v>
      </c>
      <c r="S46" s="20">
        <v>49947211</v>
      </c>
      <c r="T46" s="20">
        <v>49947765</v>
      </c>
      <c r="U46" s="20">
        <v>49867073</v>
      </c>
      <c r="V46" s="20">
        <v>49867073</v>
      </c>
      <c r="W46" s="20">
        <v>49867073</v>
      </c>
      <c r="X46" s="20">
        <v>107823000</v>
      </c>
      <c r="Y46" s="20">
        <v>-57955927</v>
      </c>
      <c r="Z46" s="48">
        <v>-53.75</v>
      </c>
      <c r="AA46" s="22">
        <v>107823000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3727401344</v>
      </c>
      <c r="D48" s="51">
        <f>SUM(D45:D47)</f>
        <v>3727401344</v>
      </c>
      <c r="E48" s="52">
        <f t="shared" si="7"/>
        <v>3731532300</v>
      </c>
      <c r="F48" s="53">
        <f t="shared" si="7"/>
        <v>3800006772</v>
      </c>
      <c r="G48" s="53">
        <f t="shared" si="7"/>
        <v>3746614058</v>
      </c>
      <c r="H48" s="53">
        <f t="shared" si="7"/>
        <v>3734584762</v>
      </c>
      <c r="I48" s="53">
        <f t="shared" si="7"/>
        <v>3725138623</v>
      </c>
      <c r="J48" s="53">
        <f t="shared" si="7"/>
        <v>3725138623</v>
      </c>
      <c r="K48" s="53">
        <f t="shared" si="7"/>
        <v>3747246094</v>
      </c>
      <c r="L48" s="53">
        <f t="shared" si="7"/>
        <v>3759479396</v>
      </c>
      <c r="M48" s="53">
        <f t="shared" si="7"/>
        <v>3753577342</v>
      </c>
      <c r="N48" s="53">
        <f t="shared" si="7"/>
        <v>3753577342</v>
      </c>
      <c r="O48" s="53">
        <f t="shared" si="7"/>
        <v>3769430779</v>
      </c>
      <c r="P48" s="53">
        <f t="shared" si="7"/>
        <v>3791751759</v>
      </c>
      <c r="Q48" s="53">
        <f t="shared" si="7"/>
        <v>3805715939</v>
      </c>
      <c r="R48" s="53">
        <f t="shared" si="7"/>
        <v>3805715939</v>
      </c>
      <c r="S48" s="53">
        <f t="shared" si="7"/>
        <v>3837385573</v>
      </c>
      <c r="T48" s="53">
        <f t="shared" si="7"/>
        <v>3822243052</v>
      </c>
      <c r="U48" s="53">
        <f t="shared" si="7"/>
        <v>3834803300</v>
      </c>
      <c r="V48" s="53">
        <f t="shared" si="7"/>
        <v>3834803300</v>
      </c>
      <c r="W48" s="53">
        <f t="shared" si="7"/>
        <v>3834803300</v>
      </c>
      <c r="X48" s="53">
        <f t="shared" si="7"/>
        <v>3800006772</v>
      </c>
      <c r="Y48" s="53">
        <f t="shared" si="7"/>
        <v>34796528</v>
      </c>
      <c r="Z48" s="54">
        <f>+IF(X48&lt;&gt;0,+(Y48/X48)*100,0)</f>
        <v>0.9156964733956533</v>
      </c>
      <c r="AA48" s="55">
        <f>SUM(AA45:AA47)</f>
        <v>3800006772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11378551</v>
      </c>
      <c r="D6" s="18">
        <v>11378551</v>
      </c>
      <c r="E6" s="19">
        <v>75000000</v>
      </c>
      <c r="F6" s="20">
        <v>50000000</v>
      </c>
      <c r="G6" s="20">
        <v>127637949</v>
      </c>
      <c r="H6" s="20">
        <v>67977846</v>
      </c>
      <c r="I6" s="20">
        <v>54036905</v>
      </c>
      <c r="J6" s="20">
        <v>54036905</v>
      </c>
      <c r="K6" s="20">
        <v>10235266</v>
      </c>
      <c r="L6" s="20">
        <v>41536109</v>
      </c>
      <c r="M6" s="20">
        <v>4314979</v>
      </c>
      <c r="N6" s="20">
        <v>4314979</v>
      </c>
      <c r="O6" s="20">
        <v>62651087</v>
      </c>
      <c r="P6" s="20">
        <v>62651087</v>
      </c>
      <c r="Q6" s="20">
        <v>96498351</v>
      </c>
      <c r="R6" s="20">
        <v>96498351</v>
      </c>
      <c r="S6" s="20">
        <v>38077934</v>
      </c>
      <c r="T6" s="20">
        <v>17067035</v>
      </c>
      <c r="U6" s="20">
        <v>13255888</v>
      </c>
      <c r="V6" s="20">
        <v>13255888</v>
      </c>
      <c r="W6" s="20">
        <v>13255888</v>
      </c>
      <c r="X6" s="20">
        <v>50000000</v>
      </c>
      <c r="Y6" s="20">
        <v>-36744112</v>
      </c>
      <c r="Z6" s="21">
        <v>-73.49</v>
      </c>
      <c r="AA6" s="22">
        <v>50000000</v>
      </c>
    </row>
    <row r="7" spans="1:27" ht="13.5">
      <c r="A7" s="23" t="s">
        <v>34</v>
      </c>
      <c r="B7" s="17"/>
      <c r="C7" s="18"/>
      <c r="D7" s="18"/>
      <c r="E7" s="19">
        <v>100000000</v>
      </c>
      <c r="F7" s="20">
        <v>10000000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10000000</v>
      </c>
      <c r="Y7" s="20">
        <v>-10000000</v>
      </c>
      <c r="Z7" s="21">
        <v>-100</v>
      </c>
      <c r="AA7" s="22">
        <v>10000000</v>
      </c>
    </row>
    <row r="8" spans="1:27" ht="13.5">
      <c r="A8" s="23" t="s">
        <v>35</v>
      </c>
      <c r="B8" s="17"/>
      <c r="C8" s="18">
        <v>7714993</v>
      </c>
      <c r="D8" s="18">
        <v>7714993</v>
      </c>
      <c r="E8" s="19">
        <v>29879000</v>
      </c>
      <c r="F8" s="20">
        <v>28879000</v>
      </c>
      <c r="G8" s="20"/>
      <c r="H8" s="20"/>
      <c r="I8" s="20"/>
      <c r="J8" s="20"/>
      <c r="K8" s="20">
        <v>186967018</v>
      </c>
      <c r="L8" s="20">
        <v>186850728</v>
      </c>
      <c r="M8" s="20">
        <v>188492185</v>
      </c>
      <c r="N8" s="20">
        <v>188492185</v>
      </c>
      <c r="O8" s="20">
        <v>22546297</v>
      </c>
      <c r="P8" s="20">
        <v>22546297</v>
      </c>
      <c r="Q8" s="20">
        <v>21468566</v>
      </c>
      <c r="R8" s="20">
        <v>21468566</v>
      </c>
      <c r="S8" s="20">
        <v>17638639</v>
      </c>
      <c r="T8" s="20">
        <v>16544920</v>
      </c>
      <c r="U8" s="20">
        <v>17205806</v>
      </c>
      <c r="V8" s="20">
        <v>17205806</v>
      </c>
      <c r="W8" s="20">
        <v>17205806</v>
      </c>
      <c r="X8" s="20">
        <v>28879000</v>
      </c>
      <c r="Y8" s="20">
        <v>-11673194</v>
      </c>
      <c r="Z8" s="21">
        <v>-40.42</v>
      </c>
      <c r="AA8" s="22">
        <v>28879000</v>
      </c>
    </row>
    <row r="9" spans="1:27" ht="13.5">
      <c r="A9" s="23" t="s">
        <v>36</v>
      </c>
      <c r="B9" s="17"/>
      <c r="C9" s="18">
        <v>34335431</v>
      </c>
      <c r="D9" s="18">
        <v>34335431</v>
      </c>
      <c r="E9" s="19">
        <v>38400000</v>
      </c>
      <c r="F9" s="20">
        <v>38400000</v>
      </c>
      <c r="G9" s="20">
        <v>190033717</v>
      </c>
      <c r="H9" s="20">
        <v>277213090</v>
      </c>
      <c r="I9" s="20">
        <v>193573360</v>
      </c>
      <c r="J9" s="20">
        <v>193573360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38400000</v>
      </c>
      <c r="Y9" s="20">
        <v>-38400000</v>
      </c>
      <c r="Z9" s="21">
        <v>-100</v>
      </c>
      <c r="AA9" s="22">
        <v>38400000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87168275</v>
      </c>
      <c r="D11" s="18">
        <v>87168275</v>
      </c>
      <c r="E11" s="19">
        <v>65000</v>
      </c>
      <c r="F11" s="20">
        <v>65000</v>
      </c>
      <c r="G11" s="20">
        <v>87168275</v>
      </c>
      <c r="H11" s="20"/>
      <c r="I11" s="20">
        <v>87168275</v>
      </c>
      <c r="J11" s="20">
        <v>87168275</v>
      </c>
      <c r="K11" s="20">
        <v>87168275</v>
      </c>
      <c r="L11" s="20">
        <v>87168275</v>
      </c>
      <c r="M11" s="20">
        <v>87168275</v>
      </c>
      <c r="N11" s="20">
        <v>87168275</v>
      </c>
      <c r="O11" s="20">
        <v>87168275</v>
      </c>
      <c r="P11" s="20">
        <v>87168275</v>
      </c>
      <c r="Q11" s="20">
        <v>86841625</v>
      </c>
      <c r="R11" s="20">
        <v>86841625</v>
      </c>
      <c r="S11" s="20">
        <v>86841628</v>
      </c>
      <c r="T11" s="20">
        <v>86841625</v>
      </c>
      <c r="U11" s="20">
        <v>86841625</v>
      </c>
      <c r="V11" s="20">
        <v>86841625</v>
      </c>
      <c r="W11" s="20">
        <v>86841625</v>
      </c>
      <c r="X11" s="20">
        <v>65000</v>
      </c>
      <c r="Y11" s="20">
        <v>86776625</v>
      </c>
      <c r="Z11" s="21">
        <v>133502.5</v>
      </c>
      <c r="AA11" s="22">
        <v>65000</v>
      </c>
    </row>
    <row r="12" spans="1:27" ht="13.5">
      <c r="A12" s="27" t="s">
        <v>39</v>
      </c>
      <c r="B12" s="28"/>
      <c r="C12" s="29">
        <f aca="true" t="shared" si="0" ref="C12:Y12">SUM(C6:C11)</f>
        <v>140597250</v>
      </c>
      <c r="D12" s="29">
        <f>SUM(D6:D11)</f>
        <v>140597250</v>
      </c>
      <c r="E12" s="30">
        <f t="shared" si="0"/>
        <v>243344000</v>
      </c>
      <c r="F12" s="31">
        <f t="shared" si="0"/>
        <v>127344000</v>
      </c>
      <c r="G12" s="31">
        <f t="shared" si="0"/>
        <v>404839941</v>
      </c>
      <c r="H12" s="31">
        <f t="shared" si="0"/>
        <v>345190936</v>
      </c>
      <c r="I12" s="31">
        <f t="shared" si="0"/>
        <v>334778540</v>
      </c>
      <c r="J12" s="31">
        <f t="shared" si="0"/>
        <v>334778540</v>
      </c>
      <c r="K12" s="31">
        <f t="shared" si="0"/>
        <v>284370559</v>
      </c>
      <c r="L12" s="31">
        <f t="shared" si="0"/>
        <v>315555112</v>
      </c>
      <c r="M12" s="31">
        <f t="shared" si="0"/>
        <v>279975439</v>
      </c>
      <c r="N12" s="31">
        <f t="shared" si="0"/>
        <v>279975439</v>
      </c>
      <c r="O12" s="31">
        <f t="shared" si="0"/>
        <v>172365659</v>
      </c>
      <c r="P12" s="31">
        <f t="shared" si="0"/>
        <v>172365659</v>
      </c>
      <c r="Q12" s="31">
        <f t="shared" si="0"/>
        <v>204808542</v>
      </c>
      <c r="R12" s="31">
        <f t="shared" si="0"/>
        <v>204808542</v>
      </c>
      <c r="S12" s="31">
        <f t="shared" si="0"/>
        <v>142558201</v>
      </c>
      <c r="T12" s="31">
        <f t="shared" si="0"/>
        <v>120453580</v>
      </c>
      <c r="U12" s="31">
        <f t="shared" si="0"/>
        <v>117303319</v>
      </c>
      <c r="V12" s="31">
        <f t="shared" si="0"/>
        <v>117303319</v>
      </c>
      <c r="W12" s="31">
        <f t="shared" si="0"/>
        <v>117303319</v>
      </c>
      <c r="X12" s="31">
        <f t="shared" si="0"/>
        <v>127344000</v>
      </c>
      <c r="Y12" s="31">
        <f t="shared" si="0"/>
        <v>-10040681</v>
      </c>
      <c r="Z12" s="32">
        <f>+IF(X12&lt;&gt;0,+(Y12/X12)*100,0)</f>
        <v>-7.88469107299912</v>
      </c>
      <c r="AA12" s="33">
        <f>SUM(AA6:AA11)</f>
        <v>127344000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1597950210</v>
      </c>
      <c r="D19" s="18">
        <v>1597950210</v>
      </c>
      <c r="E19" s="19">
        <v>1347984000</v>
      </c>
      <c r="F19" s="20">
        <v>1347984000</v>
      </c>
      <c r="G19" s="20">
        <v>1558688830</v>
      </c>
      <c r="H19" s="20">
        <v>1588343087</v>
      </c>
      <c r="I19" s="20">
        <v>1605953295</v>
      </c>
      <c r="J19" s="20">
        <v>1605953295</v>
      </c>
      <c r="K19" s="20">
        <v>1612574097</v>
      </c>
      <c r="L19" s="20">
        <v>1499234839</v>
      </c>
      <c r="M19" s="20">
        <v>1510303005</v>
      </c>
      <c r="N19" s="20">
        <v>1510303005</v>
      </c>
      <c r="O19" s="20">
        <v>1513949336</v>
      </c>
      <c r="P19" s="20">
        <v>1513949336</v>
      </c>
      <c r="Q19" s="20">
        <v>1593325462</v>
      </c>
      <c r="R19" s="20">
        <v>1593325462</v>
      </c>
      <c r="S19" s="20">
        <v>1593325462</v>
      </c>
      <c r="T19" s="20">
        <v>1598091212</v>
      </c>
      <c r="U19" s="20">
        <v>1613387843</v>
      </c>
      <c r="V19" s="20">
        <v>1613387843</v>
      </c>
      <c r="W19" s="20">
        <v>1613387843</v>
      </c>
      <c r="X19" s="20">
        <v>1347984000</v>
      </c>
      <c r="Y19" s="20">
        <v>265403843</v>
      </c>
      <c r="Z19" s="21">
        <v>19.69</v>
      </c>
      <c r="AA19" s="22">
        <v>1347984000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327357</v>
      </c>
      <c r="D22" s="18">
        <v>327357</v>
      </c>
      <c r="E22" s="19">
        <v>31000</v>
      </c>
      <c r="F22" s="20">
        <v>31000</v>
      </c>
      <c r="G22" s="20">
        <v>327357</v>
      </c>
      <c r="H22" s="20">
        <v>327357</v>
      </c>
      <c r="I22" s="20">
        <v>327357</v>
      </c>
      <c r="J22" s="20">
        <v>327357</v>
      </c>
      <c r="K22" s="20">
        <v>327357</v>
      </c>
      <c r="L22" s="20">
        <v>327357</v>
      </c>
      <c r="M22" s="20">
        <v>327357</v>
      </c>
      <c r="N22" s="20">
        <v>327357</v>
      </c>
      <c r="O22" s="20">
        <v>327357</v>
      </c>
      <c r="P22" s="20">
        <v>327357</v>
      </c>
      <c r="Q22" s="20">
        <v>327357</v>
      </c>
      <c r="R22" s="20">
        <v>327357</v>
      </c>
      <c r="S22" s="20">
        <v>327357</v>
      </c>
      <c r="T22" s="20">
        <v>327357</v>
      </c>
      <c r="U22" s="20">
        <v>327357</v>
      </c>
      <c r="V22" s="20">
        <v>327357</v>
      </c>
      <c r="W22" s="20">
        <v>327357</v>
      </c>
      <c r="X22" s="20">
        <v>31000</v>
      </c>
      <c r="Y22" s="20">
        <v>296357</v>
      </c>
      <c r="Z22" s="21">
        <v>955.99</v>
      </c>
      <c r="AA22" s="22">
        <v>31000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2606374</v>
      </c>
      <c r="H23" s="24">
        <v>2606374</v>
      </c>
      <c r="I23" s="24">
        <v>2606374</v>
      </c>
      <c r="J23" s="20">
        <v>2606374</v>
      </c>
      <c r="K23" s="24">
        <v>2606374</v>
      </c>
      <c r="L23" s="24">
        <v>2606375</v>
      </c>
      <c r="M23" s="20">
        <v>2606375</v>
      </c>
      <c r="N23" s="24">
        <v>2606375</v>
      </c>
      <c r="O23" s="24">
        <v>2606375</v>
      </c>
      <c r="P23" s="24">
        <v>2606375</v>
      </c>
      <c r="Q23" s="20">
        <v>2606375</v>
      </c>
      <c r="R23" s="24">
        <v>2606375</v>
      </c>
      <c r="S23" s="24">
        <v>2606375</v>
      </c>
      <c r="T23" s="20">
        <v>2606375</v>
      </c>
      <c r="U23" s="24">
        <v>2606375</v>
      </c>
      <c r="V23" s="24">
        <v>2606375</v>
      </c>
      <c r="W23" s="24">
        <v>2606375</v>
      </c>
      <c r="X23" s="20"/>
      <c r="Y23" s="24">
        <v>2606375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1598277567</v>
      </c>
      <c r="D24" s="29">
        <f>SUM(D15:D23)</f>
        <v>1598277567</v>
      </c>
      <c r="E24" s="36">
        <f t="shared" si="1"/>
        <v>1348015000</v>
      </c>
      <c r="F24" s="37">
        <f t="shared" si="1"/>
        <v>1348015000</v>
      </c>
      <c r="G24" s="37">
        <f t="shared" si="1"/>
        <v>1561622561</v>
      </c>
      <c r="H24" s="37">
        <f t="shared" si="1"/>
        <v>1591276818</v>
      </c>
      <c r="I24" s="37">
        <f t="shared" si="1"/>
        <v>1608887026</v>
      </c>
      <c r="J24" s="37">
        <f t="shared" si="1"/>
        <v>1608887026</v>
      </c>
      <c r="K24" s="37">
        <f t="shared" si="1"/>
        <v>1615507828</v>
      </c>
      <c r="L24" s="37">
        <f t="shared" si="1"/>
        <v>1502168571</v>
      </c>
      <c r="M24" s="37">
        <f t="shared" si="1"/>
        <v>1513236737</v>
      </c>
      <c r="N24" s="37">
        <f t="shared" si="1"/>
        <v>1513236737</v>
      </c>
      <c r="O24" s="37">
        <f t="shared" si="1"/>
        <v>1516883068</v>
      </c>
      <c r="P24" s="37">
        <f t="shared" si="1"/>
        <v>1516883068</v>
      </c>
      <c r="Q24" s="37">
        <f t="shared" si="1"/>
        <v>1596259194</v>
      </c>
      <c r="R24" s="37">
        <f t="shared" si="1"/>
        <v>1596259194</v>
      </c>
      <c r="S24" s="37">
        <f t="shared" si="1"/>
        <v>1596259194</v>
      </c>
      <c r="T24" s="37">
        <f t="shared" si="1"/>
        <v>1601024944</v>
      </c>
      <c r="U24" s="37">
        <f t="shared" si="1"/>
        <v>1616321575</v>
      </c>
      <c r="V24" s="37">
        <f t="shared" si="1"/>
        <v>1616321575</v>
      </c>
      <c r="W24" s="37">
        <f t="shared" si="1"/>
        <v>1616321575</v>
      </c>
      <c r="X24" s="37">
        <f t="shared" si="1"/>
        <v>1348015000</v>
      </c>
      <c r="Y24" s="37">
        <f t="shared" si="1"/>
        <v>268306575</v>
      </c>
      <c r="Z24" s="38">
        <f>+IF(X24&lt;&gt;0,+(Y24/X24)*100,0)</f>
        <v>19.90382710874879</v>
      </c>
      <c r="AA24" s="39">
        <f>SUM(AA15:AA23)</f>
        <v>1348015000</v>
      </c>
    </row>
    <row r="25" spans="1:27" ht="13.5">
      <c r="A25" s="27" t="s">
        <v>51</v>
      </c>
      <c r="B25" s="28"/>
      <c r="C25" s="29">
        <f aca="true" t="shared" si="2" ref="C25:Y25">+C12+C24</f>
        <v>1738874817</v>
      </c>
      <c r="D25" s="29">
        <f>+D12+D24</f>
        <v>1738874817</v>
      </c>
      <c r="E25" s="30">
        <f t="shared" si="2"/>
        <v>1591359000</v>
      </c>
      <c r="F25" s="31">
        <f t="shared" si="2"/>
        <v>1475359000</v>
      </c>
      <c r="G25" s="31">
        <f t="shared" si="2"/>
        <v>1966462502</v>
      </c>
      <c r="H25" s="31">
        <f t="shared" si="2"/>
        <v>1936467754</v>
      </c>
      <c r="I25" s="31">
        <f t="shared" si="2"/>
        <v>1943665566</v>
      </c>
      <c r="J25" s="31">
        <f t="shared" si="2"/>
        <v>1943665566</v>
      </c>
      <c r="K25" s="31">
        <f t="shared" si="2"/>
        <v>1899878387</v>
      </c>
      <c r="L25" s="31">
        <f t="shared" si="2"/>
        <v>1817723683</v>
      </c>
      <c r="M25" s="31">
        <f t="shared" si="2"/>
        <v>1793212176</v>
      </c>
      <c r="N25" s="31">
        <f t="shared" si="2"/>
        <v>1793212176</v>
      </c>
      <c r="O25" s="31">
        <f t="shared" si="2"/>
        <v>1689248727</v>
      </c>
      <c r="P25" s="31">
        <f t="shared" si="2"/>
        <v>1689248727</v>
      </c>
      <c r="Q25" s="31">
        <f t="shared" si="2"/>
        <v>1801067736</v>
      </c>
      <c r="R25" s="31">
        <f t="shared" si="2"/>
        <v>1801067736</v>
      </c>
      <c r="S25" s="31">
        <f t="shared" si="2"/>
        <v>1738817395</v>
      </c>
      <c r="T25" s="31">
        <f t="shared" si="2"/>
        <v>1721478524</v>
      </c>
      <c r="U25" s="31">
        <f t="shared" si="2"/>
        <v>1733624894</v>
      </c>
      <c r="V25" s="31">
        <f t="shared" si="2"/>
        <v>1733624894</v>
      </c>
      <c r="W25" s="31">
        <f t="shared" si="2"/>
        <v>1733624894</v>
      </c>
      <c r="X25" s="31">
        <f t="shared" si="2"/>
        <v>1475359000</v>
      </c>
      <c r="Y25" s="31">
        <f t="shared" si="2"/>
        <v>258265894</v>
      </c>
      <c r="Z25" s="32">
        <f>+IF(X25&lt;&gt;0,+(Y25/X25)*100,0)</f>
        <v>17.50529152565579</v>
      </c>
      <c r="AA25" s="33">
        <f>+AA12+AA24</f>
        <v>1475359000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2016073</v>
      </c>
      <c r="D30" s="18">
        <v>2016073</v>
      </c>
      <c r="E30" s="19">
        <v>1560000</v>
      </c>
      <c r="F30" s="20">
        <v>1560000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1560000</v>
      </c>
      <c r="Y30" s="20">
        <v>-1560000</v>
      </c>
      <c r="Z30" s="21">
        <v>-100</v>
      </c>
      <c r="AA30" s="22">
        <v>1560000</v>
      </c>
    </row>
    <row r="31" spans="1:27" ht="13.5">
      <c r="A31" s="23" t="s">
        <v>56</v>
      </c>
      <c r="B31" s="17"/>
      <c r="C31" s="18">
        <v>1845033</v>
      </c>
      <c r="D31" s="18">
        <v>1845033</v>
      </c>
      <c r="E31" s="19">
        <v>40000</v>
      </c>
      <c r="F31" s="20">
        <v>40000</v>
      </c>
      <c r="G31" s="20">
        <v>924730</v>
      </c>
      <c r="H31" s="20">
        <v>1844883</v>
      </c>
      <c r="I31" s="20">
        <v>1844883</v>
      </c>
      <c r="J31" s="20">
        <v>1844883</v>
      </c>
      <c r="K31" s="20">
        <v>1844883</v>
      </c>
      <c r="L31" s="20">
        <v>1859222</v>
      </c>
      <c r="M31" s="20">
        <v>1864949</v>
      </c>
      <c r="N31" s="20">
        <v>1864949</v>
      </c>
      <c r="O31" s="20">
        <v>1864949</v>
      </c>
      <c r="P31" s="20">
        <v>1864949</v>
      </c>
      <c r="Q31" s="20">
        <v>1916197</v>
      </c>
      <c r="R31" s="20">
        <v>1916197</v>
      </c>
      <c r="S31" s="20">
        <v>1918789</v>
      </c>
      <c r="T31" s="20">
        <v>1921749</v>
      </c>
      <c r="U31" s="20">
        <v>1950493</v>
      </c>
      <c r="V31" s="20">
        <v>1950493</v>
      </c>
      <c r="W31" s="20">
        <v>1950493</v>
      </c>
      <c r="X31" s="20">
        <v>40000</v>
      </c>
      <c r="Y31" s="20">
        <v>1910493</v>
      </c>
      <c r="Z31" s="21">
        <v>4776.23</v>
      </c>
      <c r="AA31" s="22">
        <v>40000</v>
      </c>
    </row>
    <row r="32" spans="1:27" ht="13.5">
      <c r="A32" s="23" t="s">
        <v>57</v>
      </c>
      <c r="B32" s="17"/>
      <c r="C32" s="18">
        <v>138804916</v>
      </c>
      <c r="D32" s="18">
        <v>138804916</v>
      </c>
      <c r="E32" s="19">
        <v>119271000</v>
      </c>
      <c r="F32" s="20">
        <v>119271000</v>
      </c>
      <c r="G32" s="20">
        <v>315929617</v>
      </c>
      <c r="H32" s="20">
        <v>298385747</v>
      </c>
      <c r="I32" s="20">
        <v>320725837</v>
      </c>
      <c r="J32" s="20">
        <v>320725837</v>
      </c>
      <c r="K32" s="20">
        <v>301173751</v>
      </c>
      <c r="L32" s="20">
        <v>283728922</v>
      </c>
      <c r="M32" s="20">
        <v>271240210</v>
      </c>
      <c r="N32" s="20">
        <v>271240210</v>
      </c>
      <c r="O32" s="20">
        <v>187133503</v>
      </c>
      <c r="P32" s="20">
        <v>187133503</v>
      </c>
      <c r="Q32" s="20">
        <v>199721819</v>
      </c>
      <c r="R32" s="20">
        <v>199721819</v>
      </c>
      <c r="S32" s="20">
        <v>158123268</v>
      </c>
      <c r="T32" s="20">
        <v>140689850</v>
      </c>
      <c r="U32" s="20">
        <v>180203561</v>
      </c>
      <c r="V32" s="20">
        <v>180203561</v>
      </c>
      <c r="W32" s="20">
        <v>180203561</v>
      </c>
      <c r="X32" s="20">
        <v>119271000</v>
      </c>
      <c r="Y32" s="20">
        <v>60932561</v>
      </c>
      <c r="Z32" s="21">
        <v>51.09</v>
      </c>
      <c r="AA32" s="22">
        <v>119271000</v>
      </c>
    </row>
    <row r="33" spans="1:27" ht="13.5">
      <c r="A33" s="23" t="s">
        <v>58</v>
      </c>
      <c r="B33" s="17"/>
      <c r="C33" s="18">
        <v>4189000</v>
      </c>
      <c r="D33" s="18">
        <v>4189000</v>
      </c>
      <c r="E33" s="19">
        <v>4026000</v>
      </c>
      <c r="F33" s="20">
        <v>4026000</v>
      </c>
      <c r="G33" s="20">
        <v>2250477</v>
      </c>
      <c r="H33" s="20">
        <v>2250477</v>
      </c>
      <c r="I33" s="20">
        <v>2250476</v>
      </c>
      <c r="J33" s="20">
        <v>2250476</v>
      </c>
      <c r="K33" s="20">
        <v>2250476</v>
      </c>
      <c r="L33" s="20">
        <v>7460474</v>
      </c>
      <c r="M33" s="20">
        <v>8900200</v>
      </c>
      <c r="N33" s="20">
        <v>8900200</v>
      </c>
      <c r="O33" s="20">
        <v>7460474</v>
      </c>
      <c r="P33" s="20">
        <v>7460474</v>
      </c>
      <c r="Q33" s="20">
        <v>12436999</v>
      </c>
      <c r="R33" s="20">
        <v>12436999</v>
      </c>
      <c r="S33" s="20">
        <v>20031745</v>
      </c>
      <c r="T33" s="20">
        <v>20080798</v>
      </c>
      <c r="U33" s="20">
        <v>20136858</v>
      </c>
      <c r="V33" s="20">
        <v>20136858</v>
      </c>
      <c r="W33" s="20">
        <v>20136858</v>
      </c>
      <c r="X33" s="20">
        <v>4026000</v>
      </c>
      <c r="Y33" s="20">
        <v>16110858</v>
      </c>
      <c r="Z33" s="21">
        <v>400.17</v>
      </c>
      <c r="AA33" s="22">
        <v>4026000</v>
      </c>
    </row>
    <row r="34" spans="1:27" ht="13.5">
      <c r="A34" s="27" t="s">
        <v>59</v>
      </c>
      <c r="B34" s="28"/>
      <c r="C34" s="29">
        <f aca="true" t="shared" si="3" ref="C34:Y34">SUM(C29:C33)</f>
        <v>146855022</v>
      </c>
      <c r="D34" s="29">
        <f>SUM(D29:D33)</f>
        <v>146855022</v>
      </c>
      <c r="E34" s="30">
        <f t="shared" si="3"/>
        <v>124897000</v>
      </c>
      <c r="F34" s="31">
        <f t="shared" si="3"/>
        <v>124897000</v>
      </c>
      <c r="G34" s="31">
        <f t="shared" si="3"/>
        <v>319104824</v>
      </c>
      <c r="H34" s="31">
        <f t="shared" si="3"/>
        <v>302481107</v>
      </c>
      <c r="I34" s="31">
        <f t="shared" si="3"/>
        <v>324821196</v>
      </c>
      <c r="J34" s="31">
        <f t="shared" si="3"/>
        <v>324821196</v>
      </c>
      <c r="K34" s="31">
        <f t="shared" si="3"/>
        <v>305269110</v>
      </c>
      <c r="L34" s="31">
        <f t="shared" si="3"/>
        <v>293048618</v>
      </c>
      <c r="M34" s="31">
        <f t="shared" si="3"/>
        <v>282005359</v>
      </c>
      <c r="N34" s="31">
        <f t="shared" si="3"/>
        <v>282005359</v>
      </c>
      <c r="O34" s="31">
        <f t="shared" si="3"/>
        <v>196458926</v>
      </c>
      <c r="P34" s="31">
        <f t="shared" si="3"/>
        <v>196458926</v>
      </c>
      <c r="Q34" s="31">
        <f t="shared" si="3"/>
        <v>214075015</v>
      </c>
      <c r="R34" s="31">
        <f t="shared" si="3"/>
        <v>214075015</v>
      </c>
      <c r="S34" s="31">
        <f t="shared" si="3"/>
        <v>180073802</v>
      </c>
      <c r="T34" s="31">
        <f t="shared" si="3"/>
        <v>162692397</v>
      </c>
      <c r="U34" s="31">
        <f t="shared" si="3"/>
        <v>202290912</v>
      </c>
      <c r="V34" s="31">
        <f t="shared" si="3"/>
        <v>202290912</v>
      </c>
      <c r="W34" s="31">
        <f t="shared" si="3"/>
        <v>202290912</v>
      </c>
      <c r="X34" s="31">
        <f t="shared" si="3"/>
        <v>124897000</v>
      </c>
      <c r="Y34" s="31">
        <f t="shared" si="3"/>
        <v>77393912</v>
      </c>
      <c r="Z34" s="32">
        <f>+IF(X34&lt;&gt;0,+(Y34/X34)*100,0)</f>
        <v>61.966189740346046</v>
      </c>
      <c r="AA34" s="33">
        <f>SUM(AA29:AA33)</f>
        <v>124897000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8605700</v>
      </c>
      <c r="D37" s="18">
        <v>8605700</v>
      </c>
      <c r="E37" s="19">
        <v>8339000</v>
      </c>
      <c r="F37" s="20">
        <v>8339000</v>
      </c>
      <c r="G37" s="20">
        <v>10621772</v>
      </c>
      <c r="H37" s="20">
        <v>10621772</v>
      </c>
      <c r="I37" s="20">
        <v>10621772</v>
      </c>
      <c r="J37" s="20">
        <v>10621772</v>
      </c>
      <c r="K37" s="20">
        <v>9835304</v>
      </c>
      <c r="L37" s="20">
        <v>9835304</v>
      </c>
      <c r="M37" s="20">
        <v>9835304</v>
      </c>
      <c r="N37" s="20">
        <v>9835304</v>
      </c>
      <c r="O37" s="20">
        <v>9835305</v>
      </c>
      <c r="P37" s="20">
        <v>9835305</v>
      </c>
      <c r="Q37" s="20">
        <v>9835305</v>
      </c>
      <c r="R37" s="20">
        <v>9835305</v>
      </c>
      <c r="S37" s="20">
        <v>9050016</v>
      </c>
      <c r="T37" s="20">
        <v>9050016</v>
      </c>
      <c r="U37" s="20">
        <v>9050017</v>
      </c>
      <c r="V37" s="20">
        <v>9050017</v>
      </c>
      <c r="W37" s="20">
        <v>9050017</v>
      </c>
      <c r="X37" s="20">
        <v>8339000</v>
      </c>
      <c r="Y37" s="20">
        <v>711017</v>
      </c>
      <c r="Z37" s="21">
        <v>8.53</v>
      </c>
      <c r="AA37" s="22">
        <v>8339000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8605700</v>
      </c>
      <c r="D39" s="29">
        <f>SUM(D37:D38)</f>
        <v>8605700</v>
      </c>
      <c r="E39" s="36">
        <f t="shared" si="4"/>
        <v>8339000</v>
      </c>
      <c r="F39" s="37">
        <f t="shared" si="4"/>
        <v>8339000</v>
      </c>
      <c r="G39" s="37">
        <f t="shared" si="4"/>
        <v>10621772</v>
      </c>
      <c r="H39" s="37">
        <f t="shared" si="4"/>
        <v>10621772</v>
      </c>
      <c r="I39" s="37">
        <f t="shared" si="4"/>
        <v>10621772</v>
      </c>
      <c r="J39" s="37">
        <f t="shared" si="4"/>
        <v>10621772</v>
      </c>
      <c r="K39" s="37">
        <f t="shared" si="4"/>
        <v>9835304</v>
      </c>
      <c r="L39" s="37">
        <f t="shared" si="4"/>
        <v>9835304</v>
      </c>
      <c r="M39" s="37">
        <f t="shared" si="4"/>
        <v>9835304</v>
      </c>
      <c r="N39" s="37">
        <f t="shared" si="4"/>
        <v>9835304</v>
      </c>
      <c r="O39" s="37">
        <f t="shared" si="4"/>
        <v>9835305</v>
      </c>
      <c r="P39" s="37">
        <f t="shared" si="4"/>
        <v>9835305</v>
      </c>
      <c r="Q39" s="37">
        <f t="shared" si="4"/>
        <v>9835305</v>
      </c>
      <c r="R39" s="37">
        <f t="shared" si="4"/>
        <v>9835305</v>
      </c>
      <c r="S39" s="37">
        <f t="shared" si="4"/>
        <v>9050016</v>
      </c>
      <c r="T39" s="37">
        <f t="shared" si="4"/>
        <v>9050016</v>
      </c>
      <c r="U39" s="37">
        <f t="shared" si="4"/>
        <v>9050017</v>
      </c>
      <c r="V39" s="37">
        <f t="shared" si="4"/>
        <v>9050017</v>
      </c>
      <c r="W39" s="37">
        <f t="shared" si="4"/>
        <v>9050017</v>
      </c>
      <c r="X39" s="37">
        <f t="shared" si="4"/>
        <v>8339000</v>
      </c>
      <c r="Y39" s="37">
        <f t="shared" si="4"/>
        <v>711017</v>
      </c>
      <c r="Z39" s="38">
        <f>+IF(X39&lt;&gt;0,+(Y39/X39)*100,0)</f>
        <v>8.526406043890153</v>
      </c>
      <c r="AA39" s="39">
        <f>SUM(AA37:AA38)</f>
        <v>8339000</v>
      </c>
    </row>
    <row r="40" spans="1:27" ht="13.5">
      <c r="A40" s="27" t="s">
        <v>62</v>
      </c>
      <c r="B40" s="28"/>
      <c r="C40" s="29">
        <f aca="true" t="shared" si="5" ref="C40:Y40">+C34+C39</f>
        <v>155460722</v>
      </c>
      <c r="D40" s="29">
        <f>+D34+D39</f>
        <v>155460722</v>
      </c>
      <c r="E40" s="30">
        <f t="shared" si="5"/>
        <v>133236000</v>
      </c>
      <c r="F40" s="31">
        <f t="shared" si="5"/>
        <v>133236000</v>
      </c>
      <c r="G40" s="31">
        <f t="shared" si="5"/>
        <v>329726596</v>
      </c>
      <c r="H40" s="31">
        <f t="shared" si="5"/>
        <v>313102879</v>
      </c>
      <c r="I40" s="31">
        <f t="shared" si="5"/>
        <v>335442968</v>
      </c>
      <c r="J40" s="31">
        <f t="shared" si="5"/>
        <v>335442968</v>
      </c>
      <c r="K40" s="31">
        <f t="shared" si="5"/>
        <v>315104414</v>
      </c>
      <c r="L40" s="31">
        <f t="shared" si="5"/>
        <v>302883922</v>
      </c>
      <c r="M40" s="31">
        <f t="shared" si="5"/>
        <v>291840663</v>
      </c>
      <c r="N40" s="31">
        <f t="shared" si="5"/>
        <v>291840663</v>
      </c>
      <c r="O40" s="31">
        <f t="shared" si="5"/>
        <v>206294231</v>
      </c>
      <c r="P40" s="31">
        <f t="shared" si="5"/>
        <v>206294231</v>
      </c>
      <c r="Q40" s="31">
        <f t="shared" si="5"/>
        <v>223910320</v>
      </c>
      <c r="R40" s="31">
        <f t="shared" si="5"/>
        <v>223910320</v>
      </c>
      <c r="S40" s="31">
        <f t="shared" si="5"/>
        <v>189123818</v>
      </c>
      <c r="T40" s="31">
        <f t="shared" si="5"/>
        <v>171742413</v>
      </c>
      <c r="U40" s="31">
        <f t="shared" si="5"/>
        <v>211340929</v>
      </c>
      <c r="V40" s="31">
        <f t="shared" si="5"/>
        <v>211340929</v>
      </c>
      <c r="W40" s="31">
        <f t="shared" si="5"/>
        <v>211340929</v>
      </c>
      <c r="X40" s="31">
        <f t="shared" si="5"/>
        <v>133236000</v>
      </c>
      <c r="Y40" s="31">
        <f t="shared" si="5"/>
        <v>78104929</v>
      </c>
      <c r="Z40" s="32">
        <f>+IF(X40&lt;&gt;0,+(Y40/X40)*100,0)</f>
        <v>58.621490438019755</v>
      </c>
      <c r="AA40" s="33">
        <f>+AA34+AA39</f>
        <v>133236000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1583414095</v>
      </c>
      <c r="D42" s="43">
        <f>+D25-D40</f>
        <v>1583414095</v>
      </c>
      <c r="E42" s="44">
        <f t="shared" si="6"/>
        <v>1458123000</v>
      </c>
      <c r="F42" s="45">
        <f t="shared" si="6"/>
        <v>1342123000</v>
      </c>
      <c r="G42" s="45">
        <f t="shared" si="6"/>
        <v>1636735906</v>
      </c>
      <c r="H42" s="45">
        <f t="shared" si="6"/>
        <v>1623364875</v>
      </c>
      <c r="I42" s="45">
        <f t="shared" si="6"/>
        <v>1608222598</v>
      </c>
      <c r="J42" s="45">
        <f t="shared" si="6"/>
        <v>1608222598</v>
      </c>
      <c r="K42" s="45">
        <f t="shared" si="6"/>
        <v>1584773973</v>
      </c>
      <c r="L42" s="45">
        <f t="shared" si="6"/>
        <v>1514839761</v>
      </c>
      <c r="M42" s="45">
        <f t="shared" si="6"/>
        <v>1501371513</v>
      </c>
      <c r="N42" s="45">
        <f t="shared" si="6"/>
        <v>1501371513</v>
      </c>
      <c r="O42" s="45">
        <f t="shared" si="6"/>
        <v>1482954496</v>
      </c>
      <c r="P42" s="45">
        <f t="shared" si="6"/>
        <v>1482954496</v>
      </c>
      <c r="Q42" s="45">
        <f t="shared" si="6"/>
        <v>1577157416</v>
      </c>
      <c r="R42" s="45">
        <f t="shared" si="6"/>
        <v>1577157416</v>
      </c>
      <c r="S42" s="45">
        <f t="shared" si="6"/>
        <v>1549693577</v>
      </c>
      <c r="T42" s="45">
        <f t="shared" si="6"/>
        <v>1549736111</v>
      </c>
      <c r="U42" s="45">
        <f t="shared" si="6"/>
        <v>1522283965</v>
      </c>
      <c r="V42" s="45">
        <f t="shared" si="6"/>
        <v>1522283965</v>
      </c>
      <c r="W42" s="45">
        <f t="shared" si="6"/>
        <v>1522283965</v>
      </c>
      <c r="X42" s="45">
        <f t="shared" si="6"/>
        <v>1342123000</v>
      </c>
      <c r="Y42" s="45">
        <f t="shared" si="6"/>
        <v>180160965</v>
      </c>
      <c r="Z42" s="46">
        <f>+IF(X42&lt;&gt;0,+(Y42/X42)*100,0)</f>
        <v>13.423580774638392</v>
      </c>
      <c r="AA42" s="47">
        <f>+AA25-AA40</f>
        <v>1342123000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1583414095</v>
      </c>
      <c r="D45" s="18">
        <v>1583414095</v>
      </c>
      <c r="E45" s="19">
        <v>1458123000</v>
      </c>
      <c r="F45" s="20">
        <v>1342123000</v>
      </c>
      <c r="G45" s="20">
        <v>1636735906</v>
      </c>
      <c r="H45" s="20">
        <v>1623364875</v>
      </c>
      <c r="I45" s="20">
        <v>1608222598</v>
      </c>
      <c r="J45" s="20">
        <v>1608222598</v>
      </c>
      <c r="K45" s="20">
        <v>1584773973</v>
      </c>
      <c r="L45" s="20">
        <v>1514839761</v>
      </c>
      <c r="M45" s="20">
        <v>1501371513</v>
      </c>
      <c r="N45" s="20">
        <v>1501371513</v>
      </c>
      <c r="O45" s="20">
        <v>1482954496</v>
      </c>
      <c r="P45" s="20">
        <v>1482954496</v>
      </c>
      <c r="Q45" s="20">
        <v>1577157416</v>
      </c>
      <c r="R45" s="20">
        <v>1577157416</v>
      </c>
      <c r="S45" s="20">
        <v>1549693577</v>
      </c>
      <c r="T45" s="20">
        <v>1549736111</v>
      </c>
      <c r="U45" s="20">
        <v>1522283965</v>
      </c>
      <c r="V45" s="20">
        <v>1522283965</v>
      </c>
      <c r="W45" s="20">
        <v>1522283965</v>
      </c>
      <c r="X45" s="20">
        <v>1342123000</v>
      </c>
      <c r="Y45" s="20">
        <v>180160965</v>
      </c>
      <c r="Z45" s="48">
        <v>13.42</v>
      </c>
      <c r="AA45" s="22">
        <v>1342123000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1583414095</v>
      </c>
      <c r="D48" s="51">
        <f>SUM(D45:D47)</f>
        <v>1583414095</v>
      </c>
      <c r="E48" s="52">
        <f t="shared" si="7"/>
        <v>1458123000</v>
      </c>
      <c r="F48" s="53">
        <f t="shared" si="7"/>
        <v>1342123000</v>
      </c>
      <c r="G48" s="53">
        <f t="shared" si="7"/>
        <v>1636735906</v>
      </c>
      <c r="H48" s="53">
        <f t="shared" si="7"/>
        <v>1623364875</v>
      </c>
      <c r="I48" s="53">
        <f t="shared" si="7"/>
        <v>1608222598</v>
      </c>
      <c r="J48" s="53">
        <f t="shared" si="7"/>
        <v>1608222598</v>
      </c>
      <c r="K48" s="53">
        <f t="shared" si="7"/>
        <v>1584773973</v>
      </c>
      <c r="L48" s="53">
        <f t="shared" si="7"/>
        <v>1514839761</v>
      </c>
      <c r="M48" s="53">
        <f t="shared" si="7"/>
        <v>1501371513</v>
      </c>
      <c r="N48" s="53">
        <f t="shared" si="7"/>
        <v>1501371513</v>
      </c>
      <c r="O48" s="53">
        <f t="shared" si="7"/>
        <v>1482954496</v>
      </c>
      <c r="P48" s="53">
        <f t="shared" si="7"/>
        <v>1482954496</v>
      </c>
      <c r="Q48" s="53">
        <f t="shared" si="7"/>
        <v>1577157416</v>
      </c>
      <c r="R48" s="53">
        <f t="shared" si="7"/>
        <v>1577157416</v>
      </c>
      <c r="S48" s="53">
        <f t="shared" si="7"/>
        <v>1549693577</v>
      </c>
      <c r="T48" s="53">
        <f t="shared" si="7"/>
        <v>1549736111</v>
      </c>
      <c r="U48" s="53">
        <f t="shared" si="7"/>
        <v>1522283965</v>
      </c>
      <c r="V48" s="53">
        <f t="shared" si="7"/>
        <v>1522283965</v>
      </c>
      <c r="W48" s="53">
        <f t="shared" si="7"/>
        <v>1522283965</v>
      </c>
      <c r="X48" s="53">
        <f t="shared" si="7"/>
        <v>1342123000</v>
      </c>
      <c r="Y48" s="53">
        <f t="shared" si="7"/>
        <v>180160965</v>
      </c>
      <c r="Z48" s="54">
        <f>+IF(X48&lt;&gt;0,+(Y48/X48)*100,0)</f>
        <v>13.423580774638392</v>
      </c>
      <c r="AA48" s="55">
        <f>SUM(AA45:AA47)</f>
        <v>1342123000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71508272</v>
      </c>
      <c r="D6" s="18">
        <v>71508272</v>
      </c>
      <c r="E6" s="19">
        <v>42084000</v>
      </c>
      <c r="F6" s="20">
        <v>49173</v>
      </c>
      <c r="G6" s="20">
        <v>3507000</v>
      </c>
      <c r="H6" s="20">
        <v>3507000</v>
      </c>
      <c r="I6" s="20">
        <v>3507000</v>
      </c>
      <c r="J6" s="20">
        <v>3507000</v>
      </c>
      <c r="K6" s="20">
        <v>3507000</v>
      </c>
      <c r="L6" s="20">
        <v>3507000</v>
      </c>
      <c r="M6" s="20">
        <v>3507000</v>
      </c>
      <c r="N6" s="20">
        <v>3507000</v>
      </c>
      <c r="O6" s="20">
        <v>3507000</v>
      </c>
      <c r="P6" s="20">
        <v>87167000</v>
      </c>
      <c r="Q6" s="20">
        <v>128470000</v>
      </c>
      <c r="R6" s="20">
        <v>128470000</v>
      </c>
      <c r="S6" s="20">
        <v>128470000</v>
      </c>
      <c r="T6" s="20">
        <v>128470000</v>
      </c>
      <c r="U6" s="20">
        <v>128470000</v>
      </c>
      <c r="V6" s="20">
        <v>128470000</v>
      </c>
      <c r="W6" s="20">
        <v>128470000</v>
      </c>
      <c r="X6" s="20">
        <v>49173</v>
      </c>
      <c r="Y6" s="20">
        <v>128420827</v>
      </c>
      <c r="Z6" s="21">
        <v>261161.26</v>
      </c>
      <c r="AA6" s="22">
        <v>49173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32557779</v>
      </c>
      <c r="D8" s="18">
        <v>32557779</v>
      </c>
      <c r="E8" s="19">
        <v>22325000</v>
      </c>
      <c r="F8" s="20">
        <v>28115</v>
      </c>
      <c r="G8" s="20">
        <v>1860417</v>
      </c>
      <c r="H8" s="20">
        <v>1860417</v>
      </c>
      <c r="I8" s="20">
        <v>1860417</v>
      </c>
      <c r="J8" s="20">
        <v>1860417</v>
      </c>
      <c r="K8" s="20">
        <v>1860417</v>
      </c>
      <c r="L8" s="20">
        <v>1860417</v>
      </c>
      <c r="M8" s="20">
        <v>1860417</v>
      </c>
      <c r="N8" s="20">
        <v>1860417</v>
      </c>
      <c r="O8" s="20">
        <v>1860417</v>
      </c>
      <c r="P8" s="20">
        <v>2343000</v>
      </c>
      <c r="Q8" s="20">
        <v>2343000</v>
      </c>
      <c r="R8" s="20">
        <v>2343000</v>
      </c>
      <c r="S8" s="20">
        <v>2343000</v>
      </c>
      <c r="T8" s="20">
        <v>2343000</v>
      </c>
      <c r="U8" s="20">
        <v>2343000</v>
      </c>
      <c r="V8" s="20">
        <v>2343000</v>
      </c>
      <c r="W8" s="20">
        <v>2343000</v>
      </c>
      <c r="X8" s="20">
        <v>28115</v>
      </c>
      <c r="Y8" s="20">
        <v>2314885</v>
      </c>
      <c r="Z8" s="21">
        <v>8233.63</v>
      </c>
      <c r="AA8" s="22">
        <v>28115</v>
      </c>
    </row>
    <row r="9" spans="1:27" ht="13.5">
      <c r="A9" s="23" t="s">
        <v>36</v>
      </c>
      <c r="B9" s="17"/>
      <c r="C9" s="18">
        <v>450780</v>
      </c>
      <c r="D9" s="18">
        <v>450780</v>
      </c>
      <c r="E9" s="19">
        <v>2237000</v>
      </c>
      <c r="F9" s="20">
        <v>4787</v>
      </c>
      <c r="G9" s="20">
        <v>186417</v>
      </c>
      <c r="H9" s="20">
        <v>186417</v>
      </c>
      <c r="I9" s="20">
        <v>186417</v>
      </c>
      <c r="J9" s="20">
        <v>186417</v>
      </c>
      <c r="K9" s="20">
        <v>186417</v>
      </c>
      <c r="L9" s="20">
        <v>186417</v>
      </c>
      <c r="M9" s="20">
        <v>186417</v>
      </c>
      <c r="N9" s="20">
        <v>186417</v>
      </c>
      <c r="O9" s="20">
        <v>186417</v>
      </c>
      <c r="P9" s="20">
        <v>399000</v>
      </c>
      <c r="Q9" s="20">
        <v>399000</v>
      </c>
      <c r="R9" s="20">
        <v>399000</v>
      </c>
      <c r="S9" s="20">
        <v>399000</v>
      </c>
      <c r="T9" s="20">
        <v>399000</v>
      </c>
      <c r="U9" s="20">
        <v>399000</v>
      </c>
      <c r="V9" s="20">
        <v>399000</v>
      </c>
      <c r="W9" s="20">
        <v>399000</v>
      </c>
      <c r="X9" s="20">
        <v>4787</v>
      </c>
      <c r="Y9" s="20">
        <v>394213</v>
      </c>
      <c r="Z9" s="21">
        <v>8235.07</v>
      </c>
      <c r="AA9" s="22">
        <v>4787</v>
      </c>
    </row>
    <row r="10" spans="1:27" ht="13.5">
      <c r="A10" s="23" t="s">
        <v>37</v>
      </c>
      <c r="B10" s="17"/>
      <c r="C10" s="18">
        <v>18679</v>
      </c>
      <c r="D10" s="18">
        <v>18679</v>
      </c>
      <c r="E10" s="19">
        <v>20000</v>
      </c>
      <c r="F10" s="20">
        <v>20</v>
      </c>
      <c r="G10" s="24">
        <v>1667</v>
      </c>
      <c r="H10" s="24">
        <v>1667</v>
      </c>
      <c r="I10" s="24">
        <v>1667</v>
      </c>
      <c r="J10" s="20">
        <v>1667</v>
      </c>
      <c r="K10" s="24">
        <v>1667</v>
      </c>
      <c r="L10" s="24">
        <v>1667</v>
      </c>
      <c r="M10" s="20">
        <v>1667</v>
      </c>
      <c r="N10" s="24">
        <v>1667</v>
      </c>
      <c r="O10" s="24">
        <v>1667</v>
      </c>
      <c r="P10" s="24">
        <v>2000</v>
      </c>
      <c r="Q10" s="20">
        <v>2000</v>
      </c>
      <c r="R10" s="24">
        <v>2000</v>
      </c>
      <c r="S10" s="24">
        <v>2000</v>
      </c>
      <c r="T10" s="20">
        <v>2000</v>
      </c>
      <c r="U10" s="24">
        <v>2000</v>
      </c>
      <c r="V10" s="24">
        <v>2000</v>
      </c>
      <c r="W10" s="24">
        <v>2000</v>
      </c>
      <c r="X10" s="20">
        <v>20</v>
      </c>
      <c r="Y10" s="24">
        <v>1980</v>
      </c>
      <c r="Z10" s="25">
        <v>9900</v>
      </c>
      <c r="AA10" s="26">
        <v>20</v>
      </c>
    </row>
    <row r="11" spans="1:27" ht="13.5">
      <c r="A11" s="23" t="s">
        <v>38</v>
      </c>
      <c r="B11" s="17"/>
      <c r="C11" s="18">
        <v>3686066</v>
      </c>
      <c r="D11" s="18">
        <v>3686066</v>
      </c>
      <c r="E11" s="19">
        <v>3326000</v>
      </c>
      <c r="F11" s="20">
        <v>4687</v>
      </c>
      <c r="G11" s="20">
        <v>277167</v>
      </c>
      <c r="H11" s="20">
        <v>277167</v>
      </c>
      <c r="I11" s="20">
        <v>277167</v>
      </c>
      <c r="J11" s="20">
        <v>277167</v>
      </c>
      <c r="K11" s="20">
        <v>277167</v>
      </c>
      <c r="L11" s="20">
        <v>277167</v>
      </c>
      <c r="M11" s="20">
        <v>277167</v>
      </c>
      <c r="N11" s="20">
        <v>277167</v>
      </c>
      <c r="O11" s="20">
        <v>277167</v>
      </c>
      <c r="P11" s="20">
        <v>391000</v>
      </c>
      <c r="Q11" s="20">
        <v>391000</v>
      </c>
      <c r="R11" s="20">
        <v>391000</v>
      </c>
      <c r="S11" s="20">
        <v>391000</v>
      </c>
      <c r="T11" s="20">
        <v>391000</v>
      </c>
      <c r="U11" s="20">
        <v>391000</v>
      </c>
      <c r="V11" s="20">
        <v>391000</v>
      </c>
      <c r="W11" s="20">
        <v>391000</v>
      </c>
      <c r="X11" s="20">
        <v>4687</v>
      </c>
      <c r="Y11" s="20">
        <v>386313</v>
      </c>
      <c r="Z11" s="21">
        <v>8242.22</v>
      </c>
      <c r="AA11" s="22">
        <v>4687</v>
      </c>
    </row>
    <row r="12" spans="1:27" ht="13.5">
      <c r="A12" s="27" t="s">
        <v>39</v>
      </c>
      <c r="B12" s="28"/>
      <c r="C12" s="29">
        <f aca="true" t="shared" si="0" ref="C12:Y12">SUM(C6:C11)</f>
        <v>108221576</v>
      </c>
      <c r="D12" s="29">
        <f>SUM(D6:D11)</f>
        <v>108221576</v>
      </c>
      <c r="E12" s="30">
        <f t="shared" si="0"/>
        <v>69992000</v>
      </c>
      <c r="F12" s="31">
        <f t="shared" si="0"/>
        <v>86782</v>
      </c>
      <c r="G12" s="31">
        <f t="shared" si="0"/>
        <v>5832668</v>
      </c>
      <c r="H12" s="31">
        <f t="shared" si="0"/>
        <v>5832668</v>
      </c>
      <c r="I12" s="31">
        <f t="shared" si="0"/>
        <v>5832668</v>
      </c>
      <c r="J12" s="31">
        <f t="shared" si="0"/>
        <v>5832668</v>
      </c>
      <c r="K12" s="31">
        <f t="shared" si="0"/>
        <v>5832668</v>
      </c>
      <c r="L12" s="31">
        <f t="shared" si="0"/>
        <v>5832668</v>
      </c>
      <c r="M12" s="31">
        <f t="shared" si="0"/>
        <v>5832668</v>
      </c>
      <c r="N12" s="31">
        <f t="shared" si="0"/>
        <v>5832668</v>
      </c>
      <c r="O12" s="31">
        <f t="shared" si="0"/>
        <v>5832668</v>
      </c>
      <c r="P12" s="31">
        <f t="shared" si="0"/>
        <v>90302000</v>
      </c>
      <c r="Q12" s="31">
        <f t="shared" si="0"/>
        <v>131605000</v>
      </c>
      <c r="R12" s="31">
        <f t="shared" si="0"/>
        <v>131605000</v>
      </c>
      <c r="S12" s="31">
        <f t="shared" si="0"/>
        <v>131605000</v>
      </c>
      <c r="T12" s="31">
        <f t="shared" si="0"/>
        <v>131605000</v>
      </c>
      <c r="U12" s="31">
        <f t="shared" si="0"/>
        <v>131605000</v>
      </c>
      <c r="V12" s="31">
        <f t="shared" si="0"/>
        <v>131605000</v>
      </c>
      <c r="W12" s="31">
        <f t="shared" si="0"/>
        <v>131605000</v>
      </c>
      <c r="X12" s="31">
        <f t="shared" si="0"/>
        <v>86782</v>
      </c>
      <c r="Y12" s="31">
        <f t="shared" si="0"/>
        <v>131518218</v>
      </c>
      <c r="Z12" s="32">
        <f>+IF(X12&lt;&gt;0,+(Y12/X12)*100,0)</f>
        <v>151550.11177433108</v>
      </c>
      <c r="AA12" s="33">
        <f>SUM(AA6:AA11)</f>
        <v>86782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725999</v>
      </c>
      <c r="D15" s="18">
        <v>725999</v>
      </c>
      <c r="E15" s="19">
        <v>1449000</v>
      </c>
      <c r="F15" s="20">
        <v>1449</v>
      </c>
      <c r="G15" s="20">
        <v>120750</v>
      </c>
      <c r="H15" s="20">
        <v>120750</v>
      </c>
      <c r="I15" s="20">
        <v>120750</v>
      </c>
      <c r="J15" s="20">
        <v>120750</v>
      </c>
      <c r="K15" s="20">
        <v>120750</v>
      </c>
      <c r="L15" s="20">
        <v>120750</v>
      </c>
      <c r="M15" s="20">
        <v>120750</v>
      </c>
      <c r="N15" s="20">
        <v>120750</v>
      </c>
      <c r="O15" s="20">
        <v>120750</v>
      </c>
      <c r="P15" s="20">
        <v>121000</v>
      </c>
      <c r="Q15" s="20">
        <v>121000</v>
      </c>
      <c r="R15" s="20">
        <v>121000</v>
      </c>
      <c r="S15" s="20">
        <v>121000</v>
      </c>
      <c r="T15" s="20">
        <v>121000</v>
      </c>
      <c r="U15" s="20">
        <v>121000</v>
      </c>
      <c r="V15" s="20">
        <v>121000</v>
      </c>
      <c r="W15" s="20">
        <v>121000</v>
      </c>
      <c r="X15" s="20">
        <v>1449</v>
      </c>
      <c r="Y15" s="20">
        <v>119551</v>
      </c>
      <c r="Z15" s="21">
        <v>8250.59</v>
      </c>
      <c r="AA15" s="22">
        <v>1449</v>
      </c>
    </row>
    <row r="16" spans="1:27" ht="13.5">
      <c r="A16" s="23" t="s">
        <v>42</v>
      </c>
      <c r="B16" s="17"/>
      <c r="C16" s="18"/>
      <c r="D16" s="18"/>
      <c r="E16" s="19">
        <v>1000</v>
      </c>
      <c r="F16" s="20">
        <v>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</v>
      </c>
      <c r="Y16" s="24">
        <v>-1</v>
      </c>
      <c r="Z16" s="25">
        <v>-100</v>
      </c>
      <c r="AA16" s="26">
        <v>1</v>
      </c>
    </row>
    <row r="17" spans="1:27" ht="13.5">
      <c r="A17" s="23" t="s">
        <v>43</v>
      </c>
      <c r="B17" s="17"/>
      <c r="C17" s="18">
        <v>11154802</v>
      </c>
      <c r="D17" s="18">
        <v>11154802</v>
      </c>
      <c r="E17" s="19">
        <v>11926000</v>
      </c>
      <c r="F17" s="20">
        <v>11965</v>
      </c>
      <c r="G17" s="20">
        <v>993833</v>
      </c>
      <c r="H17" s="20">
        <v>993833</v>
      </c>
      <c r="I17" s="20">
        <v>993833</v>
      </c>
      <c r="J17" s="20">
        <v>993833</v>
      </c>
      <c r="K17" s="20">
        <v>993833</v>
      </c>
      <c r="L17" s="20">
        <v>993833</v>
      </c>
      <c r="M17" s="20">
        <v>993833</v>
      </c>
      <c r="N17" s="20">
        <v>993833</v>
      </c>
      <c r="O17" s="20">
        <v>993833</v>
      </c>
      <c r="P17" s="20">
        <v>997000</v>
      </c>
      <c r="Q17" s="20">
        <v>997000</v>
      </c>
      <c r="R17" s="20">
        <v>997000</v>
      </c>
      <c r="S17" s="20">
        <v>997000</v>
      </c>
      <c r="T17" s="20">
        <v>997000</v>
      </c>
      <c r="U17" s="20">
        <v>997000</v>
      </c>
      <c r="V17" s="20">
        <v>997000</v>
      </c>
      <c r="W17" s="20">
        <v>997000</v>
      </c>
      <c r="X17" s="20">
        <v>11965</v>
      </c>
      <c r="Y17" s="20">
        <v>985035</v>
      </c>
      <c r="Z17" s="21">
        <v>8232.64</v>
      </c>
      <c r="AA17" s="22">
        <v>11965</v>
      </c>
    </row>
    <row r="18" spans="1:27" ht="13.5">
      <c r="A18" s="23" t="s">
        <v>44</v>
      </c>
      <c r="B18" s="17"/>
      <c r="C18" s="18">
        <v>1000</v>
      </c>
      <c r="D18" s="18">
        <v>1000</v>
      </c>
      <c r="E18" s="19"/>
      <c r="F18" s="20"/>
      <c r="G18" s="20">
        <v>83</v>
      </c>
      <c r="H18" s="20">
        <v>83</v>
      </c>
      <c r="I18" s="20">
        <v>83</v>
      </c>
      <c r="J18" s="20">
        <v>83</v>
      </c>
      <c r="K18" s="20">
        <v>83</v>
      </c>
      <c r="L18" s="20">
        <v>83</v>
      </c>
      <c r="M18" s="20">
        <v>83</v>
      </c>
      <c r="N18" s="20">
        <v>83</v>
      </c>
      <c r="O18" s="20">
        <v>83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504355468</v>
      </c>
      <c r="D19" s="18">
        <v>504355468</v>
      </c>
      <c r="E19" s="19">
        <v>526296000</v>
      </c>
      <c r="F19" s="20">
        <v>539361</v>
      </c>
      <c r="G19" s="20">
        <v>43858000</v>
      </c>
      <c r="H19" s="20">
        <v>43858000</v>
      </c>
      <c r="I19" s="20">
        <v>43858000</v>
      </c>
      <c r="J19" s="20">
        <v>43858000</v>
      </c>
      <c r="K19" s="20">
        <v>43858000</v>
      </c>
      <c r="L19" s="20">
        <v>43858000</v>
      </c>
      <c r="M19" s="20">
        <v>43858000</v>
      </c>
      <c r="N19" s="20">
        <v>43858000</v>
      </c>
      <c r="O19" s="20">
        <v>43858000</v>
      </c>
      <c r="P19" s="20">
        <v>44947000</v>
      </c>
      <c r="Q19" s="20">
        <v>44947000</v>
      </c>
      <c r="R19" s="20">
        <v>44947000</v>
      </c>
      <c r="S19" s="20">
        <v>44947000</v>
      </c>
      <c r="T19" s="20">
        <v>44947000</v>
      </c>
      <c r="U19" s="20">
        <v>44947000</v>
      </c>
      <c r="V19" s="20">
        <v>44947000</v>
      </c>
      <c r="W19" s="20">
        <v>44947000</v>
      </c>
      <c r="X19" s="20">
        <v>539361</v>
      </c>
      <c r="Y19" s="20">
        <v>44407639</v>
      </c>
      <c r="Z19" s="21">
        <v>8233.38</v>
      </c>
      <c r="AA19" s="22">
        <v>539361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271164</v>
      </c>
      <c r="D22" s="18">
        <v>271164</v>
      </c>
      <c r="E22" s="19">
        <v>83000</v>
      </c>
      <c r="F22" s="20">
        <v>281</v>
      </c>
      <c r="G22" s="20">
        <v>6917</v>
      </c>
      <c r="H22" s="20">
        <v>6917</v>
      </c>
      <c r="I22" s="20">
        <v>6917</v>
      </c>
      <c r="J22" s="20">
        <v>6917</v>
      </c>
      <c r="K22" s="20">
        <v>6917</v>
      </c>
      <c r="L22" s="20">
        <v>6917</v>
      </c>
      <c r="M22" s="20">
        <v>6917</v>
      </c>
      <c r="N22" s="20">
        <v>6917</v>
      </c>
      <c r="O22" s="20">
        <v>6917</v>
      </c>
      <c r="P22" s="20">
        <v>23000</v>
      </c>
      <c r="Q22" s="20">
        <v>23000</v>
      </c>
      <c r="R22" s="20">
        <v>23000</v>
      </c>
      <c r="S22" s="20">
        <v>23000</v>
      </c>
      <c r="T22" s="20">
        <v>23000</v>
      </c>
      <c r="U22" s="20">
        <v>23000</v>
      </c>
      <c r="V22" s="20">
        <v>23000</v>
      </c>
      <c r="W22" s="20">
        <v>23000</v>
      </c>
      <c r="X22" s="20">
        <v>281</v>
      </c>
      <c r="Y22" s="20">
        <v>22719</v>
      </c>
      <c r="Z22" s="21">
        <v>8085.05</v>
      </c>
      <c r="AA22" s="22">
        <v>281</v>
      </c>
    </row>
    <row r="23" spans="1:27" ht="13.5">
      <c r="A23" s="23" t="s">
        <v>49</v>
      </c>
      <c r="B23" s="17"/>
      <c r="C23" s="18">
        <v>671164</v>
      </c>
      <c r="D23" s="18">
        <v>671164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517179597</v>
      </c>
      <c r="D24" s="29">
        <f>SUM(D15:D23)</f>
        <v>517179597</v>
      </c>
      <c r="E24" s="36">
        <f t="shared" si="1"/>
        <v>539755000</v>
      </c>
      <c r="F24" s="37">
        <f t="shared" si="1"/>
        <v>553057</v>
      </c>
      <c r="G24" s="37">
        <f t="shared" si="1"/>
        <v>44979583</v>
      </c>
      <c r="H24" s="37">
        <f t="shared" si="1"/>
        <v>44979583</v>
      </c>
      <c r="I24" s="37">
        <f t="shared" si="1"/>
        <v>44979583</v>
      </c>
      <c r="J24" s="37">
        <f t="shared" si="1"/>
        <v>44979583</v>
      </c>
      <c r="K24" s="37">
        <f t="shared" si="1"/>
        <v>44979583</v>
      </c>
      <c r="L24" s="37">
        <f t="shared" si="1"/>
        <v>44979583</v>
      </c>
      <c r="M24" s="37">
        <f t="shared" si="1"/>
        <v>44979583</v>
      </c>
      <c r="N24" s="37">
        <f t="shared" si="1"/>
        <v>44979583</v>
      </c>
      <c r="O24" s="37">
        <f t="shared" si="1"/>
        <v>44979583</v>
      </c>
      <c r="P24" s="37">
        <f t="shared" si="1"/>
        <v>46088000</v>
      </c>
      <c r="Q24" s="37">
        <f t="shared" si="1"/>
        <v>46088000</v>
      </c>
      <c r="R24" s="37">
        <f t="shared" si="1"/>
        <v>46088000</v>
      </c>
      <c r="S24" s="37">
        <f t="shared" si="1"/>
        <v>46088000</v>
      </c>
      <c r="T24" s="37">
        <f t="shared" si="1"/>
        <v>46088000</v>
      </c>
      <c r="U24" s="37">
        <f t="shared" si="1"/>
        <v>46088000</v>
      </c>
      <c r="V24" s="37">
        <f t="shared" si="1"/>
        <v>46088000</v>
      </c>
      <c r="W24" s="37">
        <f t="shared" si="1"/>
        <v>46088000</v>
      </c>
      <c r="X24" s="37">
        <f t="shared" si="1"/>
        <v>553057</v>
      </c>
      <c r="Y24" s="37">
        <f t="shared" si="1"/>
        <v>45534943</v>
      </c>
      <c r="Z24" s="38">
        <f>+IF(X24&lt;&gt;0,+(Y24/X24)*100,0)</f>
        <v>8233.318265567565</v>
      </c>
      <c r="AA24" s="39">
        <f>SUM(AA15:AA23)</f>
        <v>553057</v>
      </c>
    </row>
    <row r="25" spans="1:27" ht="13.5">
      <c r="A25" s="27" t="s">
        <v>51</v>
      </c>
      <c r="B25" s="28"/>
      <c r="C25" s="29">
        <f aca="true" t="shared" si="2" ref="C25:Y25">+C12+C24</f>
        <v>625401173</v>
      </c>
      <c r="D25" s="29">
        <f>+D12+D24</f>
        <v>625401173</v>
      </c>
      <c r="E25" s="30">
        <f t="shared" si="2"/>
        <v>609747000</v>
      </c>
      <c r="F25" s="31">
        <f t="shared" si="2"/>
        <v>639839</v>
      </c>
      <c r="G25" s="31">
        <f t="shared" si="2"/>
        <v>50812251</v>
      </c>
      <c r="H25" s="31">
        <f t="shared" si="2"/>
        <v>50812251</v>
      </c>
      <c r="I25" s="31">
        <f t="shared" si="2"/>
        <v>50812251</v>
      </c>
      <c r="J25" s="31">
        <f t="shared" si="2"/>
        <v>50812251</v>
      </c>
      <c r="K25" s="31">
        <f t="shared" si="2"/>
        <v>50812251</v>
      </c>
      <c r="L25" s="31">
        <f t="shared" si="2"/>
        <v>50812251</v>
      </c>
      <c r="M25" s="31">
        <f t="shared" si="2"/>
        <v>50812251</v>
      </c>
      <c r="N25" s="31">
        <f t="shared" si="2"/>
        <v>50812251</v>
      </c>
      <c r="O25" s="31">
        <f t="shared" si="2"/>
        <v>50812251</v>
      </c>
      <c r="P25" s="31">
        <f t="shared" si="2"/>
        <v>136390000</v>
      </c>
      <c r="Q25" s="31">
        <f t="shared" si="2"/>
        <v>177693000</v>
      </c>
      <c r="R25" s="31">
        <f t="shared" si="2"/>
        <v>177693000</v>
      </c>
      <c r="S25" s="31">
        <f t="shared" si="2"/>
        <v>177693000</v>
      </c>
      <c r="T25" s="31">
        <f t="shared" si="2"/>
        <v>177693000</v>
      </c>
      <c r="U25" s="31">
        <f t="shared" si="2"/>
        <v>177693000</v>
      </c>
      <c r="V25" s="31">
        <f t="shared" si="2"/>
        <v>177693000</v>
      </c>
      <c r="W25" s="31">
        <f t="shared" si="2"/>
        <v>177693000</v>
      </c>
      <c r="X25" s="31">
        <f t="shared" si="2"/>
        <v>639839</v>
      </c>
      <c r="Y25" s="31">
        <f t="shared" si="2"/>
        <v>177053161</v>
      </c>
      <c r="Z25" s="32">
        <f>+IF(X25&lt;&gt;0,+(Y25/X25)*100,0)</f>
        <v>27671.517522376722</v>
      </c>
      <c r="AA25" s="33">
        <f>+AA12+AA24</f>
        <v>639839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342816</v>
      </c>
      <c r="D30" s="18">
        <v>342816</v>
      </c>
      <c r="E30" s="19">
        <v>343000</v>
      </c>
      <c r="F30" s="20">
        <v>343</v>
      </c>
      <c r="G30" s="20">
        <v>28585</v>
      </c>
      <c r="H30" s="20">
        <v>28585</v>
      </c>
      <c r="I30" s="20">
        <v>28585</v>
      </c>
      <c r="J30" s="20">
        <v>28585</v>
      </c>
      <c r="K30" s="20">
        <v>28585</v>
      </c>
      <c r="L30" s="20">
        <v>28585</v>
      </c>
      <c r="M30" s="20">
        <v>28585</v>
      </c>
      <c r="N30" s="20">
        <v>28585</v>
      </c>
      <c r="O30" s="20">
        <v>28585</v>
      </c>
      <c r="P30" s="20"/>
      <c r="Q30" s="20"/>
      <c r="R30" s="20"/>
      <c r="S30" s="20"/>
      <c r="T30" s="20"/>
      <c r="U30" s="20"/>
      <c r="V30" s="20"/>
      <c r="W30" s="20"/>
      <c r="X30" s="20">
        <v>343</v>
      </c>
      <c r="Y30" s="20">
        <v>-343</v>
      </c>
      <c r="Z30" s="21">
        <v>-100</v>
      </c>
      <c r="AA30" s="22">
        <v>343</v>
      </c>
    </row>
    <row r="31" spans="1:27" ht="13.5">
      <c r="A31" s="23" t="s">
        <v>56</v>
      </c>
      <c r="B31" s="17"/>
      <c r="C31" s="18">
        <v>1266076</v>
      </c>
      <c r="D31" s="18">
        <v>1266076</v>
      </c>
      <c r="E31" s="19">
        <v>1679000</v>
      </c>
      <c r="F31" s="20">
        <v>1330</v>
      </c>
      <c r="G31" s="20">
        <v>139917</v>
      </c>
      <c r="H31" s="20">
        <v>139917</v>
      </c>
      <c r="I31" s="20">
        <v>139917</v>
      </c>
      <c r="J31" s="20">
        <v>139917</v>
      </c>
      <c r="K31" s="20">
        <v>139917</v>
      </c>
      <c r="L31" s="20">
        <v>139917</v>
      </c>
      <c r="M31" s="20">
        <v>139917</v>
      </c>
      <c r="N31" s="20">
        <v>139917</v>
      </c>
      <c r="O31" s="20">
        <v>139917</v>
      </c>
      <c r="P31" s="20">
        <v>111000</v>
      </c>
      <c r="Q31" s="20">
        <v>111000</v>
      </c>
      <c r="R31" s="20">
        <v>111000</v>
      </c>
      <c r="S31" s="20">
        <v>111000</v>
      </c>
      <c r="T31" s="20">
        <v>111000</v>
      </c>
      <c r="U31" s="20">
        <v>111000</v>
      </c>
      <c r="V31" s="20">
        <v>111000</v>
      </c>
      <c r="W31" s="20">
        <v>111000</v>
      </c>
      <c r="X31" s="20">
        <v>1330</v>
      </c>
      <c r="Y31" s="20">
        <v>109670</v>
      </c>
      <c r="Z31" s="21">
        <v>8245.86</v>
      </c>
      <c r="AA31" s="22">
        <v>1330</v>
      </c>
    </row>
    <row r="32" spans="1:27" ht="13.5">
      <c r="A32" s="23" t="s">
        <v>57</v>
      </c>
      <c r="B32" s="17"/>
      <c r="C32" s="18">
        <v>41846973</v>
      </c>
      <c r="D32" s="18">
        <v>41846973</v>
      </c>
      <c r="E32" s="19">
        <v>44605000</v>
      </c>
      <c r="F32" s="20">
        <v>43200</v>
      </c>
      <c r="G32" s="20">
        <v>3717083</v>
      </c>
      <c r="H32" s="20">
        <v>3717083</v>
      </c>
      <c r="I32" s="20">
        <v>3717083</v>
      </c>
      <c r="J32" s="20">
        <v>3717083</v>
      </c>
      <c r="K32" s="20">
        <v>3717083</v>
      </c>
      <c r="L32" s="20">
        <v>3717083</v>
      </c>
      <c r="M32" s="20">
        <v>3717083</v>
      </c>
      <c r="N32" s="20">
        <v>3717083</v>
      </c>
      <c r="O32" s="20">
        <v>3717083</v>
      </c>
      <c r="P32" s="20">
        <v>3600000</v>
      </c>
      <c r="Q32" s="20">
        <v>3600000</v>
      </c>
      <c r="R32" s="20">
        <v>3600000</v>
      </c>
      <c r="S32" s="20">
        <v>3600000</v>
      </c>
      <c r="T32" s="20">
        <v>3600000</v>
      </c>
      <c r="U32" s="20">
        <v>3600000</v>
      </c>
      <c r="V32" s="20">
        <v>3600000</v>
      </c>
      <c r="W32" s="20">
        <v>3600000</v>
      </c>
      <c r="X32" s="20">
        <v>43200</v>
      </c>
      <c r="Y32" s="20">
        <v>3556800</v>
      </c>
      <c r="Z32" s="21">
        <v>8233.33</v>
      </c>
      <c r="AA32" s="22">
        <v>43200</v>
      </c>
    </row>
    <row r="33" spans="1:27" ht="13.5">
      <c r="A33" s="23" t="s">
        <v>58</v>
      </c>
      <c r="B33" s="17"/>
      <c r="C33" s="18">
        <v>1217214</v>
      </c>
      <c r="D33" s="18">
        <v>1217214</v>
      </c>
      <c r="E33" s="19">
        <v>5245000</v>
      </c>
      <c r="F33" s="20">
        <v>860</v>
      </c>
      <c r="G33" s="20">
        <v>437083</v>
      </c>
      <c r="H33" s="20">
        <v>437083</v>
      </c>
      <c r="I33" s="20">
        <v>437083</v>
      </c>
      <c r="J33" s="20">
        <v>437083</v>
      </c>
      <c r="K33" s="20">
        <v>437083</v>
      </c>
      <c r="L33" s="20">
        <v>437083</v>
      </c>
      <c r="M33" s="20">
        <v>437083</v>
      </c>
      <c r="N33" s="20">
        <v>437083</v>
      </c>
      <c r="O33" s="20">
        <v>437083</v>
      </c>
      <c r="P33" s="20">
        <v>101000</v>
      </c>
      <c r="Q33" s="20">
        <v>101000</v>
      </c>
      <c r="R33" s="20">
        <v>101000</v>
      </c>
      <c r="S33" s="20">
        <v>101000</v>
      </c>
      <c r="T33" s="20">
        <v>101000</v>
      </c>
      <c r="U33" s="20">
        <v>101000</v>
      </c>
      <c r="V33" s="20">
        <v>101000</v>
      </c>
      <c r="W33" s="20">
        <v>101000</v>
      </c>
      <c r="X33" s="20">
        <v>860</v>
      </c>
      <c r="Y33" s="20">
        <v>100140</v>
      </c>
      <c r="Z33" s="21">
        <v>11644.19</v>
      </c>
      <c r="AA33" s="22">
        <v>860</v>
      </c>
    </row>
    <row r="34" spans="1:27" ht="13.5">
      <c r="A34" s="27" t="s">
        <v>59</v>
      </c>
      <c r="B34" s="28"/>
      <c r="C34" s="29">
        <f aca="true" t="shared" si="3" ref="C34:Y34">SUM(C29:C33)</f>
        <v>44673079</v>
      </c>
      <c r="D34" s="29">
        <f>SUM(D29:D33)</f>
        <v>44673079</v>
      </c>
      <c r="E34" s="30">
        <f t="shared" si="3"/>
        <v>51872000</v>
      </c>
      <c r="F34" s="31">
        <f t="shared" si="3"/>
        <v>45733</v>
      </c>
      <c r="G34" s="31">
        <f t="shared" si="3"/>
        <v>4322668</v>
      </c>
      <c r="H34" s="31">
        <f t="shared" si="3"/>
        <v>4322668</v>
      </c>
      <c r="I34" s="31">
        <f t="shared" si="3"/>
        <v>4322668</v>
      </c>
      <c r="J34" s="31">
        <f t="shared" si="3"/>
        <v>4322668</v>
      </c>
      <c r="K34" s="31">
        <f t="shared" si="3"/>
        <v>4322668</v>
      </c>
      <c r="L34" s="31">
        <f t="shared" si="3"/>
        <v>4322668</v>
      </c>
      <c r="M34" s="31">
        <f t="shared" si="3"/>
        <v>4322668</v>
      </c>
      <c r="N34" s="31">
        <f t="shared" si="3"/>
        <v>4322668</v>
      </c>
      <c r="O34" s="31">
        <f t="shared" si="3"/>
        <v>4322668</v>
      </c>
      <c r="P34" s="31">
        <f t="shared" si="3"/>
        <v>3812000</v>
      </c>
      <c r="Q34" s="31">
        <f t="shared" si="3"/>
        <v>3812000</v>
      </c>
      <c r="R34" s="31">
        <f t="shared" si="3"/>
        <v>3812000</v>
      </c>
      <c r="S34" s="31">
        <f t="shared" si="3"/>
        <v>3812000</v>
      </c>
      <c r="T34" s="31">
        <f t="shared" si="3"/>
        <v>3812000</v>
      </c>
      <c r="U34" s="31">
        <f t="shared" si="3"/>
        <v>3812000</v>
      </c>
      <c r="V34" s="31">
        <f t="shared" si="3"/>
        <v>3812000</v>
      </c>
      <c r="W34" s="31">
        <f t="shared" si="3"/>
        <v>3812000</v>
      </c>
      <c r="X34" s="31">
        <f t="shared" si="3"/>
        <v>45733</v>
      </c>
      <c r="Y34" s="31">
        <f t="shared" si="3"/>
        <v>3766267</v>
      </c>
      <c r="Z34" s="32">
        <f>+IF(X34&lt;&gt;0,+(Y34/X34)*100,0)</f>
        <v>8235.337721120417</v>
      </c>
      <c r="AA34" s="33">
        <f>SUM(AA29:AA33)</f>
        <v>45733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4799419</v>
      </c>
      <c r="D37" s="18">
        <v>4799419</v>
      </c>
      <c r="E37" s="19">
        <v>4456000</v>
      </c>
      <c r="F37" s="20">
        <v>4456</v>
      </c>
      <c r="G37" s="20">
        <v>371333</v>
      </c>
      <c r="H37" s="20">
        <v>371333</v>
      </c>
      <c r="I37" s="20">
        <v>371333</v>
      </c>
      <c r="J37" s="20">
        <v>371333</v>
      </c>
      <c r="K37" s="20">
        <v>371333</v>
      </c>
      <c r="L37" s="20">
        <v>371333</v>
      </c>
      <c r="M37" s="20">
        <v>371333</v>
      </c>
      <c r="N37" s="20">
        <v>371333</v>
      </c>
      <c r="O37" s="20">
        <v>371333</v>
      </c>
      <c r="P37" s="20">
        <v>372000</v>
      </c>
      <c r="Q37" s="20">
        <v>372000</v>
      </c>
      <c r="R37" s="20">
        <v>372000</v>
      </c>
      <c r="S37" s="20">
        <v>372000</v>
      </c>
      <c r="T37" s="20">
        <v>372000</v>
      </c>
      <c r="U37" s="20">
        <v>372000</v>
      </c>
      <c r="V37" s="20">
        <v>372000</v>
      </c>
      <c r="W37" s="20">
        <v>372000</v>
      </c>
      <c r="X37" s="20">
        <v>4456</v>
      </c>
      <c r="Y37" s="20">
        <v>367544</v>
      </c>
      <c r="Z37" s="21">
        <v>8248.29</v>
      </c>
      <c r="AA37" s="22">
        <v>4456</v>
      </c>
    </row>
    <row r="38" spans="1:27" ht="13.5">
      <c r="A38" s="23" t="s">
        <v>58</v>
      </c>
      <c r="B38" s="17"/>
      <c r="C38" s="18">
        <v>15320000</v>
      </c>
      <c r="D38" s="18">
        <v>15320000</v>
      </c>
      <c r="E38" s="19">
        <v>17532000</v>
      </c>
      <c r="F38" s="20">
        <v>15840</v>
      </c>
      <c r="G38" s="20">
        <v>1461000</v>
      </c>
      <c r="H38" s="20">
        <v>1461000</v>
      </c>
      <c r="I38" s="20">
        <v>1461000</v>
      </c>
      <c r="J38" s="20">
        <v>1461000</v>
      </c>
      <c r="K38" s="20">
        <v>1461000</v>
      </c>
      <c r="L38" s="20">
        <v>1461000</v>
      </c>
      <c r="M38" s="20">
        <v>1461000</v>
      </c>
      <c r="N38" s="20">
        <v>1461000</v>
      </c>
      <c r="O38" s="20">
        <v>1461000</v>
      </c>
      <c r="P38" s="20">
        <v>1320000</v>
      </c>
      <c r="Q38" s="20">
        <v>1320000</v>
      </c>
      <c r="R38" s="20">
        <v>1320000</v>
      </c>
      <c r="S38" s="20">
        <v>1320000</v>
      </c>
      <c r="T38" s="20">
        <v>1320000</v>
      </c>
      <c r="U38" s="20">
        <v>1320000</v>
      </c>
      <c r="V38" s="20">
        <v>1320000</v>
      </c>
      <c r="W38" s="20">
        <v>1320000</v>
      </c>
      <c r="X38" s="20">
        <v>15840</v>
      </c>
      <c r="Y38" s="20">
        <v>1304160</v>
      </c>
      <c r="Z38" s="21">
        <v>8233.33</v>
      </c>
      <c r="AA38" s="22">
        <v>15840</v>
      </c>
    </row>
    <row r="39" spans="1:27" ht="13.5">
      <c r="A39" s="27" t="s">
        <v>61</v>
      </c>
      <c r="B39" s="35"/>
      <c r="C39" s="29">
        <f aca="true" t="shared" si="4" ref="C39:Y39">SUM(C37:C38)</f>
        <v>20119419</v>
      </c>
      <c r="D39" s="29">
        <f>SUM(D37:D38)</f>
        <v>20119419</v>
      </c>
      <c r="E39" s="36">
        <f t="shared" si="4"/>
        <v>21988000</v>
      </c>
      <c r="F39" s="37">
        <f t="shared" si="4"/>
        <v>20296</v>
      </c>
      <c r="G39" s="37">
        <f t="shared" si="4"/>
        <v>1832333</v>
      </c>
      <c r="H39" s="37">
        <f t="shared" si="4"/>
        <v>1832333</v>
      </c>
      <c r="I39" s="37">
        <f t="shared" si="4"/>
        <v>1832333</v>
      </c>
      <c r="J39" s="37">
        <f t="shared" si="4"/>
        <v>1832333</v>
      </c>
      <c r="K39" s="37">
        <f t="shared" si="4"/>
        <v>1832333</v>
      </c>
      <c r="L39" s="37">
        <f t="shared" si="4"/>
        <v>1832333</v>
      </c>
      <c r="M39" s="37">
        <f t="shared" si="4"/>
        <v>1832333</v>
      </c>
      <c r="N39" s="37">
        <f t="shared" si="4"/>
        <v>1832333</v>
      </c>
      <c r="O39" s="37">
        <f t="shared" si="4"/>
        <v>1832333</v>
      </c>
      <c r="P39" s="37">
        <f t="shared" si="4"/>
        <v>1692000</v>
      </c>
      <c r="Q39" s="37">
        <f t="shared" si="4"/>
        <v>1692000</v>
      </c>
      <c r="R39" s="37">
        <f t="shared" si="4"/>
        <v>1692000</v>
      </c>
      <c r="S39" s="37">
        <f t="shared" si="4"/>
        <v>1692000</v>
      </c>
      <c r="T39" s="37">
        <f t="shared" si="4"/>
        <v>1692000</v>
      </c>
      <c r="U39" s="37">
        <f t="shared" si="4"/>
        <v>1692000</v>
      </c>
      <c r="V39" s="37">
        <f t="shared" si="4"/>
        <v>1692000</v>
      </c>
      <c r="W39" s="37">
        <f t="shared" si="4"/>
        <v>1692000</v>
      </c>
      <c r="X39" s="37">
        <f t="shared" si="4"/>
        <v>20296</v>
      </c>
      <c r="Y39" s="37">
        <f t="shared" si="4"/>
        <v>1671704</v>
      </c>
      <c r="Z39" s="38">
        <f>+IF(X39&lt;&gt;0,+(Y39/X39)*100,0)</f>
        <v>8236.618052818289</v>
      </c>
      <c r="AA39" s="39">
        <f>SUM(AA37:AA38)</f>
        <v>20296</v>
      </c>
    </row>
    <row r="40" spans="1:27" ht="13.5">
      <c r="A40" s="27" t="s">
        <v>62</v>
      </c>
      <c r="B40" s="28"/>
      <c r="C40" s="29">
        <f aca="true" t="shared" si="5" ref="C40:Y40">+C34+C39</f>
        <v>64792498</v>
      </c>
      <c r="D40" s="29">
        <f>+D34+D39</f>
        <v>64792498</v>
      </c>
      <c r="E40" s="30">
        <f t="shared" si="5"/>
        <v>73860000</v>
      </c>
      <c r="F40" s="31">
        <f t="shared" si="5"/>
        <v>66029</v>
      </c>
      <c r="G40" s="31">
        <f t="shared" si="5"/>
        <v>6155001</v>
      </c>
      <c r="H40" s="31">
        <f t="shared" si="5"/>
        <v>6155001</v>
      </c>
      <c r="I40" s="31">
        <f t="shared" si="5"/>
        <v>6155001</v>
      </c>
      <c r="J40" s="31">
        <f t="shared" si="5"/>
        <v>6155001</v>
      </c>
      <c r="K40" s="31">
        <f t="shared" si="5"/>
        <v>6155001</v>
      </c>
      <c r="L40" s="31">
        <f t="shared" si="5"/>
        <v>6155001</v>
      </c>
      <c r="M40" s="31">
        <f t="shared" si="5"/>
        <v>6155001</v>
      </c>
      <c r="N40" s="31">
        <f t="shared" si="5"/>
        <v>6155001</v>
      </c>
      <c r="O40" s="31">
        <f t="shared" si="5"/>
        <v>6155001</v>
      </c>
      <c r="P40" s="31">
        <f t="shared" si="5"/>
        <v>5504000</v>
      </c>
      <c r="Q40" s="31">
        <f t="shared" si="5"/>
        <v>5504000</v>
      </c>
      <c r="R40" s="31">
        <f t="shared" si="5"/>
        <v>5504000</v>
      </c>
      <c r="S40" s="31">
        <f t="shared" si="5"/>
        <v>5504000</v>
      </c>
      <c r="T40" s="31">
        <f t="shared" si="5"/>
        <v>5504000</v>
      </c>
      <c r="U40" s="31">
        <f t="shared" si="5"/>
        <v>5504000</v>
      </c>
      <c r="V40" s="31">
        <f t="shared" si="5"/>
        <v>5504000</v>
      </c>
      <c r="W40" s="31">
        <f t="shared" si="5"/>
        <v>5504000</v>
      </c>
      <c r="X40" s="31">
        <f t="shared" si="5"/>
        <v>66029</v>
      </c>
      <c r="Y40" s="31">
        <f t="shared" si="5"/>
        <v>5437971</v>
      </c>
      <c r="Z40" s="32">
        <f>+IF(X40&lt;&gt;0,+(Y40/X40)*100,0)</f>
        <v>8235.731269593663</v>
      </c>
      <c r="AA40" s="33">
        <f>+AA34+AA39</f>
        <v>66029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560608675</v>
      </c>
      <c r="D42" s="43">
        <f>+D25-D40</f>
        <v>560608675</v>
      </c>
      <c r="E42" s="44">
        <f t="shared" si="6"/>
        <v>535887000</v>
      </c>
      <c r="F42" s="45">
        <f t="shared" si="6"/>
        <v>573810</v>
      </c>
      <c r="G42" s="45">
        <f t="shared" si="6"/>
        <v>44657250</v>
      </c>
      <c r="H42" s="45">
        <f t="shared" si="6"/>
        <v>44657250</v>
      </c>
      <c r="I42" s="45">
        <f t="shared" si="6"/>
        <v>44657250</v>
      </c>
      <c r="J42" s="45">
        <f t="shared" si="6"/>
        <v>44657250</v>
      </c>
      <c r="K42" s="45">
        <f t="shared" si="6"/>
        <v>44657250</v>
      </c>
      <c r="L42" s="45">
        <f t="shared" si="6"/>
        <v>44657250</v>
      </c>
      <c r="M42" s="45">
        <f t="shared" si="6"/>
        <v>44657250</v>
      </c>
      <c r="N42" s="45">
        <f t="shared" si="6"/>
        <v>44657250</v>
      </c>
      <c r="O42" s="45">
        <f t="shared" si="6"/>
        <v>44657250</v>
      </c>
      <c r="P42" s="45">
        <f t="shared" si="6"/>
        <v>130886000</v>
      </c>
      <c r="Q42" s="45">
        <f t="shared" si="6"/>
        <v>172189000</v>
      </c>
      <c r="R42" s="45">
        <f t="shared" si="6"/>
        <v>172189000</v>
      </c>
      <c r="S42" s="45">
        <f t="shared" si="6"/>
        <v>172189000</v>
      </c>
      <c r="T42" s="45">
        <f t="shared" si="6"/>
        <v>172189000</v>
      </c>
      <c r="U42" s="45">
        <f t="shared" si="6"/>
        <v>172189000</v>
      </c>
      <c r="V42" s="45">
        <f t="shared" si="6"/>
        <v>172189000</v>
      </c>
      <c r="W42" s="45">
        <f t="shared" si="6"/>
        <v>172189000</v>
      </c>
      <c r="X42" s="45">
        <f t="shared" si="6"/>
        <v>573810</v>
      </c>
      <c r="Y42" s="45">
        <f t="shared" si="6"/>
        <v>171615190</v>
      </c>
      <c r="Z42" s="46">
        <f>+IF(X42&lt;&gt;0,+(Y42/X42)*100,0)</f>
        <v>29908.016590857602</v>
      </c>
      <c r="AA42" s="47">
        <f>+AA25-AA40</f>
        <v>573810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549804099</v>
      </c>
      <c r="D45" s="18">
        <v>549804099</v>
      </c>
      <c r="E45" s="19">
        <v>337143000</v>
      </c>
      <c r="F45" s="20">
        <v>549150</v>
      </c>
      <c r="G45" s="20">
        <v>28095250</v>
      </c>
      <c r="H45" s="20">
        <v>28095250</v>
      </c>
      <c r="I45" s="20">
        <v>28095250</v>
      </c>
      <c r="J45" s="20">
        <v>28095250</v>
      </c>
      <c r="K45" s="20">
        <v>28095250</v>
      </c>
      <c r="L45" s="20">
        <v>28095250</v>
      </c>
      <c r="M45" s="20">
        <v>28095250</v>
      </c>
      <c r="N45" s="20">
        <v>28095250</v>
      </c>
      <c r="O45" s="20">
        <v>28095250</v>
      </c>
      <c r="P45" s="20">
        <v>128831000</v>
      </c>
      <c r="Q45" s="20">
        <v>170134000</v>
      </c>
      <c r="R45" s="20">
        <v>170134000</v>
      </c>
      <c r="S45" s="20">
        <v>170134000</v>
      </c>
      <c r="T45" s="20">
        <v>170134000</v>
      </c>
      <c r="U45" s="20">
        <v>170134000</v>
      </c>
      <c r="V45" s="20">
        <v>170134000</v>
      </c>
      <c r="W45" s="20">
        <v>170134000</v>
      </c>
      <c r="X45" s="20">
        <v>549150</v>
      </c>
      <c r="Y45" s="20">
        <v>169584850</v>
      </c>
      <c r="Z45" s="48">
        <v>30881.33</v>
      </c>
      <c r="AA45" s="22">
        <v>549150</v>
      </c>
    </row>
    <row r="46" spans="1:27" ht="13.5">
      <c r="A46" s="23" t="s">
        <v>67</v>
      </c>
      <c r="B46" s="17"/>
      <c r="C46" s="18">
        <v>10804576</v>
      </c>
      <c r="D46" s="18">
        <v>10804576</v>
      </c>
      <c r="E46" s="19">
        <v>198744000</v>
      </c>
      <c r="F46" s="20">
        <v>24660</v>
      </c>
      <c r="G46" s="20">
        <v>16562000</v>
      </c>
      <c r="H46" s="20">
        <v>16562000</v>
      </c>
      <c r="I46" s="20">
        <v>16562000</v>
      </c>
      <c r="J46" s="20">
        <v>16562000</v>
      </c>
      <c r="K46" s="20">
        <v>16562000</v>
      </c>
      <c r="L46" s="20">
        <v>16562000</v>
      </c>
      <c r="M46" s="20">
        <v>16562000</v>
      </c>
      <c r="N46" s="20">
        <v>16562000</v>
      </c>
      <c r="O46" s="20">
        <v>16562000</v>
      </c>
      <c r="P46" s="20">
        <v>2055000</v>
      </c>
      <c r="Q46" s="20">
        <v>2055000</v>
      </c>
      <c r="R46" s="20">
        <v>2055000</v>
      </c>
      <c r="S46" s="20">
        <v>2055000</v>
      </c>
      <c r="T46" s="20">
        <v>2055000</v>
      </c>
      <c r="U46" s="20">
        <v>2055000</v>
      </c>
      <c r="V46" s="20">
        <v>2055000</v>
      </c>
      <c r="W46" s="20">
        <v>2055000</v>
      </c>
      <c r="X46" s="20">
        <v>24660</v>
      </c>
      <c r="Y46" s="20">
        <v>2030340</v>
      </c>
      <c r="Z46" s="48">
        <v>8233.33</v>
      </c>
      <c r="AA46" s="22">
        <v>24660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560608675</v>
      </c>
      <c r="D48" s="51">
        <f>SUM(D45:D47)</f>
        <v>560608675</v>
      </c>
      <c r="E48" s="52">
        <f t="shared" si="7"/>
        <v>535887000</v>
      </c>
      <c r="F48" s="53">
        <f t="shared" si="7"/>
        <v>573810</v>
      </c>
      <c r="G48" s="53">
        <f t="shared" si="7"/>
        <v>44657250</v>
      </c>
      <c r="H48" s="53">
        <f t="shared" si="7"/>
        <v>44657250</v>
      </c>
      <c r="I48" s="53">
        <f t="shared" si="7"/>
        <v>44657250</v>
      </c>
      <c r="J48" s="53">
        <f t="shared" si="7"/>
        <v>44657250</v>
      </c>
      <c r="K48" s="53">
        <f t="shared" si="7"/>
        <v>44657250</v>
      </c>
      <c r="L48" s="53">
        <f t="shared" si="7"/>
        <v>44657250</v>
      </c>
      <c r="M48" s="53">
        <f t="shared" si="7"/>
        <v>44657250</v>
      </c>
      <c r="N48" s="53">
        <f t="shared" si="7"/>
        <v>44657250</v>
      </c>
      <c r="O48" s="53">
        <f t="shared" si="7"/>
        <v>44657250</v>
      </c>
      <c r="P48" s="53">
        <f t="shared" si="7"/>
        <v>130886000</v>
      </c>
      <c r="Q48" s="53">
        <f t="shared" si="7"/>
        <v>172189000</v>
      </c>
      <c r="R48" s="53">
        <f t="shared" si="7"/>
        <v>172189000</v>
      </c>
      <c r="S48" s="53">
        <f t="shared" si="7"/>
        <v>172189000</v>
      </c>
      <c r="T48" s="53">
        <f t="shared" si="7"/>
        <v>172189000</v>
      </c>
      <c r="U48" s="53">
        <f t="shared" si="7"/>
        <v>172189000</v>
      </c>
      <c r="V48" s="53">
        <f t="shared" si="7"/>
        <v>172189000</v>
      </c>
      <c r="W48" s="53">
        <f t="shared" si="7"/>
        <v>172189000</v>
      </c>
      <c r="X48" s="53">
        <f t="shared" si="7"/>
        <v>573810</v>
      </c>
      <c r="Y48" s="53">
        <f t="shared" si="7"/>
        <v>171615190</v>
      </c>
      <c r="Z48" s="54">
        <f>+IF(X48&lt;&gt;0,+(Y48/X48)*100,0)</f>
        <v>29908.016590857602</v>
      </c>
      <c r="AA48" s="55">
        <f>SUM(AA45:AA47)</f>
        <v>573810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1464740</v>
      </c>
      <c r="D6" s="18">
        <v>1464740</v>
      </c>
      <c r="E6" s="19">
        <v>2385903</v>
      </c>
      <c r="F6" s="20">
        <v>2385903</v>
      </c>
      <c r="G6" s="20">
        <v>10703353</v>
      </c>
      <c r="H6" s="20">
        <v>6925111</v>
      </c>
      <c r="I6" s="20">
        <v>2321588</v>
      </c>
      <c r="J6" s="20">
        <v>2321588</v>
      </c>
      <c r="K6" s="20">
        <v>939392</v>
      </c>
      <c r="L6" s="20">
        <v>9814498</v>
      </c>
      <c r="M6" s="20">
        <v>7565504</v>
      </c>
      <c r="N6" s="20">
        <v>7565504</v>
      </c>
      <c r="O6" s="20">
        <v>3164123</v>
      </c>
      <c r="P6" s="20">
        <v>6530756</v>
      </c>
      <c r="Q6" s="20">
        <v>20287122</v>
      </c>
      <c r="R6" s="20">
        <v>20287122</v>
      </c>
      <c r="S6" s="20">
        <v>18121947</v>
      </c>
      <c r="T6" s="20">
        <v>12617986</v>
      </c>
      <c r="U6" s="20">
        <v>10696431</v>
      </c>
      <c r="V6" s="20">
        <v>10696431</v>
      </c>
      <c r="W6" s="20">
        <v>10696431</v>
      </c>
      <c r="X6" s="20">
        <v>2385903</v>
      </c>
      <c r="Y6" s="20">
        <v>8310528</v>
      </c>
      <c r="Z6" s="21">
        <v>348.32</v>
      </c>
      <c r="AA6" s="22">
        <v>2385903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1637483</v>
      </c>
      <c r="D8" s="18">
        <v>1637483</v>
      </c>
      <c r="E8" s="19">
        <v>6000000</v>
      </c>
      <c r="F8" s="20">
        <v>6000000</v>
      </c>
      <c r="G8" s="20">
        <v>73407565</v>
      </c>
      <c r="H8" s="20">
        <v>74727417</v>
      </c>
      <c r="I8" s="20">
        <v>81576028</v>
      </c>
      <c r="J8" s="20">
        <v>81576028</v>
      </c>
      <c r="K8" s="20">
        <v>83102818</v>
      </c>
      <c r="L8" s="20">
        <v>84211110</v>
      </c>
      <c r="M8" s="20">
        <v>84053387</v>
      </c>
      <c r="N8" s="20">
        <v>84053387</v>
      </c>
      <c r="O8" s="20">
        <v>83531387</v>
      </c>
      <c r="P8" s="20">
        <v>72169946</v>
      </c>
      <c r="Q8" s="20">
        <v>79366562</v>
      </c>
      <c r="R8" s="20">
        <v>79366562</v>
      </c>
      <c r="S8" s="20">
        <v>79943242</v>
      </c>
      <c r="T8" s="20">
        <v>79283213</v>
      </c>
      <c r="U8" s="20">
        <v>80828664</v>
      </c>
      <c r="V8" s="20">
        <v>80828664</v>
      </c>
      <c r="W8" s="20">
        <v>80828664</v>
      </c>
      <c r="X8" s="20">
        <v>6000000</v>
      </c>
      <c r="Y8" s="20">
        <v>74828664</v>
      </c>
      <c r="Z8" s="21">
        <v>1247.14</v>
      </c>
      <c r="AA8" s="22">
        <v>6000000</v>
      </c>
    </row>
    <row r="9" spans="1:27" ht="13.5">
      <c r="A9" s="23" t="s">
        <v>36</v>
      </c>
      <c r="B9" s="17"/>
      <c r="C9" s="18">
        <v>1867703</v>
      </c>
      <c r="D9" s="18">
        <v>1867703</v>
      </c>
      <c r="E9" s="19">
        <v>9501908</v>
      </c>
      <c r="F9" s="20">
        <v>9501908</v>
      </c>
      <c r="G9" s="20">
        <v>28156236</v>
      </c>
      <c r="H9" s="20">
        <v>28609700</v>
      </c>
      <c r="I9" s="20">
        <v>29773307</v>
      </c>
      <c r="J9" s="20">
        <v>29773307</v>
      </c>
      <c r="K9" s="20">
        <v>30396235</v>
      </c>
      <c r="L9" s="20">
        <v>31213336</v>
      </c>
      <c r="M9" s="20">
        <v>32058410</v>
      </c>
      <c r="N9" s="20">
        <v>32058410</v>
      </c>
      <c r="O9" s="20">
        <v>32462557</v>
      </c>
      <c r="P9" s="20">
        <v>32925338</v>
      </c>
      <c r="Q9" s="20">
        <v>33215718</v>
      </c>
      <c r="R9" s="20">
        <v>33215718</v>
      </c>
      <c r="S9" s="20">
        <v>33731804</v>
      </c>
      <c r="T9" s="20">
        <v>34170419</v>
      </c>
      <c r="U9" s="20">
        <v>35603726</v>
      </c>
      <c r="V9" s="20">
        <v>35603726</v>
      </c>
      <c r="W9" s="20">
        <v>35603726</v>
      </c>
      <c r="X9" s="20">
        <v>9501908</v>
      </c>
      <c r="Y9" s="20">
        <v>26101818</v>
      </c>
      <c r="Z9" s="21">
        <v>274.7</v>
      </c>
      <c r="AA9" s="22">
        <v>9501908</v>
      </c>
    </row>
    <row r="10" spans="1:27" ht="13.5">
      <c r="A10" s="23" t="s">
        <v>37</v>
      </c>
      <c r="B10" s="17"/>
      <c r="C10" s="18">
        <v>37270</v>
      </c>
      <c r="D10" s="18">
        <v>37270</v>
      </c>
      <c r="E10" s="19">
        <v>153378</v>
      </c>
      <c r="F10" s="20">
        <v>153378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153378</v>
      </c>
      <c r="Y10" s="24">
        <v>-153378</v>
      </c>
      <c r="Z10" s="25">
        <v>-100</v>
      </c>
      <c r="AA10" s="26">
        <v>153378</v>
      </c>
    </row>
    <row r="11" spans="1:27" ht="13.5">
      <c r="A11" s="23" t="s">
        <v>38</v>
      </c>
      <c r="B11" s="17"/>
      <c r="C11" s="18">
        <v>412399</v>
      </c>
      <c r="D11" s="18">
        <v>412399</v>
      </c>
      <c r="E11" s="19">
        <v>388710</v>
      </c>
      <c r="F11" s="20">
        <v>388710</v>
      </c>
      <c r="G11" s="20">
        <v>412399</v>
      </c>
      <c r="H11" s="20">
        <v>412399</v>
      </c>
      <c r="I11" s="20">
        <v>412399</v>
      </c>
      <c r="J11" s="20">
        <v>412399</v>
      </c>
      <c r="K11" s="20">
        <v>412399</v>
      </c>
      <c r="L11" s="20">
        <v>412399</v>
      </c>
      <c r="M11" s="20">
        <v>412399</v>
      </c>
      <c r="N11" s="20">
        <v>412399</v>
      </c>
      <c r="O11" s="20">
        <v>412399</v>
      </c>
      <c r="P11" s="20">
        <v>412399</v>
      </c>
      <c r="Q11" s="20">
        <v>412399</v>
      </c>
      <c r="R11" s="20">
        <v>412399</v>
      </c>
      <c r="S11" s="20">
        <v>412399</v>
      </c>
      <c r="T11" s="20">
        <v>412399</v>
      </c>
      <c r="U11" s="20">
        <v>412399</v>
      </c>
      <c r="V11" s="20">
        <v>412399</v>
      </c>
      <c r="W11" s="20">
        <v>412399</v>
      </c>
      <c r="X11" s="20">
        <v>388710</v>
      </c>
      <c r="Y11" s="20">
        <v>23689</v>
      </c>
      <c r="Z11" s="21">
        <v>6.09</v>
      </c>
      <c r="AA11" s="22">
        <v>388710</v>
      </c>
    </row>
    <row r="12" spans="1:27" ht="13.5">
      <c r="A12" s="27" t="s">
        <v>39</v>
      </c>
      <c r="B12" s="28"/>
      <c r="C12" s="29">
        <f aca="true" t="shared" si="0" ref="C12:Y12">SUM(C6:C11)</f>
        <v>5419595</v>
      </c>
      <c r="D12" s="29">
        <f>SUM(D6:D11)</f>
        <v>5419595</v>
      </c>
      <c r="E12" s="30">
        <f t="shared" si="0"/>
        <v>18429899</v>
      </c>
      <c r="F12" s="31">
        <f t="shared" si="0"/>
        <v>18429899</v>
      </c>
      <c r="G12" s="31">
        <f t="shared" si="0"/>
        <v>112679553</v>
      </c>
      <c r="H12" s="31">
        <f t="shared" si="0"/>
        <v>110674627</v>
      </c>
      <c r="I12" s="31">
        <f t="shared" si="0"/>
        <v>114083322</v>
      </c>
      <c r="J12" s="31">
        <f t="shared" si="0"/>
        <v>114083322</v>
      </c>
      <c r="K12" s="31">
        <f t="shared" si="0"/>
        <v>114850844</v>
      </c>
      <c r="L12" s="31">
        <f t="shared" si="0"/>
        <v>125651343</v>
      </c>
      <c r="M12" s="31">
        <f t="shared" si="0"/>
        <v>124089700</v>
      </c>
      <c r="N12" s="31">
        <f t="shared" si="0"/>
        <v>124089700</v>
      </c>
      <c r="O12" s="31">
        <f t="shared" si="0"/>
        <v>119570466</v>
      </c>
      <c r="P12" s="31">
        <f t="shared" si="0"/>
        <v>112038439</v>
      </c>
      <c r="Q12" s="31">
        <f t="shared" si="0"/>
        <v>133281801</v>
      </c>
      <c r="R12" s="31">
        <f t="shared" si="0"/>
        <v>133281801</v>
      </c>
      <c r="S12" s="31">
        <f t="shared" si="0"/>
        <v>132209392</v>
      </c>
      <c r="T12" s="31">
        <f t="shared" si="0"/>
        <v>126484017</v>
      </c>
      <c r="U12" s="31">
        <f t="shared" si="0"/>
        <v>127541220</v>
      </c>
      <c r="V12" s="31">
        <f t="shared" si="0"/>
        <v>127541220</v>
      </c>
      <c r="W12" s="31">
        <f t="shared" si="0"/>
        <v>127541220</v>
      </c>
      <c r="X12" s="31">
        <f t="shared" si="0"/>
        <v>18429899</v>
      </c>
      <c r="Y12" s="31">
        <f t="shared" si="0"/>
        <v>109111321</v>
      </c>
      <c r="Z12" s="32">
        <f>+IF(X12&lt;&gt;0,+(Y12/X12)*100,0)</f>
        <v>592.0342862432398</v>
      </c>
      <c r="AA12" s="33">
        <f>SUM(AA6:AA11)</f>
        <v>18429899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137648</v>
      </c>
      <c r="D16" s="18">
        <v>137648</v>
      </c>
      <c r="E16" s="19">
        <v>5000000</v>
      </c>
      <c r="F16" s="20">
        <v>5000000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5000000</v>
      </c>
      <c r="Y16" s="24">
        <v>-5000000</v>
      </c>
      <c r="Z16" s="25">
        <v>-100</v>
      </c>
      <c r="AA16" s="26">
        <v>5000000</v>
      </c>
    </row>
    <row r="17" spans="1:27" ht="13.5">
      <c r="A17" s="23" t="s">
        <v>43</v>
      </c>
      <c r="B17" s="17"/>
      <c r="C17" s="18">
        <v>432000</v>
      </c>
      <c r="D17" s="18">
        <v>432000</v>
      </c>
      <c r="E17" s="19">
        <v>432000</v>
      </c>
      <c r="F17" s="20">
        <v>432000</v>
      </c>
      <c r="G17" s="20">
        <v>432000</v>
      </c>
      <c r="H17" s="20">
        <v>432000</v>
      </c>
      <c r="I17" s="20">
        <v>432000</v>
      </c>
      <c r="J17" s="20">
        <v>432000</v>
      </c>
      <c r="K17" s="20">
        <v>432000</v>
      </c>
      <c r="L17" s="20">
        <v>432000</v>
      </c>
      <c r="M17" s="20">
        <v>432000</v>
      </c>
      <c r="N17" s="20">
        <v>432000</v>
      </c>
      <c r="O17" s="20">
        <v>432000</v>
      </c>
      <c r="P17" s="20">
        <v>432000</v>
      </c>
      <c r="Q17" s="20">
        <v>432000</v>
      </c>
      <c r="R17" s="20">
        <v>432000</v>
      </c>
      <c r="S17" s="20">
        <v>432000</v>
      </c>
      <c r="T17" s="20">
        <v>432000</v>
      </c>
      <c r="U17" s="20">
        <v>432000</v>
      </c>
      <c r="V17" s="20">
        <v>432000</v>
      </c>
      <c r="W17" s="20">
        <v>432000</v>
      </c>
      <c r="X17" s="20">
        <v>432000</v>
      </c>
      <c r="Y17" s="20"/>
      <c r="Z17" s="21"/>
      <c r="AA17" s="22">
        <v>432000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206339435</v>
      </c>
      <c r="D19" s="18">
        <v>206339435</v>
      </c>
      <c r="E19" s="19">
        <v>193788390</v>
      </c>
      <c r="F19" s="20">
        <v>193788390</v>
      </c>
      <c r="G19" s="20">
        <v>208409439</v>
      </c>
      <c r="H19" s="20">
        <v>210163889</v>
      </c>
      <c r="I19" s="20">
        <v>216435134</v>
      </c>
      <c r="J19" s="20">
        <v>216435134</v>
      </c>
      <c r="K19" s="20">
        <v>218809924</v>
      </c>
      <c r="L19" s="20">
        <v>222059483</v>
      </c>
      <c r="M19" s="20">
        <v>225041284</v>
      </c>
      <c r="N19" s="20">
        <v>225041284</v>
      </c>
      <c r="O19" s="20">
        <v>225805110</v>
      </c>
      <c r="P19" s="20">
        <v>227235912</v>
      </c>
      <c r="Q19" s="20">
        <v>231124392</v>
      </c>
      <c r="R19" s="20">
        <v>231124392</v>
      </c>
      <c r="S19" s="20">
        <v>233828322</v>
      </c>
      <c r="T19" s="20">
        <v>235328322</v>
      </c>
      <c r="U19" s="20">
        <v>240829945</v>
      </c>
      <c r="V19" s="20">
        <v>240829945</v>
      </c>
      <c r="W19" s="20">
        <v>240829945</v>
      </c>
      <c r="X19" s="20">
        <v>193788390</v>
      </c>
      <c r="Y19" s="20">
        <v>47041555</v>
      </c>
      <c r="Z19" s="21">
        <v>24.27</v>
      </c>
      <c r="AA19" s="22">
        <v>193788390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47883</v>
      </c>
      <c r="D22" s="18">
        <v>47883</v>
      </c>
      <c r="E22" s="19">
        <v>80410</v>
      </c>
      <c r="F22" s="20">
        <v>80410</v>
      </c>
      <c r="G22" s="20">
        <v>111092</v>
      </c>
      <c r="H22" s="20">
        <v>111092</v>
      </c>
      <c r="I22" s="20">
        <v>111092</v>
      </c>
      <c r="J22" s="20">
        <v>111092</v>
      </c>
      <c r="K22" s="20">
        <v>111092</v>
      </c>
      <c r="L22" s="20">
        <v>111092</v>
      </c>
      <c r="M22" s="20">
        <v>111092</v>
      </c>
      <c r="N22" s="20">
        <v>111092</v>
      </c>
      <c r="O22" s="20">
        <v>111092</v>
      </c>
      <c r="P22" s="20">
        <v>111092</v>
      </c>
      <c r="Q22" s="20">
        <v>111092</v>
      </c>
      <c r="R22" s="20">
        <v>111092</v>
      </c>
      <c r="S22" s="20">
        <v>111092</v>
      </c>
      <c r="T22" s="20">
        <v>111092</v>
      </c>
      <c r="U22" s="20">
        <v>111092</v>
      </c>
      <c r="V22" s="20">
        <v>111092</v>
      </c>
      <c r="W22" s="20">
        <v>111092</v>
      </c>
      <c r="X22" s="20">
        <v>80410</v>
      </c>
      <c r="Y22" s="20">
        <v>30682</v>
      </c>
      <c r="Z22" s="21">
        <v>38.16</v>
      </c>
      <c r="AA22" s="22">
        <v>80410</v>
      </c>
    </row>
    <row r="23" spans="1:27" ht="13.5">
      <c r="A23" s="23" t="s">
        <v>49</v>
      </c>
      <c r="B23" s="17"/>
      <c r="C23" s="18">
        <v>147149</v>
      </c>
      <c r="D23" s="18">
        <v>147149</v>
      </c>
      <c r="E23" s="19">
        <v>284157</v>
      </c>
      <c r="F23" s="20">
        <v>284157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284157</v>
      </c>
      <c r="Y23" s="24">
        <v>-284157</v>
      </c>
      <c r="Z23" s="25">
        <v>-100</v>
      </c>
      <c r="AA23" s="26">
        <v>284157</v>
      </c>
    </row>
    <row r="24" spans="1:27" ht="13.5">
      <c r="A24" s="27" t="s">
        <v>50</v>
      </c>
      <c r="B24" s="35"/>
      <c r="C24" s="29">
        <f aca="true" t="shared" si="1" ref="C24:Y24">SUM(C15:C23)</f>
        <v>207104115</v>
      </c>
      <c r="D24" s="29">
        <f>SUM(D15:D23)</f>
        <v>207104115</v>
      </c>
      <c r="E24" s="36">
        <f t="shared" si="1"/>
        <v>199584957</v>
      </c>
      <c r="F24" s="37">
        <f t="shared" si="1"/>
        <v>199584957</v>
      </c>
      <c r="G24" s="37">
        <f t="shared" si="1"/>
        <v>208952531</v>
      </c>
      <c r="H24" s="37">
        <f t="shared" si="1"/>
        <v>210706981</v>
      </c>
      <c r="I24" s="37">
        <f t="shared" si="1"/>
        <v>216978226</v>
      </c>
      <c r="J24" s="37">
        <f t="shared" si="1"/>
        <v>216978226</v>
      </c>
      <c r="K24" s="37">
        <f t="shared" si="1"/>
        <v>219353016</v>
      </c>
      <c r="L24" s="37">
        <f t="shared" si="1"/>
        <v>222602575</v>
      </c>
      <c r="M24" s="37">
        <f t="shared" si="1"/>
        <v>225584376</v>
      </c>
      <c r="N24" s="37">
        <f t="shared" si="1"/>
        <v>225584376</v>
      </c>
      <c r="O24" s="37">
        <f t="shared" si="1"/>
        <v>226348202</v>
      </c>
      <c r="P24" s="37">
        <f t="shared" si="1"/>
        <v>227779004</v>
      </c>
      <c r="Q24" s="37">
        <f t="shared" si="1"/>
        <v>231667484</v>
      </c>
      <c r="R24" s="37">
        <f t="shared" si="1"/>
        <v>231667484</v>
      </c>
      <c r="S24" s="37">
        <f t="shared" si="1"/>
        <v>234371414</v>
      </c>
      <c r="T24" s="37">
        <f t="shared" si="1"/>
        <v>235871414</v>
      </c>
      <c r="U24" s="37">
        <f t="shared" si="1"/>
        <v>241373037</v>
      </c>
      <c r="V24" s="37">
        <f t="shared" si="1"/>
        <v>241373037</v>
      </c>
      <c r="W24" s="37">
        <f t="shared" si="1"/>
        <v>241373037</v>
      </c>
      <c r="X24" s="37">
        <f t="shared" si="1"/>
        <v>199584957</v>
      </c>
      <c r="Y24" s="37">
        <f t="shared" si="1"/>
        <v>41788080</v>
      </c>
      <c r="Z24" s="38">
        <f>+IF(X24&lt;&gt;0,+(Y24/X24)*100,0)</f>
        <v>20.93748979288053</v>
      </c>
      <c r="AA24" s="39">
        <f>SUM(AA15:AA23)</f>
        <v>199584957</v>
      </c>
    </row>
    <row r="25" spans="1:27" ht="13.5">
      <c r="A25" s="27" t="s">
        <v>51</v>
      </c>
      <c r="B25" s="28"/>
      <c r="C25" s="29">
        <f aca="true" t="shared" si="2" ref="C25:Y25">+C12+C24</f>
        <v>212523710</v>
      </c>
      <c r="D25" s="29">
        <f>+D12+D24</f>
        <v>212523710</v>
      </c>
      <c r="E25" s="30">
        <f t="shared" si="2"/>
        <v>218014856</v>
      </c>
      <c r="F25" s="31">
        <f t="shared" si="2"/>
        <v>218014856</v>
      </c>
      <c r="G25" s="31">
        <f t="shared" si="2"/>
        <v>321632084</v>
      </c>
      <c r="H25" s="31">
        <f t="shared" si="2"/>
        <v>321381608</v>
      </c>
      <c r="I25" s="31">
        <f t="shared" si="2"/>
        <v>331061548</v>
      </c>
      <c r="J25" s="31">
        <f t="shared" si="2"/>
        <v>331061548</v>
      </c>
      <c r="K25" s="31">
        <f t="shared" si="2"/>
        <v>334203860</v>
      </c>
      <c r="L25" s="31">
        <f t="shared" si="2"/>
        <v>348253918</v>
      </c>
      <c r="M25" s="31">
        <f t="shared" si="2"/>
        <v>349674076</v>
      </c>
      <c r="N25" s="31">
        <f t="shared" si="2"/>
        <v>349674076</v>
      </c>
      <c r="O25" s="31">
        <f t="shared" si="2"/>
        <v>345918668</v>
      </c>
      <c r="P25" s="31">
        <f t="shared" si="2"/>
        <v>339817443</v>
      </c>
      <c r="Q25" s="31">
        <f t="shared" si="2"/>
        <v>364949285</v>
      </c>
      <c r="R25" s="31">
        <f t="shared" si="2"/>
        <v>364949285</v>
      </c>
      <c r="S25" s="31">
        <f t="shared" si="2"/>
        <v>366580806</v>
      </c>
      <c r="T25" s="31">
        <f t="shared" si="2"/>
        <v>362355431</v>
      </c>
      <c r="U25" s="31">
        <f t="shared" si="2"/>
        <v>368914257</v>
      </c>
      <c r="V25" s="31">
        <f t="shared" si="2"/>
        <v>368914257</v>
      </c>
      <c r="W25" s="31">
        <f t="shared" si="2"/>
        <v>368914257</v>
      </c>
      <c r="X25" s="31">
        <f t="shared" si="2"/>
        <v>218014856</v>
      </c>
      <c r="Y25" s="31">
        <f t="shared" si="2"/>
        <v>150899401</v>
      </c>
      <c r="Z25" s="32">
        <f>+IF(X25&lt;&gt;0,+(Y25/X25)*100,0)</f>
        <v>69.21519192251743</v>
      </c>
      <c r="AA25" s="33">
        <f>+AA12+AA24</f>
        <v>218014856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1863</v>
      </c>
      <c r="H29" s="20">
        <v>1061202</v>
      </c>
      <c r="I29" s="20">
        <v>4131470</v>
      </c>
      <c r="J29" s="20">
        <v>4131470</v>
      </c>
      <c r="K29" s="20">
        <v>1878836</v>
      </c>
      <c r="L29" s="20">
        <v>48971</v>
      </c>
      <c r="M29" s="20">
        <v>69188</v>
      </c>
      <c r="N29" s="20">
        <v>69188</v>
      </c>
      <c r="O29" s="20">
        <v>50297</v>
      </c>
      <c r="P29" s="20">
        <v>68893</v>
      </c>
      <c r="Q29" s="20">
        <v>44409</v>
      </c>
      <c r="R29" s="20">
        <v>44409</v>
      </c>
      <c r="S29" s="20">
        <v>68605</v>
      </c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1790322</v>
      </c>
      <c r="D30" s="18">
        <v>1790322</v>
      </c>
      <c r="E30" s="19">
        <v>1541756</v>
      </c>
      <c r="F30" s="20">
        <v>1418963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3971072</v>
      </c>
      <c r="U30" s="20">
        <v>6956187</v>
      </c>
      <c r="V30" s="20">
        <v>6956187</v>
      </c>
      <c r="W30" s="20">
        <v>6956187</v>
      </c>
      <c r="X30" s="20">
        <v>1418963</v>
      </c>
      <c r="Y30" s="20">
        <v>5537224</v>
      </c>
      <c r="Z30" s="21">
        <v>390.23</v>
      </c>
      <c r="AA30" s="22">
        <v>1418963</v>
      </c>
    </row>
    <row r="31" spans="1:27" ht="13.5">
      <c r="A31" s="23" t="s">
        <v>56</v>
      </c>
      <c r="B31" s="17"/>
      <c r="C31" s="18">
        <v>227463</v>
      </c>
      <c r="D31" s="18">
        <v>227463</v>
      </c>
      <c r="E31" s="19">
        <v>237247</v>
      </c>
      <c r="F31" s="20">
        <v>237247</v>
      </c>
      <c r="G31" s="20">
        <v>226751</v>
      </c>
      <c r="H31" s="20">
        <v>228659</v>
      </c>
      <c r="I31" s="20">
        <v>228659</v>
      </c>
      <c r="J31" s="20">
        <v>228659</v>
      </c>
      <c r="K31" s="20">
        <v>228658</v>
      </c>
      <c r="L31" s="20">
        <v>228659</v>
      </c>
      <c r="M31" s="20">
        <v>228659</v>
      </c>
      <c r="N31" s="20">
        <v>228659</v>
      </c>
      <c r="O31" s="20">
        <v>229505</v>
      </c>
      <c r="P31" s="20">
        <v>229505</v>
      </c>
      <c r="Q31" s="20">
        <v>229505</v>
      </c>
      <c r="R31" s="20">
        <v>229505</v>
      </c>
      <c r="S31" s="20">
        <v>229504</v>
      </c>
      <c r="T31" s="20">
        <v>229505</v>
      </c>
      <c r="U31" s="20">
        <v>229505</v>
      </c>
      <c r="V31" s="20">
        <v>229505</v>
      </c>
      <c r="W31" s="20">
        <v>229505</v>
      </c>
      <c r="X31" s="20">
        <v>237247</v>
      </c>
      <c r="Y31" s="20">
        <v>-7742</v>
      </c>
      <c r="Z31" s="21">
        <v>-3.26</v>
      </c>
      <c r="AA31" s="22">
        <v>237247</v>
      </c>
    </row>
    <row r="32" spans="1:27" ht="13.5">
      <c r="A32" s="23" t="s">
        <v>57</v>
      </c>
      <c r="B32" s="17"/>
      <c r="C32" s="18">
        <v>19360656</v>
      </c>
      <c r="D32" s="18">
        <v>19360656</v>
      </c>
      <c r="E32" s="19">
        <v>9700000</v>
      </c>
      <c r="F32" s="20">
        <v>9700000</v>
      </c>
      <c r="G32" s="20">
        <v>15172604</v>
      </c>
      <c r="H32" s="20">
        <v>17197913</v>
      </c>
      <c r="I32" s="20">
        <v>17489239</v>
      </c>
      <c r="J32" s="20">
        <v>17489239</v>
      </c>
      <c r="K32" s="20">
        <v>22346019</v>
      </c>
      <c r="L32" s="20">
        <v>23655870</v>
      </c>
      <c r="M32" s="20">
        <v>19961928</v>
      </c>
      <c r="N32" s="20">
        <v>19961928</v>
      </c>
      <c r="O32" s="20">
        <v>19537430</v>
      </c>
      <c r="P32" s="20">
        <v>20641103</v>
      </c>
      <c r="Q32" s="20">
        <v>18238542</v>
      </c>
      <c r="R32" s="20">
        <v>18238542</v>
      </c>
      <c r="S32" s="20">
        <v>18850385</v>
      </c>
      <c r="T32" s="20">
        <v>52359446</v>
      </c>
      <c r="U32" s="20">
        <v>58927591</v>
      </c>
      <c r="V32" s="20">
        <v>58927591</v>
      </c>
      <c r="W32" s="20">
        <v>58927591</v>
      </c>
      <c r="X32" s="20">
        <v>9700000</v>
      </c>
      <c r="Y32" s="20">
        <v>49227591</v>
      </c>
      <c r="Z32" s="21">
        <v>507.5</v>
      </c>
      <c r="AA32" s="22">
        <v>9700000</v>
      </c>
    </row>
    <row r="33" spans="1:27" ht="13.5">
      <c r="A33" s="23" t="s">
        <v>58</v>
      </c>
      <c r="B33" s="17"/>
      <c r="C33" s="18">
        <v>5104364</v>
      </c>
      <c r="D33" s="18">
        <v>5104364</v>
      </c>
      <c r="E33" s="19">
        <v>2357000</v>
      </c>
      <c r="F33" s="20">
        <v>2479793</v>
      </c>
      <c r="G33" s="20">
        <v>70065736</v>
      </c>
      <c r="H33" s="20">
        <v>71049735</v>
      </c>
      <c r="I33" s="20">
        <v>70350761</v>
      </c>
      <c r="J33" s="20">
        <v>70350761</v>
      </c>
      <c r="K33" s="20">
        <v>70781215</v>
      </c>
      <c r="L33" s="20">
        <v>71307723</v>
      </c>
      <c r="M33" s="20">
        <v>71351887</v>
      </c>
      <c r="N33" s="20">
        <v>71351887</v>
      </c>
      <c r="O33" s="20">
        <v>71298017</v>
      </c>
      <c r="P33" s="20">
        <v>69821317</v>
      </c>
      <c r="Q33" s="20">
        <v>69784537</v>
      </c>
      <c r="R33" s="20">
        <v>69784537</v>
      </c>
      <c r="S33" s="20">
        <v>76543328</v>
      </c>
      <c r="T33" s="20">
        <v>70803143</v>
      </c>
      <c r="U33" s="20">
        <v>81901975</v>
      </c>
      <c r="V33" s="20">
        <v>81901975</v>
      </c>
      <c r="W33" s="20">
        <v>81901975</v>
      </c>
      <c r="X33" s="20">
        <v>2479793</v>
      </c>
      <c r="Y33" s="20">
        <v>79422182</v>
      </c>
      <c r="Z33" s="21">
        <v>3202.77</v>
      </c>
      <c r="AA33" s="22">
        <v>2479793</v>
      </c>
    </row>
    <row r="34" spans="1:27" ht="13.5">
      <c r="A34" s="27" t="s">
        <v>59</v>
      </c>
      <c r="B34" s="28"/>
      <c r="C34" s="29">
        <f aca="true" t="shared" si="3" ref="C34:Y34">SUM(C29:C33)</f>
        <v>26482805</v>
      </c>
      <c r="D34" s="29">
        <f>SUM(D29:D33)</f>
        <v>26482805</v>
      </c>
      <c r="E34" s="30">
        <f t="shared" si="3"/>
        <v>13836003</v>
      </c>
      <c r="F34" s="31">
        <f t="shared" si="3"/>
        <v>13836003</v>
      </c>
      <c r="G34" s="31">
        <f t="shared" si="3"/>
        <v>85466954</v>
      </c>
      <c r="H34" s="31">
        <f t="shared" si="3"/>
        <v>89537509</v>
      </c>
      <c r="I34" s="31">
        <f t="shared" si="3"/>
        <v>92200129</v>
      </c>
      <c r="J34" s="31">
        <f t="shared" si="3"/>
        <v>92200129</v>
      </c>
      <c r="K34" s="31">
        <f t="shared" si="3"/>
        <v>95234728</v>
      </c>
      <c r="L34" s="31">
        <f t="shared" si="3"/>
        <v>95241223</v>
      </c>
      <c r="M34" s="31">
        <f t="shared" si="3"/>
        <v>91611662</v>
      </c>
      <c r="N34" s="31">
        <f t="shared" si="3"/>
        <v>91611662</v>
      </c>
      <c r="O34" s="31">
        <f t="shared" si="3"/>
        <v>91115249</v>
      </c>
      <c r="P34" s="31">
        <f t="shared" si="3"/>
        <v>90760818</v>
      </c>
      <c r="Q34" s="31">
        <f t="shared" si="3"/>
        <v>88296993</v>
      </c>
      <c r="R34" s="31">
        <f t="shared" si="3"/>
        <v>88296993</v>
      </c>
      <c r="S34" s="31">
        <f t="shared" si="3"/>
        <v>95691822</v>
      </c>
      <c r="T34" s="31">
        <f t="shared" si="3"/>
        <v>127363166</v>
      </c>
      <c r="U34" s="31">
        <f t="shared" si="3"/>
        <v>148015258</v>
      </c>
      <c r="V34" s="31">
        <f t="shared" si="3"/>
        <v>148015258</v>
      </c>
      <c r="W34" s="31">
        <f t="shared" si="3"/>
        <v>148015258</v>
      </c>
      <c r="X34" s="31">
        <f t="shared" si="3"/>
        <v>13836003</v>
      </c>
      <c r="Y34" s="31">
        <f t="shared" si="3"/>
        <v>134179255</v>
      </c>
      <c r="Z34" s="32">
        <f>+IF(X34&lt;&gt;0,+(Y34/X34)*100,0)</f>
        <v>969.7833615676435</v>
      </c>
      <c r="AA34" s="33">
        <f>SUM(AA29:AA33)</f>
        <v>13836003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1475601</v>
      </c>
      <c r="H37" s="20">
        <v>1468231</v>
      </c>
      <c r="I37" s="20">
        <v>1468231</v>
      </c>
      <c r="J37" s="20">
        <v>1468231</v>
      </c>
      <c r="K37" s="20">
        <v>1464546</v>
      </c>
      <c r="L37" s="20">
        <v>1464546</v>
      </c>
      <c r="M37" s="20">
        <v>1464546</v>
      </c>
      <c r="N37" s="20">
        <v>1464546</v>
      </c>
      <c r="O37" s="20">
        <v>1464546</v>
      </c>
      <c r="P37" s="20">
        <v>1464546</v>
      </c>
      <c r="Q37" s="20">
        <v>1464546</v>
      </c>
      <c r="R37" s="20">
        <v>1464546</v>
      </c>
      <c r="S37" s="20">
        <v>1464546</v>
      </c>
      <c r="T37" s="20">
        <v>1464546</v>
      </c>
      <c r="U37" s="20">
        <v>1550963</v>
      </c>
      <c r="V37" s="20">
        <v>1550963</v>
      </c>
      <c r="W37" s="20">
        <v>1550963</v>
      </c>
      <c r="X37" s="20"/>
      <c r="Y37" s="20">
        <v>1550963</v>
      </c>
      <c r="Z37" s="21"/>
      <c r="AA37" s="22"/>
    </row>
    <row r="38" spans="1:27" ht="13.5">
      <c r="A38" s="23" t="s">
        <v>58</v>
      </c>
      <c r="B38" s="17"/>
      <c r="C38" s="18">
        <v>1900877</v>
      </c>
      <c r="D38" s="18">
        <v>1900877</v>
      </c>
      <c r="E38" s="19">
        <v>7783653</v>
      </c>
      <c r="F38" s="20">
        <v>7783653</v>
      </c>
      <c r="G38" s="20">
        <v>23654541</v>
      </c>
      <c r="H38" s="20">
        <v>26255253</v>
      </c>
      <c r="I38" s="20">
        <v>32339010</v>
      </c>
      <c r="J38" s="20">
        <v>32339010</v>
      </c>
      <c r="K38" s="20">
        <v>34522266</v>
      </c>
      <c r="L38" s="20">
        <v>34693264</v>
      </c>
      <c r="M38" s="20">
        <v>36034641</v>
      </c>
      <c r="N38" s="20">
        <v>36034641</v>
      </c>
      <c r="O38" s="20">
        <v>36071149</v>
      </c>
      <c r="P38" s="20">
        <v>37616741</v>
      </c>
      <c r="Q38" s="20">
        <v>37882478</v>
      </c>
      <c r="R38" s="20">
        <v>37882478</v>
      </c>
      <c r="S38" s="20">
        <v>38071268</v>
      </c>
      <c r="T38" s="20">
        <v>38094954</v>
      </c>
      <c r="U38" s="20">
        <v>32132802</v>
      </c>
      <c r="V38" s="20">
        <v>32132802</v>
      </c>
      <c r="W38" s="20">
        <v>32132802</v>
      </c>
      <c r="X38" s="20">
        <v>7783653</v>
      </c>
      <c r="Y38" s="20">
        <v>24349149</v>
      </c>
      <c r="Z38" s="21">
        <v>312.82</v>
      </c>
      <c r="AA38" s="22">
        <v>7783653</v>
      </c>
    </row>
    <row r="39" spans="1:27" ht="13.5">
      <c r="A39" s="27" t="s">
        <v>61</v>
      </c>
      <c r="B39" s="35"/>
      <c r="C39" s="29">
        <f aca="true" t="shared" si="4" ref="C39:Y39">SUM(C37:C38)</f>
        <v>1900877</v>
      </c>
      <c r="D39" s="29">
        <f>SUM(D37:D38)</f>
        <v>1900877</v>
      </c>
      <c r="E39" s="36">
        <f t="shared" si="4"/>
        <v>7783653</v>
      </c>
      <c r="F39" s="37">
        <f t="shared" si="4"/>
        <v>7783653</v>
      </c>
      <c r="G39" s="37">
        <f t="shared" si="4"/>
        <v>25130142</v>
      </c>
      <c r="H39" s="37">
        <f t="shared" si="4"/>
        <v>27723484</v>
      </c>
      <c r="I39" s="37">
        <f t="shared" si="4"/>
        <v>33807241</v>
      </c>
      <c r="J39" s="37">
        <f t="shared" si="4"/>
        <v>33807241</v>
      </c>
      <c r="K39" s="37">
        <f t="shared" si="4"/>
        <v>35986812</v>
      </c>
      <c r="L39" s="37">
        <f t="shared" si="4"/>
        <v>36157810</v>
      </c>
      <c r="M39" s="37">
        <f t="shared" si="4"/>
        <v>37499187</v>
      </c>
      <c r="N39" s="37">
        <f t="shared" si="4"/>
        <v>37499187</v>
      </c>
      <c r="O39" s="37">
        <f t="shared" si="4"/>
        <v>37535695</v>
      </c>
      <c r="P39" s="37">
        <f t="shared" si="4"/>
        <v>39081287</v>
      </c>
      <c r="Q39" s="37">
        <f t="shared" si="4"/>
        <v>39347024</v>
      </c>
      <c r="R39" s="37">
        <f t="shared" si="4"/>
        <v>39347024</v>
      </c>
      <c r="S39" s="37">
        <f t="shared" si="4"/>
        <v>39535814</v>
      </c>
      <c r="T39" s="37">
        <f t="shared" si="4"/>
        <v>39559500</v>
      </c>
      <c r="U39" s="37">
        <f t="shared" si="4"/>
        <v>33683765</v>
      </c>
      <c r="V39" s="37">
        <f t="shared" si="4"/>
        <v>33683765</v>
      </c>
      <c r="W39" s="37">
        <f t="shared" si="4"/>
        <v>33683765</v>
      </c>
      <c r="X39" s="37">
        <f t="shared" si="4"/>
        <v>7783653</v>
      </c>
      <c r="Y39" s="37">
        <f t="shared" si="4"/>
        <v>25900112</v>
      </c>
      <c r="Z39" s="38">
        <f>+IF(X39&lt;&gt;0,+(Y39/X39)*100,0)</f>
        <v>332.7500853391075</v>
      </c>
      <c r="AA39" s="39">
        <f>SUM(AA37:AA38)</f>
        <v>7783653</v>
      </c>
    </row>
    <row r="40" spans="1:27" ht="13.5">
      <c r="A40" s="27" t="s">
        <v>62</v>
      </c>
      <c r="B40" s="28"/>
      <c r="C40" s="29">
        <f aca="true" t="shared" si="5" ref="C40:Y40">+C34+C39</f>
        <v>28383682</v>
      </c>
      <c r="D40" s="29">
        <f>+D34+D39</f>
        <v>28383682</v>
      </c>
      <c r="E40" s="30">
        <f t="shared" si="5"/>
        <v>21619656</v>
      </c>
      <c r="F40" s="31">
        <f t="shared" si="5"/>
        <v>21619656</v>
      </c>
      <c r="G40" s="31">
        <f t="shared" si="5"/>
        <v>110597096</v>
      </c>
      <c r="H40" s="31">
        <f t="shared" si="5"/>
        <v>117260993</v>
      </c>
      <c r="I40" s="31">
        <f t="shared" si="5"/>
        <v>126007370</v>
      </c>
      <c r="J40" s="31">
        <f t="shared" si="5"/>
        <v>126007370</v>
      </c>
      <c r="K40" s="31">
        <f t="shared" si="5"/>
        <v>131221540</v>
      </c>
      <c r="L40" s="31">
        <f t="shared" si="5"/>
        <v>131399033</v>
      </c>
      <c r="M40" s="31">
        <f t="shared" si="5"/>
        <v>129110849</v>
      </c>
      <c r="N40" s="31">
        <f t="shared" si="5"/>
        <v>129110849</v>
      </c>
      <c r="O40" s="31">
        <f t="shared" si="5"/>
        <v>128650944</v>
      </c>
      <c r="P40" s="31">
        <f t="shared" si="5"/>
        <v>129842105</v>
      </c>
      <c r="Q40" s="31">
        <f t="shared" si="5"/>
        <v>127644017</v>
      </c>
      <c r="R40" s="31">
        <f t="shared" si="5"/>
        <v>127644017</v>
      </c>
      <c r="S40" s="31">
        <f t="shared" si="5"/>
        <v>135227636</v>
      </c>
      <c r="T40" s="31">
        <f t="shared" si="5"/>
        <v>166922666</v>
      </c>
      <c r="U40" s="31">
        <f t="shared" si="5"/>
        <v>181699023</v>
      </c>
      <c r="V40" s="31">
        <f t="shared" si="5"/>
        <v>181699023</v>
      </c>
      <c r="W40" s="31">
        <f t="shared" si="5"/>
        <v>181699023</v>
      </c>
      <c r="X40" s="31">
        <f t="shared" si="5"/>
        <v>21619656</v>
      </c>
      <c r="Y40" s="31">
        <f t="shared" si="5"/>
        <v>160079367</v>
      </c>
      <c r="Z40" s="32">
        <f>+IF(X40&lt;&gt;0,+(Y40/X40)*100,0)</f>
        <v>740.4343852649644</v>
      </c>
      <c r="AA40" s="33">
        <f>+AA34+AA39</f>
        <v>21619656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184140028</v>
      </c>
      <c r="D42" s="43">
        <f>+D25-D40</f>
        <v>184140028</v>
      </c>
      <c r="E42" s="44">
        <f t="shared" si="6"/>
        <v>196395200</v>
      </c>
      <c r="F42" s="45">
        <f t="shared" si="6"/>
        <v>196395200</v>
      </c>
      <c r="G42" s="45">
        <f t="shared" si="6"/>
        <v>211034988</v>
      </c>
      <c r="H42" s="45">
        <f t="shared" si="6"/>
        <v>204120615</v>
      </c>
      <c r="I42" s="45">
        <f t="shared" si="6"/>
        <v>205054178</v>
      </c>
      <c r="J42" s="45">
        <f t="shared" si="6"/>
        <v>205054178</v>
      </c>
      <c r="K42" s="45">
        <f t="shared" si="6"/>
        <v>202982320</v>
      </c>
      <c r="L42" s="45">
        <f t="shared" si="6"/>
        <v>216854885</v>
      </c>
      <c r="M42" s="45">
        <f t="shared" si="6"/>
        <v>220563227</v>
      </c>
      <c r="N42" s="45">
        <f t="shared" si="6"/>
        <v>220563227</v>
      </c>
      <c r="O42" s="45">
        <f t="shared" si="6"/>
        <v>217267724</v>
      </c>
      <c r="P42" s="45">
        <f t="shared" si="6"/>
        <v>209975338</v>
      </c>
      <c r="Q42" s="45">
        <f t="shared" si="6"/>
        <v>237305268</v>
      </c>
      <c r="R42" s="45">
        <f t="shared" si="6"/>
        <v>237305268</v>
      </c>
      <c r="S42" s="45">
        <f t="shared" si="6"/>
        <v>231353170</v>
      </c>
      <c r="T42" s="45">
        <f t="shared" si="6"/>
        <v>195432765</v>
      </c>
      <c r="U42" s="45">
        <f t="shared" si="6"/>
        <v>187215234</v>
      </c>
      <c r="V42" s="45">
        <f t="shared" si="6"/>
        <v>187215234</v>
      </c>
      <c r="W42" s="45">
        <f t="shared" si="6"/>
        <v>187215234</v>
      </c>
      <c r="X42" s="45">
        <f t="shared" si="6"/>
        <v>196395200</v>
      </c>
      <c r="Y42" s="45">
        <f t="shared" si="6"/>
        <v>-9179966</v>
      </c>
      <c r="Z42" s="46">
        <f>+IF(X42&lt;&gt;0,+(Y42/X42)*100,0)</f>
        <v>-4.674231345776271</v>
      </c>
      <c r="AA42" s="47">
        <f>+AA25-AA40</f>
        <v>196395200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184039680</v>
      </c>
      <c r="D45" s="18">
        <v>184039680</v>
      </c>
      <c r="E45" s="19">
        <v>196294852</v>
      </c>
      <c r="F45" s="20">
        <v>196294852</v>
      </c>
      <c r="G45" s="20">
        <v>210934640</v>
      </c>
      <c r="H45" s="20">
        <v>204020267</v>
      </c>
      <c r="I45" s="20">
        <v>204953830</v>
      </c>
      <c r="J45" s="20">
        <v>204953830</v>
      </c>
      <c r="K45" s="20">
        <v>202881972</v>
      </c>
      <c r="L45" s="20">
        <v>216754537</v>
      </c>
      <c r="M45" s="20">
        <v>220462879</v>
      </c>
      <c r="N45" s="20">
        <v>220462879</v>
      </c>
      <c r="O45" s="20">
        <v>217167376</v>
      </c>
      <c r="P45" s="20">
        <v>209874990</v>
      </c>
      <c r="Q45" s="20">
        <v>237204920</v>
      </c>
      <c r="R45" s="20">
        <v>237204920</v>
      </c>
      <c r="S45" s="20">
        <v>231252822</v>
      </c>
      <c r="T45" s="20">
        <v>195332417</v>
      </c>
      <c r="U45" s="20">
        <v>187114886</v>
      </c>
      <c r="V45" s="20">
        <v>187114886</v>
      </c>
      <c r="W45" s="20">
        <v>187114886</v>
      </c>
      <c r="X45" s="20">
        <v>196294852</v>
      </c>
      <c r="Y45" s="20">
        <v>-9179966</v>
      </c>
      <c r="Z45" s="48">
        <v>-4.68</v>
      </c>
      <c r="AA45" s="22">
        <v>196294852</v>
      </c>
    </row>
    <row r="46" spans="1:27" ht="13.5">
      <c r="A46" s="23" t="s">
        <v>67</v>
      </c>
      <c r="B46" s="17"/>
      <c r="C46" s="18">
        <v>100348</v>
      </c>
      <c r="D46" s="18">
        <v>100348</v>
      </c>
      <c r="E46" s="19">
        <v>100348</v>
      </c>
      <c r="F46" s="20">
        <v>100348</v>
      </c>
      <c r="G46" s="20">
        <v>100348</v>
      </c>
      <c r="H46" s="20">
        <v>100348</v>
      </c>
      <c r="I46" s="20">
        <v>100348</v>
      </c>
      <c r="J46" s="20">
        <v>100348</v>
      </c>
      <c r="K46" s="20">
        <v>100348</v>
      </c>
      <c r="L46" s="20">
        <v>100348</v>
      </c>
      <c r="M46" s="20">
        <v>100348</v>
      </c>
      <c r="N46" s="20">
        <v>100348</v>
      </c>
      <c r="O46" s="20">
        <v>100348</v>
      </c>
      <c r="P46" s="20">
        <v>100348</v>
      </c>
      <c r="Q46" s="20">
        <v>100348</v>
      </c>
      <c r="R46" s="20">
        <v>100348</v>
      </c>
      <c r="S46" s="20">
        <v>100348</v>
      </c>
      <c r="T46" s="20">
        <v>100348</v>
      </c>
      <c r="U46" s="20">
        <v>100348</v>
      </c>
      <c r="V46" s="20">
        <v>100348</v>
      </c>
      <c r="W46" s="20">
        <v>100348</v>
      </c>
      <c r="X46" s="20">
        <v>100348</v>
      </c>
      <c r="Y46" s="20"/>
      <c r="Z46" s="48"/>
      <c r="AA46" s="22">
        <v>100348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184140028</v>
      </c>
      <c r="D48" s="51">
        <f>SUM(D45:D47)</f>
        <v>184140028</v>
      </c>
      <c r="E48" s="52">
        <f t="shared" si="7"/>
        <v>196395200</v>
      </c>
      <c r="F48" s="53">
        <f t="shared" si="7"/>
        <v>196395200</v>
      </c>
      <c r="G48" s="53">
        <f t="shared" si="7"/>
        <v>211034988</v>
      </c>
      <c r="H48" s="53">
        <f t="shared" si="7"/>
        <v>204120615</v>
      </c>
      <c r="I48" s="53">
        <f t="shared" si="7"/>
        <v>205054178</v>
      </c>
      <c r="J48" s="53">
        <f t="shared" si="7"/>
        <v>205054178</v>
      </c>
      <c r="K48" s="53">
        <f t="shared" si="7"/>
        <v>202982320</v>
      </c>
      <c r="L48" s="53">
        <f t="shared" si="7"/>
        <v>216854885</v>
      </c>
      <c r="M48" s="53">
        <f t="shared" si="7"/>
        <v>220563227</v>
      </c>
      <c r="N48" s="53">
        <f t="shared" si="7"/>
        <v>220563227</v>
      </c>
      <c r="O48" s="53">
        <f t="shared" si="7"/>
        <v>217267724</v>
      </c>
      <c r="P48" s="53">
        <f t="shared" si="7"/>
        <v>209975338</v>
      </c>
      <c r="Q48" s="53">
        <f t="shared" si="7"/>
        <v>237305268</v>
      </c>
      <c r="R48" s="53">
        <f t="shared" si="7"/>
        <v>237305268</v>
      </c>
      <c r="S48" s="53">
        <f t="shared" si="7"/>
        <v>231353170</v>
      </c>
      <c r="T48" s="53">
        <f t="shared" si="7"/>
        <v>195432765</v>
      </c>
      <c r="U48" s="53">
        <f t="shared" si="7"/>
        <v>187215234</v>
      </c>
      <c r="V48" s="53">
        <f t="shared" si="7"/>
        <v>187215234</v>
      </c>
      <c r="W48" s="53">
        <f t="shared" si="7"/>
        <v>187215234</v>
      </c>
      <c r="X48" s="53">
        <f t="shared" si="7"/>
        <v>196395200</v>
      </c>
      <c r="Y48" s="53">
        <f t="shared" si="7"/>
        <v>-9179966</v>
      </c>
      <c r="Z48" s="54">
        <f>+IF(X48&lt;&gt;0,+(Y48/X48)*100,0)</f>
        <v>-4.674231345776271</v>
      </c>
      <c r="AA48" s="55">
        <f>SUM(AA45:AA47)</f>
        <v>196395200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8675819</v>
      </c>
      <c r="D6" s="18">
        <v>8675819</v>
      </c>
      <c r="E6" s="19">
        <v>7593671</v>
      </c>
      <c r="F6" s="20">
        <v>9355509</v>
      </c>
      <c r="G6" s="20">
        <v>17088942</v>
      </c>
      <c r="H6" s="20">
        <v>25186757</v>
      </c>
      <c r="I6" s="20">
        <v>7416207</v>
      </c>
      <c r="J6" s="20">
        <v>7416207</v>
      </c>
      <c r="K6" s="20">
        <v>5743813</v>
      </c>
      <c r="L6" s="20">
        <v>21604914</v>
      </c>
      <c r="M6" s="20">
        <v>7478742</v>
      </c>
      <c r="N6" s="20">
        <v>7478742</v>
      </c>
      <c r="O6" s="20">
        <v>7898237</v>
      </c>
      <c r="P6" s="20">
        <v>7898237</v>
      </c>
      <c r="Q6" s="20">
        <v>29582196</v>
      </c>
      <c r="R6" s="20">
        <v>29582196</v>
      </c>
      <c r="S6" s="20">
        <v>29582196</v>
      </c>
      <c r="T6" s="20">
        <v>5955585</v>
      </c>
      <c r="U6" s="20">
        <v>7517618</v>
      </c>
      <c r="V6" s="20">
        <v>7517618</v>
      </c>
      <c r="W6" s="20">
        <v>7517618</v>
      </c>
      <c r="X6" s="20">
        <v>9355509</v>
      </c>
      <c r="Y6" s="20">
        <v>-1837891</v>
      </c>
      <c r="Z6" s="21">
        <v>-19.65</v>
      </c>
      <c r="AA6" s="22">
        <v>9355509</v>
      </c>
    </row>
    <row r="7" spans="1:27" ht="13.5">
      <c r="A7" s="23" t="s">
        <v>34</v>
      </c>
      <c r="B7" s="17"/>
      <c r="C7" s="18">
        <v>29797992</v>
      </c>
      <c r="D7" s="18">
        <v>29797992</v>
      </c>
      <c r="E7" s="19">
        <v>39906000</v>
      </c>
      <c r="F7" s="20">
        <v>8747221</v>
      </c>
      <c r="G7" s="20">
        <v>36158441</v>
      </c>
      <c r="H7" s="20">
        <v>39513891</v>
      </c>
      <c r="I7" s="20">
        <v>47791812</v>
      </c>
      <c r="J7" s="20">
        <v>47791812</v>
      </c>
      <c r="K7" s="20">
        <v>33474122</v>
      </c>
      <c r="L7" s="20">
        <v>22472445</v>
      </c>
      <c r="M7" s="20">
        <v>30165606</v>
      </c>
      <c r="N7" s="20">
        <v>30165606</v>
      </c>
      <c r="O7" s="20">
        <v>27837065</v>
      </c>
      <c r="P7" s="20">
        <v>28515574</v>
      </c>
      <c r="Q7" s="20">
        <v>53791832</v>
      </c>
      <c r="R7" s="20">
        <v>53791832</v>
      </c>
      <c r="S7" s="20">
        <v>60936418</v>
      </c>
      <c r="T7" s="20">
        <v>52900244</v>
      </c>
      <c r="U7" s="20">
        <v>38516343</v>
      </c>
      <c r="V7" s="20">
        <v>38516343</v>
      </c>
      <c r="W7" s="20">
        <v>38516343</v>
      </c>
      <c r="X7" s="20">
        <v>8747221</v>
      </c>
      <c r="Y7" s="20">
        <v>29769122</v>
      </c>
      <c r="Z7" s="21">
        <v>340.33</v>
      </c>
      <c r="AA7" s="22">
        <v>8747221</v>
      </c>
    </row>
    <row r="8" spans="1:27" ht="13.5">
      <c r="A8" s="23" t="s">
        <v>35</v>
      </c>
      <c r="B8" s="17"/>
      <c r="C8" s="18">
        <v>32515464</v>
      </c>
      <c r="D8" s="18">
        <v>32515464</v>
      </c>
      <c r="E8" s="19">
        <v>81384411</v>
      </c>
      <c r="F8" s="20">
        <v>81384411</v>
      </c>
      <c r="G8" s="20">
        <v>96769607</v>
      </c>
      <c r="H8" s="20">
        <v>92674652</v>
      </c>
      <c r="I8" s="20">
        <v>85790491</v>
      </c>
      <c r="J8" s="20">
        <v>85790491</v>
      </c>
      <c r="K8" s="20">
        <v>82344574</v>
      </c>
      <c r="L8" s="20">
        <v>81614996</v>
      </c>
      <c r="M8" s="20">
        <v>80170380</v>
      </c>
      <c r="N8" s="20">
        <v>80170380</v>
      </c>
      <c r="O8" s="20">
        <v>84736040</v>
      </c>
      <c r="P8" s="20">
        <v>84736040</v>
      </c>
      <c r="Q8" s="20">
        <v>85465264</v>
      </c>
      <c r="R8" s="20">
        <v>85465264</v>
      </c>
      <c r="S8" s="20">
        <v>85465264</v>
      </c>
      <c r="T8" s="20">
        <v>87744106</v>
      </c>
      <c r="U8" s="20">
        <v>98196256</v>
      </c>
      <c r="V8" s="20">
        <v>98196256</v>
      </c>
      <c r="W8" s="20">
        <v>98196256</v>
      </c>
      <c r="X8" s="20">
        <v>81384411</v>
      </c>
      <c r="Y8" s="20">
        <v>16811845</v>
      </c>
      <c r="Z8" s="21">
        <v>20.66</v>
      </c>
      <c r="AA8" s="22">
        <v>81384411</v>
      </c>
    </row>
    <row r="9" spans="1:27" ht="13.5">
      <c r="A9" s="23" t="s">
        <v>36</v>
      </c>
      <c r="B9" s="17"/>
      <c r="C9" s="18">
        <v>9362237</v>
      </c>
      <c r="D9" s="18">
        <v>9362237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29343000</v>
      </c>
      <c r="D11" s="18">
        <v>29343000</v>
      </c>
      <c r="E11" s="19">
        <v>56832000</v>
      </c>
      <c r="F11" s="20">
        <v>56832000</v>
      </c>
      <c r="G11" s="20">
        <v>56832000</v>
      </c>
      <c r="H11" s="20">
        <v>29343000</v>
      </c>
      <c r="I11" s="20">
        <v>29343000</v>
      </c>
      <c r="J11" s="20">
        <v>29343000</v>
      </c>
      <c r="K11" s="20">
        <v>29343000</v>
      </c>
      <c r="L11" s="20">
        <v>29343000</v>
      </c>
      <c r="M11" s="20">
        <v>29343000</v>
      </c>
      <c r="N11" s="20">
        <v>29343000</v>
      </c>
      <c r="O11" s="20">
        <v>29343000</v>
      </c>
      <c r="P11" s="20">
        <v>29343000</v>
      </c>
      <c r="Q11" s="20">
        <v>29343000</v>
      </c>
      <c r="R11" s="20">
        <v>29343000</v>
      </c>
      <c r="S11" s="20">
        <v>29343000</v>
      </c>
      <c r="T11" s="20">
        <v>29343000</v>
      </c>
      <c r="U11" s="20">
        <v>29343000</v>
      </c>
      <c r="V11" s="20">
        <v>29343000</v>
      </c>
      <c r="W11" s="20">
        <v>29343000</v>
      </c>
      <c r="X11" s="20">
        <v>56832000</v>
      </c>
      <c r="Y11" s="20">
        <v>-27489000</v>
      </c>
      <c r="Z11" s="21">
        <v>-48.37</v>
      </c>
      <c r="AA11" s="22">
        <v>56832000</v>
      </c>
    </row>
    <row r="12" spans="1:27" ht="13.5">
      <c r="A12" s="27" t="s">
        <v>39</v>
      </c>
      <c r="B12" s="28"/>
      <c r="C12" s="29">
        <f aca="true" t="shared" si="0" ref="C12:Y12">SUM(C6:C11)</f>
        <v>109694512</v>
      </c>
      <c r="D12" s="29">
        <f>SUM(D6:D11)</f>
        <v>109694512</v>
      </c>
      <c r="E12" s="30">
        <f t="shared" si="0"/>
        <v>185716082</v>
      </c>
      <c r="F12" s="31">
        <f t="shared" si="0"/>
        <v>156319141</v>
      </c>
      <c r="G12" s="31">
        <f t="shared" si="0"/>
        <v>206848990</v>
      </c>
      <c r="H12" s="31">
        <f t="shared" si="0"/>
        <v>186718300</v>
      </c>
      <c r="I12" s="31">
        <f t="shared" si="0"/>
        <v>170341510</v>
      </c>
      <c r="J12" s="31">
        <f t="shared" si="0"/>
        <v>170341510</v>
      </c>
      <c r="K12" s="31">
        <f t="shared" si="0"/>
        <v>150905509</v>
      </c>
      <c r="L12" s="31">
        <f t="shared" si="0"/>
        <v>155035355</v>
      </c>
      <c r="M12" s="31">
        <f t="shared" si="0"/>
        <v>147157728</v>
      </c>
      <c r="N12" s="31">
        <f t="shared" si="0"/>
        <v>147157728</v>
      </c>
      <c r="O12" s="31">
        <f t="shared" si="0"/>
        <v>149814342</v>
      </c>
      <c r="P12" s="31">
        <f t="shared" si="0"/>
        <v>150492851</v>
      </c>
      <c r="Q12" s="31">
        <f t="shared" si="0"/>
        <v>198182292</v>
      </c>
      <c r="R12" s="31">
        <f t="shared" si="0"/>
        <v>198182292</v>
      </c>
      <c r="S12" s="31">
        <f t="shared" si="0"/>
        <v>205326878</v>
      </c>
      <c r="T12" s="31">
        <f t="shared" si="0"/>
        <v>175942935</v>
      </c>
      <c r="U12" s="31">
        <f t="shared" si="0"/>
        <v>173573217</v>
      </c>
      <c r="V12" s="31">
        <f t="shared" si="0"/>
        <v>173573217</v>
      </c>
      <c r="W12" s="31">
        <f t="shared" si="0"/>
        <v>173573217</v>
      </c>
      <c r="X12" s="31">
        <f t="shared" si="0"/>
        <v>156319141</v>
      </c>
      <c r="Y12" s="31">
        <f t="shared" si="0"/>
        <v>17254076</v>
      </c>
      <c r="Z12" s="32">
        <f>+IF(X12&lt;&gt;0,+(Y12/X12)*100,0)</f>
        <v>11.037724420453412</v>
      </c>
      <c r="AA12" s="33">
        <f>SUM(AA6:AA11)</f>
        <v>156319141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5523051</v>
      </c>
      <c r="D17" s="18">
        <v>5523051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769732873</v>
      </c>
      <c r="D19" s="18">
        <v>769732873</v>
      </c>
      <c r="E19" s="19">
        <v>829590309</v>
      </c>
      <c r="F19" s="20">
        <v>874567309</v>
      </c>
      <c r="G19" s="20">
        <v>813556787</v>
      </c>
      <c r="H19" s="20">
        <v>815545378</v>
      </c>
      <c r="I19" s="20">
        <v>819953349</v>
      </c>
      <c r="J19" s="20">
        <v>819953349</v>
      </c>
      <c r="K19" s="20">
        <v>820659921</v>
      </c>
      <c r="L19" s="20">
        <v>820659921</v>
      </c>
      <c r="M19" s="20">
        <v>820659921</v>
      </c>
      <c r="N19" s="20">
        <v>820659921</v>
      </c>
      <c r="O19" s="20">
        <v>820659921</v>
      </c>
      <c r="P19" s="20">
        <v>820659921</v>
      </c>
      <c r="Q19" s="20">
        <v>820659921</v>
      </c>
      <c r="R19" s="20">
        <v>820659921</v>
      </c>
      <c r="S19" s="20">
        <v>820659921</v>
      </c>
      <c r="T19" s="20">
        <v>820659921</v>
      </c>
      <c r="U19" s="20">
        <v>820659921</v>
      </c>
      <c r="V19" s="20">
        <v>820659921</v>
      </c>
      <c r="W19" s="20">
        <v>820659921</v>
      </c>
      <c r="X19" s="20">
        <v>874567309</v>
      </c>
      <c r="Y19" s="20">
        <v>-53907388</v>
      </c>
      <c r="Z19" s="21">
        <v>-6.16</v>
      </c>
      <c r="AA19" s="22">
        <v>874567309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135102</v>
      </c>
      <c r="D22" s="18">
        <v>135102</v>
      </c>
      <c r="E22" s="19">
        <v>117993</v>
      </c>
      <c r="F22" s="20">
        <v>117993</v>
      </c>
      <c r="G22" s="20">
        <v>116825</v>
      </c>
      <c r="H22" s="20">
        <v>25727</v>
      </c>
      <c r="I22" s="20">
        <v>25727</v>
      </c>
      <c r="J22" s="20">
        <v>25727</v>
      </c>
      <c r="K22" s="20">
        <v>25727</v>
      </c>
      <c r="L22" s="20">
        <v>25727</v>
      </c>
      <c r="M22" s="20">
        <v>25727</v>
      </c>
      <c r="N22" s="20">
        <v>25727</v>
      </c>
      <c r="O22" s="20">
        <v>25727</v>
      </c>
      <c r="P22" s="20">
        <v>25727</v>
      </c>
      <c r="Q22" s="20">
        <v>25727</v>
      </c>
      <c r="R22" s="20">
        <v>25727</v>
      </c>
      <c r="S22" s="20">
        <v>25727</v>
      </c>
      <c r="T22" s="20">
        <v>25727</v>
      </c>
      <c r="U22" s="20">
        <v>25727</v>
      </c>
      <c r="V22" s="20">
        <v>25727</v>
      </c>
      <c r="W22" s="20">
        <v>25727</v>
      </c>
      <c r="X22" s="20">
        <v>117993</v>
      </c>
      <c r="Y22" s="20">
        <v>-92266</v>
      </c>
      <c r="Z22" s="21">
        <v>-78.2</v>
      </c>
      <c r="AA22" s="22">
        <v>117993</v>
      </c>
    </row>
    <row r="23" spans="1:27" ht="13.5">
      <c r="A23" s="23" t="s">
        <v>49</v>
      </c>
      <c r="B23" s="17"/>
      <c r="C23" s="18">
        <v>5332615</v>
      </c>
      <c r="D23" s="18">
        <v>5332615</v>
      </c>
      <c r="E23" s="19"/>
      <c r="F23" s="20"/>
      <c r="G23" s="24">
        <v>2870599</v>
      </c>
      <c r="H23" s="24">
        <v>2870599</v>
      </c>
      <c r="I23" s="24">
        <v>2870599</v>
      </c>
      <c r="J23" s="20">
        <v>2870599</v>
      </c>
      <c r="K23" s="24">
        <v>2870599</v>
      </c>
      <c r="L23" s="24">
        <v>2870599</v>
      </c>
      <c r="M23" s="20">
        <v>2870599</v>
      </c>
      <c r="N23" s="24">
        <v>2870599</v>
      </c>
      <c r="O23" s="24">
        <v>2870599</v>
      </c>
      <c r="P23" s="24">
        <v>2870599</v>
      </c>
      <c r="Q23" s="20">
        <v>2870599</v>
      </c>
      <c r="R23" s="24">
        <v>2870599</v>
      </c>
      <c r="S23" s="24">
        <v>2870599</v>
      </c>
      <c r="T23" s="20">
        <v>2870599</v>
      </c>
      <c r="U23" s="24">
        <v>2870599</v>
      </c>
      <c r="V23" s="24">
        <v>2870599</v>
      </c>
      <c r="W23" s="24">
        <v>2870599</v>
      </c>
      <c r="X23" s="20"/>
      <c r="Y23" s="24">
        <v>2870599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780723641</v>
      </c>
      <c r="D24" s="29">
        <f>SUM(D15:D23)</f>
        <v>780723641</v>
      </c>
      <c r="E24" s="36">
        <f t="shared" si="1"/>
        <v>829708302</v>
      </c>
      <c r="F24" s="37">
        <f t="shared" si="1"/>
        <v>874685302</v>
      </c>
      <c r="G24" s="37">
        <f t="shared" si="1"/>
        <v>816544211</v>
      </c>
      <c r="H24" s="37">
        <f t="shared" si="1"/>
        <v>818441704</v>
      </c>
      <c r="I24" s="37">
        <f t="shared" si="1"/>
        <v>822849675</v>
      </c>
      <c r="J24" s="37">
        <f t="shared" si="1"/>
        <v>822849675</v>
      </c>
      <c r="K24" s="37">
        <f t="shared" si="1"/>
        <v>823556247</v>
      </c>
      <c r="L24" s="37">
        <f t="shared" si="1"/>
        <v>823556247</v>
      </c>
      <c r="M24" s="37">
        <f t="shared" si="1"/>
        <v>823556247</v>
      </c>
      <c r="N24" s="37">
        <f t="shared" si="1"/>
        <v>823556247</v>
      </c>
      <c r="O24" s="37">
        <f t="shared" si="1"/>
        <v>823556247</v>
      </c>
      <c r="P24" s="37">
        <f t="shared" si="1"/>
        <v>823556247</v>
      </c>
      <c r="Q24" s="37">
        <f t="shared" si="1"/>
        <v>823556247</v>
      </c>
      <c r="R24" s="37">
        <f t="shared" si="1"/>
        <v>823556247</v>
      </c>
      <c r="S24" s="37">
        <f t="shared" si="1"/>
        <v>823556247</v>
      </c>
      <c r="T24" s="37">
        <f t="shared" si="1"/>
        <v>823556247</v>
      </c>
      <c r="U24" s="37">
        <f t="shared" si="1"/>
        <v>823556247</v>
      </c>
      <c r="V24" s="37">
        <f t="shared" si="1"/>
        <v>823556247</v>
      </c>
      <c r="W24" s="37">
        <f t="shared" si="1"/>
        <v>823556247</v>
      </c>
      <c r="X24" s="37">
        <f t="shared" si="1"/>
        <v>874685302</v>
      </c>
      <c r="Y24" s="37">
        <f t="shared" si="1"/>
        <v>-51129055</v>
      </c>
      <c r="Z24" s="38">
        <f>+IF(X24&lt;&gt;0,+(Y24/X24)*100,0)</f>
        <v>-5.845422906168829</v>
      </c>
      <c r="AA24" s="39">
        <f>SUM(AA15:AA23)</f>
        <v>874685302</v>
      </c>
    </row>
    <row r="25" spans="1:27" ht="13.5">
      <c r="A25" s="27" t="s">
        <v>51</v>
      </c>
      <c r="B25" s="28"/>
      <c r="C25" s="29">
        <f aca="true" t="shared" si="2" ref="C25:Y25">+C12+C24</f>
        <v>890418153</v>
      </c>
      <c r="D25" s="29">
        <f>+D12+D24</f>
        <v>890418153</v>
      </c>
      <c r="E25" s="30">
        <f t="shared" si="2"/>
        <v>1015424384</v>
      </c>
      <c r="F25" s="31">
        <f t="shared" si="2"/>
        <v>1031004443</v>
      </c>
      <c r="G25" s="31">
        <f t="shared" si="2"/>
        <v>1023393201</v>
      </c>
      <c r="H25" s="31">
        <f t="shared" si="2"/>
        <v>1005160004</v>
      </c>
      <c r="I25" s="31">
        <f t="shared" si="2"/>
        <v>993191185</v>
      </c>
      <c r="J25" s="31">
        <f t="shared" si="2"/>
        <v>993191185</v>
      </c>
      <c r="K25" s="31">
        <f t="shared" si="2"/>
        <v>974461756</v>
      </c>
      <c r="L25" s="31">
        <f t="shared" si="2"/>
        <v>978591602</v>
      </c>
      <c r="M25" s="31">
        <f t="shared" si="2"/>
        <v>970713975</v>
      </c>
      <c r="N25" s="31">
        <f t="shared" si="2"/>
        <v>970713975</v>
      </c>
      <c r="O25" s="31">
        <f t="shared" si="2"/>
        <v>973370589</v>
      </c>
      <c r="P25" s="31">
        <f t="shared" si="2"/>
        <v>974049098</v>
      </c>
      <c r="Q25" s="31">
        <f t="shared" si="2"/>
        <v>1021738539</v>
      </c>
      <c r="R25" s="31">
        <f t="shared" si="2"/>
        <v>1021738539</v>
      </c>
      <c r="S25" s="31">
        <f t="shared" si="2"/>
        <v>1028883125</v>
      </c>
      <c r="T25" s="31">
        <f t="shared" si="2"/>
        <v>999499182</v>
      </c>
      <c r="U25" s="31">
        <f t="shared" si="2"/>
        <v>997129464</v>
      </c>
      <c r="V25" s="31">
        <f t="shared" si="2"/>
        <v>997129464</v>
      </c>
      <c r="W25" s="31">
        <f t="shared" si="2"/>
        <v>997129464</v>
      </c>
      <c r="X25" s="31">
        <f t="shared" si="2"/>
        <v>1031004443</v>
      </c>
      <c r="Y25" s="31">
        <f t="shared" si="2"/>
        <v>-33874979</v>
      </c>
      <c r="Z25" s="32">
        <f>+IF(X25&lt;&gt;0,+(Y25/X25)*100,0)</f>
        <v>-3.285628808876045</v>
      </c>
      <c r="AA25" s="33">
        <f>+AA12+AA24</f>
        <v>1031004443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4214059</v>
      </c>
      <c r="D30" s="18">
        <v>4214059</v>
      </c>
      <c r="E30" s="19">
        <v>2500000</v>
      </c>
      <c r="F30" s="20">
        <v>2500000</v>
      </c>
      <c r="G30" s="20">
        <v>6147897</v>
      </c>
      <c r="H30" s="20">
        <v>3188782</v>
      </c>
      <c r="I30" s="20">
        <v>3188782</v>
      </c>
      <c r="J30" s="20">
        <v>3188782</v>
      </c>
      <c r="K30" s="20">
        <v>3188782</v>
      </c>
      <c r="L30" s="20">
        <v>3188782</v>
      </c>
      <c r="M30" s="20">
        <v>3188782</v>
      </c>
      <c r="N30" s="20">
        <v>3188782</v>
      </c>
      <c r="O30" s="20">
        <v>3188782</v>
      </c>
      <c r="P30" s="20">
        <v>3188782</v>
      </c>
      <c r="Q30" s="20">
        <v>3188782</v>
      </c>
      <c r="R30" s="20">
        <v>3188782</v>
      </c>
      <c r="S30" s="20">
        <v>3188782</v>
      </c>
      <c r="T30" s="20">
        <v>3188782</v>
      </c>
      <c r="U30" s="20">
        <v>3188782</v>
      </c>
      <c r="V30" s="20">
        <v>3188782</v>
      </c>
      <c r="W30" s="20">
        <v>3188782</v>
      </c>
      <c r="X30" s="20">
        <v>2500000</v>
      </c>
      <c r="Y30" s="20">
        <v>688782</v>
      </c>
      <c r="Z30" s="21">
        <v>27.55</v>
      </c>
      <c r="AA30" s="22">
        <v>2500000</v>
      </c>
    </row>
    <row r="31" spans="1:27" ht="13.5">
      <c r="A31" s="23" t="s">
        <v>56</v>
      </c>
      <c r="B31" s="17"/>
      <c r="C31" s="18">
        <v>2276796</v>
      </c>
      <c r="D31" s="18">
        <v>2276796</v>
      </c>
      <c r="E31" s="19">
        <v>2264805</v>
      </c>
      <c r="F31" s="20">
        <v>2264805</v>
      </c>
      <c r="G31" s="20">
        <v>2273706</v>
      </c>
      <c r="H31" s="20">
        <v>2282287</v>
      </c>
      <c r="I31" s="20">
        <v>2164454</v>
      </c>
      <c r="J31" s="20">
        <v>2164454</v>
      </c>
      <c r="K31" s="20">
        <v>2189200</v>
      </c>
      <c r="L31" s="20">
        <v>2189200</v>
      </c>
      <c r="M31" s="20">
        <v>2170965</v>
      </c>
      <c r="N31" s="20">
        <v>2170965</v>
      </c>
      <c r="O31" s="20">
        <v>2191295</v>
      </c>
      <c r="P31" s="20">
        <v>2191295</v>
      </c>
      <c r="Q31" s="20">
        <v>2205903</v>
      </c>
      <c r="R31" s="20">
        <v>2205903</v>
      </c>
      <c r="S31" s="20">
        <v>2205903</v>
      </c>
      <c r="T31" s="20">
        <v>2208141</v>
      </c>
      <c r="U31" s="20">
        <v>2199479</v>
      </c>
      <c r="V31" s="20">
        <v>2199479</v>
      </c>
      <c r="W31" s="20">
        <v>2199479</v>
      </c>
      <c r="X31" s="20">
        <v>2264805</v>
      </c>
      <c r="Y31" s="20">
        <v>-65326</v>
      </c>
      <c r="Z31" s="21">
        <v>-2.88</v>
      </c>
      <c r="AA31" s="22">
        <v>2264805</v>
      </c>
    </row>
    <row r="32" spans="1:27" ht="13.5">
      <c r="A32" s="23" t="s">
        <v>57</v>
      </c>
      <c r="B32" s="17"/>
      <c r="C32" s="18">
        <v>48976040</v>
      </c>
      <c r="D32" s="18">
        <v>48976040</v>
      </c>
      <c r="E32" s="19">
        <v>70557</v>
      </c>
      <c r="F32" s="20">
        <v>70557</v>
      </c>
      <c r="G32" s="20">
        <v>527515</v>
      </c>
      <c r="H32" s="20">
        <v>9229955</v>
      </c>
      <c r="I32" s="20">
        <v>65597</v>
      </c>
      <c r="J32" s="20">
        <v>65597</v>
      </c>
      <c r="K32" s="20"/>
      <c r="L32" s="20">
        <v>1794735</v>
      </c>
      <c r="M32" s="20">
        <v>4974334</v>
      </c>
      <c r="N32" s="20">
        <v>4974334</v>
      </c>
      <c r="O32" s="20">
        <v>2494496</v>
      </c>
      <c r="P32" s="20">
        <v>13229422</v>
      </c>
      <c r="Q32" s="20">
        <v>9536972</v>
      </c>
      <c r="R32" s="20">
        <v>9536972</v>
      </c>
      <c r="S32" s="20">
        <v>2379334</v>
      </c>
      <c r="T32" s="20">
        <v>383984</v>
      </c>
      <c r="U32" s="20">
        <v>24085234</v>
      </c>
      <c r="V32" s="20">
        <v>24085234</v>
      </c>
      <c r="W32" s="20">
        <v>24085234</v>
      </c>
      <c r="X32" s="20">
        <v>70557</v>
      </c>
      <c r="Y32" s="20">
        <v>24014677</v>
      </c>
      <c r="Z32" s="21">
        <v>34035.85</v>
      </c>
      <c r="AA32" s="22">
        <v>70557</v>
      </c>
    </row>
    <row r="33" spans="1:27" ht="13.5">
      <c r="A33" s="23" t="s">
        <v>58</v>
      </c>
      <c r="B33" s="17"/>
      <c r="C33" s="18">
        <v>1229000</v>
      </c>
      <c r="D33" s="18">
        <v>1229000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56695895</v>
      </c>
      <c r="D34" s="29">
        <f>SUM(D29:D33)</f>
        <v>56695895</v>
      </c>
      <c r="E34" s="30">
        <f t="shared" si="3"/>
        <v>4835362</v>
      </c>
      <c r="F34" s="31">
        <f t="shared" si="3"/>
        <v>4835362</v>
      </c>
      <c r="G34" s="31">
        <f t="shared" si="3"/>
        <v>8949118</v>
      </c>
      <c r="H34" s="31">
        <f t="shared" si="3"/>
        <v>14701024</v>
      </c>
      <c r="I34" s="31">
        <f t="shared" si="3"/>
        <v>5418833</v>
      </c>
      <c r="J34" s="31">
        <f t="shared" si="3"/>
        <v>5418833</v>
      </c>
      <c r="K34" s="31">
        <f t="shared" si="3"/>
        <v>5377982</v>
      </c>
      <c r="L34" s="31">
        <f t="shared" si="3"/>
        <v>7172717</v>
      </c>
      <c r="M34" s="31">
        <f t="shared" si="3"/>
        <v>10334081</v>
      </c>
      <c r="N34" s="31">
        <f t="shared" si="3"/>
        <v>10334081</v>
      </c>
      <c r="O34" s="31">
        <f t="shared" si="3"/>
        <v>7874573</v>
      </c>
      <c r="P34" s="31">
        <f t="shared" si="3"/>
        <v>18609499</v>
      </c>
      <c r="Q34" s="31">
        <f t="shared" si="3"/>
        <v>14931657</v>
      </c>
      <c r="R34" s="31">
        <f t="shared" si="3"/>
        <v>14931657</v>
      </c>
      <c r="S34" s="31">
        <f t="shared" si="3"/>
        <v>7774019</v>
      </c>
      <c r="T34" s="31">
        <f t="shared" si="3"/>
        <v>5780907</v>
      </c>
      <c r="U34" s="31">
        <f t="shared" si="3"/>
        <v>29473495</v>
      </c>
      <c r="V34" s="31">
        <f t="shared" si="3"/>
        <v>29473495</v>
      </c>
      <c r="W34" s="31">
        <f t="shared" si="3"/>
        <v>29473495</v>
      </c>
      <c r="X34" s="31">
        <f t="shared" si="3"/>
        <v>4835362</v>
      </c>
      <c r="Y34" s="31">
        <f t="shared" si="3"/>
        <v>24638133</v>
      </c>
      <c r="Z34" s="32">
        <f>+IF(X34&lt;&gt;0,+(Y34/X34)*100,0)</f>
        <v>509.5406093690607</v>
      </c>
      <c r="AA34" s="33">
        <f>SUM(AA29:AA33)</f>
        <v>4835362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54778738</v>
      </c>
      <c r="D37" s="18">
        <v>54778738</v>
      </c>
      <c r="E37" s="19">
        <v>32316000</v>
      </c>
      <c r="F37" s="20">
        <v>32316000</v>
      </c>
      <c r="G37" s="20">
        <v>54599266</v>
      </c>
      <c r="H37" s="20">
        <v>32301346</v>
      </c>
      <c r="I37" s="20">
        <v>32301346</v>
      </c>
      <c r="J37" s="20">
        <v>32301346</v>
      </c>
      <c r="K37" s="20">
        <v>32301346</v>
      </c>
      <c r="L37" s="20">
        <v>32301346</v>
      </c>
      <c r="M37" s="20">
        <v>31634679</v>
      </c>
      <c r="N37" s="20">
        <v>31634679</v>
      </c>
      <c r="O37" s="20">
        <v>31634679</v>
      </c>
      <c r="P37" s="20">
        <v>31634679</v>
      </c>
      <c r="Q37" s="20">
        <v>31003292</v>
      </c>
      <c r="R37" s="20">
        <v>31003292</v>
      </c>
      <c r="S37" s="20">
        <v>31003292</v>
      </c>
      <c r="T37" s="20">
        <v>31003292</v>
      </c>
      <c r="U37" s="20">
        <v>31003292</v>
      </c>
      <c r="V37" s="20">
        <v>31003292</v>
      </c>
      <c r="W37" s="20">
        <v>31003292</v>
      </c>
      <c r="X37" s="20">
        <v>32316000</v>
      </c>
      <c r="Y37" s="20">
        <v>-1312708</v>
      </c>
      <c r="Z37" s="21">
        <v>-4.06</v>
      </c>
      <c r="AA37" s="22">
        <v>32316000</v>
      </c>
    </row>
    <row r="38" spans="1:27" ht="13.5">
      <c r="A38" s="23" t="s">
        <v>58</v>
      </c>
      <c r="B38" s="17"/>
      <c r="C38" s="18">
        <v>16556056</v>
      </c>
      <c r="D38" s="18">
        <v>16556056</v>
      </c>
      <c r="E38" s="19">
        <v>4835000</v>
      </c>
      <c r="F38" s="20">
        <v>4835000</v>
      </c>
      <c r="G38" s="20">
        <v>14069966</v>
      </c>
      <c r="H38" s="20">
        <v>39662566</v>
      </c>
      <c r="I38" s="20">
        <v>39662566</v>
      </c>
      <c r="J38" s="20">
        <v>39662566</v>
      </c>
      <c r="K38" s="20">
        <v>39662566</v>
      </c>
      <c r="L38" s="20">
        <v>39662566</v>
      </c>
      <c r="M38" s="20">
        <v>39662566</v>
      </c>
      <c r="N38" s="20">
        <v>39662566</v>
      </c>
      <c r="O38" s="20">
        <v>39662566</v>
      </c>
      <c r="P38" s="20">
        <v>39662566</v>
      </c>
      <c r="Q38" s="20">
        <v>39662566</v>
      </c>
      <c r="R38" s="20">
        <v>39662566</v>
      </c>
      <c r="S38" s="20">
        <v>39662566</v>
      </c>
      <c r="T38" s="20">
        <v>39662566</v>
      </c>
      <c r="U38" s="20">
        <v>39662566</v>
      </c>
      <c r="V38" s="20">
        <v>39662566</v>
      </c>
      <c r="W38" s="20">
        <v>39662566</v>
      </c>
      <c r="X38" s="20">
        <v>4835000</v>
      </c>
      <c r="Y38" s="20">
        <v>34827566</v>
      </c>
      <c r="Z38" s="21">
        <v>720.32</v>
      </c>
      <c r="AA38" s="22">
        <v>4835000</v>
      </c>
    </row>
    <row r="39" spans="1:27" ht="13.5">
      <c r="A39" s="27" t="s">
        <v>61</v>
      </c>
      <c r="B39" s="35"/>
      <c r="C39" s="29">
        <f aca="true" t="shared" si="4" ref="C39:Y39">SUM(C37:C38)</f>
        <v>71334794</v>
      </c>
      <c r="D39" s="29">
        <f>SUM(D37:D38)</f>
        <v>71334794</v>
      </c>
      <c r="E39" s="36">
        <f t="shared" si="4"/>
        <v>37151000</v>
      </c>
      <c r="F39" s="37">
        <f t="shared" si="4"/>
        <v>37151000</v>
      </c>
      <c r="G39" s="37">
        <f t="shared" si="4"/>
        <v>68669232</v>
      </c>
      <c r="H39" s="37">
        <f t="shared" si="4"/>
        <v>71963912</v>
      </c>
      <c r="I39" s="37">
        <f t="shared" si="4"/>
        <v>71963912</v>
      </c>
      <c r="J39" s="37">
        <f t="shared" si="4"/>
        <v>71963912</v>
      </c>
      <c r="K39" s="37">
        <f t="shared" si="4"/>
        <v>71963912</v>
      </c>
      <c r="L39" s="37">
        <f t="shared" si="4"/>
        <v>71963912</v>
      </c>
      <c r="M39" s="37">
        <f t="shared" si="4"/>
        <v>71297245</v>
      </c>
      <c r="N39" s="37">
        <f t="shared" si="4"/>
        <v>71297245</v>
      </c>
      <c r="O39" s="37">
        <f t="shared" si="4"/>
        <v>71297245</v>
      </c>
      <c r="P39" s="37">
        <f t="shared" si="4"/>
        <v>71297245</v>
      </c>
      <c r="Q39" s="37">
        <f t="shared" si="4"/>
        <v>70665858</v>
      </c>
      <c r="R39" s="37">
        <f t="shared" si="4"/>
        <v>70665858</v>
      </c>
      <c r="S39" s="37">
        <f t="shared" si="4"/>
        <v>70665858</v>
      </c>
      <c r="T39" s="37">
        <f t="shared" si="4"/>
        <v>70665858</v>
      </c>
      <c r="U39" s="37">
        <f t="shared" si="4"/>
        <v>70665858</v>
      </c>
      <c r="V39" s="37">
        <f t="shared" si="4"/>
        <v>70665858</v>
      </c>
      <c r="W39" s="37">
        <f t="shared" si="4"/>
        <v>70665858</v>
      </c>
      <c r="X39" s="37">
        <f t="shared" si="4"/>
        <v>37151000</v>
      </c>
      <c r="Y39" s="37">
        <f t="shared" si="4"/>
        <v>33514858</v>
      </c>
      <c r="Z39" s="38">
        <f>+IF(X39&lt;&gt;0,+(Y39/X39)*100,0)</f>
        <v>90.21253263707571</v>
      </c>
      <c r="AA39" s="39">
        <f>SUM(AA37:AA38)</f>
        <v>37151000</v>
      </c>
    </row>
    <row r="40" spans="1:27" ht="13.5">
      <c r="A40" s="27" t="s">
        <v>62</v>
      </c>
      <c r="B40" s="28"/>
      <c r="C40" s="29">
        <f aca="true" t="shared" si="5" ref="C40:Y40">+C34+C39</f>
        <v>128030689</v>
      </c>
      <c r="D40" s="29">
        <f>+D34+D39</f>
        <v>128030689</v>
      </c>
      <c r="E40" s="30">
        <f t="shared" si="5"/>
        <v>41986362</v>
      </c>
      <c r="F40" s="31">
        <f t="shared" si="5"/>
        <v>41986362</v>
      </c>
      <c r="G40" s="31">
        <f t="shared" si="5"/>
        <v>77618350</v>
      </c>
      <c r="H40" s="31">
        <f t="shared" si="5"/>
        <v>86664936</v>
      </c>
      <c r="I40" s="31">
        <f t="shared" si="5"/>
        <v>77382745</v>
      </c>
      <c r="J40" s="31">
        <f t="shared" si="5"/>
        <v>77382745</v>
      </c>
      <c r="K40" s="31">
        <f t="shared" si="5"/>
        <v>77341894</v>
      </c>
      <c r="L40" s="31">
        <f t="shared" si="5"/>
        <v>79136629</v>
      </c>
      <c r="M40" s="31">
        <f t="shared" si="5"/>
        <v>81631326</v>
      </c>
      <c r="N40" s="31">
        <f t="shared" si="5"/>
        <v>81631326</v>
      </c>
      <c r="O40" s="31">
        <f t="shared" si="5"/>
        <v>79171818</v>
      </c>
      <c r="P40" s="31">
        <f t="shared" si="5"/>
        <v>89906744</v>
      </c>
      <c r="Q40" s="31">
        <f t="shared" si="5"/>
        <v>85597515</v>
      </c>
      <c r="R40" s="31">
        <f t="shared" si="5"/>
        <v>85597515</v>
      </c>
      <c r="S40" s="31">
        <f t="shared" si="5"/>
        <v>78439877</v>
      </c>
      <c r="T40" s="31">
        <f t="shared" si="5"/>
        <v>76446765</v>
      </c>
      <c r="U40" s="31">
        <f t="shared" si="5"/>
        <v>100139353</v>
      </c>
      <c r="V40" s="31">
        <f t="shared" si="5"/>
        <v>100139353</v>
      </c>
      <c r="W40" s="31">
        <f t="shared" si="5"/>
        <v>100139353</v>
      </c>
      <c r="X40" s="31">
        <f t="shared" si="5"/>
        <v>41986362</v>
      </c>
      <c r="Y40" s="31">
        <f t="shared" si="5"/>
        <v>58152991</v>
      </c>
      <c r="Z40" s="32">
        <f>+IF(X40&lt;&gt;0,+(Y40/X40)*100,0)</f>
        <v>138.50447676319277</v>
      </c>
      <c r="AA40" s="33">
        <f>+AA34+AA39</f>
        <v>41986362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762387464</v>
      </c>
      <c r="D42" s="43">
        <f>+D25-D40</f>
        <v>762387464</v>
      </c>
      <c r="E42" s="44">
        <f t="shared" si="6"/>
        <v>973438022</v>
      </c>
      <c r="F42" s="45">
        <f t="shared" si="6"/>
        <v>989018081</v>
      </c>
      <c r="G42" s="45">
        <f t="shared" si="6"/>
        <v>945774851</v>
      </c>
      <c r="H42" s="45">
        <f t="shared" si="6"/>
        <v>918495068</v>
      </c>
      <c r="I42" s="45">
        <f t="shared" si="6"/>
        <v>915808440</v>
      </c>
      <c r="J42" s="45">
        <f t="shared" si="6"/>
        <v>915808440</v>
      </c>
      <c r="K42" s="45">
        <f t="shared" si="6"/>
        <v>897119862</v>
      </c>
      <c r="L42" s="45">
        <f t="shared" si="6"/>
        <v>899454973</v>
      </c>
      <c r="M42" s="45">
        <f t="shared" si="6"/>
        <v>889082649</v>
      </c>
      <c r="N42" s="45">
        <f t="shared" si="6"/>
        <v>889082649</v>
      </c>
      <c r="O42" s="45">
        <f t="shared" si="6"/>
        <v>894198771</v>
      </c>
      <c r="P42" s="45">
        <f t="shared" si="6"/>
        <v>884142354</v>
      </c>
      <c r="Q42" s="45">
        <f t="shared" si="6"/>
        <v>936141024</v>
      </c>
      <c r="R42" s="45">
        <f t="shared" si="6"/>
        <v>936141024</v>
      </c>
      <c r="S42" s="45">
        <f t="shared" si="6"/>
        <v>950443248</v>
      </c>
      <c r="T42" s="45">
        <f t="shared" si="6"/>
        <v>923052417</v>
      </c>
      <c r="U42" s="45">
        <f t="shared" si="6"/>
        <v>896990111</v>
      </c>
      <c r="V42" s="45">
        <f t="shared" si="6"/>
        <v>896990111</v>
      </c>
      <c r="W42" s="45">
        <f t="shared" si="6"/>
        <v>896990111</v>
      </c>
      <c r="X42" s="45">
        <f t="shared" si="6"/>
        <v>989018081</v>
      </c>
      <c r="Y42" s="45">
        <f t="shared" si="6"/>
        <v>-92027970</v>
      </c>
      <c r="Z42" s="46">
        <f>+IF(X42&lt;&gt;0,+(Y42/X42)*100,0)</f>
        <v>-9.304983575927164</v>
      </c>
      <c r="AA42" s="47">
        <f>+AA25-AA40</f>
        <v>989018081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619808693</v>
      </c>
      <c r="D45" s="18">
        <v>619808693</v>
      </c>
      <c r="E45" s="19">
        <v>735712022</v>
      </c>
      <c r="F45" s="20">
        <v>751292081</v>
      </c>
      <c r="G45" s="20">
        <v>780773385</v>
      </c>
      <c r="H45" s="20">
        <v>751616697</v>
      </c>
      <c r="I45" s="20">
        <v>748930069</v>
      </c>
      <c r="J45" s="20">
        <v>748930069</v>
      </c>
      <c r="K45" s="20">
        <v>730241491</v>
      </c>
      <c r="L45" s="20">
        <v>732576602</v>
      </c>
      <c r="M45" s="20">
        <v>722204278</v>
      </c>
      <c r="N45" s="20">
        <v>722204278</v>
      </c>
      <c r="O45" s="20">
        <v>727320400</v>
      </c>
      <c r="P45" s="20">
        <v>717263983</v>
      </c>
      <c r="Q45" s="20">
        <v>769262653</v>
      </c>
      <c r="R45" s="20">
        <v>769262653</v>
      </c>
      <c r="S45" s="20">
        <v>783564877</v>
      </c>
      <c r="T45" s="20">
        <v>756174046</v>
      </c>
      <c r="U45" s="20">
        <v>730111740</v>
      </c>
      <c r="V45" s="20">
        <v>730111740</v>
      </c>
      <c r="W45" s="20">
        <v>730111740</v>
      </c>
      <c r="X45" s="20">
        <v>751292081</v>
      </c>
      <c r="Y45" s="20">
        <v>-21180341</v>
      </c>
      <c r="Z45" s="48">
        <v>-2.82</v>
      </c>
      <c r="AA45" s="22">
        <v>751292081</v>
      </c>
    </row>
    <row r="46" spans="1:27" ht="13.5">
      <c r="A46" s="23" t="s">
        <v>67</v>
      </c>
      <c r="B46" s="17"/>
      <c r="C46" s="18">
        <v>142578771</v>
      </c>
      <c r="D46" s="18">
        <v>142578771</v>
      </c>
      <c r="E46" s="19">
        <v>237726000</v>
      </c>
      <c r="F46" s="20">
        <v>237726000</v>
      </c>
      <c r="G46" s="20">
        <v>165001466</v>
      </c>
      <c r="H46" s="20">
        <v>166878371</v>
      </c>
      <c r="I46" s="20">
        <v>166878371</v>
      </c>
      <c r="J46" s="20">
        <v>166878371</v>
      </c>
      <c r="K46" s="20">
        <v>166878371</v>
      </c>
      <c r="L46" s="20">
        <v>166878371</v>
      </c>
      <c r="M46" s="20">
        <v>166878371</v>
      </c>
      <c r="N46" s="20">
        <v>166878371</v>
      </c>
      <c r="O46" s="20">
        <v>166878371</v>
      </c>
      <c r="P46" s="20">
        <v>166878371</v>
      </c>
      <c r="Q46" s="20">
        <v>166878371</v>
      </c>
      <c r="R46" s="20">
        <v>166878371</v>
      </c>
      <c r="S46" s="20">
        <v>166878371</v>
      </c>
      <c r="T46" s="20">
        <v>166878371</v>
      </c>
      <c r="U46" s="20">
        <v>166878371</v>
      </c>
      <c r="V46" s="20">
        <v>166878371</v>
      </c>
      <c r="W46" s="20">
        <v>166878371</v>
      </c>
      <c r="X46" s="20">
        <v>237726000</v>
      </c>
      <c r="Y46" s="20">
        <v>-70847629</v>
      </c>
      <c r="Z46" s="48">
        <v>-29.8</v>
      </c>
      <c r="AA46" s="22">
        <v>237726000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762387464</v>
      </c>
      <c r="D48" s="51">
        <f>SUM(D45:D47)</f>
        <v>762387464</v>
      </c>
      <c r="E48" s="52">
        <f t="shared" si="7"/>
        <v>973438022</v>
      </c>
      <c r="F48" s="53">
        <f t="shared" si="7"/>
        <v>989018081</v>
      </c>
      <c r="G48" s="53">
        <f t="shared" si="7"/>
        <v>945774851</v>
      </c>
      <c r="H48" s="53">
        <f t="shared" si="7"/>
        <v>918495068</v>
      </c>
      <c r="I48" s="53">
        <f t="shared" si="7"/>
        <v>915808440</v>
      </c>
      <c r="J48" s="53">
        <f t="shared" si="7"/>
        <v>915808440</v>
      </c>
      <c r="K48" s="53">
        <f t="shared" si="7"/>
        <v>897119862</v>
      </c>
      <c r="L48" s="53">
        <f t="shared" si="7"/>
        <v>899454973</v>
      </c>
      <c r="M48" s="53">
        <f t="shared" si="7"/>
        <v>889082649</v>
      </c>
      <c r="N48" s="53">
        <f t="shared" si="7"/>
        <v>889082649</v>
      </c>
      <c r="O48" s="53">
        <f t="shared" si="7"/>
        <v>894198771</v>
      </c>
      <c r="P48" s="53">
        <f t="shared" si="7"/>
        <v>884142354</v>
      </c>
      <c r="Q48" s="53">
        <f t="shared" si="7"/>
        <v>936141024</v>
      </c>
      <c r="R48" s="53">
        <f t="shared" si="7"/>
        <v>936141024</v>
      </c>
      <c r="S48" s="53">
        <f t="shared" si="7"/>
        <v>950443248</v>
      </c>
      <c r="T48" s="53">
        <f t="shared" si="7"/>
        <v>923052417</v>
      </c>
      <c r="U48" s="53">
        <f t="shared" si="7"/>
        <v>896990111</v>
      </c>
      <c r="V48" s="53">
        <f t="shared" si="7"/>
        <v>896990111</v>
      </c>
      <c r="W48" s="53">
        <f t="shared" si="7"/>
        <v>896990111</v>
      </c>
      <c r="X48" s="53">
        <f t="shared" si="7"/>
        <v>989018081</v>
      </c>
      <c r="Y48" s="53">
        <f t="shared" si="7"/>
        <v>-92027970</v>
      </c>
      <c r="Z48" s="54">
        <f>+IF(X48&lt;&gt;0,+(Y48/X48)*100,0)</f>
        <v>-9.304983575927164</v>
      </c>
      <c r="AA48" s="55">
        <f>SUM(AA45:AA47)</f>
        <v>989018081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722926</v>
      </c>
      <c r="D6" s="18">
        <v>722926</v>
      </c>
      <c r="E6" s="19">
        <v>500000</v>
      </c>
      <c r="F6" s="20">
        <v>500000</v>
      </c>
      <c r="G6" s="20">
        <v>1040609</v>
      </c>
      <c r="H6" s="20">
        <v>1650101</v>
      </c>
      <c r="I6" s="20">
        <v>870656</v>
      </c>
      <c r="J6" s="20">
        <v>870656</v>
      </c>
      <c r="K6" s="20">
        <v>560631</v>
      </c>
      <c r="L6" s="20">
        <v>1298586</v>
      </c>
      <c r="M6" s="20">
        <v>1989041</v>
      </c>
      <c r="N6" s="20">
        <v>1989041</v>
      </c>
      <c r="O6" s="20">
        <v>1077430</v>
      </c>
      <c r="P6" s="20">
        <v>901256</v>
      </c>
      <c r="Q6" s="20">
        <v>869417</v>
      </c>
      <c r="R6" s="20">
        <v>869417</v>
      </c>
      <c r="S6" s="20">
        <v>622311</v>
      </c>
      <c r="T6" s="20">
        <v>1107161</v>
      </c>
      <c r="U6" s="20">
        <v>476955</v>
      </c>
      <c r="V6" s="20">
        <v>476955</v>
      </c>
      <c r="W6" s="20">
        <v>476955</v>
      </c>
      <c r="X6" s="20">
        <v>500000</v>
      </c>
      <c r="Y6" s="20">
        <v>-23045</v>
      </c>
      <c r="Z6" s="21">
        <v>-4.61</v>
      </c>
      <c r="AA6" s="22">
        <v>500000</v>
      </c>
    </row>
    <row r="7" spans="1:27" ht="13.5">
      <c r="A7" s="23" t="s">
        <v>34</v>
      </c>
      <c r="B7" s="17"/>
      <c r="C7" s="18">
        <v>4746605</v>
      </c>
      <c r="D7" s="18">
        <v>4746605</v>
      </c>
      <c r="E7" s="19">
        <v>7500000</v>
      </c>
      <c r="F7" s="20">
        <v>7500000</v>
      </c>
      <c r="G7" s="20">
        <v>30396605</v>
      </c>
      <c r="H7" s="20">
        <v>28056605</v>
      </c>
      <c r="I7" s="20">
        <v>16756605</v>
      </c>
      <c r="J7" s="20">
        <v>16756605</v>
      </c>
      <c r="K7" s="20">
        <v>10856605</v>
      </c>
      <c r="L7" s="20">
        <v>34856605</v>
      </c>
      <c r="M7" s="20">
        <v>24706605</v>
      </c>
      <c r="N7" s="20">
        <v>24706605</v>
      </c>
      <c r="O7" s="20">
        <v>20106605</v>
      </c>
      <c r="P7" s="20">
        <v>13236605</v>
      </c>
      <c r="Q7" s="20">
        <v>37186605</v>
      </c>
      <c r="R7" s="20">
        <v>37186605</v>
      </c>
      <c r="S7" s="20">
        <v>25536605</v>
      </c>
      <c r="T7" s="20">
        <v>14386605</v>
      </c>
      <c r="U7" s="20">
        <v>4536605</v>
      </c>
      <c r="V7" s="20">
        <v>4536605</v>
      </c>
      <c r="W7" s="20">
        <v>4536605</v>
      </c>
      <c r="X7" s="20">
        <v>7500000</v>
      </c>
      <c r="Y7" s="20">
        <v>-2963395</v>
      </c>
      <c r="Z7" s="21">
        <v>-39.51</v>
      </c>
      <c r="AA7" s="22">
        <v>7500000</v>
      </c>
    </row>
    <row r="8" spans="1:27" ht="13.5">
      <c r="A8" s="23" t="s">
        <v>35</v>
      </c>
      <c r="B8" s="17"/>
      <c r="C8" s="18">
        <v>61304673</v>
      </c>
      <c r="D8" s="18">
        <v>61304673</v>
      </c>
      <c r="E8" s="19">
        <v>45000000</v>
      </c>
      <c r="F8" s="20">
        <v>45000000</v>
      </c>
      <c r="G8" s="20">
        <v>61659924</v>
      </c>
      <c r="H8" s="20">
        <v>59280804</v>
      </c>
      <c r="I8" s="20">
        <v>61624387</v>
      </c>
      <c r="J8" s="20">
        <v>61624387</v>
      </c>
      <c r="K8" s="20">
        <v>64107908</v>
      </c>
      <c r="L8" s="20">
        <v>64695509</v>
      </c>
      <c r="M8" s="20">
        <v>66722416</v>
      </c>
      <c r="N8" s="20">
        <v>66722416</v>
      </c>
      <c r="O8" s="20">
        <v>69212141</v>
      </c>
      <c r="P8" s="20">
        <v>71549424</v>
      </c>
      <c r="Q8" s="20">
        <v>73520067</v>
      </c>
      <c r="R8" s="20">
        <v>73520067</v>
      </c>
      <c r="S8" s="20">
        <v>73950547</v>
      </c>
      <c r="T8" s="20">
        <v>75934119</v>
      </c>
      <c r="U8" s="20">
        <v>78390297</v>
      </c>
      <c r="V8" s="20">
        <v>78390297</v>
      </c>
      <c r="W8" s="20">
        <v>78390297</v>
      </c>
      <c r="X8" s="20">
        <v>45000000</v>
      </c>
      <c r="Y8" s="20">
        <v>33390297</v>
      </c>
      <c r="Z8" s="21">
        <v>74.2</v>
      </c>
      <c r="AA8" s="22">
        <v>45000000</v>
      </c>
    </row>
    <row r="9" spans="1:27" ht="13.5">
      <c r="A9" s="23" t="s">
        <v>36</v>
      </c>
      <c r="B9" s="17"/>
      <c r="C9" s="18">
        <v>6332995</v>
      </c>
      <c r="D9" s="18">
        <v>6332995</v>
      </c>
      <c r="E9" s="19">
        <v>2000000</v>
      </c>
      <c r="F9" s="20">
        <v>2000000</v>
      </c>
      <c r="G9" s="20">
        <v>6315372</v>
      </c>
      <c r="H9" s="20">
        <v>6315372</v>
      </c>
      <c r="I9" s="20">
        <v>6315372</v>
      </c>
      <c r="J9" s="20">
        <v>6315372</v>
      </c>
      <c r="K9" s="20">
        <v>6315372</v>
      </c>
      <c r="L9" s="20">
        <v>6315372</v>
      </c>
      <c r="M9" s="20">
        <v>6315372</v>
      </c>
      <c r="N9" s="20">
        <v>6315372</v>
      </c>
      <c r="O9" s="20">
        <v>6315372</v>
      </c>
      <c r="P9" s="20">
        <v>6315372</v>
      </c>
      <c r="Q9" s="20">
        <v>6315372</v>
      </c>
      <c r="R9" s="20">
        <v>6315372</v>
      </c>
      <c r="S9" s="20">
        <v>6315372</v>
      </c>
      <c r="T9" s="20">
        <v>6315372</v>
      </c>
      <c r="U9" s="20">
        <v>6315372</v>
      </c>
      <c r="V9" s="20">
        <v>6315372</v>
      </c>
      <c r="W9" s="20">
        <v>6315372</v>
      </c>
      <c r="X9" s="20">
        <v>2000000</v>
      </c>
      <c r="Y9" s="20">
        <v>4315372</v>
      </c>
      <c r="Z9" s="21">
        <v>215.77</v>
      </c>
      <c r="AA9" s="22">
        <v>2000000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73107199</v>
      </c>
      <c r="D12" s="29">
        <f>SUM(D6:D11)</f>
        <v>73107199</v>
      </c>
      <c r="E12" s="30">
        <f t="shared" si="0"/>
        <v>55000000</v>
      </c>
      <c r="F12" s="31">
        <f t="shared" si="0"/>
        <v>55000000</v>
      </c>
      <c r="G12" s="31">
        <f t="shared" si="0"/>
        <v>99412510</v>
      </c>
      <c r="H12" s="31">
        <f t="shared" si="0"/>
        <v>95302882</v>
      </c>
      <c r="I12" s="31">
        <f t="shared" si="0"/>
        <v>85567020</v>
      </c>
      <c r="J12" s="31">
        <f t="shared" si="0"/>
        <v>85567020</v>
      </c>
      <c r="K12" s="31">
        <f t="shared" si="0"/>
        <v>81840516</v>
      </c>
      <c r="L12" s="31">
        <f t="shared" si="0"/>
        <v>107166072</v>
      </c>
      <c r="M12" s="31">
        <f t="shared" si="0"/>
        <v>99733434</v>
      </c>
      <c r="N12" s="31">
        <f t="shared" si="0"/>
        <v>99733434</v>
      </c>
      <c r="O12" s="31">
        <f t="shared" si="0"/>
        <v>96711548</v>
      </c>
      <c r="P12" s="31">
        <f t="shared" si="0"/>
        <v>92002657</v>
      </c>
      <c r="Q12" s="31">
        <f t="shared" si="0"/>
        <v>117891461</v>
      </c>
      <c r="R12" s="31">
        <f t="shared" si="0"/>
        <v>117891461</v>
      </c>
      <c r="S12" s="31">
        <f t="shared" si="0"/>
        <v>106424835</v>
      </c>
      <c r="T12" s="31">
        <f t="shared" si="0"/>
        <v>97743257</v>
      </c>
      <c r="U12" s="31">
        <f t="shared" si="0"/>
        <v>89719229</v>
      </c>
      <c r="V12" s="31">
        <f t="shared" si="0"/>
        <v>89719229</v>
      </c>
      <c r="W12" s="31">
        <f t="shared" si="0"/>
        <v>89719229</v>
      </c>
      <c r="X12" s="31">
        <f t="shared" si="0"/>
        <v>55000000</v>
      </c>
      <c r="Y12" s="31">
        <f t="shared" si="0"/>
        <v>34719229</v>
      </c>
      <c r="Z12" s="32">
        <f>+IF(X12&lt;&gt;0,+(Y12/X12)*100,0)</f>
        <v>63.12587090909091</v>
      </c>
      <c r="AA12" s="33">
        <f>SUM(AA6:AA11)</f>
        <v>55000000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135161603</v>
      </c>
      <c r="D19" s="18">
        <v>135161603</v>
      </c>
      <c r="E19" s="19">
        <v>168044000</v>
      </c>
      <c r="F19" s="20">
        <v>177834036</v>
      </c>
      <c r="G19" s="20">
        <v>140627540</v>
      </c>
      <c r="H19" s="20">
        <v>142268132</v>
      </c>
      <c r="I19" s="20">
        <v>145559804</v>
      </c>
      <c r="J19" s="20">
        <v>145559804</v>
      </c>
      <c r="K19" s="20">
        <v>145811217</v>
      </c>
      <c r="L19" s="20">
        <v>146690325</v>
      </c>
      <c r="M19" s="20">
        <v>147321672</v>
      </c>
      <c r="N19" s="20">
        <v>147321672</v>
      </c>
      <c r="O19" s="20">
        <v>146491686</v>
      </c>
      <c r="P19" s="20">
        <v>147126731</v>
      </c>
      <c r="Q19" s="20">
        <v>149123298</v>
      </c>
      <c r="R19" s="20">
        <v>149123298</v>
      </c>
      <c r="S19" s="20">
        <v>153086990</v>
      </c>
      <c r="T19" s="20">
        <v>155467183</v>
      </c>
      <c r="U19" s="20">
        <v>158661680</v>
      </c>
      <c r="V19" s="20">
        <v>158661680</v>
      </c>
      <c r="W19" s="20">
        <v>158661680</v>
      </c>
      <c r="X19" s="20">
        <v>177834036</v>
      </c>
      <c r="Y19" s="20">
        <v>-19172356</v>
      </c>
      <c r="Z19" s="21">
        <v>-10.78</v>
      </c>
      <c r="AA19" s="22">
        <v>177834036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135161603</v>
      </c>
      <c r="D24" s="29">
        <f>SUM(D15:D23)</f>
        <v>135161603</v>
      </c>
      <c r="E24" s="36">
        <f t="shared" si="1"/>
        <v>168044000</v>
      </c>
      <c r="F24" s="37">
        <f t="shared" si="1"/>
        <v>177834036</v>
      </c>
      <c r="G24" s="37">
        <f t="shared" si="1"/>
        <v>140627540</v>
      </c>
      <c r="H24" s="37">
        <f t="shared" si="1"/>
        <v>142268132</v>
      </c>
      <c r="I24" s="37">
        <f t="shared" si="1"/>
        <v>145559804</v>
      </c>
      <c r="J24" s="37">
        <f t="shared" si="1"/>
        <v>145559804</v>
      </c>
      <c r="K24" s="37">
        <f t="shared" si="1"/>
        <v>145811217</v>
      </c>
      <c r="L24" s="37">
        <f t="shared" si="1"/>
        <v>146690325</v>
      </c>
      <c r="M24" s="37">
        <f t="shared" si="1"/>
        <v>147321672</v>
      </c>
      <c r="N24" s="37">
        <f t="shared" si="1"/>
        <v>147321672</v>
      </c>
      <c r="O24" s="37">
        <f t="shared" si="1"/>
        <v>146491686</v>
      </c>
      <c r="P24" s="37">
        <f t="shared" si="1"/>
        <v>147126731</v>
      </c>
      <c r="Q24" s="37">
        <f t="shared" si="1"/>
        <v>149123298</v>
      </c>
      <c r="R24" s="37">
        <f t="shared" si="1"/>
        <v>149123298</v>
      </c>
      <c r="S24" s="37">
        <f t="shared" si="1"/>
        <v>153086990</v>
      </c>
      <c r="T24" s="37">
        <f t="shared" si="1"/>
        <v>155467183</v>
      </c>
      <c r="U24" s="37">
        <f t="shared" si="1"/>
        <v>158661680</v>
      </c>
      <c r="V24" s="37">
        <f t="shared" si="1"/>
        <v>158661680</v>
      </c>
      <c r="W24" s="37">
        <f t="shared" si="1"/>
        <v>158661680</v>
      </c>
      <c r="X24" s="37">
        <f t="shared" si="1"/>
        <v>177834036</v>
      </c>
      <c r="Y24" s="37">
        <f t="shared" si="1"/>
        <v>-19172356</v>
      </c>
      <c r="Z24" s="38">
        <f>+IF(X24&lt;&gt;0,+(Y24/X24)*100,0)</f>
        <v>-10.781038563394016</v>
      </c>
      <c r="AA24" s="39">
        <f>SUM(AA15:AA23)</f>
        <v>177834036</v>
      </c>
    </row>
    <row r="25" spans="1:27" ht="13.5">
      <c r="A25" s="27" t="s">
        <v>51</v>
      </c>
      <c r="B25" s="28"/>
      <c r="C25" s="29">
        <f aca="true" t="shared" si="2" ref="C25:Y25">+C12+C24</f>
        <v>208268802</v>
      </c>
      <c r="D25" s="29">
        <f>+D12+D24</f>
        <v>208268802</v>
      </c>
      <c r="E25" s="30">
        <f t="shared" si="2"/>
        <v>223044000</v>
      </c>
      <c r="F25" s="31">
        <f t="shared" si="2"/>
        <v>232834036</v>
      </c>
      <c r="G25" s="31">
        <f t="shared" si="2"/>
        <v>240040050</v>
      </c>
      <c r="H25" s="31">
        <f t="shared" si="2"/>
        <v>237571014</v>
      </c>
      <c r="I25" s="31">
        <f t="shared" si="2"/>
        <v>231126824</v>
      </c>
      <c r="J25" s="31">
        <f t="shared" si="2"/>
        <v>231126824</v>
      </c>
      <c r="K25" s="31">
        <f t="shared" si="2"/>
        <v>227651733</v>
      </c>
      <c r="L25" s="31">
        <f t="shared" si="2"/>
        <v>253856397</v>
      </c>
      <c r="M25" s="31">
        <f t="shared" si="2"/>
        <v>247055106</v>
      </c>
      <c r="N25" s="31">
        <f t="shared" si="2"/>
        <v>247055106</v>
      </c>
      <c r="O25" s="31">
        <f t="shared" si="2"/>
        <v>243203234</v>
      </c>
      <c r="P25" s="31">
        <f t="shared" si="2"/>
        <v>239129388</v>
      </c>
      <c r="Q25" s="31">
        <f t="shared" si="2"/>
        <v>267014759</v>
      </c>
      <c r="R25" s="31">
        <f t="shared" si="2"/>
        <v>267014759</v>
      </c>
      <c r="S25" s="31">
        <f t="shared" si="2"/>
        <v>259511825</v>
      </c>
      <c r="T25" s="31">
        <f t="shared" si="2"/>
        <v>253210440</v>
      </c>
      <c r="U25" s="31">
        <f t="shared" si="2"/>
        <v>248380909</v>
      </c>
      <c r="V25" s="31">
        <f t="shared" si="2"/>
        <v>248380909</v>
      </c>
      <c r="W25" s="31">
        <f t="shared" si="2"/>
        <v>248380909</v>
      </c>
      <c r="X25" s="31">
        <f t="shared" si="2"/>
        <v>232834036</v>
      </c>
      <c r="Y25" s="31">
        <f t="shared" si="2"/>
        <v>15546873</v>
      </c>
      <c r="Z25" s="32">
        <f>+IF(X25&lt;&gt;0,+(Y25/X25)*100,0)</f>
        <v>6.677233821605016</v>
      </c>
      <c r="AA25" s="33">
        <f>+AA12+AA24</f>
        <v>232834036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2431653</v>
      </c>
      <c r="D30" s="18">
        <v>2431653</v>
      </c>
      <c r="E30" s="19">
        <v>4500000</v>
      </c>
      <c r="F30" s="20">
        <v>4500000</v>
      </c>
      <c r="G30" s="20">
        <v>2431653</v>
      </c>
      <c r="H30" s="20">
        <v>2205109</v>
      </c>
      <c r="I30" s="20">
        <v>981657</v>
      </c>
      <c r="J30" s="20">
        <v>981657</v>
      </c>
      <c r="K30" s="20">
        <v>910270</v>
      </c>
      <c r="L30" s="20">
        <v>910270</v>
      </c>
      <c r="M30" s="20">
        <v>540952</v>
      </c>
      <c r="N30" s="20">
        <v>540952</v>
      </c>
      <c r="O30" s="20">
        <v>469565</v>
      </c>
      <c r="P30" s="20">
        <v>171634</v>
      </c>
      <c r="Q30" s="20">
        <v>100247</v>
      </c>
      <c r="R30" s="20">
        <v>100247</v>
      </c>
      <c r="S30" s="20">
        <v>28860</v>
      </c>
      <c r="T30" s="20"/>
      <c r="U30" s="20"/>
      <c r="V30" s="20"/>
      <c r="W30" s="20"/>
      <c r="X30" s="20">
        <v>4500000</v>
      </c>
      <c r="Y30" s="20">
        <v>-4500000</v>
      </c>
      <c r="Z30" s="21">
        <v>-100</v>
      </c>
      <c r="AA30" s="22">
        <v>4500000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7872235</v>
      </c>
      <c r="D32" s="18">
        <v>7872235</v>
      </c>
      <c r="E32" s="19">
        <v>4500000</v>
      </c>
      <c r="F32" s="20">
        <v>4500000</v>
      </c>
      <c r="G32" s="20">
        <v>7853704</v>
      </c>
      <c r="H32" s="20">
        <v>7853704</v>
      </c>
      <c r="I32" s="20">
        <v>7853704</v>
      </c>
      <c r="J32" s="20">
        <v>7853704</v>
      </c>
      <c r="K32" s="20">
        <v>4097770</v>
      </c>
      <c r="L32" s="20">
        <v>4097770</v>
      </c>
      <c r="M32" s="20">
        <v>4097770</v>
      </c>
      <c r="N32" s="20">
        <v>4097770</v>
      </c>
      <c r="O32" s="20">
        <v>4097770</v>
      </c>
      <c r="P32" s="20">
        <v>4097770</v>
      </c>
      <c r="Q32" s="20">
        <v>4097770</v>
      </c>
      <c r="R32" s="20">
        <v>4097770</v>
      </c>
      <c r="S32" s="20">
        <v>4097770</v>
      </c>
      <c r="T32" s="20">
        <v>4097770</v>
      </c>
      <c r="U32" s="20">
        <v>4097770</v>
      </c>
      <c r="V32" s="20">
        <v>4097770</v>
      </c>
      <c r="W32" s="20">
        <v>4097770</v>
      </c>
      <c r="X32" s="20">
        <v>4500000</v>
      </c>
      <c r="Y32" s="20">
        <v>-402230</v>
      </c>
      <c r="Z32" s="21">
        <v>-8.94</v>
      </c>
      <c r="AA32" s="22">
        <v>4500000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10303888</v>
      </c>
      <c r="D34" s="29">
        <f>SUM(D29:D33)</f>
        <v>10303888</v>
      </c>
      <c r="E34" s="30">
        <f t="shared" si="3"/>
        <v>9000000</v>
      </c>
      <c r="F34" s="31">
        <f t="shared" si="3"/>
        <v>9000000</v>
      </c>
      <c r="G34" s="31">
        <f t="shared" si="3"/>
        <v>10285357</v>
      </c>
      <c r="H34" s="31">
        <f t="shared" si="3"/>
        <v>10058813</v>
      </c>
      <c r="I34" s="31">
        <f t="shared" si="3"/>
        <v>8835361</v>
      </c>
      <c r="J34" s="31">
        <f t="shared" si="3"/>
        <v>8835361</v>
      </c>
      <c r="K34" s="31">
        <f t="shared" si="3"/>
        <v>5008040</v>
      </c>
      <c r="L34" s="31">
        <f t="shared" si="3"/>
        <v>5008040</v>
      </c>
      <c r="M34" s="31">
        <f t="shared" si="3"/>
        <v>4638722</v>
      </c>
      <c r="N34" s="31">
        <f t="shared" si="3"/>
        <v>4638722</v>
      </c>
      <c r="O34" s="31">
        <f t="shared" si="3"/>
        <v>4567335</v>
      </c>
      <c r="P34" s="31">
        <f t="shared" si="3"/>
        <v>4269404</v>
      </c>
      <c r="Q34" s="31">
        <f t="shared" si="3"/>
        <v>4198017</v>
      </c>
      <c r="R34" s="31">
        <f t="shared" si="3"/>
        <v>4198017</v>
      </c>
      <c r="S34" s="31">
        <f t="shared" si="3"/>
        <v>4126630</v>
      </c>
      <c r="T34" s="31">
        <f t="shared" si="3"/>
        <v>4097770</v>
      </c>
      <c r="U34" s="31">
        <f t="shared" si="3"/>
        <v>4097770</v>
      </c>
      <c r="V34" s="31">
        <f t="shared" si="3"/>
        <v>4097770</v>
      </c>
      <c r="W34" s="31">
        <f t="shared" si="3"/>
        <v>4097770</v>
      </c>
      <c r="X34" s="31">
        <f t="shared" si="3"/>
        <v>9000000</v>
      </c>
      <c r="Y34" s="31">
        <f t="shared" si="3"/>
        <v>-4902230</v>
      </c>
      <c r="Z34" s="32">
        <f>+IF(X34&lt;&gt;0,+(Y34/X34)*100,0)</f>
        <v>-54.46922222222222</v>
      </c>
      <c r="AA34" s="33">
        <f>SUM(AA29:AA33)</f>
        <v>9000000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15025316</v>
      </c>
      <c r="D37" s="18">
        <v>15025316</v>
      </c>
      <c r="E37" s="19">
        <v>13091000</v>
      </c>
      <c r="F37" s="20">
        <v>13090604</v>
      </c>
      <c r="G37" s="20">
        <v>15025316</v>
      </c>
      <c r="H37" s="20">
        <v>15025316</v>
      </c>
      <c r="I37" s="20">
        <v>15025316</v>
      </c>
      <c r="J37" s="20">
        <v>15025316</v>
      </c>
      <c r="K37" s="20">
        <v>15025316</v>
      </c>
      <c r="L37" s="20">
        <v>15025316</v>
      </c>
      <c r="M37" s="20">
        <v>15025316</v>
      </c>
      <c r="N37" s="20">
        <v>15025316</v>
      </c>
      <c r="O37" s="20">
        <v>15025316</v>
      </c>
      <c r="P37" s="20">
        <v>15025316</v>
      </c>
      <c r="Q37" s="20">
        <v>15025316</v>
      </c>
      <c r="R37" s="20">
        <v>15025316</v>
      </c>
      <c r="S37" s="20">
        <v>13891352</v>
      </c>
      <c r="T37" s="20">
        <v>13693668</v>
      </c>
      <c r="U37" s="20">
        <v>13550895</v>
      </c>
      <c r="V37" s="20">
        <v>13550895</v>
      </c>
      <c r="W37" s="20">
        <v>13550895</v>
      </c>
      <c r="X37" s="20">
        <v>13090604</v>
      </c>
      <c r="Y37" s="20">
        <v>460291</v>
      </c>
      <c r="Z37" s="21">
        <v>3.52</v>
      </c>
      <c r="AA37" s="22">
        <v>13090604</v>
      </c>
    </row>
    <row r="38" spans="1:27" ht="13.5">
      <c r="A38" s="23" t="s">
        <v>58</v>
      </c>
      <c r="B38" s="17"/>
      <c r="C38" s="18">
        <v>738695</v>
      </c>
      <c r="D38" s="18">
        <v>738695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15764011</v>
      </c>
      <c r="D39" s="29">
        <f>SUM(D37:D38)</f>
        <v>15764011</v>
      </c>
      <c r="E39" s="36">
        <f t="shared" si="4"/>
        <v>13091000</v>
      </c>
      <c r="F39" s="37">
        <f t="shared" si="4"/>
        <v>13090604</v>
      </c>
      <c r="G39" s="37">
        <f t="shared" si="4"/>
        <v>15025316</v>
      </c>
      <c r="H39" s="37">
        <f t="shared" si="4"/>
        <v>15025316</v>
      </c>
      <c r="I39" s="37">
        <f t="shared" si="4"/>
        <v>15025316</v>
      </c>
      <c r="J39" s="37">
        <f t="shared" si="4"/>
        <v>15025316</v>
      </c>
      <c r="K39" s="37">
        <f t="shared" si="4"/>
        <v>15025316</v>
      </c>
      <c r="L39" s="37">
        <f t="shared" si="4"/>
        <v>15025316</v>
      </c>
      <c r="M39" s="37">
        <f t="shared" si="4"/>
        <v>15025316</v>
      </c>
      <c r="N39" s="37">
        <f t="shared" si="4"/>
        <v>15025316</v>
      </c>
      <c r="O39" s="37">
        <f t="shared" si="4"/>
        <v>15025316</v>
      </c>
      <c r="P39" s="37">
        <f t="shared" si="4"/>
        <v>15025316</v>
      </c>
      <c r="Q39" s="37">
        <f t="shared" si="4"/>
        <v>15025316</v>
      </c>
      <c r="R39" s="37">
        <f t="shared" si="4"/>
        <v>15025316</v>
      </c>
      <c r="S39" s="37">
        <f t="shared" si="4"/>
        <v>13891352</v>
      </c>
      <c r="T39" s="37">
        <f t="shared" si="4"/>
        <v>13693668</v>
      </c>
      <c r="U39" s="37">
        <f t="shared" si="4"/>
        <v>13550895</v>
      </c>
      <c r="V39" s="37">
        <f t="shared" si="4"/>
        <v>13550895</v>
      </c>
      <c r="W39" s="37">
        <f t="shared" si="4"/>
        <v>13550895</v>
      </c>
      <c r="X39" s="37">
        <f t="shared" si="4"/>
        <v>13090604</v>
      </c>
      <c r="Y39" s="37">
        <f t="shared" si="4"/>
        <v>460291</v>
      </c>
      <c r="Z39" s="38">
        <f>+IF(X39&lt;&gt;0,+(Y39/X39)*100,0)</f>
        <v>3.5161937524043965</v>
      </c>
      <c r="AA39" s="39">
        <f>SUM(AA37:AA38)</f>
        <v>13090604</v>
      </c>
    </row>
    <row r="40" spans="1:27" ht="13.5">
      <c r="A40" s="27" t="s">
        <v>62</v>
      </c>
      <c r="B40" s="28"/>
      <c r="C40" s="29">
        <f aca="true" t="shared" si="5" ref="C40:Y40">+C34+C39</f>
        <v>26067899</v>
      </c>
      <c r="D40" s="29">
        <f>+D34+D39</f>
        <v>26067899</v>
      </c>
      <c r="E40" s="30">
        <f t="shared" si="5"/>
        <v>22091000</v>
      </c>
      <c r="F40" s="31">
        <f t="shared" si="5"/>
        <v>22090604</v>
      </c>
      <c r="G40" s="31">
        <f t="shared" si="5"/>
        <v>25310673</v>
      </c>
      <c r="H40" s="31">
        <f t="shared" si="5"/>
        <v>25084129</v>
      </c>
      <c r="I40" s="31">
        <f t="shared" si="5"/>
        <v>23860677</v>
      </c>
      <c r="J40" s="31">
        <f t="shared" si="5"/>
        <v>23860677</v>
      </c>
      <c r="K40" s="31">
        <f t="shared" si="5"/>
        <v>20033356</v>
      </c>
      <c r="L40" s="31">
        <f t="shared" si="5"/>
        <v>20033356</v>
      </c>
      <c r="M40" s="31">
        <f t="shared" si="5"/>
        <v>19664038</v>
      </c>
      <c r="N40" s="31">
        <f t="shared" si="5"/>
        <v>19664038</v>
      </c>
      <c r="O40" s="31">
        <f t="shared" si="5"/>
        <v>19592651</v>
      </c>
      <c r="P40" s="31">
        <f t="shared" si="5"/>
        <v>19294720</v>
      </c>
      <c r="Q40" s="31">
        <f t="shared" si="5"/>
        <v>19223333</v>
      </c>
      <c r="R40" s="31">
        <f t="shared" si="5"/>
        <v>19223333</v>
      </c>
      <c r="S40" s="31">
        <f t="shared" si="5"/>
        <v>18017982</v>
      </c>
      <c r="T40" s="31">
        <f t="shared" si="5"/>
        <v>17791438</v>
      </c>
      <c r="U40" s="31">
        <f t="shared" si="5"/>
        <v>17648665</v>
      </c>
      <c r="V40" s="31">
        <f t="shared" si="5"/>
        <v>17648665</v>
      </c>
      <c r="W40" s="31">
        <f t="shared" si="5"/>
        <v>17648665</v>
      </c>
      <c r="X40" s="31">
        <f t="shared" si="5"/>
        <v>22090604</v>
      </c>
      <c r="Y40" s="31">
        <f t="shared" si="5"/>
        <v>-4441939</v>
      </c>
      <c r="Z40" s="32">
        <f>+IF(X40&lt;&gt;0,+(Y40/X40)*100,0)</f>
        <v>-20.107820501422232</v>
      </c>
      <c r="AA40" s="33">
        <f>+AA34+AA39</f>
        <v>22090604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182200903</v>
      </c>
      <c r="D42" s="43">
        <f>+D25-D40</f>
        <v>182200903</v>
      </c>
      <c r="E42" s="44">
        <f t="shared" si="6"/>
        <v>200953000</v>
      </c>
      <c r="F42" s="45">
        <f t="shared" si="6"/>
        <v>210743432</v>
      </c>
      <c r="G42" s="45">
        <f t="shared" si="6"/>
        <v>214729377</v>
      </c>
      <c r="H42" s="45">
        <f t="shared" si="6"/>
        <v>212486885</v>
      </c>
      <c r="I42" s="45">
        <f t="shared" si="6"/>
        <v>207266147</v>
      </c>
      <c r="J42" s="45">
        <f t="shared" si="6"/>
        <v>207266147</v>
      </c>
      <c r="K42" s="45">
        <f t="shared" si="6"/>
        <v>207618377</v>
      </c>
      <c r="L42" s="45">
        <f t="shared" si="6"/>
        <v>233823041</v>
      </c>
      <c r="M42" s="45">
        <f t="shared" si="6"/>
        <v>227391068</v>
      </c>
      <c r="N42" s="45">
        <f t="shared" si="6"/>
        <v>227391068</v>
      </c>
      <c r="O42" s="45">
        <f t="shared" si="6"/>
        <v>223610583</v>
      </c>
      <c r="P42" s="45">
        <f t="shared" si="6"/>
        <v>219834668</v>
      </c>
      <c r="Q42" s="45">
        <f t="shared" si="6"/>
        <v>247791426</v>
      </c>
      <c r="R42" s="45">
        <f t="shared" si="6"/>
        <v>247791426</v>
      </c>
      <c r="S42" s="45">
        <f t="shared" si="6"/>
        <v>241493843</v>
      </c>
      <c r="T42" s="45">
        <f t="shared" si="6"/>
        <v>235419002</v>
      </c>
      <c r="U42" s="45">
        <f t="shared" si="6"/>
        <v>230732244</v>
      </c>
      <c r="V42" s="45">
        <f t="shared" si="6"/>
        <v>230732244</v>
      </c>
      <c r="W42" s="45">
        <f t="shared" si="6"/>
        <v>230732244</v>
      </c>
      <c r="X42" s="45">
        <f t="shared" si="6"/>
        <v>210743432</v>
      </c>
      <c r="Y42" s="45">
        <f t="shared" si="6"/>
        <v>19988812</v>
      </c>
      <c r="Z42" s="46">
        <f>+IF(X42&lt;&gt;0,+(Y42/X42)*100,0)</f>
        <v>9.484903899638494</v>
      </c>
      <c r="AA42" s="47">
        <f>+AA25-AA40</f>
        <v>210743432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174767323</v>
      </c>
      <c r="D45" s="18">
        <v>174767323</v>
      </c>
      <c r="E45" s="19">
        <v>193514428</v>
      </c>
      <c r="F45" s="20">
        <v>203304860</v>
      </c>
      <c r="G45" s="20">
        <v>207295797</v>
      </c>
      <c r="H45" s="20">
        <v>205053305</v>
      </c>
      <c r="I45" s="20">
        <v>199832567</v>
      </c>
      <c r="J45" s="20">
        <v>199832567</v>
      </c>
      <c r="K45" s="20">
        <v>200184797</v>
      </c>
      <c r="L45" s="20">
        <v>226389461</v>
      </c>
      <c r="M45" s="20">
        <v>219957488</v>
      </c>
      <c r="N45" s="20">
        <v>219957488</v>
      </c>
      <c r="O45" s="20">
        <v>216177003</v>
      </c>
      <c r="P45" s="20">
        <v>212401088</v>
      </c>
      <c r="Q45" s="20">
        <v>240357846</v>
      </c>
      <c r="R45" s="20">
        <v>240357846</v>
      </c>
      <c r="S45" s="20">
        <v>234060263</v>
      </c>
      <c r="T45" s="20">
        <v>227985422</v>
      </c>
      <c r="U45" s="20">
        <v>223298664</v>
      </c>
      <c r="V45" s="20">
        <v>223298664</v>
      </c>
      <c r="W45" s="20">
        <v>223298664</v>
      </c>
      <c r="X45" s="20">
        <v>203304860</v>
      </c>
      <c r="Y45" s="20">
        <v>19993804</v>
      </c>
      <c r="Z45" s="48">
        <v>9.83</v>
      </c>
      <c r="AA45" s="22">
        <v>203304860</v>
      </c>
    </row>
    <row r="46" spans="1:27" ht="13.5">
      <c r="A46" s="23" t="s">
        <v>67</v>
      </c>
      <c r="B46" s="17"/>
      <c r="C46" s="18">
        <v>7433580</v>
      </c>
      <c r="D46" s="18">
        <v>7433580</v>
      </c>
      <c r="E46" s="19">
        <v>7438572</v>
      </c>
      <c r="F46" s="20">
        <v>7438572</v>
      </c>
      <c r="G46" s="20">
        <v>7433580</v>
      </c>
      <c r="H46" s="20">
        <v>7433580</v>
      </c>
      <c r="I46" s="20">
        <v>7433580</v>
      </c>
      <c r="J46" s="20">
        <v>7433580</v>
      </c>
      <c r="K46" s="20">
        <v>7433580</v>
      </c>
      <c r="L46" s="20">
        <v>7433580</v>
      </c>
      <c r="M46" s="20">
        <v>7433580</v>
      </c>
      <c r="N46" s="20">
        <v>7433580</v>
      </c>
      <c r="O46" s="20">
        <v>7433580</v>
      </c>
      <c r="P46" s="20">
        <v>7433580</v>
      </c>
      <c r="Q46" s="20">
        <v>7433580</v>
      </c>
      <c r="R46" s="20">
        <v>7433580</v>
      </c>
      <c r="S46" s="20">
        <v>7433580</v>
      </c>
      <c r="T46" s="20">
        <v>7433580</v>
      </c>
      <c r="U46" s="20">
        <v>7433580</v>
      </c>
      <c r="V46" s="20">
        <v>7433580</v>
      </c>
      <c r="W46" s="20">
        <v>7433580</v>
      </c>
      <c r="X46" s="20">
        <v>7438572</v>
      </c>
      <c r="Y46" s="20">
        <v>-4992</v>
      </c>
      <c r="Z46" s="48">
        <v>-0.07</v>
      </c>
      <c r="AA46" s="22">
        <v>7438572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182200903</v>
      </c>
      <c r="D48" s="51">
        <f>SUM(D45:D47)</f>
        <v>182200903</v>
      </c>
      <c r="E48" s="52">
        <f t="shared" si="7"/>
        <v>200953000</v>
      </c>
      <c r="F48" s="53">
        <f t="shared" si="7"/>
        <v>210743432</v>
      </c>
      <c r="G48" s="53">
        <f t="shared" si="7"/>
        <v>214729377</v>
      </c>
      <c r="H48" s="53">
        <f t="shared" si="7"/>
        <v>212486885</v>
      </c>
      <c r="I48" s="53">
        <f t="shared" si="7"/>
        <v>207266147</v>
      </c>
      <c r="J48" s="53">
        <f t="shared" si="7"/>
        <v>207266147</v>
      </c>
      <c r="K48" s="53">
        <f t="shared" si="7"/>
        <v>207618377</v>
      </c>
      <c r="L48" s="53">
        <f t="shared" si="7"/>
        <v>233823041</v>
      </c>
      <c r="M48" s="53">
        <f t="shared" si="7"/>
        <v>227391068</v>
      </c>
      <c r="N48" s="53">
        <f t="shared" si="7"/>
        <v>227391068</v>
      </c>
      <c r="O48" s="53">
        <f t="shared" si="7"/>
        <v>223610583</v>
      </c>
      <c r="P48" s="53">
        <f t="shared" si="7"/>
        <v>219834668</v>
      </c>
      <c r="Q48" s="53">
        <f t="shared" si="7"/>
        <v>247791426</v>
      </c>
      <c r="R48" s="53">
        <f t="shared" si="7"/>
        <v>247791426</v>
      </c>
      <c r="S48" s="53">
        <f t="shared" si="7"/>
        <v>241493843</v>
      </c>
      <c r="T48" s="53">
        <f t="shared" si="7"/>
        <v>235419002</v>
      </c>
      <c r="U48" s="53">
        <f t="shared" si="7"/>
        <v>230732244</v>
      </c>
      <c r="V48" s="53">
        <f t="shared" si="7"/>
        <v>230732244</v>
      </c>
      <c r="W48" s="53">
        <f t="shared" si="7"/>
        <v>230732244</v>
      </c>
      <c r="X48" s="53">
        <f t="shared" si="7"/>
        <v>210743432</v>
      </c>
      <c r="Y48" s="53">
        <f t="shared" si="7"/>
        <v>19988812</v>
      </c>
      <c r="Z48" s="54">
        <f>+IF(X48&lt;&gt;0,+(Y48/X48)*100,0)</f>
        <v>9.484903899638494</v>
      </c>
      <c r="AA48" s="55">
        <f>SUM(AA45:AA47)</f>
        <v>210743432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7349067</v>
      </c>
      <c r="D6" s="18">
        <v>7349067</v>
      </c>
      <c r="E6" s="19">
        <v>1409000</v>
      </c>
      <c r="F6" s="20">
        <v>1409000</v>
      </c>
      <c r="G6" s="20">
        <v>-5435746</v>
      </c>
      <c r="H6" s="20">
        <v>7349068</v>
      </c>
      <c r="I6" s="20">
        <v>1647040</v>
      </c>
      <c r="J6" s="20">
        <v>1647040</v>
      </c>
      <c r="K6" s="20">
        <v>1031175</v>
      </c>
      <c r="L6" s="20">
        <v>1919310</v>
      </c>
      <c r="M6" s="20">
        <v>2465923</v>
      </c>
      <c r="N6" s="20">
        <v>2465923</v>
      </c>
      <c r="O6" s="20">
        <v>2394876</v>
      </c>
      <c r="P6" s="20">
        <v>9789587</v>
      </c>
      <c r="Q6" s="20">
        <v>7775955</v>
      </c>
      <c r="R6" s="20">
        <v>7775955</v>
      </c>
      <c r="S6" s="20">
        <v>10060561</v>
      </c>
      <c r="T6" s="20">
        <v>10706204</v>
      </c>
      <c r="U6" s="20">
        <v>359086</v>
      </c>
      <c r="V6" s="20">
        <v>359086</v>
      </c>
      <c r="W6" s="20">
        <v>359086</v>
      </c>
      <c r="X6" s="20">
        <v>1409000</v>
      </c>
      <c r="Y6" s="20">
        <v>-1049914</v>
      </c>
      <c r="Z6" s="21">
        <v>-74.51</v>
      </c>
      <c r="AA6" s="22">
        <v>1409000</v>
      </c>
    </row>
    <row r="7" spans="1:27" ht="13.5">
      <c r="A7" s="23" t="s">
        <v>34</v>
      </c>
      <c r="B7" s="17"/>
      <c r="C7" s="18">
        <v>31575987</v>
      </c>
      <c r="D7" s="18">
        <v>31575987</v>
      </c>
      <c r="E7" s="19">
        <v>29204706</v>
      </c>
      <c r="F7" s="20">
        <v>29205000</v>
      </c>
      <c r="G7" s="20"/>
      <c r="H7" s="20"/>
      <c r="I7" s="20"/>
      <c r="J7" s="20"/>
      <c r="K7" s="20"/>
      <c r="L7" s="20"/>
      <c r="M7" s="20">
        <v>27925828</v>
      </c>
      <c r="N7" s="20">
        <v>27925828</v>
      </c>
      <c r="O7" s="20">
        <v>13968816</v>
      </c>
      <c r="P7" s="20">
        <v>26296802</v>
      </c>
      <c r="Q7" s="20">
        <v>40622880</v>
      </c>
      <c r="R7" s="20">
        <v>40622880</v>
      </c>
      <c r="S7" s="20">
        <v>26109533</v>
      </c>
      <c r="T7" s="20">
        <v>18391017</v>
      </c>
      <c r="U7" s="20">
        <v>38528007</v>
      </c>
      <c r="V7" s="20">
        <v>38528007</v>
      </c>
      <c r="W7" s="20">
        <v>38528007</v>
      </c>
      <c r="X7" s="20">
        <v>29205000</v>
      </c>
      <c r="Y7" s="20">
        <v>9323007</v>
      </c>
      <c r="Z7" s="21">
        <v>31.92</v>
      </c>
      <c r="AA7" s="22">
        <v>29205000</v>
      </c>
    </row>
    <row r="8" spans="1:27" ht="13.5">
      <c r="A8" s="23" t="s">
        <v>35</v>
      </c>
      <c r="B8" s="17"/>
      <c r="C8" s="18">
        <v>55470552</v>
      </c>
      <c r="D8" s="18">
        <v>55470552</v>
      </c>
      <c r="E8" s="19">
        <v>49867505</v>
      </c>
      <c r="F8" s="20">
        <v>49868000</v>
      </c>
      <c r="G8" s="20">
        <v>10521956</v>
      </c>
      <c r="H8" s="20">
        <v>57697717</v>
      </c>
      <c r="I8" s="20">
        <v>80619075</v>
      </c>
      <c r="J8" s="20">
        <v>80619075</v>
      </c>
      <c r="K8" s="20">
        <v>85478202</v>
      </c>
      <c r="L8" s="20">
        <v>91856615</v>
      </c>
      <c r="M8" s="20">
        <v>96720301</v>
      </c>
      <c r="N8" s="20">
        <v>96720301</v>
      </c>
      <c r="O8" s="20">
        <v>64366957</v>
      </c>
      <c r="P8" s="20">
        <v>71578000</v>
      </c>
      <c r="Q8" s="20">
        <v>72319000</v>
      </c>
      <c r="R8" s="20">
        <v>72319000</v>
      </c>
      <c r="S8" s="20">
        <v>72740000</v>
      </c>
      <c r="T8" s="20">
        <v>78402000</v>
      </c>
      <c r="U8" s="20">
        <v>79952044</v>
      </c>
      <c r="V8" s="20">
        <v>79952044</v>
      </c>
      <c r="W8" s="20">
        <v>79952044</v>
      </c>
      <c r="X8" s="20">
        <v>49868000</v>
      </c>
      <c r="Y8" s="20">
        <v>30084044</v>
      </c>
      <c r="Z8" s="21">
        <v>60.33</v>
      </c>
      <c r="AA8" s="22">
        <v>49868000</v>
      </c>
    </row>
    <row r="9" spans="1:27" ht="13.5">
      <c r="A9" s="23" t="s">
        <v>36</v>
      </c>
      <c r="B9" s="17"/>
      <c r="C9" s="18">
        <v>45688546</v>
      </c>
      <c r="D9" s="18">
        <v>45688546</v>
      </c>
      <c r="E9" s="19">
        <v>17277000</v>
      </c>
      <c r="F9" s="20">
        <v>17277000</v>
      </c>
      <c r="G9" s="20">
        <v>63190</v>
      </c>
      <c r="H9" s="20">
        <v>41610</v>
      </c>
      <c r="I9" s="20">
        <v>19961</v>
      </c>
      <c r="J9" s="20">
        <v>19961</v>
      </c>
      <c r="K9" s="20">
        <v>173915</v>
      </c>
      <c r="L9" s="20">
        <v>173915</v>
      </c>
      <c r="M9" s="20"/>
      <c r="N9" s="20"/>
      <c r="O9" s="20">
        <v>55424</v>
      </c>
      <c r="P9" s="20">
        <v>55424</v>
      </c>
      <c r="Q9" s="20">
        <v>586513</v>
      </c>
      <c r="R9" s="20">
        <v>586513</v>
      </c>
      <c r="S9" s="20"/>
      <c r="T9" s="20">
        <v>1640760</v>
      </c>
      <c r="U9" s="20">
        <v>29118808</v>
      </c>
      <c r="V9" s="20">
        <v>29118808</v>
      </c>
      <c r="W9" s="20">
        <v>29118808</v>
      </c>
      <c r="X9" s="20">
        <v>17277000</v>
      </c>
      <c r="Y9" s="20">
        <v>11841808</v>
      </c>
      <c r="Z9" s="21">
        <v>68.54</v>
      </c>
      <c r="AA9" s="22">
        <v>17277000</v>
      </c>
    </row>
    <row r="10" spans="1:27" ht="13.5">
      <c r="A10" s="23" t="s">
        <v>37</v>
      </c>
      <c r="B10" s="17"/>
      <c r="C10" s="18">
        <v>507847</v>
      </c>
      <c r="D10" s="18">
        <v>507847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1289559</v>
      </c>
      <c r="D11" s="18">
        <v>1289559</v>
      </c>
      <c r="E11" s="19">
        <v>1574304</v>
      </c>
      <c r="F11" s="20">
        <v>1574000</v>
      </c>
      <c r="G11" s="20">
        <v>-134655</v>
      </c>
      <c r="H11" s="20">
        <v>1323370</v>
      </c>
      <c r="I11" s="20">
        <v>1200558</v>
      </c>
      <c r="J11" s="20">
        <v>1200558</v>
      </c>
      <c r="K11" s="20">
        <v>1591754</v>
      </c>
      <c r="L11" s="20">
        <v>1969644</v>
      </c>
      <c r="M11" s="20">
        <v>2463895</v>
      </c>
      <c r="N11" s="20">
        <v>2463895</v>
      </c>
      <c r="O11" s="20">
        <v>2124589</v>
      </c>
      <c r="P11" s="20">
        <v>2725418</v>
      </c>
      <c r="Q11" s="20"/>
      <c r="R11" s="20"/>
      <c r="S11" s="20">
        <v>3316834</v>
      </c>
      <c r="T11" s="20">
        <v>3612612</v>
      </c>
      <c r="U11" s="20">
        <v>2616633</v>
      </c>
      <c r="V11" s="20">
        <v>2616633</v>
      </c>
      <c r="W11" s="20">
        <v>2616633</v>
      </c>
      <c r="X11" s="20">
        <v>1574000</v>
      </c>
      <c r="Y11" s="20">
        <v>1042633</v>
      </c>
      <c r="Z11" s="21">
        <v>66.24</v>
      </c>
      <c r="AA11" s="22">
        <v>1574000</v>
      </c>
    </row>
    <row r="12" spans="1:27" ht="13.5">
      <c r="A12" s="27" t="s">
        <v>39</v>
      </c>
      <c r="B12" s="28"/>
      <c r="C12" s="29">
        <f aca="true" t="shared" si="0" ref="C12:Y12">SUM(C6:C11)</f>
        <v>141881558</v>
      </c>
      <c r="D12" s="29">
        <f>SUM(D6:D11)</f>
        <v>141881558</v>
      </c>
      <c r="E12" s="30">
        <f t="shared" si="0"/>
        <v>99332515</v>
      </c>
      <c r="F12" s="31">
        <f t="shared" si="0"/>
        <v>99333000</v>
      </c>
      <c r="G12" s="31">
        <f t="shared" si="0"/>
        <v>5014745</v>
      </c>
      <c r="H12" s="31">
        <f t="shared" si="0"/>
        <v>66411765</v>
      </c>
      <c r="I12" s="31">
        <f t="shared" si="0"/>
        <v>83486634</v>
      </c>
      <c r="J12" s="31">
        <f t="shared" si="0"/>
        <v>83486634</v>
      </c>
      <c r="K12" s="31">
        <f t="shared" si="0"/>
        <v>88275046</v>
      </c>
      <c r="L12" s="31">
        <f t="shared" si="0"/>
        <v>95919484</v>
      </c>
      <c r="M12" s="31">
        <f t="shared" si="0"/>
        <v>129575947</v>
      </c>
      <c r="N12" s="31">
        <f t="shared" si="0"/>
        <v>129575947</v>
      </c>
      <c r="O12" s="31">
        <f t="shared" si="0"/>
        <v>82910662</v>
      </c>
      <c r="P12" s="31">
        <f t="shared" si="0"/>
        <v>110445231</v>
      </c>
      <c r="Q12" s="31">
        <f t="shared" si="0"/>
        <v>121304348</v>
      </c>
      <c r="R12" s="31">
        <f t="shared" si="0"/>
        <v>121304348</v>
      </c>
      <c r="S12" s="31">
        <f t="shared" si="0"/>
        <v>112226928</v>
      </c>
      <c r="T12" s="31">
        <f t="shared" si="0"/>
        <v>112752593</v>
      </c>
      <c r="U12" s="31">
        <f t="shared" si="0"/>
        <v>150574578</v>
      </c>
      <c r="V12" s="31">
        <f t="shared" si="0"/>
        <v>150574578</v>
      </c>
      <c r="W12" s="31">
        <f t="shared" si="0"/>
        <v>150574578</v>
      </c>
      <c r="X12" s="31">
        <f t="shared" si="0"/>
        <v>99333000</v>
      </c>
      <c r="Y12" s="31">
        <f t="shared" si="0"/>
        <v>51241578</v>
      </c>
      <c r="Z12" s="32">
        <f>+IF(X12&lt;&gt;0,+(Y12/X12)*100,0)</f>
        <v>51.58565431427622</v>
      </c>
      <c r="AA12" s="33">
        <f>SUM(AA6:AA11)</f>
        <v>99333000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584425</v>
      </c>
      <c r="F15" s="20">
        <v>584000</v>
      </c>
      <c r="G15" s="20">
        <v>3556</v>
      </c>
      <c r="H15" s="20">
        <v>231350</v>
      </c>
      <c r="I15" s="20">
        <v>234362</v>
      </c>
      <c r="J15" s="20">
        <v>234362</v>
      </c>
      <c r="K15" s="20">
        <v>234362</v>
      </c>
      <c r="L15" s="20">
        <v>234362</v>
      </c>
      <c r="M15" s="20">
        <v>210435</v>
      </c>
      <c r="N15" s="20">
        <v>210435</v>
      </c>
      <c r="O15" s="20">
        <v>207313</v>
      </c>
      <c r="P15" s="20">
        <v>207313</v>
      </c>
      <c r="Q15" s="20">
        <v>258647</v>
      </c>
      <c r="R15" s="20">
        <v>258647</v>
      </c>
      <c r="S15" s="20">
        <v>258647</v>
      </c>
      <c r="T15" s="20">
        <v>263064</v>
      </c>
      <c r="U15" s="20">
        <v>473433</v>
      </c>
      <c r="V15" s="20">
        <v>473433</v>
      </c>
      <c r="W15" s="20">
        <v>473433</v>
      </c>
      <c r="X15" s="20">
        <v>584000</v>
      </c>
      <c r="Y15" s="20">
        <v>-110567</v>
      </c>
      <c r="Z15" s="21">
        <v>-18.93</v>
      </c>
      <c r="AA15" s="22">
        <v>584000</v>
      </c>
    </row>
    <row r="16" spans="1:27" ht="13.5">
      <c r="A16" s="23" t="s">
        <v>42</v>
      </c>
      <c r="B16" s="17"/>
      <c r="C16" s="18">
        <v>72309</v>
      </c>
      <c r="D16" s="18">
        <v>72309</v>
      </c>
      <c r="E16" s="19"/>
      <c r="F16" s="20"/>
      <c r="G16" s="24">
        <v>1937819</v>
      </c>
      <c r="H16" s="24">
        <v>32626991</v>
      </c>
      <c r="I16" s="24">
        <v>38327049</v>
      </c>
      <c r="J16" s="20">
        <v>38327049</v>
      </c>
      <c r="K16" s="24">
        <v>38327049</v>
      </c>
      <c r="L16" s="24">
        <v>38327049</v>
      </c>
      <c r="M16" s="20">
        <v>95837</v>
      </c>
      <c r="N16" s="24">
        <v>95837</v>
      </c>
      <c r="O16" s="24">
        <v>95837</v>
      </c>
      <c r="P16" s="24">
        <v>95837</v>
      </c>
      <c r="Q16" s="20">
        <v>95837</v>
      </c>
      <c r="R16" s="24">
        <v>95837</v>
      </c>
      <c r="S16" s="24">
        <v>95837</v>
      </c>
      <c r="T16" s="20">
        <v>95837</v>
      </c>
      <c r="U16" s="24">
        <v>95837</v>
      </c>
      <c r="V16" s="24">
        <v>95837</v>
      </c>
      <c r="W16" s="24">
        <v>95837</v>
      </c>
      <c r="X16" s="20"/>
      <c r="Y16" s="24">
        <v>95837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629876048</v>
      </c>
      <c r="D19" s="18">
        <v>629876048</v>
      </c>
      <c r="E19" s="19">
        <v>612661822</v>
      </c>
      <c r="F19" s="20">
        <v>612662000</v>
      </c>
      <c r="G19" s="20">
        <v>1763577</v>
      </c>
      <c r="H19" s="20">
        <v>657054603</v>
      </c>
      <c r="I19" s="20">
        <v>591931227</v>
      </c>
      <c r="J19" s="20">
        <v>591931227</v>
      </c>
      <c r="K19" s="20">
        <v>591931227</v>
      </c>
      <c r="L19" s="20">
        <v>591931227</v>
      </c>
      <c r="M19" s="20">
        <v>674118703</v>
      </c>
      <c r="N19" s="20">
        <v>674118703</v>
      </c>
      <c r="O19" s="20">
        <v>676306553</v>
      </c>
      <c r="P19" s="20">
        <v>681814578</v>
      </c>
      <c r="Q19" s="20">
        <v>591931227</v>
      </c>
      <c r="R19" s="20">
        <v>591931227</v>
      </c>
      <c r="S19" s="20">
        <v>591931227</v>
      </c>
      <c r="T19" s="20">
        <v>591931227</v>
      </c>
      <c r="U19" s="20">
        <v>534691643</v>
      </c>
      <c r="V19" s="20">
        <v>534691643</v>
      </c>
      <c r="W19" s="20">
        <v>534691643</v>
      </c>
      <c r="X19" s="20">
        <v>612662000</v>
      </c>
      <c r="Y19" s="20">
        <v>-77970357</v>
      </c>
      <c r="Z19" s="21">
        <v>-12.73</v>
      </c>
      <c r="AA19" s="22">
        <v>612662000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437980</v>
      </c>
      <c r="D22" s="18">
        <v>437980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8244763</v>
      </c>
      <c r="D23" s="18">
        <v>8244763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638631100</v>
      </c>
      <c r="D24" s="29">
        <f>SUM(D15:D23)</f>
        <v>638631100</v>
      </c>
      <c r="E24" s="36">
        <f t="shared" si="1"/>
        <v>613246247</v>
      </c>
      <c r="F24" s="37">
        <f t="shared" si="1"/>
        <v>613246000</v>
      </c>
      <c r="G24" s="37">
        <f t="shared" si="1"/>
        <v>3704952</v>
      </c>
      <c r="H24" s="37">
        <f t="shared" si="1"/>
        <v>689912944</v>
      </c>
      <c r="I24" s="37">
        <f t="shared" si="1"/>
        <v>630492638</v>
      </c>
      <c r="J24" s="37">
        <f t="shared" si="1"/>
        <v>630492638</v>
      </c>
      <c r="K24" s="37">
        <f t="shared" si="1"/>
        <v>630492638</v>
      </c>
      <c r="L24" s="37">
        <f t="shared" si="1"/>
        <v>630492638</v>
      </c>
      <c r="M24" s="37">
        <f t="shared" si="1"/>
        <v>674424975</v>
      </c>
      <c r="N24" s="37">
        <f t="shared" si="1"/>
        <v>674424975</v>
      </c>
      <c r="O24" s="37">
        <f t="shared" si="1"/>
        <v>676609703</v>
      </c>
      <c r="P24" s="37">
        <f t="shared" si="1"/>
        <v>682117728</v>
      </c>
      <c r="Q24" s="37">
        <f t="shared" si="1"/>
        <v>592285711</v>
      </c>
      <c r="R24" s="37">
        <f t="shared" si="1"/>
        <v>592285711</v>
      </c>
      <c r="S24" s="37">
        <f t="shared" si="1"/>
        <v>592285711</v>
      </c>
      <c r="T24" s="37">
        <f t="shared" si="1"/>
        <v>592290128</v>
      </c>
      <c r="U24" s="37">
        <f t="shared" si="1"/>
        <v>535260913</v>
      </c>
      <c r="V24" s="37">
        <f t="shared" si="1"/>
        <v>535260913</v>
      </c>
      <c r="W24" s="37">
        <f t="shared" si="1"/>
        <v>535260913</v>
      </c>
      <c r="X24" s="37">
        <f t="shared" si="1"/>
        <v>613246000</v>
      </c>
      <c r="Y24" s="37">
        <f t="shared" si="1"/>
        <v>-77985087</v>
      </c>
      <c r="Z24" s="38">
        <f>+IF(X24&lt;&gt;0,+(Y24/X24)*100,0)</f>
        <v>-12.716770594508567</v>
      </c>
      <c r="AA24" s="39">
        <f>SUM(AA15:AA23)</f>
        <v>613246000</v>
      </c>
    </row>
    <row r="25" spans="1:27" ht="13.5">
      <c r="A25" s="27" t="s">
        <v>51</v>
      </c>
      <c r="B25" s="28"/>
      <c r="C25" s="29">
        <f aca="true" t="shared" si="2" ref="C25:Y25">+C12+C24</f>
        <v>780512658</v>
      </c>
      <c r="D25" s="29">
        <f>+D12+D24</f>
        <v>780512658</v>
      </c>
      <c r="E25" s="30">
        <f t="shared" si="2"/>
        <v>712578762</v>
      </c>
      <c r="F25" s="31">
        <f t="shared" si="2"/>
        <v>712579000</v>
      </c>
      <c r="G25" s="31">
        <f t="shared" si="2"/>
        <v>8719697</v>
      </c>
      <c r="H25" s="31">
        <f t="shared" si="2"/>
        <v>756324709</v>
      </c>
      <c r="I25" s="31">
        <f t="shared" si="2"/>
        <v>713979272</v>
      </c>
      <c r="J25" s="31">
        <f t="shared" si="2"/>
        <v>713979272</v>
      </c>
      <c r="K25" s="31">
        <f t="shared" si="2"/>
        <v>718767684</v>
      </c>
      <c r="L25" s="31">
        <f t="shared" si="2"/>
        <v>726412122</v>
      </c>
      <c r="M25" s="31">
        <f t="shared" si="2"/>
        <v>804000922</v>
      </c>
      <c r="N25" s="31">
        <f t="shared" si="2"/>
        <v>804000922</v>
      </c>
      <c r="O25" s="31">
        <f t="shared" si="2"/>
        <v>759520365</v>
      </c>
      <c r="P25" s="31">
        <f t="shared" si="2"/>
        <v>792562959</v>
      </c>
      <c r="Q25" s="31">
        <f t="shared" si="2"/>
        <v>713590059</v>
      </c>
      <c r="R25" s="31">
        <f t="shared" si="2"/>
        <v>713590059</v>
      </c>
      <c r="S25" s="31">
        <f t="shared" si="2"/>
        <v>704512639</v>
      </c>
      <c r="T25" s="31">
        <f t="shared" si="2"/>
        <v>705042721</v>
      </c>
      <c r="U25" s="31">
        <f t="shared" si="2"/>
        <v>685835491</v>
      </c>
      <c r="V25" s="31">
        <f t="shared" si="2"/>
        <v>685835491</v>
      </c>
      <c r="W25" s="31">
        <f t="shared" si="2"/>
        <v>685835491</v>
      </c>
      <c r="X25" s="31">
        <f t="shared" si="2"/>
        <v>712579000</v>
      </c>
      <c r="Y25" s="31">
        <f t="shared" si="2"/>
        <v>-26743509</v>
      </c>
      <c r="Z25" s="32">
        <f>+IF(X25&lt;&gt;0,+(Y25/X25)*100,0)</f>
        <v>-3.753058818741501</v>
      </c>
      <c r="AA25" s="33">
        <f>+AA12+AA24</f>
        <v>712579000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4132703</v>
      </c>
      <c r="D30" s="18">
        <v>4132703</v>
      </c>
      <c r="E30" s="19">
        <v>1328683</v>
      </c>
      <c r="F30" s="20">
        <v>1329000</v>
      </c>
      <c r="G30" s="20"/>
      <c r="H30" s="20">
        <v>4898941</v>
      </c>
      <c r="I30" s="20">
        <v>4898941</v>
      </c>
      <c r="J30" s="20">
        <v>4898941</v>
      </c>
      <c r="K30" s="20">
        <v>4898941</v>
      </c>
      <c r="L30" s="20">
        <v>4898941</v>
      </c>
      <c r="M30" s="20">
        <v>4898941</v>
      </c>
      <c r="N30" s="20">
        <v>4898941</v>
      </c>
      <c r="O30" s="20">
        <v>4898941</v>
      </c>
      <c r="P30" s="20">
        <v>4898941</v>
      </c>
      <c r="Q30" s="20">
        <v>4898941</v>
      </c>
      <c r="R30" s="20">
        <v>4898941</v>
      </c>
      <c r="S30" s="20">
        <v>4898941</v>
      </c>
      <c r="T30" s="20">
        <v>4898941</v>
      </c>
      <c r="U30" s="20">
        <v>4060941</v>
      </c>
      <c r="V30" s="20">
        <v>4060941</v>
      </c>
      <c r="W30" s="20">
        <v>4060941</v>
      </c>
      <c r="X30" s="20">
        <v>1329000</v>
      </c>
      <c r="Y30" s="20">
        <v>2731941</v>
      </c>
      <c r="Z30" s="21">
        <v>205.56</v>
      </c>
      <c r="AA30" s="22">
        <v>1329000</v>
      </c>
    </row>
    <row r="31" spans="1:27" ht="13.5">
      <c r="A31" s="23" t="s">
        <v>56</v>
      </c>
      <c r="B31" s="17"/>
      <c r="C31" s="18">
        <v>3040779</v>
      </c>
      <c r="D31" s="18">
        <v>3040779</v>
      </c>
      <c r="E31" s="19">
        <v>3036068</v>
      </c>
      <c r="F31" s="20">
        <v>3035000</v>
      </c>
      <c r="G31" s="20">
        <v>4613</v>
      </c>
      <c r="H31" s="20">
        <v>3042811</v>
      </c>
      <c r="I31" s="20">
        <v>3033960</v>
      </c>
      <c r="J31" s="20">
        <v>3033960</v>
      </c>
      <c r="K31" s="20">
        <v>3049797</v>
      </c>
      <c r="L31" s="20">
        <v>3097793</v>
      </c>
      <c r="M31" s="20">
        <v>3098387</v>
      </c>
      <c r="N31" s="20">
        <v>3098387</v>
      </c>
      <c r="O31" s="20">
        <v>3084667</v>
      </c>
      <c r="P31" s="20">
        <v>4489084</v>
      </c>
      <c r="Q31" s="20">
        <v>3094097</v>
      </c>
      <c r="R31" s="20">
        <v>3094097</v>
      </c>
      <c r="S31" s="20">
        <v>3111197</v>
      </c>
      <c r="T31" s="20">
        <v>3111197</v>
      </c>
      <c r="U31" s="20">
        <v>3078663</v>
      </c>
      <c r="V31" s="20">
        <v>3078663</v>
      </c>
      <c r="W31" s="20">
        <v>3078663</v>
      </c>
      <c r="X31" s="20">
        <v>3035000</v>
      </c>
      <c r="Y31" s="20">
        <v>43663</v>
      </c>
      <c r="Z31" s="21">
        <v>1.44</v>
      </c>
      <c r="AA31" s="22">
        <v>3035000</v>
      </c>
    </row>
    <row r="32" spans="1:27" ht="13.5">
      <c r="A32" s="23" t="s">
        <v>57</v>
      </c>
      <c r="B32" s="17"/>
      <c r="C32" s="18">
        <v>58996894</v>
      </c>
      <c r="D32" s="18">
        <v>58996894</v>
      </c>
      <c r="E32" s="19">
        <v>41277928</v>
      </c>
      <c r="F32" s="20">
        <v>36778000</v>
      </c>
      <c r="G32" s="20">
        <v>6926000</v>
      </c>
      <c r="H32" s="20">
        <v>36171491</v>
      </c>
      <c r="I32" s="20">
        <v>54589431</v>
      </c>
      <c r="J32" s="20">
        <v>54589431</v>
      </c>
      <c r="K32" s="20">
        <v>39557099</v>
      </c>
      <c r="L32" s="20">
        <v>43557040</v>
      </c>
      <c r="M32" s="20">
        <v>59758942</v>
      </c>
      <c r="N32" s="20">
        <v>59758942</v>
      </c>
      <c r="O32" s="20">
        <v>32396268</v>
      </c>
      <c r="P32" s="20">
        <v>26931171</v>
      </c>
      <c r="Q32" s="20">
        <v>42947931</v>
      </c>
      <c r="R32" s="20">
        <v>42947931</v>
      </c>
      <c r="S32" s="20">
        <v>43256931</v>
      </c>
      <c r="T32" s="20">
        <v>21170293</v>
      </c>
      <c r="U32" s="20">
        <v>19625443</v>
      </c>
      <c r="V32" s="20">
        <v>19625443</v>
      </c>
      <c r="W32" s="20">
        <v>19625443</v>
      </c>
      <c r="X32" s="20">
        <v>36778000</v>
      </c>
      <c r="Y32" s="20">
        <v>-17152557</v>
      </c>
      <c r="Z32" s="21">
        <v>-46.64</v>
      </c>
      <c r="AA32" s="22">
        <v>36778000</v>
      </c>
    </row>
    <row r="33" spans="1:27" ht="13.5">
      <c r="A33" s="23" t="s">
        <v>58</v>
      </c>
      <c r="B33" s="17"/>
      <c r="C33" s="18">
        <v>8959479</v>
      </c>
      <c r="D33" s="18">
        <v>8959479</v>
      </c>
      <c r="E33" s="19">
        <v>17922700</v>
      </c>
      <c r="F33" s="20">
        <v>17923000</v>
      </c>
      <c r="G33" s="20">
        <v>-24798062</v>
      </c>
      <c r="H33" s="20">
        <v>13444931</v>
      </c>
      <c r="I33" s="20">
        <v>13444931</v>
      </c>
      <c r="J33" s="20">
        <v>13444931</v>
      </c>
      <c r="K33" s="20">
        <v>13444931</v>
      </c>
      <c r="L33" s="20">
        <v>13444931</v>
      </c>
      <c r="M33" s="20">
        <v>13444931</v>
      </c>
      <c r="N33" s="20">
        <v>13444931</v>
      </c>
      <c r="O33" s="20">
        <v>13444931</v>
      </c>
      <c r="P33" s="20">
        <v>13444931</v>
      </c>
      <c r="Q33" s="20">
        <v>13444931</v>
      </c>
      <c r="R33" s="20">
        <v>13444931</v>
      </c>
      <c r="S33" s="20">
        <v>13444931</v>
      </c>
      <c r="T33" s="20">
        <v>13444931</v>
      </c>
      <c r="U33" s="20">
        <v>25162983</v>
      </c>
      <c r="V33" s="20">
        <v>25162983</v>
      </c>
      <c r="W33" s="20">
        <v>25162983</v>
      </c>
      <c r="X33" s="20">
        <v>17923000</v>
      </c>
      <c r="Y33" s="20">
        <v>7239983</v>
      </c>
      <c r="Z33" s="21">
        <v>40.39</v>
      </c>
      <c r="AA33" s="22">
        <v>17923000</v>
      </c>
    </row>
    <row r="34" spans="1:27" ht="13.5">
      <c r="A34" s="27" t="s">
        <v>59</v>
      </c>
      <c r="B34" s="28"/>
      <c r="C34" s="29">
        <f aca="true" t="shared" si="3" ref="C34:Y34">SUM(C29:C33)</f>
        <v>75129855</v>
      </c>
      <c r="D34" s="29">
        <f>SUM(D29:D33)</f>
        <v>75129855</v>
      </c>
      <c r="E34" s="30">
        <f t="shared" si="3"/>
        <v>63565379</v>
      </c>
      <c r="F34" s="31">
        <f t="shared" si="3"/>
        <v>59065000</v>
      </c>
      <c r="G34" s="31">
        <f t="shared" si="3"/>
        <v>-17867449</v>
      </c>
      <c r="H34" s="31">
        <f t="shared" si="3"/>
        <v>57558174</v>
      </c>
      <c r="I34" s="31">
        <f t="shared" si="3"/>
        <v>75967263</v>
      </c>
      <c r="J34" s="31">
        <f t="shared" si="3"/>
        <v>75967263</v>
      </c>
      <c r="K34" s="31">
        <f t="shared" si="3"/>
        <v>60950768</v>
      </c>
      <c r="L34" s="31">
        <f t="shared" si="3"/>
        <v>64998705</v>
      </c>
      <c r="M34" s="31">
        <f t="shared" si="3"/>
        <v>81201201</v>
      </c>
      <c r="N34" s="31">
        <f t="shared" si="3"/>
        <v>81201201</v>
      </c>
      <c r="O34" s="31">
        <f t="shared" si="3"/>
        <v>53824807</v>
      </c>
      <c r="P34" s="31">
        <f t="shared" si="3"/>
        <v>49764127</v>
      </c>
      <c r="Q34" s="31">
        <f t="shared" si="3"/>
        <v>64385900</v>
      </c>
      <c r="R34" s="31">
        <f t="shared" si="3"/>
        <v>64385900</v>
      </c>
      <c r="S34" s="31">
        <f t="shared" si="3"/>
        <v>64712000</v>
      </c>
      <c r="T34" s="31">
        <f t="shared" si="3"/>
        <v>42625362</v>
      </c>
      <c r="U34" s="31">
        <f t="shared" si="3"/>
        <v>51928030</v>
      </c>
      <c r="V34" s="31">
        <f t="shared" si="3"/>
        <v>51928030</v>
      </c>
      <c r="W34" s="31">
        <f t="shared" si="3"/>
        <v>51928030</v>
      </c>
      <c r="X34" s="31">
        <f t="shared" si="3"/>
        <v>59065000</v>
      </c>
      <c r="Y34" s="31">
        <f t="shared" si="3"/>
        <v>-7136970</v>
      </c>
      <c r="Z34" s="32">
        <f>+IF(X34&lt;&gt;0,+(Y34/X34)*100,0)</f>
        <v>-12.083247269956827</v>
      </c>
      <c r="AA34" s="33">
        <f>SUM(AA29:AA33)</f>
        <v>59065000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19410245</v>
      </c>
      <c r="D37" s="18">
        <v>19410245</v>
      </c>
      <c r="E37" s="19">
        <v>7642989</v>
      </c>
      <c r="F37" s="20">
        <v>7643000</v>
      </c>
      <c r="G37" s="20"/>
      <c r="H37" s="20">
        <v>45506414</v>
      </c>
      <c r="I37" s="20">
        <v>45506414</v>
      </c>
      <c r="J37" s="20">
        <v>45506414</v>
      </c>
      <c r="K37" s="20">
        <v>45506414</v>
      </c>
      <c r="L37" s="20">
        <v>48006414</v>
      </c>
      <c r="M37" s="20">
        <v>37075372</v>
      </c>
      <c r="N37" s="20">
        <v>37075372</v>
      </c>
      <c r="O37" s="20">
        <v>36656010</v>
      </c>
      <c r="P37" s="20">
        <v>36603582</v>
      </c>
      <c r="Q37" s="20">
        <v>36603282</v>
      </c>
      <c r="R37" s="20">
        <v>36603282</v>
      </c>
      <c r="S37" s="20">
        <v>36445100</v>
      </c>
      <c r="T37" s="20">
        <v>36392372</v>
      </c>
      <c r="U37" s="20">
        <v>38764794</v>
      </c>
      <c r="V37" s="20">
        <v>38764794</v>
      </c>
      <c r="W37" s="20">
        <v>38764794</v>
      </c>
      <c r="X37" s="20">
        <v>7643000</v>
      </c>
      <c r="Y37" s="20">
        <v>31121794</v>
      </c>
      <c r="Z37" s="21">
        <v>407.19</v>
      </c>
      <c r="AA37" s="22">
        <v>7643000</v>
      </c>
    </row>
    <row r="38" spans="1:27" ht="13.5">
      <c r="A38" s="23" t="s">
        <v>58</v>
      </c>
      <c r="B38" s="17"/>
      <c r="C38" s="18">
        <v>15663000</v>
      </c>
      <c r="D38" s="18">
        <v>15663000</v>
      </c>
      <c r="E38" s="19">
        <v>17922700</v>
      </c>
      <c r="F38" s="20">
        <v>17923000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17923000</v>
      </c>
      <c r="Y38" s="20">
        <v>-17923000</v>
      </c>
      <c r="Z38" s="21">
        <v>-100</v>
      </c>
      <c r="AA38" s="22">
        <v>17923000</v>
      </c>
    </row>
    <row r="39" spans="1:27" ht="13.5">
      <c r="A39" s="27" t="s">
        <v>61</v>
      </c>
      <c r="B39" s="35"/>
      <c r="C39" s="29">
        <f aca="true" t="shared" si="4" ref="C39:Y39">SUM(C37:C38)</f>
        <v>35073245</v>
      </c>
      <c r="D39" s="29">
        <f>SUM(D37:D38)</f>
        <v>35073245</v>
      </c>
      <c r="E39" s="36">
        <f t="shared" si="4"/>
        <v>25565689</v>
      </c>
      <c r="F39" s="37">
        <f t="shared" si="4"/>
        <v>25566000</v>
      </c>
      <c r="G39" s="37">
        <f t="shared" si="4"/>
        <v>0</v>
      </c>
      <c r="H39" s="37">
        <f t="shared" si="4"/>
        <v>45506414</v>
      </c>
      <c r="I39" s="37">
        <f t="shared" si="4"/>
        <v>45506414</v>
      </c>
      <c r="J39" s="37">
        <f t="shared" si="4"/>
        <v>45506414</v>
      </c>
      <c r="K39" s="37">
        <f t="shared" si="4"/>
        <v>45506414</v>
      </c>
      <c r="L39" s="37">
        <f t="shared" si="4"/>
        <v>48006414</v>
      </c>
      <c r="M39" s="37">
        <f t="shared" si="4"/>
        <v>37075372</v>
      </c>
      <c r="N39" s="37">
        <f t="shared" si="4"/>
        <v>37075372</v>
      </c>
      <c r="O39" s="37">
        <f t="shared" si="4"/>
        <v>36656010</v>
      </c>
      <c r="P39" s="37">
        <f t="shared" si="4"/>
        <v>36603582</v>
      </c>
      <c r="Q39" s="37">
        <f t="shared" si="4"/>
        <v>36603282</v>
      </c>
      <c r="R39" s="37">
        <f t="shared" si="4"/>
        <v>36603282</v>
      </c>
      <c r="S39" s="37">
        <f t="shared" si="4"/>
        <v>36445100</v>
      </c>
      <c r="T39" s="37">
        <f t="shared" si="4"/>
        <v>36392372</v>
      </c>
      <c r="U39" s="37">
        <f t="shared" si="4"/>
        <v>38764794</v>
      </c>
      <c r="V39" s="37">
        <f t="shared" si="4"/>
        <v>38764794</v>
      </c>
      <c r="W39" s="37">
        <f t="shared" si="4"/>
        <v>38764794</v>
      </c>
      <c r="X39" s="37">
        <f t="shared" si="4"/>
        <v>25566000</v>
      </c>
      <c r="Y39" s="37">
        <f t="shared" si="4"/>
        <v>13198794</v>
      </c>
      <c r="Z39" s="38">
        <f>+IF(X39&lt;&gt;0,+(Y39/X39)*100,0)</f>
        <v>51.626355315653605</v>
      </c>
      <c r="AA39" s="39">
        <f>SUM(AA37:AA38)</f>
        <v>25566000</v>
      </c>
    </row>
    <row r="40" spans="1:27" ht="13.5">
      <c r="A40" s="27" t="s">
        <v>62</v>
      </c>
      <c r="B40" s="28"/>
      <c r="C40" s="29">
        <f aca="true" t="shared" si="5" ref="C40:Y40">+C34+C39</f>
        <v>110203100</v>
      </c>
      <c r="D40" s="29">
        <f>+D34+D39</f>
        <v>110203100</v>
      </c>
      <c r="E40" s="30">
        <f t="shared" si="5"/>
        <v>89131068</v>
      </c>
      <c r="F40" s="31">
        <f t="shared" si="5"/>
        <v>84631000</v>
      </c>
      <c r="G40" s="31">
        <f t="shared" si="5"/>
        <v>-17867449</v>
      </c>
      <c r="H40" s="31">
        <f t="shared" si="5"/>
        <v>103064588</v>
      </c>
      <c r="I40" s="31">
        <f t="shared" si="5"/>
        <v>121473677</v>
      </c>
      <c r="J40" s="31">
        <f t="shared" si="5"/>
        <v>121473677</v>
      </c>
      <c r="K40" s="31">
        <f t="shared" si="5"/>
        <v>106457182</v>
      </c>
      <c r="L40" s="31">
        <f t="shared" si="5"/>
        <v>113005119</v>
      </c>
      <c r="M40" s="31">
        <f t="shared" si="5"/>
        <v>118276573</v>
      </c>
      <c r="N40" s="31">
        <f t="shared" si="5"/>
        <v>118276573</v>
      </c>
      <c r="O40" s="31">
        <f t="shared" si="5"/>
        <v>90480817</v>
      </c>
      <c r="P40" s="31">
        <f t="shared" si="5"/>
        <v>86367709</v>
      </c>
      <c r="Q40" s="31">
        <f t="shared" si="5"/>
        <v>100989182</v>
      </c>
      <c r="R40" s="31">
        <f t="shared" si="5"/>
        <v>100989182</v>
      </c>
      <c r="S40" s="31">
        <f t="shared" si="5"/>
        <v>101157100</v>
      </c>
      <c r="T40" s="31">
        <f t="shared" si="5"/>
        <v>79017734</v>
      </c>
      <c r="U40" s="31">
        <f t="shared" si="5"/>
        <v>90692824</v>
      </c>
      <c r="V40" s="31">
        <f t="shared" si="5"/>
        <v>90692824</v>
      </c>
      <c r="W40" s="31">
        <f t="shared" si="5"/>
        <v>90692824</v>
      </c>
      <c r="X40" s="31">
        <f t="shared" si="5"/>
        <v>84631000</v>
      </c>
      <c r="Y40" s="31">
        <f t="shared" si="5"/>
        <v>6061824</v>
      </c>
      <c r="Z40" s="32">
        <f>+IF(X40&lt;&gt;0,+(Y40/X40)*100,0)</f>
        <v>7.162651983315806</v>
      </c>
      <c r="AA40" s="33">
        <f>+AA34+AA39</f>
        <v>84631000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670309558</v>
      </c>
      <c r="D42" s="43">
        <f>+D25-D40</f>
        <v>670309558</v>
      </c>
      <c r="E42" s="44">
        <f t="shared" si="6"/>
        <v>623447694</v>
      </c>
      <c r="F42" s="45">
        <f t="shared" si="6"/>
        <v>627948000</v>
      </c>
      <c r="G42" s="45">
        <f t="shared" si="6"/>
        <v>26587146</v>
      </c>
      <c r="H42" s="45">
        <f t="shared" si="6"/>
        <v>653260121</v>
      </c>
      <c r="I42" s="45">
        <f t="shared" si="6"/>
        <v>592505595</v>
      </c>
      <c r="J42" s="45">
        <f t="shared" si="6"/>
        <v>592505595</v>
      </c>
      <c r="K42" s="45">
        <f t="shared" si="6"/>
        <v>612310502</v>
      </c>
      <c r="L42" s="45">
        <f t="shared" si="6"/>
        <v>613407003</v>
      </c>
      <c r="M42" s="45">
        <f t="shared" si="6"/>
        <v>685724349</v>
      </c>
      <c r="N42" s="45">
        <f t="shared" si="6"/>
        <v>685724349</v>
      </c>
      <c r="O42" s="45">
        <f t="shared" si="6"/>
        <v>669039548</v>
      </c>
      <c r="P42" s="45">
        <f t="shared" si="6"/>
        <v>706195250</v>
      </c>
      <c r="Q42" s="45">
        <f t="shared" si="6"/>
        <v>612600877</v>
      </c>
      <c r="R42" s="45">
        <f t="shared" si="6"/>
        <v>612600877</v>
      </c>
      <c r="S42" s="45">
        <f t="shared" si="6"/>
        <v>603355539</v>
      </c>
      <c r="T42" s="45">
        <f t="shared" si="6"/>
        <v>626024987</v>
      </c>
      <c r="U42" s="45">
        <f t="shared" si="6"/>
        <v>595142667</v>
      </c>
      <c r="V42" s="45">
        <f t="shared" si="6"/>
        <v>595142667</v>
      </c>
      <c r="W42" s="45">
        <f t="shared" si="6"/>
        <v>595142667</v>
      </c>
      <c r="X42" s="45">
        <f t="shared" si="6"/>
        <v>627948000</v>
      </c>
      <c r="Y42" s="45">
        <f t="shared" si="6"/>
        <v>-32805333</v>
      </c>
      <c r="Z42" s="46">
        <f>+IF(X42&lt;&gt;0,+(Y42/X42)*100,0)</f>
        <v>-5.224211718167746</v>
      </c>
      <c r="AA42" s="47">
        <f>+AA25-AA40</f>
        <v>627948000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669214298</v>
      </c>
      <c r="D45" s="18">
        <v>669214298</v>
      </c>
      <c r="E45" s="19">
        <v>622352694</v>
      </c>
      <c r="F45" s="20">
        <v>626853000</v>
      </c>
      <c r="G45" s="20">
        <v>26587146</v>
      </c>
      <c r="H45" s="20">
        <v>652164861</v>
      </c>
      <c r="I45" s="20">
        <v>591410335</v>
      </c>
      <c r="J45" s="20">
        <v>591410335</v>
      </c>
      <c r="K45" s="20">
        <v>611215242</v>
      </c>
      <c r="L45" s="20">
        <v>612311743</v>
      </c>
      <c r="M45" s="20">
        <v>684629089</v>
      </c>
      <c r="N45" s="20">
        <v>684629089</v>
      </c>
      <c r="O45" s="20">
        <v>667944288</v>
      </c>
      <c r="P45" s="20">
        <v>705099990</v>
      </c>
      <c r="Q45" s="20">
        <v>611505617</v>
      </c>
      <c r="R45" s="20">
        <v>611505617</v>
      </c>
      <c r="S45" s="20">
        <v>602260279</v>
      </c>
      <c r="T45" s="20">
        <v>624929727</v>
      </c>
      <c r="U45" s="20">
        <v>594047407</v>
      </c>
      <c r="V45" s="20">
        <v>594047407</v>
      </c>
      <c r="W45" s="20">
        <v>594047407</v>
      </c>
      <c r="X45" s="20">
        <v>626853000</v>
      </c>
      <c r="Y45" s="20">
        <v>-32805593</v>
      </c>
      <c r="Z45" s="48">
        <v>-5.23</v>
      </c>
      <c r="AA45" s="22">
        <v>626853000</v>
      </c>
    </row>
    <row r="46" spans="1:27" ht="13.5">
      <c r="A46" s="23" t="s">
        <v>67</v>
      </c>
      <c r="B46" s="17"/>
      <c r="C46" s="18">
        <v>1095260</v>
      </c>
      <c r="D46" s="18">
        <v>1095260</v>
      </c>
      <c r="E46" s="19">
        <v>1095000</v>
      </c>
      <c r="F46" s="20">
        <v>1095000</v>
      </c>
      <c r="G46" s="20"/>
      <c r="H46" s="20">
        <v>1095260</v>
      </c>
      <c r="I46" s="20">
        <v>1095260</v>
      </c>
      <c r="J46" s="20">
        <v>1095260</v>
      </c>
      <c r="K46" s="20">
        <v>1095260</v>
      </c>
      <c r="L46" s="20">
        <v>1095260</v>
      </c>
      <c r="M46" s="20">
        <v>1095260</v>
      </c>
      <c r="N46" s="20">
        <v>1095260</v>
      </c>
      <c r="O46" s="20">
        <v>1095260</v>
      </c>
      <c r="P46" s="20">
        <v>1095260</v>
      </c>
      <c r="Q46" s="20">
        <v>1095260</v>
      </c>
      <c r="R46" s="20">
        <v>1095260</v>
      </c>
      <c r="S46" s="20">
        <v>1095260</v>
      </c>
      <c r="T46" s="20">
        <v>1095260</v>
      </c>
      <c r="U46" s="20">
        <v>1095260</v>
      </c>
      <c r="V46" s="20">
        <v>1095260</v>
      </c>
      <c r="W46" s="20">
        <v>1095260</v>
      </c>
      <c r="X46" s="20">
        <v>1095000</v>
      </c>
      <c r="Y46" s="20">
        <v>260</v>
      </c>
      <c r="Z46" s="48">
        <v>0.02</v>
      </c>
      <c r="AA46" s="22">
        <v>1095000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670309558</v>
      </c>
      <c r="D48" s="51">
        <f>SUM(D45:D47)</f>
        <v>670309558</v>
      </c>
      <c r="E48" s="52">
        <f t="shared" si="7"/>
        <v>623447694</v>
      </c>
      <c r="F48" s="53">
        <f t="shared" si="7"/>
        <v>627948000</v>
      </c>
      <c r="G48" s="53">
        <f t="shared" si="7"/>
        <v>26587146</v>
      </c>
      <c r="H48" s="53">
        <f t="shared" si="7"/>
        <v>653260121</v>
      </c>
      <c r="I48" s="53">
        <f t="shared" si="7"/>
        <v>592505595</v>
      </c>
      <c r="J48" s="53">
        <f t="shared" si="7"/>
        <v>592505595</v>
      </c>
      <c r="K48" s="53">
        <f t="shared" si="7"/>
        <v>612310502</v>
      </c>
      <c r="L48" s="53">
        <f t="shared" si="7"/>
        <v>613407003</v>
      </c>
      <c r="M48" s="53">
        <f t="shared" si="7"/>
        <v>685724349</v>
      </c>
      <c r="N48" s="53">
        <f t="shared" si="7"/>
        <v>685724349</v>
      </c>
      <c r="O48" s="53">
        <f t="shared" si="7"/>
        <v>669039548</v>
      </c>
      <c r="P48" s="53">
        <f t="shared" si="7"/>
        <v>706195250</v>
      </c>
      <c r="Q48" s="53">
        <f t="shared" si="7"/>
        <v>612600877</v>
      </c>
      <c r="R48" s="53">
        <f t="shared" si="7"/>
        <v>612600877</v>
      </c>
      <c r="S48" s="53">
        <f t="shared" si="7"/>
        <v>603355539</v>
      </c>
      <c r="T48" s="53">
        <f t="shared" si="7"/>
        <v>626024987</v>
      </c>
      <c r="U48" s="53">
        <f t="shared" si="7"/>
        <v>595142667</v>
      </c>
      <c r="V48" s="53">
        <f t="shared" si="7"/>
        <v>595142667</v>
      </c>
      <c r="W48" s="53">
        <f t="shared" si="7"/>
        <v>595142667</v>
      </c>
      <c r="X48" s="53">
        <f t="shared" si="7"/>
        <v>627948000</v>
      </c>
      <c r="Y48" s="53">
        <f t="shared" si="7"/>
        <v>-32805333</v>
      </c>
      <c r="Z48" s="54">
        <f>+IF(X48&lt;&gt;0,+(Y48/X48)*100,0)</f>
        <v>-5.224211718167746</v>
      </c>
      <c r="AA48" s="55">
        <f>SUM(AA45:AA47)</f>
        <v>627948000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1840666</v>
      </c>
      <c r="D6" s="18">
        <v>1840666</v>
      </c>
      <c r="E6" s="19">
        <v>2120000</v>
      </c>
      <c r="F6" s="20">
        <v>2120000</v>
      </c>
      <c r="G6" s="20">
        <v>1941308</v>
      </c>
      <c r="H6" s="20">
        <v>4728191</v>
      </c>
      <c r="I6" s="20">
        <v>1001382</v>
      </c>
      <c r="J6" s="20">
        <v>1001382</v>
      </c>
      <c r="K6" s="20">
        <v>1279481</v>
      </c>
      <c r="L6" s="20">
        <v>22380178</v>
      </c>
      <c r="M6" s="20">
        <v>3029599</v>
      </c>
      <c r="N6" s="20">
        <v>3029599</v>
      </c>
      <c r="O6" s="20">
        <v>1425302</v>
      </c>
      <c r="P6" s="20">
        <v>3470585</v>
      </c>
      <c r="Q6" s="20">
        <v>19704538</v>
      </c>
      <c r="R6" s="20">
        <v>19704538</v>
      </c>
      <c r="S6" s="20">
        <v>900146</v>
      </c>
      <c r="T6" s="20">
        <v>1487547</v>
      </c>
      <c r="U6" s="20">
        <v>-69300224</v>
      </c>
      <c r="V6" s="20">
        <v>-69300224</v>
      </c>
      <c r="W6" s="20">
        <v>-69300224</v>
      </c>
      <c r="X6" s="20">
        <v>2120000</v>
      </c>
      <c r="Y6" s="20">
        <v>-71420224</v>
      </c>
      <c r="Z6" s="21">
        <v>-3368.88</v>
      </c>
      <c r="AA6" s="22">
        <v>2120000</v>
      </c>
    </row>
    <row r="7" spans="1:27" ht="13.5">
      <c r="A7" s="23" t="s">
        <v>34</v>
      </c>
      <c r="B7" s="17"/>
      <c r="C7" s="18">
        <v>57346322</v>
      </c>
      <c r="D7" s="18">
        <v>57346322</v>
      </c>
      <c r="E7" s="19">
        <v>16196000</v>
      </c>
      <c r="F7" s="20">
        <v>84158000</v>
      </c>
      <c r="G7" s="20">
        <v>81919947</v>
      </c>
      <c r="H7" s="20">
        <v>77458406</v>
      </c>
      <c r="I7" s="20">
        <v>76323442</v>
      </c>
      <c r="J7" s="20">
        <v>76323442</v>
      </c>
      <c r="K7" s="20">
        <v>70219270</v>
      </c>
      <c r="L7" s="20">
        <v>63255109</v>
      </c>
      <c r="M7" s="20">
        <v>88066642</v>
      </c>
      <c r="N7" s="20">
        <v>88066642</v>
      </c>
      <c r="O7" s="20">
        <v>84167996</v>
      </c>
      <c r="P7" s="20">
        <v>79001740</v>
      </c>
      <c r="Q7" s="20">
        <v>80129849</v>
      </c>
      <c r="R7" s="20">
        <v>80129849</v>
      </c>
      <c r="S7" s="20">
        <v>93118799</v>
      </c>
      <c r="T7" s="20">
        <v>86512616</v>
      </c>
      <c r="U7" s="20">
        <v>71759038</v>
      </c>
      <c r="V7" s="20">
        <v>71759038</v>
      </c>
      <c r="W7" s="20">
        <v>71759038</v>
      </c>
      <c r="X7" s="20">
        <v>84158000</v>
      </c>
      <c r="Y7" s="20">
        <v>-12398962</v>
      </c>
      <c r="Z7" s="21">
        <v>-14.73</v>
      </c>
      <c r="AA7" s="22">
        <v>84158000</v>
      </c>
    </row>
    <row r="8" spans="1:27" ht="13.5">
      <c r="A8" s="23" t="s">
        <v>35</v>
      </c>
      <c r="B8" s="17"/>
      <c r="C8" s="18">
        <v>10825398</v>
      </c>
      <c r="D8" s="18">
        <v>10825398</v>
      </c>
      <c r="E8" s="19">
        <v>11476000</v>
      </c>
      <c r="F8" s="20">
        <v>14060000</v>
      </c>
      <c r="G8" s="20">
        <v>23341894</v>
      </c>
      <c r="H8" s="20">
        <v>13023004</v>
      </c>
      <c r="I8" s="20">
        <v>13137017</v>
      </c>
      <c r="J8" s="20">
        <v>13137017</v>
      </c>
      <c r="K8" s="20">
        <v>12633018</v>
      </c>
      <c r="L8" s="20">
        <v>11612243</v>
      </c>
      <c r="M8" s="20">
        <v>11064431</v>
      </c>
      <c r="N8" s="20">
        <v>11064431</v>
      </c>
      <c r="O8" s="20">
        <v>11540801</v>
      </c>
      <c r="P8" s="20">
        <v>11312659</v>
      </c>
      <c r="Q8" s="20">
        <v>11016021</v>
      </c>
      <c r="R8" s="20">
        <v>11016021</v>
      </c>
      <c r="S8" s="20">
        <v>11669696</v>
      </c>
      <c r="T8" s="20">
        <v>11806264</v>
      </c>
      <c r="U8" s="20">
        <v>12307856</v>
      </c>
      <c r="V8" s="20">
        <v>12307856</v>
      </c>
      <c r="W8" s="20">
        <v>12307856</v>
      </c>
      <c r="X8" s="20">
        <v>14060000</v>
      </c>
      <c r="Y8" s="20">
        <v>-1752144</v>
      </c>
      <c r="Z8" s="21">
        <v>-12.46</v>
      </c>
      <c r="AA8" s="22">
        <v>14060000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145176</v>
      </c>
      <c r="D11" s="18">
        <v>145176</v>
      </c>
      <c r="E11" s="19">
        <v>110000</v>
      </c>
      <c r="F11" s="20">
        <v>110000</v>
      </c>
      <c r="G11" s="20">
        <v>123156</v>
      </c>
      <c r="H11" s="20">
        <v>110107</v>
      </c>
      <c r="I11" s="20">
        <v>123669</v>
      </c>
      <c r="J11" s="20">
        <v>123669</v>
      </c>
      <c r="K11" s="20">
        <v>316484</v>
      </c>
      <c r="L11" s="20">
        <v>249315</v>
      </c>
      <c r="M11" s="20">
        <v>240588</v>
      </c>
      <c r="N11" s="20">
        <v>240588</v>
      </c>
      <c r="O11" s="20">
        <v>255587</v>
      </c>
      <c r="P11" s="20">
        <v>230308</v>
      </c>
      <c r="Q11" s="20">
        <v>-45742</v>
      </c>
      <c r="R11" s="20">
        <v>-45742</v>
      </c>
      <c r="S11" s="20">
        <v>94752</v>
      </c>
      <c r="T11" s="20">
        <v>94752</v>
      </c>
      <c r="U11" s="20">
        <v>157927</v>
      </c>
      <c r="V11" s="20">
        <v>157927</v>
      </c>
      <c r="W11" s="20">
        <v>157927</v>
      </c>
      <c r="X11" s="20">
        <v>110000</v>
      </c>
      <c r="Y11" s="20">
        <v>47927</v>
      </c>
      <c r="Z11" s="21">
        <v>43.57</v>
      </c>
      <c r="AA11" s="22">
        <v>110000</v>
      </c>
    </row>
    <row r="12" spans="1:27" ht="13.5">
      <c r="A12" s="27" t="s">
        <v>39</v>
      </c>
      <c r="B12" s="28"/>
      <c r="C12" s="29">
        <f aca="true" t="shared" si="0" ref="C12:Y12">SUM(C6:C11)</f>
        <v>70157562</v>
      </c>
      <c r="D12" s="29">
        <f>SUM(D6:D11)</f>
        <v>70157562</v>
      </c>
      <c r="E12" s="30">
        <f t="shared" si="0"/>
        <v>29902000</v>
      </c>
      <c r="F12" s="31">
        <f t="shared" si="0"/>
        <v>100448000</v>
      </c>
      <c r="G12" s="31">
        <f t="shared" si="0"/>
        <v>107326305</v>
      </c>
      <c r="H12" s="31">
        <f t="shared" si="0"/>
        <v>95319708</v>
      </c>
      <c r="I12" s="31">
        <f t="shared" si="0"/>
        <v>90585510</v>
      </c>
      <c r="J12" s="31">
        <f t="shared" si="0"/>
        <v>90585510</v>
      </c>
      <c r="K12" s="31">
        <f t="shared" si="0"/>
        <v>84448253</v>
      </c>
      <c r="L12" s="31">
        <f t="shared" si="0"/>
        <v>97496845</v>
      </c>
      <c r="M12" s="31">
        <f t="shared" si="0"/>
        <v>102401260</v>
      </c>
      <c r="N12" s="31">
        <f t="shared" si="0"/>
        <v>102401260</v>
      </c>
      <c r="O12" s="31">
        <f t="shared" si="0"/>
        <v>97389686</v>
      </c>
      <c r="P12" s="31">
        <f t="shared" si="0"/>
        <v>94015292</v>
      </c>
      <c r="Q12" s="31">
        <f t="shared" si="0"/>
        <v>110804666</v>
      </c>
      <c r="R12" s="31">
        <f t="shared" si="0"/>
        <v>110804666</v>
      </c>
      <c r="S12" s="31">
        <f t="shared" si="0"/>
        <v>105783393</v>
      </c>
      <c r="T12" s="31">
        <f t="shared" si="0"/>
        <v>99901179</v>
      </c>
      <c r="U12" s="31">
        <f t="shared" si="0"/>
        <v>14924597</v>
      </c>
      <c r="V12" s="31">
        <f t="shared" si="0"/>
        <v>14924597</v>
      </c>
      <c r="W12" s="31">
        <f t="shared" si="0"/>
        <v>14924597</v>
      </c>
      <c r="X12" s="31">
        <f t="shared" si="0"/>
        <v>100448000</v>
      </c>
      <c r="Y12" s="31">
        <f t="shared" si="0"/>
        <v>-85523403</v>
      </c>
      <c r="Z12" s="32">
        <f>+IF(X12&lt;&gt;0,+(Y12/X12)*100,0)</f>
        <v>-85.14196698789424</v>
      </c>
      <c r="AA12" s="33">
        <f>SUM(AA6:AA11)</f>
        <v>100448000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85000</v>
      </c>
      <c r="F15" s="20">
        <v>1000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1000</v>
      </c>
      <c r="Y15" s="20">
        <v>-1000</v>
      </c>
      <c r="Z15" s="21">
        <v>-100</v>
      </c>
      <c r="AA15" s="22">
        <v>1000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1686000</v>
      </c>
      <c r="F17" s="20">
        <v>1367000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1367000</v>
      </c>
      <c r="Y17" s="20">
        <v>-1367000</v>
      </c>
      <c r="Z17" s="21">
        <v>-100</v>
      </c>
      <c r="AA17" s="22">
        <v>1367000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170525933</v>
      </c>
      <c r="D19" s="18">
        <v>170525933</v>
      </c>
      <c r="E19" s="19">
        <v>167018000</v>
      </c>
      <c r="F19" s="20">
        <v>209047000</v>
      </c>
      <c r="G19" s="20">
        <v>164008511</v>
      </c>
      <c r="H19" s="20">
        <v>169057377</v>
      </c>
      <c r="I19" s="20">
        <v>169057377</v>
      </c>
      <c r="J19" s="20">
        <v>169057377</v>
      </c>
      <c r="K19" s="20">
        <v>170525933</v>
      </c>
      <c r="L19" s="20">
        <v>173809700</v>
      </c>
      <c r="M19" s="20">
        <v>170525933</v>
      </c>
      <c r="N19" s="20">
        <v>170525933</v>
      </c>
      <c r="O19" s="20">
        <v>170330590</v>
      </c>
      <c r="P19" s="20">
        <v>170330590</v>
      </c>
      <c r="Q19" s="20">
        <v>170330590</v>
      </c>
      <c r="R19" s="20">
        <v>170330590</v>
      </c>
      <c r="S19" s="20">
        <v>170330590</v>
      </c>
      <c r="T19" s="20">
        <v>169609190</v>
      </c>
      <c r="U19" s="20">
        <v>170194597</v>
      </c>
      <c r="V19" s="20">
        <v>170194597</v>
      </c>
      <c r="W19" s="20">
        <v>170194597</v>
      </c>
      <c r="X19" s="20">
        <v>209047000</v>
      </c>
      <c r="Y19" s="20">
        <v>-38852403</v>
      </c>
      <c r="Z19" s="21">
        <v>-18.59</v>
      </c>
      <c r="AA19" s="22">
        <v>209047000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170525933</v>
      </c>
      <c r="D24" s="29">
        <f>SUM(D15:D23)</f>
        <v>170525933</v>
      </c>
      <c r="E24" s="36">
        <f t="shared" si="1"/>
        <v>168789000</v>
      </c>
      <c r="F24" s="37">
        <f t="shared" si="1"/>
        <v>210415000</v>
      </c>
      <c r="G24" s="37">
        <f t="shared" si="1"/>
        <v>164008511</v>
      </c>
      <c r="H24" s="37">
        <f t="shared" si="1"/>
        <v>169057377</v>
      </c>
      <c r="I24" s="37">
        <f t="shared" si="1"/>
        <v>169057377</v>
      </c>
      <c r="J24" s="37">
        <f t="shared" si="1"/>
        <v>169057377</v>
      </c>
      <c r="K24" s="37">
        <f t="shared" si="1"/>
        <v>170525933</v>
      </c>
      <c r="L24" s="37">
        <f t="shared" si="1"/>
        <v>173809700</v>
      </c>
      <c r="M24" s="37">
        <f t="shared" si="1"/>
        <v>170525933</v>
      </c>
      <c r="N24" s="37">
        <f t="shared" si="1"/>
        <v>170525933</v>
      </c>
      <c r="O24" s="37">
        <f t="shared" si="1"/>
        <v>170330590</v>
      </c>
      <c r="P24" s="37">
        <f t="shared" si="1"/>
        <v>170330590</v>
      </c>
      <c r="Q24" s="37">
        <f t="shared" si="1"/>
        <v>170330590</v>
      </c>
      <c r="R24" s="37">
        <f t="shared" si="1"/>
        <v>170330590</v>
      </c>
      <c r="S24" s="37">
        <f t="shared" si="1"/>
        <v>170330590</v>
      </c>
      <c r="T24" s="37">
        <f t="shared" si="1"/>
        <v>169609190</v>
      </c>
      <c r="U24" s="37">
        <f t="shared" si="1"/>
        <v>170194597</v>
      </c>
      <c r="V24" s="37">
        <f t="shared" si="1"/>
        <v>170194597</v>
      </c>
      <c r="W24" s="37">
        <f t="shared" si="1"/>
        <v>170194597</v>
      </c>
      <c r="X24" s="37">
        <f t="shared" si="1"/>
        <v>210415000</v>
      </c>
      <c r="Y24" s="37">
        <f t="shared" si="1"/>
        <v>-40220403</v>
      </c>
      <c r="Z24" s="38">
        <f>+IF(X24&lt;&gt;0,+(Y24/X24)*100,0)</f>
        <v>-19.11479837464059</v>
      </c>
      <c r="AA24" s="39">
        <f>SUM(AA15:AA23)</f>
        <v>210415000</v>
      </c>
    </row>
    <row r="25" spans="1:27" ht="13.5">
      <c r="A25" s="27" t="s">
        <v>51</v>
      </c>
      <c r="B25" s="28"/>
      <c r="C25" s="29">
        <f aca="true" t="shared" si="2" ref="C25:Y25">+C12+C24</f>
        <v>240683495</v>
      </c>
      <c r="D25" s="29">
        <f>+D12+D24</f>
        <v>240683495</v>
      </c>
      <c r="E25" s="30">
        <f t="shared" si="2"/>
        <v>198691000</v>
      </c>
      <c r="F25" s="31">
        <f t="shared" si="2"/>
        <v>310863000</v>
      </c>
      <c r="G25" s="31">
        <f t="shared" si="2"/>
        <v>271334816</v>
      </c>
      <c r="H25" s="31">
        <f t="shared" si="2"/>
        <v>264377085</v>
      </c>
      <c r="I25" s="31">
        <f t="shared" si="2"/>
        <v>259642887</v>
      </c>
      <c r="J25" s="31">
        <f t="shared" si="2"/>
        <v>259642887</v>
      </c>
      <c r="K25" s="31">
        <f t="shared" si="2"/>
        <v>254974186</v>
      </c>
      <c r="L25" s="31">
        <f t="shared" si="2"/>
        <v>271306545</v>
      </c>
      <c r="M25" s="31">
        <f t="shared" si="2"/>
        <v>272927193</v>
      </c>
      <c r="N25" s="31">
        <f t="shared" si="2"/>
        <v>272927193</v>
      </c>
      <c r="O25" s="31">
        <f t="shared" si="2"/>
        <v>267720276</v>
      </c>
      <c r="P25" s="31">
        <f t="shared" si="2"/>
        <v>264345882</v>
      </c>
      <c r="Q25" s="31">
        <f t="shared" si="2"/>
        <v>281135256</v>
      </c>
      <c r="R25" s="31">
        <f t="shared" si="2"/>
        <v>281135256</v>
      </c>
      <c r="S25" s="31">
        <f t="shared" si="2"/>
        <v>276113983</v>
      </c>
      <c r="T25" s="31">
        <f t="shared" si="2"/>
        <v>269510369</v>
      </c>
      <c r="U25" s="31">
        <f t="shared" si="2"/>
        <v>185119194</v>
      </c>
      <c r="V25" s="31">
        <f t="shared" si="2"/>
        <v>185119194</v>
      </c>
      <c r="W25" s="31">
        <f t="shared" si="2"/>
        <v>185119194</v>
      </c>
      <c r="X25" s="31">
        <f t="shared" si="2"/>
        <v>310863000</v>
      </c>
      <c r="Y25" s="31">
        <f t="shared" si="2"/>
        <v>-125743806</v>
      </c>
      <c r="Z25" s="32">
        <f>+IF(X25&lt;&gt;0,+(Y25/X25)*100,0)</f>
        <v>-40.4499107323805</v>
      </c>
      <c r="AA25" s="33">
        <f>+AA12+AA24</f>
        <v>310863000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499428</v>
      </c>
      <c r="D31" s="18">
        <v>499428</v>
      </c>
      <c r="E31" s="19">
        <v>497000</v>
      </c>
      <c r="F31" s="20">
        <v>497000</v>
      </c>
      <c r="G31" s="20"/>
      <c r="H31" s="20">
        <v>504028</v>
      </c>
      <c r="I31" s="20">
        <v>504028</v>
      </c>
      <c r="J31" s="20">
        <v>504028</v>
      </c>
      <c r="K31" s="20">
        <v>506628</v>
      </c>
      <c r="L31" s="20">
        <v>510628</v>
      </c>
      <c r="M31" s="20">
        <v>512478</v>
      </c>
      <c r="N31" s="20">
        <v>512478</v>
      </c>
      <c r="O31" s="20">
        <v>510478</v>
      </c>
      <c r="P31" s="20">
        <v>510478</v>
      </c>
      <c r="Q31" s="20">
        <v>513078</v>
      </c>
      <c r="R31" s="20">
        <v>513078</v>
      </c>
      <c r="S31" s="20">
        <v>513078</v>
      </c>
      <c r="T31" s="20">
        <v>515078</v>
      </c>
      <c r="U31" s="20">
        <v>515078</v>
      </c>
      <c r="V31" s="20">
        <v>515078</v>
      </c>
      <c r="W31" s="20">
        <v>515078</v>
      </c>
      <c r="X31" s="20">
        <v>497000</v>
      </c>
      <c r="Y31" s="20">
        <v>18078</v>
      </c>
      <c r="Z31" s="21">
        <v>3.64</v>
      </c>
      <c r="AA31" s="22">
        <v>497000</v>
      </c>
    </row>
    <row r="32" spans="1:27" ht="13.5">
      <c r="A32" s="23" t="s">
        <v>57</v>
      </c>
      <c r="B32" s="17"/>
      <c r="C32" s="18">
        <v>-1420750</v>
      </c>
      <c r="D32" s="18">
        <v>-1420750</v>
      </c>
      <c r="E32" s="19">
        <v>15671000</v>
      </c>
      <c r="F32" s="20">
        <v>25919000</v>
      </c>
      <c r="G32" s="20">
        <v>23519268</v>
      </c>
      <c r="H32" s="20">
        <v>28035086</v>
      </c>
      <c r="I32" s="20">
        <v>518374</v>
      </c>
      <c r="J32" s="20">
        <v>518374</v>
      </c>
      <c r="K32" s="20">
        <v>91285</v>
      </c>
      <c r="L32" s="20">
        <v>-5228857</v>
      </c>
      <c r="M32" s="20">
        <v>1786033</v>
      </c>
      <c r="N32" s="20">
        <v>1786033</v>
      </c>
      <c r="O32" s="20">
        <v>-330093</v>
      </c>
      <c r="P32" s="20">
        <v>-1363622</v>
      </c>
      <c r="Q32" s="20">
        <v>17750974</v>
      </c>
      <c r="R32" s="20">
        <v>17750974</v>
      </c>
      <c r="S32" s="20">
        <v>-5492452</v>
      </c>
      <c r="T32" s="20">
        <v>-7341213</v>
      </c>
      <c r="U32" s="20">
        <v>-87006090</v>
      </c>
      <c r="V32" s="20">
        <v>-87006090</v>
      </c>
      <c r="W32" s="20">
        <v>-87006090</v>
      </c>
      <c r="X32" s="20">
        <v>25919000</v>
      </c>
      <c r="Y32" s="20">
        <v>-112925090</v>
      </c>
      <c r="Z32" s="21">
        <v>-435.68</v>
      </c>
      <c r="AA32" s="22">
        <v>25919000</v>
      </c>
    </row>
    <row r="33" spans="1:27" ht="13.5">
      <c r="A33" s="23" t="s">
        <v>58</v>
      </c>
      <c r="B33" s="17"/>
      <c r="C33" s="18">
        <v>14289077</v>
      </c>
      <c r="D33" s="18">
        <v>14289077</v>
      </c>
      <c r="E33" s="19"/>
      <c r="F33" s="20">
        <v>3545000</v>
      </c>
      <c r="G33" s="20">
        <v>7986169</v>
      </c>
      <c r="H33" s="20">
        <v>15185691</v>
      </c>
      <c r="I33" s="20">
        <v>14837613</v>
      </c>
      <c r="J33" s="20">
        <v>14837613</v>
      </c>
      <c r="K33" s="20">
        <v>13707236</v>
      </c>
      <c r="L33" s="20">
        <v>13815862</v>
      </c>
      <c r="M33" s="20">
        <v>13815862</v>
      </c>
      <c r="N33" s="20">
        <v>13815862</v>
      </c>
      <c r="O33" s="20">
        <v>13815862</v>
      </c>
      <c r="P33" s="20">
        <v>13815862</v>
      </c>
      <c r="Q33" s="20">
        <v>13815862</v>
      </c>
      <c r="R33" s="20">
        <v>13815862</v>
      </c>
      <c r="S33" s="20">
        <v>13815862</v>
      </c>
      <c r="T33" s="20">
        <v>13870378</v>
      </c>
      <c r="U33" s="20">
        <v>12527710</v>
      </c>
      <c r="V33" s="20">
        <v>12527710</v>
      </c>
      <c r="W33" s="20">
        <v>12527710</v>
      </c>
      <c r="X33" s="20">
        <v>3545000</v>
      </c>
      <c r="Y33" s="20">
        <v>8982710</v>
      </c>
      <c r="Z33" s="21">
        <v>253.39</v>
      </c>
      <c r="AA33" s="22">
        <v>3545000</v>
      </c>
    </row>
    <row r="34" spans="1:27" ht="13.5">
      <c r="A34" s="27" t="s">
        <v>59</v>
      </c>
      <c r="B34" s="28"/>
      <c r="C34" s="29">
        <f aca="true" t="shared" si="3" ref="C34:Y34">SUM(C29:C33)</f>
        <v>13367755</v>
      </c>
      <c r="D34" s="29">
        <f>SUM(D29:D33)</f>
        <v>13367755</v>
      </c>
      <c r="E34" s="30">
        <f t="shared" si="3"/>
        <v>16168000</v>
      </c>
      <c r="F34" s="31">
        <f t="shared" si="3"/>
        <v>29961000</v>
      </c>
      <c r="G34" s="31">
        <f t="shared" si="3"/>
        <v>31505437</v>
      </c>
      <c r="H34" s="31">
        <f t="shared" si="3"/>
        <v>43724805</v>
      </c>
      <c r="I34" s="31">
        <f t="shared" si="3"/>
        <v>15860015</v>
      </c>
      <c r="J34" s="31">
        <f t="shared" si="3"/>
        <v>15860015</v>
      </c>
      <c r="K34" s="31">
        <f t="shared" si="3"/>
        <v>14305149</v>
      </c>
      <c r="L34" s="31">
        <f t="shared" si="3"/>
        <v>9097633</v>
      </c>
      <c r="M34" s="31">
        <f t="shared" si="3"/>
        <v>16114373</v>
      </c>
      <c r="N34" s="31">
        <f t="shared" si="3"/>
        <v>16114373</v>
      </c>
      <c r="O34" s="31">
        <f t="shared" si="3"/>
        <v>13996247</v>
      </c>
      <c r="P34" s="31">
        <f t="shared" si="3"/>
        <v>12962718</v>
      </c>
      <c r="Q34" s="31">
        <f t="shared" si="3"/>
        <v>32079914</v>
      </c>
      <c r="R34" s="31">
        <f t="shared" si="3"/>
        <v>32079914</v>
      </c>
      <c r="S34" s="31">
        <f t="shared" si="3"/>
        <v>8836488</v>
      </c>
      <c r="T34" s="31">
        <f t="shared" si="3"/>
        <v>7044243</v>
      </c>
      <c r="U34" s="31">
        <f t="shared" si="3"/>
        <v>-73963302</v>
      </c>
      <c r="V34" s="31">
        <f t="shared" si="3"/>
        <v>-73963302</v>
      </c>
      <c r="W34" s="31">
        <f t="shared" si="3"/>
        <v>-73963302</v>
      </c>
      <c r="X34" s="31">
        <f t="shared" si="3"/>
        <v>29961000</v>
      </c>
      <c r="Y34" s="31">
        <f t="shared" si="3"/>
        <v>-103924302</v>
      </c>
      <c r="Z34" s="32">
        <f>+IF(X34&lt;&gt;0,+(Y34/X34)*100,0)</f>
        <v>-346.8652648442976</v>
      </c>
      <c r="AA34" s="33">
        <f>SUM(AA29:AA33)</f>
        <v>29961000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42000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5825000</v>
      </c>
      <c r="F38" s="20">
        <v>10067000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10067000</v>
      </c>
      <c r="Y38" s="20">
        <v>-10067000</v>
      </c>
      <c r="Z38" s="21">
        <v>-100</v>
      </c>
      <c r="AA38" s="22">
        <v>10067000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5867000</v>
      </c>
      <c r="F39" s="37">
        <f t="shared" si="4"/>
        <v>10067000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10067000</v>
      </c>
      <c r="Y39" s="37">
        <f t="shared" si="4"/>
        <v>-10067000</v>
      </c>
      <c r="Z39" s="38">
        <f>+IF(X39&lt;&gt;0,+(Y39/X39)*100,0)</f>
        <v>-100</v>
      </c>
      <c r="AA39" s="39">
        <f>SUM(AA37:AA38)</f>
        <v>10067000</v>
      </c>
    </row>
    <row r="40" spans="1:27" ht="13.5">
      <c r="A40" s="27" t="s">
        <v>62</v>
      </c>
      <c r="B40" s="28"/>
      <c r="C40" s="29">
        <f aca="true" t="shared" si="5" ref="C40:Y40">+C34+C39</f>
        <v>13367755</v>
      </c>
      <c r="D40" s="29">
        <f>+D34+D39</f>
        <v>13367755</v>
      </c>
      <c r="E40" s="30">
        <f t="shared" si="5"/>
        <v>22035000</v>
      </c>
      <c r="F40" s="31">
        <f t="shared" si="5"/>
        <v>40028000</v>
      </c>
      <c r="G40" s="31">
        <f t="shared" si="5"/>
        <v>31505437</v>
      </c>
      <c r="H40" s="31">
        <f t="shared" si="5"/>
        <v>43724805</v>
      </c>
      <c r="I40" s="31">
        <f t="shared" si="5"/>
        <v>15860015</v>
      </c>
      <c r="J40" s="31">
        <f t="shared" si="5"/>
        <v>15860015</v>
      </c>
      <c r="K40" s="31">
        <f t="shared" si="5"/>
        <v>14305149</v>
      </c>
      <c r="L40" s="31">
        <f t="shared" si="5"/>
        <v>9097633</v>
      </c>
      <c r="M40" s="31">
        <f t="shared" si="5"/>
        <v>16114373</v>
      </c>
      <c r="N40" s="31">
        <f t="shared" si="5"/>
        <v>16114373</v>
      </c>
      <c r="O40" s="31">
        <f t="shared" si="5"/>
        <v>13996247</v>
      </c>
      <c r="P40" s="31">
        <f t="shared" si="5"/>
        <v>12962718</v>
      </c>
      <c r="Q40" s="31">
        <f t="shared" si="5"/>
        <v>32079914</v>
      </c>
      <c r="R40" s="31">
        <f t="shared" si="5"/>
        <v>32079914</v>
      </c>
      <c r="S40" s="31">
        <f t="shared" si="5"/>
        <v>8836488</v>
      </c>
      <c r="T40" s="31">
        <f t="shared" si="5"/>
        <v>7044243</v>
      </c>
      <c r="U40" s="31">
        <f t="shared" si="5"/>
        <v>-73963302</v>
      </c>
      <c r="V40" s="31">
        <f t="shared" si="5"/>
        <v>-73963302</v>
      </c>
      <c r="W40" s="31">
        <f t="shared" si="5"/>
        <v>-73963302</v>
      </c>
      <c r="X40" s="31">
        <f t="shared" si="5"/>
        <v>40028000</v>
      </c>
      <c r="Y40" s="31">
        <f t="shared" si="5"/>
        <v>-113991302</v>
      </c>
      <c r="Z40" s="32">
        <f>+IF(X40&lt;&gt;0,+(Y40/X40)*100,0)</f>
        <v>-284.7789097631658</v>
      </c>
      <c r="AA40" s="33">
        <f>+AA34+AA39</f>
        <v>40028000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227315740</v>
      </c>
      <c r="D42" s="43">
        <f>+D25-D40</f>
        <v>227315740</v>
      </c>
      <c r="E42" s="44">
        <f t="shared" si="6"/>
        <v>176656000</v>
      </c>
      <c r="F42" s="45">
        <f t="shared" si="6"/>
        <v>270835000</v>
      </c>
      <c r="G42" s="45">
        <f t="shared" si="6"/>
        <v>239829379</v>
      </c>
      <c r="H42" s="45">
        <f t="shared" si="6"/>
        <v>220652280</v>
      </c>
      <c r="I42" s="45">
        <f t="shared" si="6"/>
        <v>243782872</v>
      </c>
      <c r="J42" s="45">
        <f t="shared" si="6"/>
        <v>243782872</v>
      </c>
      <c r="K42" s="45">
        <f t="shared" si="6"/>
        <v>240669037</v>
      </c>
      <c r="L42" s="45">
        <f t="shared" si="6"/>
        <v>262208912</v>
      </c>
      <c r="M42" s="45">
        <f t="shared" si="6"/>
        <v>256812820</v>
      </c>
      <c r="N42" s="45">
        <f t="shared" si="6"/>
        <v>256812820</v>
      </c>
      <c r="O42" s="45">
        <f t="shared" si="6"/>
        <v>253724029</v>
      </c>
      <c r="P42" s="45">
        <f t="shared" si="6"/>
        <v>251383164</v>
      </c>
      <c r="Q42" s="45">
        <f t="shared" si="6"/>
        <v>249055342</v>
      </c>
      <c r="R42" s="45">
        <f t="shared" si="6"/>
        <v>249055342</v>
      </c>
      <c r="S42" s="45">
        <f t="shared" si="6"/>
        <v>267277495</v>
      </c>
      <c r="T42" s="45">
        <f t="shared" si="6"/>
        <v>262466126</v>
      </c>
      <c r="U42" s="45">
        <f t="shared" si="6"/>
        <v>259082496</v>
      </c>
      <c r="V42" s="45">
        <f t="shared" si="6"/>
        <v>259082496</v>
      </c>
      <c r="W42" s="45">
        <f t="shared" si="6"/>
        <v>259082496</v>
      </c>
      <c r="X42" s="45">
        <f t="shared" si="6"/>
        <v>270835000</v>
      </c>
      <c r="Y42" s="45">
        <f t="shared" si="6"/>
        <v>-11752504</v>
      </c>
      <c r="Z42" s="46">
        <f>+IF(X42&lt;&gt;0,+(Y42/X42)*100,0)</f>
        <v>-4.339359388557608</v>
      </c>
      <c r="AA42" s="47">
        <f>+AA25-AA40</f>
        <v>270835000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194153368</v>
      </c>
      <c r="D45" s="18">
        <v>194153368</v>
      </c>
      <c r="E45" s="19"/>
      <c r="F45" s="20">
        <v>199502000</v>
      </c>
      <c r="G45" s="20">
        <v>117149016</v>
      </c>
      <c r="H45" s="20">
        <v>187489908</v>
      </c>
      <c r="I45" s="20">
        <v>210620500</v>
      </c>
      <c r="J45" s="20">
        <v>210620500</v>
      </c>
      <c r="K45" s="20">
        <v>207506665</v>
      </c>
      <c r="L45" s="20">
        <v>229046540</v>
      </c>
      <c r="M45" s="20">
        <v>223650448</v>
      </c>
      <c r="N45" s="20">
        <v>223650448</v>
      </c>
      <c r="O45" s="20">
        <v>220561657</v>
      </c>
      <c r="P45" s="20">
        <v>218220792</v>
      </c>
      <c r="Q45" s="20">
        <v>215892971</v>
      </c>
      <c r="R45" s="20">
        <v>215892971</v>
      </c>
      <c r="S45" s="20">
        <v>234115123</v>
      </c>
      <c r="T45" s="20">
        <v>229303754</v>
      </c>
      <c r="U45" s="20">
        <v>225920124</v>
      </c>
      <c r="V45" s="20">
        <v>225920124</v>
      </c>
      <c r="W45" s="20">
        <v>225920124</v>
      </c>
      <c r="X45" s="20">
        <v>199502000</v>
      </c>
      <c r="Y45" s="20">
        <v>26418124</v>
      </c>
      <c r="Z45" s="48">
        <v>13.24</v>
      </c>
      <c r="AA45" s="22">
        <v>199502000</v>
      </c>
    </row>
    <row r="46" spans="1:27" ht="13.5">
      <c r="A46" s="23" t="s">
        <v>67</v>
      </c>
      <c r="B46" s="17"/>
      <c r="C46" s="18">
        <v>33162372</v>
      </c>
      <c r="D46" s="18">
        <v>33162372</v>
      </c>
      <c r="E46" s="19">
        <v>176656000</v>
      </c>
      <c r="F46" s="20">
        <v>71333000</v>
      </c>
      <c r="G46" s="20">
        <v>122680363</v>
      </c>
      <c r="H46" s="20">
        <v>33162372</v>
      </c>
      <c r="I46" s="20">
        <v>33162372</v>
      </c>
      <c r="J46" s="20">
        <v>33162372</v>
      </c>
      <c r="K46" s="20">
        <v>33162372</v>
      </c>
      <c r="L46" s="20">
        <v>33162372</v>
      </c>
      <c r="M46" s="20">
        <v>33162372</v>
      </c>
      <c r="N46" s="20">
        <v>33162372</v>
      </c>
      <c r="O46" s="20">
        <v>33162372</v>
      </c>
      <c r="P46" s="20">
        <v>33162372</v>
      </c>
      <c r="Q46" s="20">
        <v>33162371</v>
      </c>
      <c r="R46" s="20">
        <v>33162371</v>
      </c>
      <c r="S46" s="20">
        <v>33162372</v>
      </c>
      <c r="T46" s="20">
        <v>33162372</v>
      </c>
      <c r="U46" s="20">
        <v>33162372</v>
      </c>
      <c r="V46" s="20">
        <v>33162372</v>
      </c>
      <c r="W46" s="20">
        <v>33162372</v>
      </c>
      <c r="X46" s="20">
        <v>71333000</v>
      </c>
      <c r="Y46" s="20">
        <v>-38170628</v>
      </c>
      <c r="Z46" s="48">
        <v>-53.51</v>
      </c>
      <c r="AA46" s="22">
        <v>71333000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227315740</v>
      </c>
      <c r="D48" s="51">
        <f>SUM(D45:D47)</f>
        <v>227315740</v>
      </c>
      <c r="E48" s="52">
        <f t="shared" si="7"/>
        <v>176656000</v>
      </c>
      <c r="F48" s="53">
        <f t="shared" si="7"/>
        <v>270835000</v>
      </c>
      <c r="G48" s="53">
        <f t="shared" si="7"/>
        <v>239829379</v>
      </c>
      <c r="H48" s="53">
        <f t="shared" si="7"/>
        <v>220652280</v>
      </c>
      <c r="I48" s="53">
        <f t="shared" si="7"/>
        <v>243782872</v>
      </c>
      <c r="J48" s="53">
        <f t="shared" si="7"/>
        <v>243782872</v>
      </c>
      <c r="K48" s="53">
        <f t="shared" si="7"/>
        <v>240669037</v>
      </c>
      <c r="L48" s="53">
        <f t="shared" si="7"/>
        <v>262208912</v>
      </c>
      <c r="M48" s="53">
        <f t="shared" si="7"/>
        <v>256812820</v>
      </c>
      <c r="N48" s="53">
        <f t="shared" si="7"/>
        <v>256812820</v>
      </c>
      <c r="O48" s="53">
        <f t="shared" si="7"/>
        <v>253724029</v>
      </c>
      <c r="P48" s="53">
        <f t="shared" si="7"/>
        <v>251383164</v>
      </c>
      <c r="Q48" s="53">
        <f t="shared" si="7"/>
        <v>249055342</v>
      </c>
      <c r="R48" s="53">
        <f t="shared" si="7"/>
        <v>249055342</v>
      </c>
      <c r="S48" s="53">
        <f t="shared" si="7"/>
        <v>267277495</v>
      </c>
      <c r="T48" s="53">
        <f t="shared" si="7"/>
        <v>262466126</v>
      </c>
      <c r="U48" s="53">
        <f t="shared" si="7"/>
        <v>259082496</v>
      </c>
      <c r="V48" s="53">
        <f t="shared" si="7"/>
        <v>259082496</v>
      </c>
      <c r="W48" s="53">
        <f t="shared" si="7"/>
        <v>259082496</v>
      </c>
      <c r="X48" s="53">
        <f t="shared" si="7"/>
        <v>270835000</v>
      </c>
      <c r="Y48" s="53">
        <f t="shared" si="7"/>
        <v>-11752504</v>
      </c>
      <c r="Z48" s="54">
        <f>+IF(X48&lt;&gt;0,+(Y48/X48)*100,0)</f>
        <v>-4.339359388557608</v>
      </c>
      <c r="AA48" s="55">
        <f>SUM(AA45:AA47)</f>
        <v>270835000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60187695</v>
      </c>
      <c r="D6" s="18">
        <v>60187695</v>
      </c>
      <c r="E6" s="19">
        <v>1100000</v>
      </c>
      <c r="F6" s="20">
        <v>6295000</v>
      </c>
      <c r="G6" s="20">
        <v>40753489</v>
      </c>
      <c r="H6" s="20">
        <v>3648956</v>
      </c>
      <c r="I6" s="20">
        <v>235623</v>
      </c>
      <c r="J6" s="20">
        <v>235623</v>
      </c>
      <c r="K6" s="20">
        <v>22902915</v>
      </c>
      <c r="L6" s="20">
        <v>1010529</v>
      </c>
      <c r="M6" s="20">
        <v>2366079</v>
      </c>
      <c r="N6" s="20">
        <v>2366079</v>
      </c>
      <c r="O6" s="20">
        <v>24128261</v>
      </c>
      <c r="P6" s="20">
        <v>10242821</v>
      </c>
      <c r="Q6" s="20">
        <v>26930562</v>
      </c>
      <c r="R6" s="20">
        <v>26930562</v>
      </c>
      <c r="S6" s="20">
        <v>10362046</v>
      </c>
      <c r="T6" s="20">
        <v>22181962</v>
      </c>
      <c r="U6" s="20">
        <v>768110</v>
      </c>
      <c r="V6" s="20">
        <v>768110</v>
      </c>
      <c r="W6" s="20">
        <v>768110</v>
      </c>
      <c r="X6" s="20">
        <v>6295000</v>
      </c>
      <c r="Y6" s="20">
        <v>-5526890</v>
      </c>
      <c r="Z6" s="21">
        <v>-87.8</v>
      </c>
      <c r="AA6" s="22">
        <v>6295000</v>
      </c>
    </row>
    <row r="7" spans="1:27" ht="13.5">
      <c r="A7" s="23" t="s">
        <v>34</v>
      </c>
      <c r="B7" s="17"/>
      <c r="C7" s="18"/>
      <c r="D7" s="18"/>
      <c r="E7" s="19">
        <v>-10534000</v>
      </c>
      <c r="F7" s="20">
        <v>53893000</v>
      </c>
      <c r="G7" s="20"/>
      <c r="H7" s="20">
        <v>93892691</v>
      </c>
      <c r="I7" s="20">
        <v>92465352</v>
      </c>
      <c r="J7" s="20">
        <v>92465352</v>
      </c>
      <c r="K7" s="20">
        <v>74465352</v>
      </c>
      <c r="L7" s="20">
        <v>99465352</v>
      </c>
      <c r="M7" s="20">
        <v>89531487</v>
      </c>
      <c r="N7" s="20">
        <v>89531487</v>
      </c>
      <c r="O7" s="20">
        <v>99584564</v>
      </c>
      <c r="P7" s="20">
        <v>49738673</v>
      </c>
      <c r="Q7" s="20">
        <v>69765452</v>
      </c>
      <c r="R7" s="20">
        <v>69765452</v>
      </c>
      <c r="S7" s="20">
        <v>89765452</v>
      </c>
      <c r="T7" s="20">
        <v>63708796</v>
      </c>
      <c r="U7" s="20">
        <v>23985902</v>
      </c>
      <c r="V7" s="20">
        <v>23985902</v>
      </c>
      <c r="W7" s="20">
        <v>23985902</v>
      </c>
      <c r="X7" s="20">
        <v>53893000</v>
      </c>
      <c r="Y7" s="20">
        <v>-29907098</v>
      </c>
      <c r="Z7" s="21">
        <v>-55.49</v>
      </c>
      <c r="AA7" s="22">
        <v>53893000</v>
      </c>
    </row>
    <row r="8" spans="1:27" ht="13.5">
      <c r="A8" s="23" t="s">
        <v>35</v>
      </c>
      <c r="B8" s="17"/>
      <c r="C8" s="18">
        <v>24405899</v>
      </c>
      <c r="D8" s="18">
        <v>24405899</v>
      </c>
      <c r="E8" s="19">
        <v>19611000</v>
      </c>
      <c r="F8" s="20">
        <v>21880000</v>
      </c>
      <c r="G8" s="20">
        <v>21326848</v>
      </c>
      <c r="H8" s="20">
        <v>22424554</v>
      </c>
      <c r="I8" s="20">
        <v>17011207</v>
      </c>
      <c r="J8" s="20">
        <v>17011207</v>
      </c>
      <c r="K8" s="20">
        <v>18929641</v>
      </c>
      <c r="L8" s="20">
        <v>20585238</v>
      </c>
      <c r="M8" s="20">
        <v>21293267</v>
      </c>
      <c r="N8" s="20">
        <v>21293267</v>
      </c>
      <c r="O8" s="20">
        <v>24302935</v>
      </c>
      <c r="P8" s="20">
        <v>24893481</v>
      </c>
      <c r="Q8" s="20">
        <v>25057489</v>
      </c>
      <c r="R8" s="20">
        <v>25057489</v>
      </c>
      <c r="S8" s="20">
        <v>19868311</v>
      </c>
      <c r="T8" s="20">
        <v>29005852</v>
      </c>
      <c r="U8" s="20">
        <v>29050464</v>
      </c>
      <c r="V8" s="20">
        <v>29050464</v>
      </c>
      <c r="W8" s="20">
        <v>29050464</v>
      </c>
      <c r="X8" s="20">
        <v>21880000</v>
      </c>
      <c r="Y8" s="20">
        <v>7170464</v>
      </c>
      <c r="Z8" s="21">
        <v>32.77</v>
      </c>
      <c r="AA8" s="22">
        <v>21880000</v>
      </c>
    </row>
    <row r="9" spans="1:27" ht="13.5">
      <c r="A9" s="23" t="s">
        <v>36</v>
      </c>
      <c r="B9" s="17"/>
      <c r="C9" s="18"/>
      <c r="D9" s="18"/>
      <c r="E9" s="19">
        <v>1600000</v>
      </c>
      <c r="F9" s="20">
        <v>7267000</v>
      </c>
      <c r="G9" s="20">
        <v>69275464</v>
      </c>
      <c r="H9" s="20">
        <v>1993985</v>
      </c>
      <c r="I9" s="20">
        <v>2701969</v>
      </c>
      <c r="J9" s="20">
        <v>2701969</v>
      </c>
      <c r="K9" s="20">
        <v>419038</v>
      </c>
      <c r="L9" s="20">
        <v>3593620</v>
      </c>
      <c r="M9" s="20">
        <v>7857300</v>
      </c>
      <c r="N9" s="20">
        <v>7857300</v>
      </c>
      <c r="O9" s="20">
        <v>9642894</v>
      </c>
      <c r="P9" s="20">
        <v>1010813</v>
      </c>
      <c r="Q9" s="20">
        <v>5552729</v>
      </c>
      <c r="R9" s="20">
        <v>5552729</v>
      </c>
      <c r="S9" s="20">
        <v>2662822</v>
      </c>
      <c r="T9" s="20">
        <v>3876956</v>
      </c>
      <c r="U9" s="20">
        <v>9993003</v>
      </c>
      <c r="V9" s="20">
        <v>9993003</v>
      </c>
      <c r="W9" s="20">
        <v>9993003</v>
      </c>
      <c r="X9" s="20">
        <v>7267000</v>
      </c>
      <c r="Y9" s="20">
        <v>2726003</v>
      </c>
      <c r="Z9" s="21">
        <v>37.51</v>
      </c>
      <c r="AA9" s="22">
        <v>7267000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>
        <v>2366079</v>
      </c>
      <c r="N10" s="24">
        <v>2366079</v>
      </c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2298998</v>
      </c>
      <c r="D11" s="18">
        <v>2298998</v>
      </c>
      <c r="E11" s="19">
        <v>1500000</v>
      </c>
      <c r="F11" s="20">
        <v>2299000</v>
      </c>
      <c r="G11" s="20">
        <v>2255006</v>
      </c>
      <c r="H11" s="20">
        <v>2567946</v>
      </c>
      <c r="I11" s="20">
        <v>2590874</v>
      </c>
      <c r="J11" s="20">
        <v>2590874</v>
      </c>
      <c r="K11" s="20">
        <v>3143435</v>
      </c>
      <c r="L11" s="20">
        <v>3238927</v>
      </c>
      <c r="M11" s="20">
        <v>5204764</v>
      </c>
      <c r="N11" s="20">
        <v>5204764</v>
      </c>
      <c r="O11" s="20">
        <v>6478540</v>
      </c>
      <c r="P11" s="20">
        <v>8425846</v>
      </c>
      <c r="Q11" s="20">
        <v>3005646</v>
      </c>
      <c r="R11" s="20">
        <v>3005646</v>
      </c>
      <c r="S11" s="20">
        <v>5967827</v>
      </c>
      <c r="T11" s="20">
        <v>9070827</v>
      </c>
      <c r="U11" s="20">
        <v>12920239</v>
      </c>
      <c r="V11" s="20">
        <v>12920239</v>
      </c>
      <c r="W11" s="20">
        <v>12920239</v>
      </c>
      <c r="X11" s="20">
        <v>2299000</v>
      </c>
      <c r="Y11" s="20">
        <v>10621239</v>
      </c>
      <c r="Z11" s="21">
        <v>461.99</v>
      </c>
      <c r="AA11" s="22">
        <v>2299000</v>
      </c>
    </row>
    <row r="12" spans="1:27" ht="13.5">
      <c r="A12" s="27" t="s">
        <v>39</v>
      </c>
      <c r="B12" s="28"/>
      <c r="C12" s="29">
        <f aca="true" t="shared" si="0" ref="C12:Y12">SUM(C6:C11)</f>
        <v>86892592</v>
      </c>
      <c r="D12" s="29">
        <f>SUM(D6:D11)</f>
        <v>86892592</v>
      </c>
      <c r="E12" s="30">
        <f t="shared" si="0"/>
        <v>13277000</v>
      </c>
      <c r="F12" s="31">
        <f t="shared" si="0"/>
        <v>91634000</v>
      </c>
      <c r="G12" s="31">
        <f t="shared" si="0"/>
        <v>133610807</v>
      </c>
      <c r="H12" s="31">
        <f t="shared" si="0"/>
        <v>124528132</v>
      </c>
      <c r="I12" s="31">
        <f t="shared" si="0"/>
        <v>115005025</v>
      </c>
      <c r="J12" s="31">
        <f t="shared" si="0"/>
        <v>115005025</v>
      </c>
      <c r="K12" s="31">
        <f t="shared" si="0"/>
        <v>119860381</v>
      </c>
      <c r="L12" s="31">
        <f t="shared" si="0"/>
        <v>127893666</v>
      </c>
      <c r="M12" s="31">
        <f t="shared" si="0"/>
        <v>128618976</v>
      </c>
      <c r="N12" s="31">
        <f t="shared" si="0"/>
        <v>128618976</v>
      </c>
      <c r="O12" s="31">
        <f t="shared" si="0"/>
        <v>164137194</v>
      </c>
      <c r="P12" s="31">
        <f t="shared" si="0"/>
        <v>94311634</v>
      </c>
      <c r="Q12" s="31">
        <f t="shared" si="0"/>
        <v>130311878</v>
      </c>
      <c r="R12" s="31">
        <f t="shared" si="0"/>
        <v>130311878</v>
      </c>
      <c r="S12" s="31">
        <f t="shared" si="0"/>
        <v>128626458</v>
      </c>
      <c r="T12" s="31">
        <f t="shared" si="0"/>
        <v>127844393</v>
      </c>
      <c r="U12" s="31">
        <f t="shared" si="0"/>
        <v>76717718</v>
      </c>
      <c r="V12" s="31">
        <f t="shared" si="0"/>
        <v>76717718</v>
      </c>
      <c r="W12" s="31">
        <f t="shared" si="0"/>
        <v>76717718</v>
      </c>
      <c r="X12" s="31">
        <f t="shared" si="0"/>
        <v>91634000</v>
      </c>
      <c r="Y12" s="31">
        <f t="shared" si="0"/>
        <v>-14916282</v>
      </c>
      <c r="Z12" s="32">
        <f>+IF(X12&lt;&gt;0,+(Y12/X12)*100,0)</f>
        <v>-16.27810856232403</v>
      </c>
      <c r="AA12" s="33">
        <f>SUM(AA6:AA11)</f>
        <v>91634000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20884000</v>
      </c>
      <c r="D17" s="18">
        <v>20884000</v>
      </c>
      <c r="E17" s="19">
        <v>20884000</v>
      </c>
      <c r="F17" s="20">
        <v>20884000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20884000</v>
      </c>
      <c r="Y17" s="20">
        <v>-20884000</v>
      </c>
      <c r="Z17" s="21">
        <v>-100</v>
      </c>
      <c r="AA17" s="22">
        <v>20884000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395937255</v>
      </c>
      <c r="D19" s="18">
        <v>395937255</v>
      </c>
      <c r="E19" s="19">
        <v>424018000</v>
      </c>
      <c r="F19" s="20">
        <v>395937000</v>
      </c>
      <c r="G19" s="20">
        <v>436469895</v>
      </c>
      <c r="H19" s="20">
        <v>421799692</v>
      </c>
      <c r="I19" s="20">
        <v>422097587</v>
      </c>
      <c r="J19" s="20">
        <v>422097587</v>
      </c>
      <c r="K19" s="20">
        <v>427528778</v>
      </c>
      <c r="L19" s="20">
        <v>427722205</v>
      </c>
      <c r="M19" s="20">
        <v>434253349</v>
      </c>
      <c r="N19" s="20">
        <v>434253349</v>
      </c>
      <c r="O19" s="20">
        <v>441486283</v>
      </c>
      <c r="P19" s="20">
        <v>444538087</v>
      </c>
      <c r="Q19" s="20">
        <v>447286339</v>
      </c>
      <c r="R19" s="20">
        <v>447286339</v>
      </c>
      <c r="S19" s="20">
        <v>450244025</v>
      </c>
      <c r="T19" s="20">
        <v>454947788</v>
      </c>
      <c r="U19" s="20">
        <v>463137068</v>
      </c>
      <c r="V19" s="20">
        <v>463137068</v>
      </c>
      <c r="W19" s="20">
        <v>463137068</v>
      </c>
      <c r="X19" s="20">
        <v>395937000</v>
      </c>
      <c r="Y19" s="20">
        <v>67200068</v>
      </c>
      <c r="Z19" s="21">
        <v>16.97</v>
      </c>
      <c r="AA19" s="22">
        <v>395937000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147433</v>
      </c>
      <c r="D22" s="18">
        <v>147433</v>
      </c>
      <c r="E22" s="19">
        <v>148000</v>
      </c>
      <c r="F22" s="20">
        <v>147000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147000</v>
      </c>
      <c r="Y22" s="20">
        <v>-147000</v>
      </c>
      <c r="Z22" s="21">
        <v>-100</v>
      </c>
      <c r="AA22" s="22">
        <v>147000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416968688</v>
      </c>
      <c r="D24" s="29">
        <f>SUM(D15:D23)</f>
        <v>416968688</v>
      </c>
      <c r="E24" s="36">
        <f t="shared" si="1"/>
        <v>445050000</v>
      </c>
      <c r="F24" s="37">
        <f t="shared" si="1"/>
        <v>416968000</v>
      </c>
      <c r="G24" s="37">
        <f t="shared" si="1"/>
        <v>436469895</v>
      </c>
      <c r="H24" s="37">
        <f t="shared" si="1"/>
        <v>421799692</v>
      </c>
      <c r="I24" s="37">
        <f t="shared" si="1"/>
        <v>422097587</v>
      </c>
      <c r="J24" s="37">
        <f t="shared" si="1"/>
        <v>422097587</v>
      </c>
      <c r="K24" s="37">
        <f t="shared" si="1"/>
        <v>427528778</v>
      </c>
      <c r="L24" s="37">
        <f t="shared" si="1"/>
        <v>427722205</v>
      </c>
      <c r="M24" s="37">
        <f t="shared" si="1"/>
        <v>434253349</v>
      </c>
      <c r="N24" s="37">
        <f t="shared" si="1"/>
        <v>434253349</v>
      </c>
      <c r="O24" s="37">
        <f t="shared" si="1"/>
        <v>441486283</v>
      </c>
      <c r="P24" s="37">
        <f t="shared" si="1"/>
        <v>444538087</v>
      </c>
      <c r="Q24" s="37">
        <f t="shared" si="1"/>
        <v>447286339</v>
      </c>
      <c r="R24" s="37">
        <f t="shared" si="1"/>
        <v>447286339</v>
      </c>
      <c r="S24" s="37">
        <f t="shared" si="1"/>
        <v>450244025</v>
      </c>
      <c r="T24" s="37">
        <f t="shared" si="1"/>
        <v>454947788</v>
      </c>
      <c r="U24" s="37">
        <f t="shared" si="1"/>
        <v>463137068</v>
      </c>
      <c r="V24" s="37">
        <f t="shared" si="1"/>
        <v>463137068</v>
      </c>
      <c r="W24" s="37">
        <f t="shared" si="1"/>
        <v>463137068</v>
      </c>
      <c r="X24" s="37">
        <f t="shared" si="1"/>
        <v>416968000</v>
      </c>
      <c r="Y24" s="37">
        <f t="shared" si="1"/>
        <v>46169068</v>
      </c>
      <c r="Z24" s="38">
        <f>+IF(X24&lt;&gt;0,+(Y24/X24)*100,0)</f>
        <v>11.072568638360737</v>
      </c>
      <c r="AA24" s="39">
        <f>SUM(AA15:AA23)</f>
        <v>416968000</v>
      </c>
    </row>
    <row r="25" spans="1:27" ht="13.5">
      <c r="A25" s="27" t="s">
        <v>51</v>
      </c>
      <c r="B25" s="28"/>
      <c r="C25" s="29">
        <f aca="true" t="shared" si="2" ref="C25:Y25">+C12+C24</f>
        <v>503861280</v>
      </c>
      <c r="D25" s="29">
        <f>+D12+D24</f>
        <v>503861280</v>
      </c>
      <c r="E25" s="30">
        <f t="shared" si="2"/>
        <v>458327000</v>
      </c>
      <c r="F25" s="31">
        <f t="shared" si="2"/>
        <v>508602000</v>
      </c>
      <c r="G25" s="31">
        <f t="shared" si="2"/>
        <v>570080702</v>
      </c>
      <c r="H25" s="31">
        <f t="shared" si="2"/>
        <v>546327824</v>
      </c>
      <c r="I25" s="31">
        <f t="shared" si="2"/>
        <v>537102612</v>
      </c>
      <c r="J25" s="31">
        <f t="shared" si="2"/>
        <v>537102612</v>
      </c>
      <c r="K25" s="31">
        <f t="shared" si="2"/>
        <v>547389159</v>
      </c>
      <c r="L25" s="31">
        <f t="shared" si="2"/>
        <v>555615871</v>
      </c>
      <c r="M25" s="31">
        <f t="shared" si="2"/>
        <v>562872325</v>
      </c>
      <c r="N25" s="31">
        <f t="shared" si="2"/>
        <v>562872325</v>
      </c>
      <c r="O25" s="31">
        <f t="shared" si="2"/>
        <v>605623477</v>
      </c>
      <c r="P25" s="31">
        <f t="shared" si="2"/>
        <v>538849721</v>
      </c>
      <c r="Q25" s="31">
        <f t="shared" si="2"/>
        <v>577598217</v>
      </c>
      <c r="R25" s="31">
        <f t="shared" si="2"/>
        <v>577598217</v>
      </c>
      <c r="S25" s="31">
        <f t="shared" si="2"/>
        <v>578870483</v>
      </c>
      <c r="T25" s="31">
        <f t="shared" si="2"/>
        <v>582792181</v>
      </c>
      <c r="U25" s="31">
        <f t="shared" si="2"/>
        <v>539854786</v>
      </c>
      <c r="V25" s="31">
        <f t="shared" si="2"/>
        <v>539854786</v>
      </c>
      <c r="W25" s="31">
        <f t="shared" si="2"/>
        <v>539854786</v>
      </c>
      <c r="X25" s="31">
        <f t="shared" si="2"/>
        <v>508602000</v>
      </c>
      <c r="Y25" s="31">
        <f t="shared" si="2"/>
        <v>31252786</v>
      </c>
      <c r="Z25" s="32">
        <f>+IF(X25&lt;&gt;0,+(Y25/X25)*100,0)</f>
        <v>6.1448413494245</v>
      </c>
      <c r="AA25" s="33">
        <f>+AA12+AA24</f>
        <v>508602000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2273576</v>
      </c>
      <c r="D31" s="18">
        <v>2273576</v>
      </c>
      <c r="E31" s="19">
        <v>2268000</v>
      </c>
      <c r="F31" s="20">
        <v>2274000</v>
      </c>
      <c r="G31" s="20">
        <v>2276514</v>
      </c>
      <c r="H31" s="20">
        <v>2310631</v>
      </c>
      <c r="I31" s="20">
        <v>2326839</v>
      </c>
      <c r="J31" s="20">
        <v>2326839</v>
      </c>
      <c r="K31" s="20">
        <v>2334953</v>
      </c>
      <c r="L31" s="20">
        <v>2345253</v>
      </c>
      <c r="M31" s="20">
        <v>2356824</v>
      </c>
      <c r="N31" s="20">
        <v>2356824</v>
      </c>
      <c r="O31" s="20">
        <v>2356721</v>
      </c>
      <c r="P31" s="20">
        <v>2349396</v>
      </c>
      <c r="Q31" s="20">
        <v>2337786</v>
      </c>
      <c r="R31" s="20">
        <v>2337786</v>
      </c>
      <c r="S31" s="20">
        <v>2337786</v>
      </c>
      <c r="T31" s="20">
        <v>2337675</v>
      </c>
      <c r="U31" s="20">
        <v>2338707</v>
      </c>
      <c r="V31" s="20">
        <v>2338707</v>
      </c>
      <c r="W31" s="20">
        <v>2338707</v>
      </c>
      <c r="X31" s="20">
        <v>2274000</v>
      </c>
      <c r="Y31" s="20">
        <v>64707</v>
      </c>
      <c r="Z31" s="21">
        <v>2.85</v>
      </c>
      <c r="AA31" s="22">
        <v>2274000</v>
      </c>
    </row>
    <row r="32" spans="1:27" ht="13.5">
      <c r="A32" s="23" t="s">
        <v>57</v>
      </c>
      <c r="B32" s="17"/>
      <c r="C32" s="18">
        <v>26163960</v>
      </c>
      <c r="D32" s="18">
        <v>26163960</v>
      </c>
      <c r="E32" s="19">
        <v>23000000</v>
      </c>
      <c r="F32" s="20">
        <v>30905000</v>
      </c>
      <c r="G32" s="20">
        <v>38676067</v>
      </c>
      <c r="H32" s="20">
        <v>33128895</v>
      </c>
      <c r="I32" s="20">
        <v>33158713</v>
      </c>
      <c r="J32" s="20">
        <v>33158713</v>
      </c>
      <c r="K32" s="20">
        <v>38405764</v>
      </c>
      <c r="L32" s="20">
        <v>41451152</v>
      </c>
      <c r="M32" s="20">
        <v>35883317</v>
      </c>
      <c r="N32" s="20">
        <v>35883317</v>
      </c>
      <c r="O32" s="20">
        <v>29764136</v>
      </c>
      <c r="P32" s="20">
        <v>17513305</v>
      </c>
      <c r="Q32" s="20">
        <v>21729827</v>
      </c>
      <c r="R32" s="20">
        <v>21729827</v>
      </c>
      <c r="S32" s="20">
        <v>44160874</v>
      </c>
      <c r="T32" s="20">
        <v>51065665</v>
      </c>
      <c r="U32" s="20">
        <v>17024306</v>
      </c>
      <c r="V32" s="20">
        <v>17024306</v>
      </c>
      <c r="W32" s="20">
        <v>17024306</v>
      </c>
      <c r="X32" s="20">
        <v>30905000</v>
      </c>
      <c r="Y32" s="20">
        <v>-13880694</v>
      </c>
      <c r="Z32" s="21">
        <v>-44.91</v>
      </c>
      <c r="AA32" s="22">
        <v>30905000</v>
      </c>
    </row>
    <row r="33" spans="1:27" ht="13.5">
      <c r="A33" s="23" t="s">
        <v>58</v>
      </c>
      <c r="B33" s="17"/>
      <c r="C33" s="18">
        <v>363787</v>
      </c>
      <c r="D33" s="18">
        <v>363787</v>
      </c>
      <c r="E33" s="19"/>
      <c r="F33" s="20">
        <v>364000</v>
      </c>
      <c r="G33" s="20">
        <v>460868</v>
      </c>
      <c r="H33" s="20">
        <v>363787</v>
      </c>
      <c r="I33" s="20">
        <v>363787</v>
      </c>
      <c r="J33" s="20">
        <v>363787</v>
      </c>
      <c r="K33" s="20">
        <v>363787</v>
      </c>
      <c r="L33" s="20">
        <v>363787</v>
      </c>
      <c r="M33" s="20">
        <v>363787</v>
      </c>
      <c r="N33" s="20">
        <v>363787</v>
      </c>
      <c r="O33" s="20">
        <v>363787</v>
      </c>
      <c r="P33" s="20">
        <v>363787</v>
      </c>
      <c r="Q33" s="20">
        <v>363787</v>
      </c>
      <c r="R33" s="20">
        <v>363787</v>
      </c>
      <c r="S33" s="20">
        <v>363787</v>
      </c>
      <c r="T33" s="20">
        <v>363787</v>
      </c>
      <c r="U33" s="20">
        <v>363787</v>
      </c>
      <c r="V33" s="20">
        <v>363787</v>
      </c>
      <c r="W33" s="20">
        <v>363787</v>
      </c>
      <c r="X33" s="20">
        <v>364000</v>
      </c>
      <c r="Y33" s="20">
        <v>-213</v>
      </c>
      <c r="Z33" s="21">
        <v>-0.06</v>
      </c>
      <c r="AA33" s="22">
        <v>364000</v>
      </c>
    </row>
    <row r="34" spans="1:27" ht="13.5">
      <c r="A34" s="27" t="s">
        <v>59</v>
      </c>
      <c r="B34" s="28"/>
      <c r="C34" s="29">
        <f aca="true" t="shared" si="3" ref="C34:Y34">SUM(C29:C33)</f>
        <v>28801323</v>
      </c>
      <c r="D34" s="29">
        <f>SUM(D29:D33)</f>
        <v>28801323</v>
      </c>
      <c r="E34" s="30">
        <f t="shared" si="3"/>
        <v>25268000</v>
      </c>
      <c r="F34" s="31">
        <f t="shared" si="3"/>
        <v>33543000</v>
      </c>
      <c r="G34" s="31">
        <f t="shared" si="3"/>
        <v>41413449</v>
      </c>
      <c r="H34" s="31">
        <f t="shared" si="3"/>
        <v>35803313</v>
      </c>
      <c r="I34" s="31">
        <f t="shared" si="3"/>
        <v>35849339</v>
      </c>
      <c r="J34" s="31">
        <f t="shared" si="3"/>
        <v>35849339</v>
      </c>
      <c r="K34" s="31">
        <f t="shared" si="3"/>
        <v>41104504</v>
      </c>
      <c r="L34" s="31">
        <f t="shared" si="3"/>
        <v>44160192</v>
      </c>
      <c r="M34" s="31">
        <f t="shared" si="3"/>
        <v>38603928</v>
      </c>
      <c r="N34" s="31">
        <f t="shared" si="3"/>
        <v>38603928</v>
      </c>
      <c r="O34" s="31">
        <f t="shared" si="3"/>
        <v>32484644</v>
      </c>
      <c r="P34" s="31">
        <f t="shared" si="3"/>
        <v>20226488</v>
      </c>
      <c r="Q34" s="31">
        <f t="shared" si="3"/>
        <v>24431400</v>
      </c>
      <c r="R34" s="31">
        <f t="shared" si="3"/>
        <v>24431400</v>
      </c>
      <c r="S34" s="31">
        <f t="shared" si="3"/>
        <v>46862447</v>
      </c>
      <c r="T34" s="31">
        <f t="shared" si="3"/>
        <v>53767127</v>
      </c>
      <c r="U34" s="31">
        <f t="shared" si="3"/>
        <v>19726800</v>
      </c>
      <c r="V34" s="31">
        <f t="shared" si="3"/>
        <v>19726800</v>
      </c>
      <c r="W34" s="31">
        <f t="shared" si="3"/>
        <v>19726800</v>
      </c>
      <c r="X34" s="31">
        <f t="shared" si="3"/>
        <v>33543000</v>
      </c>
      <c r="Y34" s="31">
        <f t="shared" si="3"/>
        <v>-13816200</v>
      </c>
      <c r="Z34" s="32">
        <f>+IF(X34&lt;&gt;0,+(Y34/X34)*100,0)</f>
        <v>-41.18951793220642</v>
      </c>
      <c r="AA34" s="33">
        <f>SUM(AA29:AA33)</f>
        <v>33543000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15399157</v>
      </c>
      <c r="D38" s="18">
        <v>15399157</v>
      </c>
      <c r="E38" s="19">
        <v>14382000</v>
      </c>
      <c r="F38" s="20">
        <v>15399000</v>
      </c>
      <c r="G38" s="20">
        <v>14381502</v>
      </c>
      <c r="H38" s="20">
        <v>14478583</v>
      </c>
      <c r="I38" s="20">
        <v>14478583</v>
      </c>
      <c r="J38" s="20">
        <v>14478583</v>
      </c>
      <c r="K38" s="20">
        <v>14478583</v>
      </c>
      <c r="L38" s="20">
        <v>14478583</v>
      </c>
      <c r="M38" s="20">
        <v>14478583</v>
      </c>
      <c r="N38" s="20">
        <v>14478583</v>
      </c>
      <c r="O38" s="20">
        <v>14478583</v>
      </c>
      <c r="P38" s="20">
        <v>14478583</v>
      </c>
      <c r="Q38" s="20">
        <v>14478583</v>
      </c>
      <c r="R38" s="20">
        <v>14478583</v>
      </c>
      <c r="S38" s="20">
        <v>14478583</v>
      </c>
      <c r="T38" s="20">
        <v>14478583</v>
      </c>
      <c r="U38" s="20">
        <v>14478583</v>
      </c>
      <c r="V38" s="20">
        <v>14478583</v>
      </c>
      <c r="W38" s="20">
        <v>14478583</v>
      </c>
      <c r="X38" s="20">
        <v>15399000</v>
      </c>
      <c r="Y38" s="20">
        <v>-920417</v>
      </c>
      <c r="Z38" s="21">
        <v>-5.98</v>
      </c>
      <c r="AA38" s="22">
        <v>15399000</v>
      </c>
    </row>
    <row r="39" spans="1:27" ht="13.5">
      <c r="A39" s="27" t="s">
        <v>61</v>
      </c>
      <c r="B39" s="35"/>
      <c r="C39" s="29">
        <f aca="true" t="shared" si="4" ref="C39:Y39">SUM(C37:C38)</f>
        <v>15399157</v>
      </c>
      <c r="D39" s="29">
        <f>SUM(D37:D38)</f>
        <v>15399157</v>
      </c>
      <c r="E39" s="36">
        <f t="shared" si="4"/>
        <v>14382000</v>
      </c>
      <c r="F39" s="37">
        <f t="shared" si="4"/>
        <v>15399000</v>
      </c>
      <c r="G39" s="37">
        <f t="shared" si="4"/>
        <v>14381502</v>
      </c>
      <c r="H39" s="37">
        <f t="shared" si="4"/>
        <v>14478583</v>
      </c>
      <c r="I39" s="37">
        <f t="shared" si="4"/>
        <v>14478583</v>
      </c>
      <c r="J39" s="37">
        <f t="shared" si="4"/>
        <v>14478583</v>
      </c>
      <c r="K39" s="37">
        <f t="shared" si="4"/>
        <v>14478583</v>
      </c>
      <c r="L39" s="37">
        <f t="shared" si="4"/>
        <v>14478583</v>
      </c>
      <c r="M39" s="37">
        <f t="shared" si="4"/>
        <v>14478583</v>
      </c>
      <c r="N39" s="37">
        <f t="shared" si="4"/>
        <v>14478583</v>
      </c>
      <c r="O39" s="37">
        <f t="shared" si="4"/>
        <v>14478583</v>
      </c>
      <c r="P39" s="37">
        <f t="shared" si="4"/>
        <v>14478583</v>
      </c>
      <c r="Q39" s="37">
        <f t="shared" si="4"/>
        <v>14478583</v>
      </c>
      <c r="R39" s="37">
        <f t="shared" si="4"/>
        <v>14478583</v>
      </c>
      <c r="S39" s="37">
        <f t="shared" si="4"/>
        <v>14478583</v>
      </c>
      <c r="T39" s="37">
        <f t="shared" si="4"/>
        <v>14478583</v>
      </c>
      <c r="U39" s="37">
        <f t="shared" si="4"/>
        <v>14478583</v>
      </c>
      <c r="V39" s="37">
        <f t="shared" si="4"/>
        <v>14478583</v>
      </c>
      <c r="W39" s="37">
        <f t="shared" si="4"/>
        <v>14478583</v>
      </c>
      <c r="X39" s="37">
        <f t="shared" si="4"/>
        <v>15399000</v>
      </c>
      <c r="Y39" s="37">
        <f t="shared" si="4"/>
        <v>-920417</v>
      </c>
      <c r="Z39" s="38">
        <f>+IF(X39&lt;&gt;0,+(Y39/X39)*100,0)</f>
        <v>-5.977121891031885</v>
      </c>
      <c r="AA39" s="39">
        <f>SUM(AA37:AA38)</f>
        <v>15399000</v>
      </c>
    </row>
    <row r="40" spans="1:27" ht="13.5">
      <c r="A40" s="27" t="s">
        <v>62</v>
      </c>
      <c r="B40" s="28"/>
      <c r="C40" s="29">
        <f aca="true" t="shared" si="5" ref="C40:Y40">+C34+C39</f>
        <v>44200480</v>
      </c>
      <c r="D40" s="29">
        <f>+D34+D39</f>
        <v>44200480</v>
      </c>
      <c r="E40" s="30">
        <f t="shared" si="5"/>
        <v>39650000</v>
      </c>
      <c r="F40" s="31">
        <f t="shared" si="5"/>
        <v>48942000</v>
      </c>
      <c r="G40" s="31">
        <f t="shared" si="5"/>
        <v>55794951</v>
      </c>
      <c r="H40" s="31">
        <f t="shared" si="5"/>
        <v>50281896</v>
      </c>
      <c r="I40" s="31">
        <f t="shared" si="5"/>
        <v>50327922</v>
      </c>
      <c r="J40" s="31">
        <f t="shared" si="5"/>
        <v>50327922</v>
      </c>
      <c r="K40" s="31">
        <f t="shared" si="5"/>
        <v>55583087</v>
      </c>
      <c r="L40" s="31">
        <f t="shared" si="5"/>
        <v>58638775</v>
      </c>
      <c r="M40" s="31">
        <f t="shared" si="5"/>
        <v>53082511</v>
      </c>
      <c r="N40" s="31">
        <f t="shared" si="5"/>
        <v>53082511</v>
      </c>
      <c r="O40" s="31">
        <f t="shared" si="5"/>
        <v>46963227</v>
      </c>
      <c r="P40" s="31">
        <f t="shared" si="5"/>
        <v>34705071</v>
      </c>
      <c r="Q40" s="31">
        <f t="shared" si="5"/>
        <v>38909983</v>
      </c>
      <c r="R40" s="31">
        <f t="shared" si="5"/>
        <v>38909983</v>
      </c>
      <c r="S40" s="31">
        <f t="shared" si="5"/>
        <v>61341030</v>
      </c>
      <c r="T40" s="31">
        <f t="shared" si="5"/>
        <v>68245710</v>
      </c>
      <c r="U40" s="31">
        <f t="shared" si="5"/>
        <v>34205383</v>
      </c>
      <c r="V40" s="31">
        <f t="shared" si="5"/>
        <v>34205383</v>
      </c>
      <c r="W40" s="31">
        <f t="shared" si="5"/>
        <v>34205383</v>
      </c>
      <c r="X40" s="31">
        <f t="shared" si="5"/>
        <v>48942000</v>
      </c>
      <c r="Y40" s="31">
        <f t="shared" si="5"/>
        <v>-14736617</v>
      </c>
      <c r="Z40" s="32">
        <f>+IF(X40&lt;&gt;0,+(Y40/X40)*100,0)</f>
        <v>-30.11036941686077</v>
      </c>
      <c r="AA40" s="33">
        <f>+AA34+AA39</f>
        <v>48942000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459660800</v>
      </c>
      <c r="D42" s="43">
        <f>+D25-D40</f>
        <v>459660800</v>
      </c>
      <c r="E42" s="44">
        <f t="shared" si="6"/>
        <v>418677000</v>
      </c>
      <c r="F42" s="45">
        <f t="shared" si="6"/>
        <v>459660000</v>
      </c>
      <c r="G42" s="45">
        <f t="shared" si="6"/>
        <v>514285751</v>
      </c>
      <c r="H42" s="45">
        <f t="shared" si="6"/>
        <v>496045928</v>
      </c>
      <c r="I42" s="45">
        <f t="shared" si="6"/>
        <v>486774690</v>
      </c>
      <c r="J42" s="45">
        <f t="shared" si="6"/>
        <v>486774690</v>
      </c>
      <c r="K42" s="45">
        <f t="shared" si="6"/>
        <v>491806072</v>
      </c>
      <c r="L42" s="45">
        <f t="shared" si="6"/>
        <v>496977096</v>
      </c>
      <c r="M42" s="45">
        <f t="shared" si="6"/>
        <v>509789814</v>
      </c>
      <c r="N42" s="45">
        <f t="shared" si="6"/>
        <v>509789814</v>
      </c>
      <c r="O42" s="45">
        <f t="shared" si="6"/>
        <v>558660250</v>
      </c>
      <c r="P42" s="45">
        <f t="shared" si="6"/>
        <v>504144650</v>
      </c>
      <c r="Q42" s="45">
        <f t="shared" si="6"/>
        <v>538688234</v>
      </c>
      <c r="R42" s="45">
        <f t="shared" si="6"/>
        <v>538688234</v>
      </c>
      <c r="S42" s="45">
        <f t="shared" si="6"/>
        <v>517529453</v>
      </c>
      <c r="T42" s="45">
        <f t="shared" si="6"/>
        <v>514546471</v>
      </c>
      <c r="U42" s="45">
        <f t="shared" si="6"/>
        <v>505649403</v>
      </c>
      <c r="V42" s="45">
        <f t="shared" si="6"/>
        <v>505649403</v>
      </c>
      <c r="W42" s="45">
        <f t="shared" si="6"/>
        <v>505649403</v>
      </c>
      <c r="X42" s="45">
        <f t="shared" si="6"/>
        <v>459660000</v>
      </c>
      <c r="Y42" s="45">
        <f t="shared" si="6"/>
        <v>45989403</v>
      </c>
      <c r="Z42" s="46">
        <f>+IF(X42&lt;&gt;0,+(Y42/X42)*100,0)</f>
        <v>10.005091371883566</v>
      </c>
      <c r="AA42" s="47">
        <f>+AA25-AA40</f>
        <v>459660000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171530396</v>
      </c>
      <c r="D45" s="18">
        <v>171530396</v>
      </c>
      <c r="E45" s="19">
        <v>118101000</v>
      </c>
      <c r="F45" s="20">
        <v>171530000</v>
      </c>
      <c r="G45" s="20">
        <v>214389050</v>
      </c>
      <c r="H45" s="20">
        <v>207913099</v>
      </c>
      <c r="I45" s="20">
        <v>198640300</v>
      </c>
      <c r="J45" s="20">
        <v>198640300</v>
      </c>
      <c r="K45" s="20">
        <v>203670122</v>
      </c>
      <c r="L45" s="20">
        <v>208839585</v>
      </c>
      <c r="M45" s="20">
        <v>221650742</v>
      </c>
      <c r="N45" s="20">
        <v>221650742</v>
      </c>
      <c r="O45" s="20">
        <v>270519618</v>
      </c>
      <c r="P45" s="20">
        <v>216002457</v>
      </c>
      <c r="Q45" s="20">
        <v>250545954</v>
      </c>
      <c r="R45" s="20">
        <v>250545954</v>
      </c>
      <c r="S45" s="20">
        <v>229387173</v>
      </c>
      <c r="T45" s="20">
        <v>226405227</v>
      </c>
      <c r="U45" s="20">
        <v>217509282</v>
      </c>
      <c r="V45" s="20">
        <v>217509282</v>
      </c>
      <c r="W45" s="20">
        <v>217509282</v>
      </c>
      <c r="X45" s="20">
        <v>171530000</v>
      </c>
      <c r="Y45" s="20">
        <v>45979282</v>
      </c>
      <c r="Z45" s="48">
        <v>26.81</v>
      </c>
      <c r="AA45" s="22">
        <v>171530000</v>
      </c>
    </row>
    <row r="46" spans="1:27" ht="13.5">
      <c r="A46" s="23" t="s">
        <v>67</v>
      </c>
      <c r="B46" s="17"/>
      <c r="C46" s="18">
        <v>288130404</v>
      </c>
      <c r="D46" s="18">
        <v>288130404</v>
      </c>
      <c r="E46" s="19">
        <v>300576000</v>
      </c>
      <c r="F46" s="20">
        <v>288130000</v>
      </c>
      <c r="G46" s="20">
        <v>299896701</v>
      </c>
      <c r="H46" s="20">
        <v>288132829</v>
      </c>
      <c r="I46" s="20">
        <v>288134390</v>
      </c>
      <c r="J46" s="20">
        <v>288134390</v>
      </c>
      <c r="K46" s="20">
        <v>288135950</v>
      </c>
      <c r="L46" s="20">
        <v>288137511</v>
      </c>
      <c r="M46" s="20">
        <v>288139072</v>
      </c>
      <c r="N46" s="20">
        <v>288139072</v>
      </c>
      <c r="O46" s="20">
        <v>288140632</v>
      </c>
      <c r="P46" s="20">
        <v>288142193</v>
      </c>
      <c r="Q46" s="20">
        <v>288142280</v>
      </c>
      <c r="R46" s="20">
        <v>288142280</v>
      </c>
      <c r="S46" s="20">
        <v>288142280</v>
      </c>
      <c r="T46" s="20">
        <v>288141244</v>
      </c>
      <c r="U46" s="20">
        <v>288140121</v>
      </c>
      <c r="V46" s="20">
        <v>288140121</v>
      </c>
      <c r="W46" s="20">
        <v>288140121</v>
      </c>
      <c r="X46" s="20">
        <v>288130000</v>
      </c>
      <c r="Y46" s="20">
        <v>10121</v>
      </c>
      <c r="Z46" s="48"/>
      <c r="AA46" s="22">
        <v>288130000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459660800</v>
      </c>
      <c r="D48" s="51">
        <f>SUM(D45:D47)</f>
        <v>459660800</v>
      </c>
      <c r="E48" s="52">
        <f t="shared" si="7"/>
        <v>418677000</v>
      </c>
      <c r="F48" s="53">
        <f t="shared" si="7"/>
        <v>459660000</v>
      </c>
      <c r="G48" s="53">
        <f t="shared" si="7"/>
        <v>514285751</v>
      </c>
      <c r="H48" s="53">
        <f t="shared" si="7"/>
        <v>496045928</v>
      </c>
      <c r="I48" s="53">
        <f t="shared" si="7"/>
        <v>486774690</v>
      </c>
      <c r="J48" s="53">
        <f t="shared" si="7"/>
        <v>486774690</v>
      </c>
      <c r="K48" s="53">
        <f t="shared" si="7"/>
        <v>491806072</v>
      </c>
      <c r="L48" s="53">
        <f t="shared" si="7"/>
        <v>496977096</v>
      </c>
      <c r="M48" s="53">
        <f t="shared" si="7"/>
        <v>509789814</v>
      </c>
      <c r="N48" s="53">
        <f t="shared" si="7"/>
        <v>509789814</v>
      </c>
      <c r="O48" s="53">
        <f t="shared" si="7"/>
        <v>558660250</v>
      </c>
      <c r="P48" s="53">
        <f t="shared" si="7"/>
        <v>504144650</v>
      </c>
      <c r="Q48" s="53">
        <f t="shared" si="7"/>
        <v>538688234</v>
      </c>
      <c r="R48" s="53">
        <f t="shared" si="7"/>
        <v>538688234</v>
      </c>
      <c r="S48" s="53">
        <f t="shared" si="7"/>
        <v>517529453</v>
      </c>
      <c r="T48" s="53">
        <f t="shared" si="7"/>
        <v>514546471</v>
      </c>
      <c r="U48" s="53">
        <f t="shared" si="7"/>
        <v>505649403</v>
      </c>
      <c r="V48" s="53">
        <f t="shared" si="7"/>
        <v>505649403</v>
      </c>
      <c r="W48" s="53">
        <f t="shared" si="7"/>
        <v>505649403</v>
      </c>
      <c r="X48" s="53">
        <f t="shared" si="7"/>
        <v>459660000</v>
      </c>
      <c r="Y48" s="53">
        <f t="shared" si="7"/>
        <v>45989403</v>
      </c>
      <c r="Z48" s="54">
        <f>+IF(X48&lt;&gt;0,+(Y48/X48)*100,0)</f>
        <v>10.005091371883566</v>
      </c>
      <c r="AA48" s="55">
        <f>SUM(AA45:AA47)</f>
        <v>459660000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51828346</v>
      </c>
      <c r="D6" s="18">
        <v>51828346</v>
      </c>
      <c r="E6" s="19">
        <v>16459684</v>
      </c>
      <c r="F6" s="20">
        <v>6401839</v>
      </c>
      <c r="G6" s="20">
        <v>60165938</v>
      </c>
      <c r="H6" s="20">
        <v>3858143</v>
      </c>
      <c r="I6" s="20">
        <v>1194861</v>
      </c>
      <c r="J6" s="20">
        <v>1194861</v>
      </c>
      <c r="K6" s="20">
        <v>904197</v>
      </c>
      <c r="L6" s="20">
        <v>39609158</v>
      </c>
      <c r="M6" s="20">
        <v>376139</v>
      </c>
      <c r="N6" s="20">
        <v>376139</v>
      </c>
      <c r="O6" s="20">
        <v>216923</v>
      </c>
      <c r="P6" s="20">
        <v>894578</v>
      </c>
      <c r="Q6" s="20">
        <v>1409140</v>
      </c>
      <c r="R6" s="20">
        <v>1409140</v>
      </c>
      <c r="S6" s="20">
        <v>18058</v>
      </c>
      <c r="T6" s="20">
        <v>690245</v>
      </c>
      <c r="U6" s="20">
        <v>1011684</v>
      </c>
      <c r="V6" s="20">
        <v>1011684</v>
      </c>
      <c r="W6" s="20">
        <v>1011684</v>
      </c>
      <c r="X6" s="20">
        <v>6401839</v>
      </c>
      <c r="Y6" s="20">
        <v>-5390155</v>
      </c>
      <c r="Z6" s="21">
        <v>-84.2</v>
      </c>
      <c r="AA6" s="22">
        <v>6401839</v>
      </c>
    </row>
    <row r="7" spans="1:27" ht="13.5">
      <c r="A7" s="23" t="s">
        <v>34</v>
      </c>
      <c r="B7" s="17"/>
      <c r="C7" s="18"/>
      <c r="D7" s="18"/>
      <c r="E7" s="19">
        <v>41195612</v>
      </c>
      <c r="F7" s="20">
        <v>47366225</v>
      </c>
      <c r="G7" s="20">
        <v>62840326</v>
      </c>
      <c r="H7" s="20">
        <v>114602705</v>
      </c>
      <c r="I7" s="20">
        <v>107131293</v>
      </c>
      <c r="J7" s="20">
        <v>107131293</v>
      </c>
      <c r="K7" s="20">
        <v>96007405</v>
      </c>
      <c r="L7" s="20">
        <v>84493131</v>
      </c>
      <c r="M7" s="20">
        <v>133767528</v>
      </c>
      <c r="N7" s="20">
        <v>133767528</v>
      </c>
      <c r="O7" s="20">
        <v>124113960</v>
      </c>
      <c r="P7" s="20">
        <v>110511715</v>
      </c>
      <c r="Q7" s="20">
        <v>139984151</v>
      </c>
      <c r="R7" s="20">
        <v>139984151</v>
      </c>
      <c r="S7" s="20">
        <v>133675169</v>
      </c>
      <c r="T7" s="20">
        <v>120405668</v>
      </c>
      <c r="U7" s="20">
        <v>97737756</v>
      </c>
      <c r="V7" s="20">
        <v>97737756</v>
      </c>
      <c r="W7" s="20">
        <v>97737756</v>
      </c>
      <c r="X7" s="20">
        <v>47366225</v>
      </c>
      <c r="Y7" s="20">
        <v>50371531</v>
      </c>
      <c r="Z7" s="21">
        <v>106.34</v>
      </c>
      <c r="AA7" s="22">
        <v>47366225</v>
      </c>
    </row>
    <row r="8" spans="1:27" ht="13.5">
      <c r="A8" s="23" t="s">
        <v>35</v>
      </c>
      <c r="B8" s="17"/>
      <c r="C8" s="18">
        <v>5379484</v>
      </c>
      <c r="D8" s="18">
        <v>5379484</v>
      </c>
      <c r="E8" s="19">
        <v>4500000</v>
      </c>
      <c r="F8" s="20">
        <v>4500000</v>
      </c>
      <c r="G8" s="20">
        <v>7107829</v>
      </c>
      <c r="H8" s="20">
        <v>4860416</v>
      </c>
      <c r="I8" s="20">
        <v>4295361</v>
      </c>
      <c r="J8" s="20">
        <v>4295361</v>
      </c>
      <c r="K8" s="20">
        <v>3830931</v>
      </c>
      <c r="L8" s="20">
        <v>3837640</v>
      </c>
      <c r="M8" s="20">
        <v>4017887</v>
      </c>
      <c r="N8" s="20">
        <v>4017887</v>
      </c>
      <c r="O8" s="20">
        <v>2802914</v>
      </c>
      <c r="P8" s="20">
        <v>2682220</v>
      </c>
      <c r="Q8" s="20">
        <v>2939714</v>
      </c>
      <c r="R8" s="20">
        <v>2939714</v>
      </c>
      <c r="S8" s="20">
        <v>2837716</v>
      </c>
      <c r="T8" s="20">
        <v>2852738</v>
      </c>
      <c r="U8" s="20">
        <v>2993513</v>
      </c>
      <c r="V8" s="20">
        <v>2993513</v>
      </c>
      <c r="W8" s="20">
        <v>2993513</v>
      </c>
      <c r="X8" s="20">
        <v>4500000</v>
      </c>
      <c r="Y8" s="20">
        <v>-1506487</v>
      </c>
      <c r="Z8" s="21">
        <v>-33.48</v>
      </c>
      <c r="AA8" s="22">
        <v>4500000</v>
      </c>
    </row>
    <row r="9" spans="1:27" ht="13.5">
      <c r="A9" s="23" t="s">
        <v>36</v>
      </c>
      <c r="B9" s="17"/>
      <c r="C9" s="18">
        <v>10707128</v>
      </c>
      <c r="D9" s="18">
        <v>10707128</v>
      </c>
      <c r="E9" s="19">
        <v>2858724</v>
      </c>
      <c r="F9" s="20">
        <v>2858724</v>
      </c>
      <c r="G9" s="20">
        <v>11283307</v>
      </c>
      <c r="H9" s="20">
        <v>10743998</v>
      </c>
      <c r="I9" s="20">
        <v>10351883</v>
      </c>
      <c r="J9" s="20">
        <v>10351883</v>
      </c>
      <c r="K9" s="20">
        <v>11206550</v>
      </c>
      <c r="L9" s="20">
        <v>11699928</v>
      </c>
      <c r="M9" s="20">
        <v>12815300</v>
      </c>
      <c r="N9" s="20">
        <v>12815300</v>
      </c>
      <c r="O9" s="20">
        <v>11133246</v>
      </c>
      <c r="P9" s="20">
        <v>11845775</v>
      </c>
      <c r="Q9" s="20">
        <v>9875104</v>
      </c>
      <c r="R9" s="20">
        <v>9875104</v>
      </c>
      <c r="S9" s="20">
        <v>10428267</v>
      </c>
      <c r="T9" s="20">
        <v>10530119</v>
      </c>
      <c r="U9" s="20">
        <v>11904051</v>
      </c>
      <c r="V9" s="20">
        <v>11904051</v>
      </c>
      <c r="W9" s="20">
        <v>11904051</v>
      </c>
      <c r="X9" s="20">
        <v>2858724</v>
      </c>
      <c r="Y9" s="20">
        <v>9045327</v>
      </c>
      <c r="Z9" s="21">
        <v>316.41</v>
      </c>
      <c r="AA9" s="22">
        <v>2858724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67914958</v>
      </c>
      <c r="D12" s="29">
        <f>SUM(D6:D11)</f>
        <v>67914958</v>
      </c>
      <c r="E12" s="30">
        <f t="shared" si="0"/>
        <v>65014020</v>
      </c>
      <c r="F12" s="31">
        <f t="shared" si="0"/>
        <v>61126788</v>
      </c>
      <c r="G12" s="31">
        <f t="shared" si="0"/>
        <v>141397400</v>
      </c>
      <c r="H12" s="31">
        <f t="shared" si="0"/>
        <v>134065262</v>
      </c>
      <c r="I12" s="31">
        <f t="shared" si="0"/>
        <v>122973398</v>
      </c>
      <c r="J12" s="31">
        <f t="shared" si="0"/>
        <v>122973398</v>
      </c>
      <c r="K12" s="31">
        <f t="shared" si="0"/>
        <v>111949083</v>
      </c>
      <c r="L12" s="31">
        <f t="shared" si="0"/>
        <v>139639857</v>
      </c>
      <c r="M12" s="31">
        <f t="shared" si="0"/>
        <v>150976854</v>
      </c>
      <c r="N12" s="31">
        <f t="shared" si="0"/>
        <v>150976854</v>
      </c>
      <c r="O12" s="31">
        <f t="shared" si="0"/>
        <v>138267043</v>
      </c>
      <c r="P12" s="31">
        <f t="shared" si="0"/>
        <v>125934288</v>
      </c>
      <c r="Q12" s="31">
        <f t="shared" si="0"/>
        <v>154208109</v>
      </c>
      <c r="R12" s="31">
        <f t="shared" si="0"/>
        <v>154208109</v>
      </c>
      <c r="S12" s="31">
        <f t="shared" si="0"/>
        <v>146959210</v>
      </c>
      <c r="T12" s="31">
        <f t="shared" si="0"/>
        <v>134478770</v>
      </c>
      <c r="U12" s="31">
        <f t="shared" si="0"/>
        <v>113647004</v>
      </c>
      <c r="V12" s="31">
        <f t="shared" si="0"/>
        <v>113647004</v>
      </c>
      <c r="W12" s="31">
        <f t="shared" si="0"/>
        <v>113647004</v>
      </c>
      <c r="X12" s="31">
        <f t="shared" si="0"/>
        <v>61126788</v>
      </c>
      <c r="Y12" s="31">
        <f t="shared" si="0"/>
        <v>52520216</v>
      </c>
      <c r="Z12" s="32">
        <f>+IF(X12&lt;&gt;0,+(Y12/X12)*100,0)</f>
        <v>85.92013046718569</v>
      </c>
      <c r="AA12" s="33">
        <f>SUM(AA6:AA11)</f>
        <v>61126788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31315163</v>
      </c>
      <c r="D17" s="18">
        <v>31315163</v>
      </c>
      <c r="E17" s="19">
        <v>28884329</v>
      </c>
      <c r="F17" s="20">
        <v>28884329</v>
      </c>
      <c r="G17" s="20">
        <v>28851649</v>
      </c>
      <c r="H17" s="20">
        <v>31310135</v>
      </c>
      <c r="I17" s="20">
        <v>31307621</v>
      </c>
      <c r="J17" s="20">
        <v>31307621</v>
      </c>
      <c r="K17" s="20">
        <v>31305107</v>
      </c>
      <c r="L17" s="20">
        <v>31302593</v>
      </c>
      <c r="M17" s="20">
        <v>31300080</v>
      </c>
      <c r="N17" s="20">
        <v>31300080</v>
      </c>
      <c r="O17" s="20">
        <v>31297566</v>
      </c>
      <c r="P17" s="20">
        <v>31295052</v>
      </c>
      <c r="Q17" s="20">
        <v>31295052</v>
      </c>
      <c r="R17" s="20">
        <v>31295052</v>
      </c>
      <c r="S17" s="20">
        <v>31290024</v>
      </c>
      <c r="T17" s="20">
        <v>31287510</v>
      </c>
      <c r="U17" s="20">
        <v>31287510</v>
      </c>
      <c r="V17" s="20">
        <v>31287510</v>
      </c>
      <c r="W17" s="20">
        <v>31287510</v>
      </c>
      <c r="X17" s="20">
        <v>28884329</v>
      </c>
      <c r="Y17" s="20">
        <v>2403181</v>
      </c>
      <c r="Z17" s="21">
        <v>8.32</v>
      </c>
      <c r="AA17" s="22">
        <v>28884329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430730154</v>
      </c>
      <c r="D19" s="18">
        <v>430730154</v>
      </c>
      <c r="E19" s="19">
        <v>269966920</v>
      </c>
      <c r="F19" s="20">
        <v>269966920</v>
      </c>
      <c r="G19" s="20">
        <v>267492736</v>
      </c>
      <c r="H19" s="20">
        <v>281644058</v>
      </c>
      <c r="I19" s="20">
        <v>294842887</v>
      </c>
      <c r="J19" s="20">
        <v>294842887</v>
      </c>
      <c r="K19" s="20">
        <v>307049519</v>
      </c>
      <c r="L19" s="20">
        <v>302237447</v>
      </c>
      <c r="M19" s="20">
        <v>299214975</v>
      </c>
      <c r="N19" s="20">
        <v>299214975</v>
      </c>
      <c r="O19" s="20">
        <v>296225520</v>
      </c>
      <c r="P19" s="20">
        <v>296643022</v>
      </c>
      <c r="Q19" s="20">
        <v>296656588</v>
      </c>
      <c r="R19" s="20">
        <v>296656588</v>
      </c>
      <c r="S19" s="20">
        <v>293417235</v>
      </c>
      <c r="T19" s="20">
        <v>324136210</v>
      </c>
      <c r="U19" s="20">
        <v>325090762</v>
      </c>
      <c r="V19" s="20">
        <v>325090762</v>
      </c>
      <c r="W19" s="20">
        <v>325090762</v>
      </c>
      <c r="X19" s="20">
        <v>269966920</v>
      </c>
      <c r="Y19" s="20">
        <v>55123842</v>
      </c>
      <c r="Z19" s="21">
        <v>20.42</v>
      </c>
      <c r="AA19" s="22">
        <v>269966920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167218</v>
      </c>
      <c r="D22" s="18">
        <v>167218</v>
      </c>
      <c r="E22" s="19">
        <v>150000</v>
      </c>
      <c r="F22" s="20">
        <v>150000</v>
      </c>
      <c r="G22" s="20">
        <v>142684</v>
      </c>
      <c r="H22" s="20">
        <v>132683</v>
      </c>
      <c r="I22" s="20">
        <v>122683</v>
      </c>
      <c r="J22" s="20">
        <v>122683</v>
      </c>
      <c r="K22" s="20">
        <v>151394</v>
      </c>
      <c r="L22" s="20">
        <v>141065</v>
      </c>
      <c r="M22" s="20">
        <v>130737</v>
      </c>
      <c r="N22" s="20">
        <v>130737</v>
      </c>
      <c r="O22" s="20">
        <v>120408</v>
      </c>
      <c r="P22" s="20">
        <v>110080</v>
      </c>
      <c r="Q22" s="20">
        <v>110080</v>
      </c>
      <c r="R22" s="20">
        <v>110080</v>
      </c>
      <c r="S22" s="20">
        <v>374245</v>
      </c>
      <c r="T22" s="20">
        <v>355810</v>
      </c>
      <c r="U22" s="20">
        <v>355810</v>
      </c>
      <c r="V22" s="20">
        <v>355810</v>
      </c>
      <c r="W22" s="20">
        <v>355810</v>
      </c>
      <c r="X22" s="20">
        <v>150000</v>
      </c>
      <c r="Y22" s="20">
        <v>205810</v>
      </c>
      <c r="Z22" s="21">
        <v>137.21</v>
      </c>
      <c r="AA22" s="22">
        <v>150000</v>
      </c>
    </row>
    <row r="23" spans="1:27" ht="13.5">
      <c r="A23" s="23" t="s">
        <v>49</v>
      </c>
      <c r="B23" s="17"/>
      <c r="C23" s="18">
        <v>432000</v>
      </c>
      <c r="D23" s="18">
        <v>432000</v>
      </c>
      <c r="E23" s="19">
        <v>2000000</v>
      </c>
      <c r="F23" s="20">
        <v>2000000</v>
      </c>
      <c r="G23" s="24">
        <v>155060447</v>
      </c>
      <c r="H23" s="24">
        <v>157245087</v>
      </c>
      <c r="I23" s="24">
        <v>144004027</v>
      </c>
      <c r="J23" s="20">
        <v>144004027</v>
      </c>
      <c r="K23" s="24">
        <v>135811421</v>
      </c>
      <c r="L23" s="24">
        <v>141037698</v>
      </c>
      <c r="M23" s="20">
        <v>147609014</v>
      </c>
      <c r="N23" s="24">
        <v>147609014</v>
      </c>
      <c r="O23" s="24">
        <v>153824834</v>
      </c>
      <c r="P23" s="24">
        <v>158492237</v>
      </c>
      <c r="Q23" s="20">
        <v>165155504</v>
      </c>
      <c r="R23" s="24">
        <v>165155504</v>
      </c>
      <c r="S23" s="24">
        <v>171422683</v>
      </c>
      <c r="T23" s="20">
        <v>141211544</v>
      </c>
      <c r="U23" s="24">
        <v>148949987</v>
      </c>
      <c r="V23" s="24">
        <v>148949987</v>
      </c>
      <c r="W23" s="24">
        <v>148949987</v>
      </c>
      <c r="X23" s="20">
        <v>2000000</v>
      </c>
      <c r="Y23" s="24">
        <v>146949987</v>
      </c>
      <c r="Z23" s="25">
        <v>7347.5</v>
      </c>
      <c r="AA23" s="26">
        <v>2000000</v>
      </c>
    </row>
    <row r="24" spans="1:27" ht="13.5">
      <c r="A24" s="27" t="s">
        <v>50</v>
      </c>
      <c r="B24" s="35"/>
      <c r="C24" s="29">
        <f aca="true" t="shared" si="1" ref="C24:Y24">SUM(C15:C23)</f>
        <v>462644535</v>
      </c>
      <c r="D24" s="29">
        <f>SUM(D15:D23)</f>
        <v>462644535</v>
      </c>
      <c r="E24" s="36">
        <f t="shared" si="1"/>
        <v>301001249</v>
      </c>
      <c r="F24" s="37">
        <f t="shared" si="1"/>
        <v>301001249</v>
      </c>
      <c r="G24" s="37">
        <f t="shared" si="1"/>
        <v>451547516</v>
      </c>
      <c r="H24" s="37">
        <f t="shared" si="1"/>
        <v>470331963</v>
      </c>
      <c r="I24" s="37">
        <f t="shared" si="1"/>
        <v>470277218</v>
      </c>
      <c r="J24" s="37">
        <f t="shared" si="1"/>
        <v>470277218</v>
      </c>
      <c r="K24" s="37">
        <f t="shared" si="1"/>
        <v>474317441</v>
      </c>
      <c r="L24" s="37">
        <f t="shared" si="1"/>
        <v>474718803</v>
      </c>
      <c r="M24" s="37">
        <f t="shared" si="1"/>
        <v>478254806</v>
      </c>
      <c r="N24" s="37">
        <f t="shared" si="1"/>
        <v>478254806</v>
      </c>
      <c r="O24" s="37">
        <f t="shared" si="1"/>
        <v>481468328</v>
      </c>
      <c r="P24" s="37">
        <f t="shared" si="1"/>
        <v>486540391</v>
      </c>
      <c r="Q24" s="37">
        <f t="shared" si="1"/>
        <v>493217224</v>
      </c>
      <c r="R24" s="37">
        <f t="shared" si="1"/>
        <v>493217224</v>
      </c>
      <c r="S24" s="37">
        <f t="shared" si="1"/>
        <v>496504187</v>
      </c>
      <c r="T24" s="37">
        <f t="shared" si="1"/>
        <v>496991074</v>
      </c>
      <c r="U24" s="37">
        <f t="shared" si="1"/>
        <v>505684069</v>
      </c>
      <c r="V24" s="37">
        <f t="shared" si="1"/>
        <v>505684069</v>
      </c>
      <c r="W24" s="37">
        <f t="shared" si="1"/>
        <v>505684069</v>
      </c>
      <c r="X24" s="37">
        <f t="shared" si="1"/>
        <v>301001249</v>
      </c>
      <c r="Y24" s="37">
        <f t="shared" si="1"/>
        <v>204682820</v>
      </c>
      <c r="Z24" s="38">
        <f>+IF(X24&lt;&gt;0,+(Y24/X24)*100,0)</f>
        <v>68.00065470824674</v>
      </c>
      <c r="AA24" s="39">
        <f>SUM(AA15:AA23)</f>
        <v>301001249</v>
      </c>
    </row>
    <row r="25" spans="1:27" ht="13.5">
      <c r="A25" s="27" t="s">
        <v>51</v>
      </c>
      <c r="B25" s="28"/>
      <c r="C25" s="29">
        <f aca="true" t="shared" si="2" ref="C25:Y25">+C12+C24</f>
        <v>530559493</v>
      </c>
      <c r="D25" s="29">
        <f>+D12+D24</f>
        <v>530559493</v>
      </c>
      <c r="E25" s="30">
        <f t="shared" si="2"/>
        <v>366015269</v>
      </c>
      <c r="F25" s="31">
        <f t="shared" si="2"/>
        <v>362128037</v>
      </c>
      <c r="G25" s="31">
        <f t="shared" si="2"/>
        <v>592944916</v>
      </c>
      <c r="H25" s="31">
        <f t="shared" si="2"/>
        <v>604397225</v>
      </c>
      <c r="I25" s="31">
        <f t="shared" si="2"/>
        <v>593250616</v>
      </c>
      <c r="J25" s="31">
        <f t="shared" si="2"/>
        <v>593250616</v>
      </c>
      <c r="K25" s="31">
        <f t="shared" si="2"/>
        <v>586266524</v>
      </c>
      <c r="L25" s="31">
        <f t="shared" si="2"/>
        <v>614358660</v>
      </c>
      <c r="M25" s="31">
        <f t="shared" si="2"/>
        <v>629231660</v>
      </c>
      <c r="N25" s="31">
        <f t="shared" si="2"/>
        <v>629231660</v>
      </c>
      <c r="O25" s="31">
        <f t="shared" si="2"/>
        <v>619735371</v>
      </c>
      <c r="P25" s="31">
        <f t="shared" si="2"/>
        <v>612474679</v>
      </c>
      <c r="Q25" s="31">
        <f t="shared" si="2"/>
        <v>647425333</v>
      </c>
      <c r="R25" s="31">
        <f t="shared" si="2"/>
        <v>647425333</v>
      </c>
      <c r="S25" s="31">
        <f t="shared" si="2"/>
        <v>643463397</v>
      </c>
      <c r="T25" s="31">
        <f t="shared" si="2"/>
        <v>631469844</v>
      </c>
      <c r="U25" s="31">
        <f t="shared" si="2"/>
        <v>619331073</v>
      </c>
      <c r="V25" s="31">
        <f t="shared" si="2"/>
        <v>619331073</v>
      </c>
      <c r="W25" s="31">
        <f t="shared" si="2"/>
        <v>619331073</v>
      </c>
      <c r="X25" s="31">
        <f t="shared" si="2"/>
        <v>362128037</v>
      </c>
      <c r="Y25" s="31">
        <f t="shared" si="2"/>
        <v>257203036</v>
      </c>
      <c r="Z25" s="32">
        <f>+IF(X25&lt;&gt;0,+(Y25/X25)*100,0)</f>
        <v>71.02544120327254</v>
      </c>
      <c r="AA25" s="33">
        <f>+AA12+AA24</f>
        <v>362128037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10000000</v>
      </c>
      <c r="T30" s="20">
        <v>10000000</v>
      </c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21147381</v>
      </c>
      <c r="D32" s="18">
        <v>21147381</v>
      </c>
      <c r="E32" s="19">
        <v>7500000</v>
      </c>
      <c r="F32" s="20">
        <v>7500000</v>
      </c>
      <c r="G32" s="20">
        <v>45231801</v>
      </c>
      <c r="H32" s="20">
        <v>43125020</v>
      </c>
      <c r="I32" s="20">
        <v>39548104</v>
      </c>
      <c r="J32" s="20">
        <v>39548104</v>
      </c>
      <c r="K32" s="20">
        <v>35239744</v>
      </c>
      <c r="L32" s="20">
        <v>31011142</v>
      </c>
      <c r="M32" s="20">
        <v>54007319</v>
      </c>
      <c r="N32" s="20">
        <v>54007319</v>
      </c>
      <c r="O32" s="20">
        <v>41107805</v>
      </c>
      <c r="P32" s="20">
        <v>36398085</v>
      </c>
      <c r="Q32" s="20">
        <v>38521061</v>
      </c>
      <c r="R32" s="20">
        <v>38521061</v>
      </c>
      <c r="S32" s="20">
        <v>32865296</v>
      </c>
      <c r="T32" s="20">
        <v>25264487</v>
      </c>
      <c r="U32" s="20">
        <v>24579276</v>
      </c>
      <c r="V32" s="20">
        <v>24579276</v>
      </c>
      <c r="W32" s="20">
        <v>24579276</v>
      </c>
      <c r="X32" s="20">
        <v>7500000</v>
      </c>
      <c r="Y32" s="20">
        <v>17079276</v>
      </c>
      <c r="Z32" s="21">
        <v>227.72</v>
      </c>
      <c r="AA32" s="22">
        <v>7500000</v>
      </c>
    </row>
    <row r="33" spans="1:27" ht="13.5">
      <c r="A33" s="23" t="s">
        <v>58</v>
      </c>
      <c r="B33" s="17"/>
      <c r="C33" s="18"/>
      <c r="D33" s="18"/>
      <c r="E33" s="19">
        <v>90000</v>
      </c>
      <c r="F33" s="20">
        <v>90000</v>
      </c>
      <c r="G33" s="20">
        <v>3579755</v>
      </c>
      <c r="H33" s="20">
        <v>3926295</v>
      </c>
      <c r="I33" s="20">
        <v>3926295</v>
      </c>
      <c r="J33" s="20">
        <v>3926295</v>
      </c>
      <c r="K33" s="20">
        <v>4059538</v>
      </c>
      <c r="L33" s="20">
        <v>4213081</v>
      </c>
      <c r="M33" s="20">
        <v>4213081</v>
      </c>
      <c r="N33" s="20">
        <v>4213081</v>
      </c>
      <c r="O33" s="20">
        <v>3992761</v>
      </c>
      <c r="P33" s="20">
        <v>3601394</v>
      </c>
      <c r="Q33" s="20">
        <v>3740458</v>
      </c>
      <c r="R33" s="20">
        <v>3740458</v>
      </c>
      <c r="S33" s="20">
        <v>3740458</v>
      </c>
      <c r="T33" s="20">
        <v>3740458</v>
      </c>
      <c r="U33" s="20">
        <v>3978889</v>
      </c>
      <c r="V33" s="20">
        <v>3978889</v>
      </c>
      <c r="W33" s="20">
        <v>3978889</v>
      </c>
      <c r="X33" s="20">
        <v>90000</v>
      </c>
      <c r="Y33" s="20">
        <v>3888889</v>
      </c>
      <c r="Z33" s="21">
        <v>4320.99</v>
      </c>
      <c r="AA33" s="22">
        <v>90000</v>
      </c>
    </row>
    <row r="34" spans="1:27" ht="13.5">
      <c r="A34" s="27" t="s">
        <v>59</v>
      </c>
      <c r="B34" s="28"/>
      <c r="C34" s="29">
        <f aca="true" t="shared" si="3" ref="C34:Y34">SUM(C29:C33)</f>
        <v>21147381</v>
      </c>
      <c r="D34" s="29">
        <f>SUM(D29:D33)</f>
        <v>21147381</v>
      </c>
      <c r="E34" s="30">
        <f t="shared" si="3"/>
        <v>7590000</v>
      </c>
      <c r="F34" s="31">
        <f t="shared" si="3"/>
        <v>7590000</v>
      </c>
      <c r="G34" s="31">
        <f t="shared" si="3"/>
        <v>48811556</v>
      </c>
      <c r="H34" s="31">
        <f t="shared" si="3"/>
        <v>47051315</v>
      </c>
      <c r="I34" s="31">
        <f t="shared" si="3"/>
        <v>43474399</v>
      </c>
      <c r="J34" s="31">
        <f t="shared" si="3"/>
        <v>43474399</v>
      </c>
      <c r="K34" s="31">
        <f t="shared" si="3"/>
        <v>39299282</v>
      </c>
      <c r="L34" s="31">
        <f t="shared" si="3"/>
        <v>35224223</v>
      </c>
      <c r="M34" s="31">
        <f t="shared" si="3"/>
        <v>58220400</v>
      </c>
      <c r="N34" s="31">
        <f t="shared" si="3"/>
        <v>58220400</v>
      </c>
      <c r="O34" s="31">
        <f t="shared" si="3"/>
        <v>45100566</v>
      </c>
      <c r="P34" s="31">
        <f t="shared" si="3"/>
        <v>39999479</v>
      </c>
      <c r="Q34" s="31">
        <f t="shared" si="3"/>
        <v>42261519</v>
      </c>
      <c r="R34" s="31">
        <f t="shared" si="3"/>
        <v>42261519</v>
      </c>
      <c r="S34" s="31">
        <f t="shared" si="3"/>
        <v>46605754</v>
      </c>
      <c r="T34" s="31">
        <f t="shared" si="3"/>
        <v>39004945</v>
      </c>
      <c r="U34" s="31">
        <f t="shared" si="3"/>
        <v>28558165</v>
      </c>
      <c r="V34" s="31">
        <f t="shared" si="3"/>
        <v>28558165</v>
      </c>
      <c r="W34" s="31">
        <f t="shared" si="3"/>
        <v>28558165</v>
      </c>
      <c r="X34" s="31">
        <f t="shared" si="3"/>
        <v>7590000</v>
      </c>
      <c r="Y34" s="31">
        <f t="shared" si="3"/>
        <v>20968165</v>
      </c>
      <c r="Z34" s="32">
        <f>+IF(X34&lt;&gt;0,+(Y34/X34)*100,0)</f>
        <v>276.2604084321476</v>
      </c>
      <c r="AA34" s="33">
        <f>SUM(AA29:AA33)</f>
        <v>7590000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2490166</v>
      </c>
      <c r="D38" s="18">
        <v>2490166</v>
      </c>
      <c r="E38" s="19">
        <v>2043290</v>
      </c>
      <c r="F38" s="20">
        <v>2043290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2043290</v>
      </c>
      <c r="Y38" s="20">
        <v>-2043290</v>
      </c>
      <c r="Z38" s="21">
        <v>-100</v>
      </c>
      <c r="AA38" s="22">
        <v>2043290</v>
      </c>
    </row>
    <row r="39" spans="1:27" ht="13.5">
      <c r="A39" s="27" t="s">
        <v>61</v>
      </c>
      <c r="B39" s="35"/>
      <c r="C39" s="29">
        <f aca="true" t="shared" si="4" ref="C39:Y39">SUM(C37:C38)</f>
        <v>2490166</v>
      </c>
      <c r="D39" s="29">
        <f>SUM(D37:D38)</f>
        <v>2490166</v>
      </c>
      <c r="E39" s="36">
        <f t="shared" si="4"/>
        <v>2043290</v>
      </c>
      <c r="F39" s="37">
        <f t="shared" si="4"/>
        <v>2043290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2043290</v>
      </c>
      <c r="Y39" s="37">
        <f t="shared" si="4"/>
        <v>-2043290</v>
      </c>
      <c r="Z39" s="38">
        <f>+IF(X39&lt;&gt;0,+(Y39/X39)*100,0)</f>
        <v>-100</v>
      </c>
      <c r="AA39" s="39">
        <f>SUM(AA37:AA38)</f>
        <v>2043290</v>
      </c>
    </row>
    <row r="40" spans="1:27" ht="13.5">
      <c r="A40" s="27" t="s">
        <v>62</v>
      </c>
      <c r="B40" s="28"/>
      <c r="C40" s="29">
        <f aca="true" t="shared" si="5" ref="C40:Y40">+C34+C39</f>
        <v>23637547</v>
      </c>
      <c r="D40" s="29">
        <f>+D34+D39</f>
        <v>23637547</v>
      </c>
      <c r="E40" s="30">
        <f t="shared" si="5"/>
        <v>9633290</v>
      </c>
      <c r="F40" s="31">
        <f t="shared" si="5"/>
        <v>9633290</v>
      </c>
      <c r="G40" s="31">
        <f t="shared" si="5"/>
        <v>48811556</v>
      </c>
      <c r="H40" s="31">
        <f t="shared" si="5"/>
        <v>47051315</v>
      </c>
      <c r="I40" s="31">
        <f t="shared" si="5"/>
        <v>43474399</v>
      </c>
      <c r="J40" s="31">
        <f t="shared" si="5"/>
        <v>43474399</v>
      </c>
      <c r="K40" s="31">
        <f t="shared" si="5"/>
        <v>39299282</v>
      </c>
      <c r="L40" s="31">
        <f t="shared" si="5"/>
        <v>35224223</v>
      </c>
      <c r="M40" s="31">
        <f t="shared" si="5"/>
        <v>58220400</v>
      </c>
      <c r="N40" s="31">
        <f t="shared" si="5"/>
        <v>58220400</v>
      </c>
      <c r="O40" s="31">
        <f t="shared" si="5"/>
        <v>45100566</v>
      </c>
      <c r="P40" s="31">
        <f t="shared" si="5"/>
        <v>39999479</v>
      </c>
      <c r="Q40" s="31">
        <f t="shared" si="5"/>
        <v>42261519</v>
      </c>
      <c r="R40" s="31">
        <f t="shared" si="5"/>
        <v>42261519</v>
      </c>
      <c r="S40" s="31">
        <f t="shared" si="5"/>
        <v>46605754</v>
      </c>
      <c r="T40" s="31">
        <f t="shared" si="5"/>
        <v>39004945</v>
      </c>
      <c r="U40" s="31">
        <f t="shared" si="5"/>
        <v>28558165</v>
      </c>
      <c r="V40" s="31">
        <f t="shared" si="5"/>
        <v>28558165</v>
      </c>
      <c r="W40" s="31">
        <f t="shared" si="5"/>
        <v>28558165</v>
      </c>
      <c r="X40" s="31">
        <f t="shared" si="5"/>
        <v>9633290</v>
      </c>
      <c r="Y40" s="31">
        <f t="shared" si="5"/>
        <v>18924875</v>
      </c>
      <c r="Z40" s="32">
        <f>+IF(X40&lt;&gt;0,+(Y40/X40)*100,0)</f>
        <v>196.45287331742324</v>
      </c>
      <c r="AA40" s="33">
        <f>+AA34+AA39</f>
        <v>9633290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506921946</v>
      </c>
      <c r="D42" s="43">
        <f>+D25-D40</f>
        <v>506921946</v>
      </c>
      <c r="E42" s="44">
        <f t="shared" si="6"/>
        <v>356381979</v>
      </c>
      <c r="F42" s="45">
        <f t="shared" si="6"/>
        <v>352494747</v>
      </c>
      <c r="G42" s="45">
        <f t="shared" si="6"/>
        <v>544133360</v>
      </c>
      <c r="H42" s="45">
        <f t="shared" si="6"/>
        <v>557345910</v>
      </c>
      <c r="I42" s="45">
        <f t="shared" si="6"/>
        <v>549776217</v>
      </c>
      <c r="J42" s="45">
        <f t="shared" si="6"/>
        <v>549776217</v>
      </c>
      <c r="K42" s="45">
        <f t="shared" si="6"/>
        <v>546967242</v>
      </c>
      <c r="L42" s="45">
        <f t="shared" si="6"/>
        <v>579134437</v>
      </c>
      <c r="M42" s="45">
        <f t="shared" si="6"/>
        <v>571011260</v>
      </c>
      <c r="N42" s="45">
        <f t="shared" si="6"/>
        <v>571011260</v>
      </c>
      <c r="O42" s="45">
        <f t="shared" si="6"/>
        <v>574634805</v>
      </c>
      <c r="P42" s="45">
        <f t="shared" si="6"/>
        <v>572475200</v>
      </c>
      <c r="Q42" s="45">
        <f t="shared" si="6"/>
        <v>605163814</v>
      </c>
      <c r="R42" s="45">
        <f t="shared" si="6"/>
        <v>605163814</v>
      </c>
      <c r="S42" s="45">
        <f t="shared" si="6"/>
        <v>596857643</v>
      </c>
      <c r="T42" s="45">
        <f t="shared" si="6"/>
        <v>592464899</v>
      </c>
      <c r="U42" s="45">
        <f t="shared" si="6"/>
        <v>590772908</v>
      </c>
      <c r="V42" s="45">
        <f t="shared" si="6"/>
        <v>590772908</v>
      </c>
      <c r="W42" s="45">
        <f t="shared" si="6"/>
        <v>590772908</v>
      </c>
      <c r="X42" s="45">
        <f t="shared" si="6"/>
        <v>352494747</v>
      </c>
      <c r="Y42" s="45">
        <f t="shared" si="6"/>
        <v>238278161</v>
      </c>
      <c r="Z42" s="46">
        <f>+IF(X42&lt;&gt;0,+(Y42/X42)*100,0)</f>
        <v>67.59764876723114</v>
      </c>
      <c r="AA42" s="47">
        <f>+AA25-AA40</f>
        <v>352494747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405778367</v>
      </c>
      <c r="D45" s="18">
        <v>405778367</v>
      </c>
      <c r="E45" s="19">
        <v>194870341</v>
      </c>
      <c r="F45" s="20">
        <v>190983109</v>
      </c>
      <c r="G45" s="20">
        <v>395423340</v>
      </c>
      <c r="H45" s="20">
        <v>395500450</v>
      </c>
      <c r="I45" s="20">
        <v>387930757</v>
      </c>
      <c r="J45" s="20">
        <v>387930757</v>
      </c>
      <c r="K45" s="20">
        <v>384947744</v>
      </c>
      <c r="L45" s="20">
        <v>422269762</v>
      </c>
      <c r="M45" s="20">
        <v>414146585</v>
      </c>
      <c r="N45" s="20">
        <v>414146585</v>
      </c>
      <c r="O45" s="20">
        <v>417462844</v>
      </c>
      <c r="P45" s="20">
        <v>415114448</v>
      </c>
      <c r="Q45" s="20">
        <v>447631281</v>
      </c>
      <c r="R45" s="20">
        <v>447631281</v>
      </c>
      <c r="S45" s="20">
        <v>439134644</v>
      </c>
      <c r="T45" s="20">
        <v>434607120</v>
      </c>
      <c r="U45" s="20">
        <v>432577700</v>
      </c>
      <c r="V45" s="20">
        <v>432577700</v>
      </c>
      <c r="W45" s="20">
        <v>432577700</v>
      </c>
      <c r="X45" s="20">
        <v>190983109</v>
      </c>
      <c r="Y45" s="20">
        <v>241594591</v>
      </c>
      <c r="Z45" s="48">
        <v>126.5</v>
      </c>
      <c r="AA45" s="22">
        <v>190983109</v>
      </c>
    </row>
    <row r="46" spans="1:27" ht="13.5">
      <c r="A46" s="23" t="s">
        <v>67</v>
      </c>
      <c r="B46" s="17"/>
      <c r="C46" s="18">
        <v>101143579</v>
      </c>
      <c r="D46" s="18">
        <v>101143579</v>
      </c>
      <c r="E46" s="19">
        <v>161511638</v>
      </c>
      <c r="F46" s="20">
        <v>161511638</v>
      </c>
      <c r="G46" s="20">
        <v>148710020</v>
      </c>
      <c r="H46" s="20">
        <v>161845460</v>
      </c>
      <c r="I46" s="20">
        <v>161845460</v>
      </c>
      <c r="J46" s="20">
        <v>161845460</v>
      </c>
      <c r="K46" s="20">
        <v>162019498</v>
      </c>
      <c r="L46" s="20">
        <v>156864675</v>
      </c>
      <c r="M46" s="20">
        <v>156864675</v>
      </c>
      <c r="N46" s="20">
        <v>156864675</v>
      </c>
      <c r="O46" s="20">
        <v>157171961</v>
      </c>
      <c r="P46" s="20">
        <v>157360752</v>
      </c>
      <c r="Q46" s="20">
        <v>157532533</v>
      </c>
      <c r="R46" s="20">
        <v>157532533</v>
      </c>
      <c r="S46" s="20">
        <v>157722999</v>
      </c>
      <c r="T46" s="20">
        <v>157857779</v>
      </c>
      <c r="U46" s="20">
        <v>158195208</v>
      </c>
      <c r="V46" s="20">
        <v>158195208</v>
      </c>
      <c r="W46" s="20">
        <v>158195208</v>
      </c>
      <c r="X46" s="20">
        <v>161511638</v>
      </c>
      <c r="Y46" s="20">
        <v>-3316430</v>
      </c>
      <c r="Z46" s="48">
        <v>-2.05</v>
      </c>
      <c r="AA46" s="22">
        <v>161511638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506921946</v>
      </c>
      <c r="D48" s="51">
        <f>SUM(D45:D47)</f>
        <v>506921946</v>
      </c>
      <c r="E48" s="52">
        <f t="shared" si="7"/>
        <v>356381979</v>
      </c>
      <c r="F48" s="53">
        <f t="shared" si="7"/>
        <v>352494747</v>
      </c>
      <c r="G48" s="53">
        <f t="shared" si="7"/>
        <v>544133360</v>
      </c>
      <c r="H48" s="53">
        <f t="shared" si="7"/>
        <v>557345910</v>
      </c>
      <c r="I48" s="53">
        <f t="shared" si="7"/>
        <v>549776217</v>
      </c>
      <c r="J48" s="53">
        <f t="shared" si="7"/>
        <v>549776217</v>
      </c>
      <c r="K48" s="53">
        <f t="shared" si="7"/>
        <v>546967242</v>
      </c>
      <c r="L48" s="53">
        <f t="shared" si="7"/>
        <v>579134437</v>
      </c>
      <c r="M48" s="53">
        <f t="shared" si="7"/>
        <v>571011260</v>
      </c>
      <c r="N48" s="53">
        <f t="shared" si="7"/>
        <v>571011260</v>
      </c>
      <c r="O48" s="53">
        <f t="shared" si="7"/>
        <v>574634805</v>
      </c>
      <c r="P48" s="53">
        <f t="shared" si="7"/>
        <v>572475200</v>
      </c>
      <c r="Q48" s="53">
        <f t="shared" si="7"/>
        <v>605163814</v>
      </c>
      <c r="R48" s="53">
        <f t="shared" si="7"/>
        <v>605163814</v>
      </c>
      <c r="S48" s="53">
        <f t="shared" si="7"/>
        <v>596857643</v>
      </c>
      <c r="T48" s="53">
        <f t="shared" si="7"/>
        <v>592464899</v>
      </c>
      <c r="U48" s="53">
        <f t="shared" si="7"/>
        <v>590772908</v>
      </c>
      <c r="V48" s="53">
        <f t="shared" si="7"/>
        <v>590772908</v>
      </c>
      <c r="W48" s="53">
        <f t="shared" si="7"/>
        <v>590772908</v>
      </c>
      <c r="X48" s="53">
        <f t="shared" si="7"/>
        <v>352494747</v>
      </c>
      <c r="Y48" s="53">
        <f t="shared" si="7"/>
        <v>238278161</v>
      </c>
      <c r="Z48" s="54">
        <f>+IF(X48&lt;&gt;0,+(Y48/X48)*100,0)</f>
        <v>67.59764876723114</v>
      </c>
      <c r="AA48" s="55">
        <f>SUM(AA45:AA47)</f>
        <v>352494747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101662463</v>
      </c>
      <c r="D6" s="18">
        <v>101662463</v>
      </c>
      <c r="E6" s="19">
        <v>2500000</v>
      </c>
      <c r="F6" s="20">
        <v>2500000</v>
      </c>
      <c r="G6" s="20">
        <v>2475848</v>
      </c>
      <c r="H6" s="20">
        <v>2475848</v>
      </c>
      <c r="I6" s="20">
        <v>31584987</v>
      </c>
      <c r="J6" s="20">
        <v>31584987</v>
      </c>
      <c r="K6" s="20">
        <v>24197584</v>
      </c>
      <c r="L6" s="20">
        <v>113117815</v>
      </c>
      <c r="M6" s="20">
        <v>64321312</v>
      </c>
      <c r="N6" s="20">
        <v>64321312</v>
      </c>
      <c r="O6" s="20">
        <v>33039545</v>
      </c>
      <c r="P6" s="20">
        <v>15724928</v>
      </c>
      <c r="Q6" s="20">
        <v>98430608</v>
      </c>
      <c r="R6" s="20">
        <v>98430608</v>
      </c>
      <c r="S6" s="20">
        <v>41402251</v>
      </c>
      <c r="T6" s="20">
        <v>18465483</v>
      </c>
      <c r="U6" s="20">
        <v>11909649</v>
      </c>
      <c r="V6" s="20">
        <v>11909649</v>
      </c>
      <c r="W6" s="20">
        <v>11909649</v>
      </c>
      <c r="X6" s="20">
        <v>2500000</v>
      </c>
      <c r="Y6" s="20">
        <v>9409649</v>
      </c>
      <c r="Z6" s="21">
        <v>376.39</v>
      </c>
      <c r="AA6" s="22">
        <v>2500000</v>
      </c>
    </row>
    <row r="7" spans="1:27" ht="13.5">
      <c r="A7" s="23" t="s">
        <v>34</v>
      </c>
      <c r="B7" s="17"/>
      <c r="C7" s="18"/>
      <c r="D7" s="18"/>
      <c r="E7" s="19">
        <v>12263000</v>
      </c>
      <c r="F7" s="20">
        <v>12263000</v>
      </c>
      <c r="G7" s="20">
        <v>99730479</v>
      </c>
      <c r="H7" s="20">
        <v>99730479</v>
      </c>
      <c r="I7" s="20">
        <v>52927659</v>
      </c>
      <c r="J7" s="20">
        <v>52927659</v>
      </c>
      <c r="K7" s="20">
        <v>60351069</v>
      </c>
      <c r="L7" s="20">
        <v>59988160</v>
      </c>
      <c r="M7" s="20">
        <v>68314548</v>
      </c>
      <c r="N7" s="20">
        <v>68314548</v>
      </c>
      <c r="O7" s="20">
        <v>75669486</v>
      </c>
      <c r="P7" s="20">
        <v>72077704</v>
      </c>
      <c r="Q7" s="20">
        <v>73529697</v>
      </c>
      <c r="R7" s="20">
        <v>73529697</v>
      </c>
      <c r="S7" s="20">
        <v>80086595</v>
      </c>
      <c r="T7" s="20">
        <v>60457198</v>
      </c>
      <c r="U7" s="20">
        <v>46114101</v>
      </c>
      <c r="V7" s="20">
        <v>46114101</v>
      </c>
      <c r="W7" s="20">
        <v>46114101</v>
      </c>
      <c r="X7" s="20">
        <v>12263000</v>
      </c>
      <c r="Y7" s="20">
        <v>33851101</v>
      </c>
      <c r="Z7" s="21">
        <v>276.04</v>
      </c>
      <c r="AA7" s="22">
        <v>12263000</v>
      </c>
    </row>
    <row r="8" spans="1:27" ht="13.5">
      <c r="A8" s="23" t="s">
        <v>35</v>
      </c>
      <c r="B8" s="17"/>
      <c r="C8" s="18">
        <v>54177649</v>
      </c>
      <c r="D8" s="18">
        <v>54177649</v>
      </c>
      <c r="E8" s="19">
        <v>66599337</v>
      </c>
      <c r="F8" s="20">
        <v>66599000</v>
      </c>
      <c r="G8" s="20">
        <v>96957961</v>
      </c>
      <c r="H8" s="20">
        <v>96957961</v>
      </c>
      <c r="I8" s="20">
        <v>60079167</v>
      </c>
      <c r="J8" s="20">
        <v>60079167</v>
      </c>
      <c r="K8" s="20">
        <v>64552934</v>
      </c>
      <c r="L8" s="20">
        <v>69078540</v>
      </c>
      <c r="M8" s="20">
        <v>73781461</v>
      </c>
      <c r="N8" s="20">
        <v>73781461</v>
      </c>
      <c r="O8" s="20">
        <v>79078638</v>
      </c>
      <c r="P8" s="20">
        <v>82059240</v>
      </c>
      <c r="Q8" s="20">
        <v>85755327</v>
      </c>
      <c r="R8" s="20">
        <v>85755327</v>
      </c>
      <c r="S8" s="20">
        <v>89729159</v>
      </c>
      <c r="T8" s="20">
        <v>93533000</v>
      </c>
      <c r="U8" s="20">
        <v>97402780</v>
      </c>
      <c r="V8" s="20">
        <v>97402780</v>
      </c>
      <c r="W8" s="20">
        <v>97402780</v>
      </c>
      <c r="X8" s="20">
        <v>66599000</v>
      </c>
      <c r="Y8" s="20">
        <v>30803780</v>
      </c>
      <c r="Z8" s="21">
        <v>46.25</v>
      </c>
      <c r="AA8" s="22">
        <v>66599000</v>
      </c>
    </row>
    <row r="9" spans="1:27" ht="13.5">
      <c r="A9" s="23" t="s">
        <v>36</v>
      </c>
      <c r="B9" s="17"/>
      <c r="C9" s="18">
        <v>43248865</v>
      </c>
      <c r="D9" s="18">
        <v>43248865</v>
      </c>
      <c r="E9" s="19">
        <v>10205184</v>
      </c>
      <c r="F9" s="20">
        <v>10205000</v>
      </c>
      <c r="G9" s="20">
        <v>26755236</v>
      </c>
      <c r="H9" s="20">
        <v>26755236</v>
      </c>
      <c r="I9" s="20">
        <v>18666287</v>
      </c>
      <c r="J9" s="20">
        <v>18666287</v>
      </c>
      <c r="K9" s="20">
        <v>28992735</v>
      </c>
      <c r="L9" s="20">
        <v>33338349</v>
      </c>
      <c r="M9" s="20">
        <v>29226803</v>
      </c>
      <c r="N9" s="20">
        <v>29226803</v>
      </c>
      <c r="O9" s="20">
        <v>27328017</v>
      </c>
      <c r="P9" s="20">
        <v>13272886</v>
      </c>
      <c r="Q9" s="20">
        <v>11512889</v>
      </c>
      <c r="R9" s="20">
        <v>11512889</v>
      </c>
      <c r="S9" s="20">
        <v>22522697</v>
      </c>
      <c r="T9" s="20">
        <v>35076670</v>
      </c>
      <c r="U9" s="20">
        <v>33283718</v>
      </c>
      <c r="V9" s="20">
        <v>33283718</v>
      </c>
      <c r="W9" s="20">
        <v>33283718</v>
      </c>
      <c r="X9" s="20">
        <v>10205000</v>
      </c>
      <c r="Y9" s="20">
        <v>23078718</v>
      </c>
      <c r="Z9" s="21">
        <v>226.15</v>
      </c>
      <c r="AA9" s="22">
        <v>10205000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199088977</v>
      </c>
      <c r="D12" s="29">
        <f>SUM(D6:D11)</f>
        <v>199088977</v>
      </c>
      <c r="E12" s="30">
        <f t="shared" si="0"/>
        <v>91567521</v>
      </c>
      <c r="F12" s="31">
        <f t="shared" si="0"/>
        <v>91567000</v>
      </c>
      <c r="G12" s="31">
        <f t="shared" si="0"/>
        <v>225919524</v>
      </c>
      <c r="H12" s="31">
        <f t="shared" si="0"/>
        <v>225919524</v>
      </c>
      <c r="I12" s="31">
        <f t="shared" si="0"/>
        <v>163258100</v>
      </c>
      <c r="J12" s="31">
        <f t="shared" si="0"/>
        <v>163258100</v>
      </c>
      <c r="K12" s="31">
        <f t="shared" si="0"/>
        <v>178094322</v>
      </c>
      <c r="L12" s="31">
        <f t="shared" si="0"/>
        <v>275522864</v>
      </c>
      <c r="M12" s="31">
        <f t="shared" si="0"/>
        <v>235644124</v>
      </c>
      <c r="N12" s="31">
        <f t="shared" si="0"/>
        <v>235644124</v>
      </c>
      <c r="O12" s="31">
        <f t="shared" si="0"/>
        <v>215115686</v>
      </c>
      <c r="P12" s="31">
        <f t="shared" si="0"/>
        <v>183134758</v>
      </c>
      <c r="Q12" s="31">
        <f t="shared" si="0"/>
        <v>269228521</v>
      </c>
      <c r="R12" s="31">
        <f t="shared" si="0"/>
        <v>269228521</v>
      </c>
      <c r="S12" s="31">
        <f t="shared" si="0"/>
        <v>233740702</v>
      </c>
      <c r="T12" s="31">
        <f t="shared" si="0"/>
        <v>207532351</v>
      </c>
      <c r="U12" s="31">
        <f t="shared" si="0"/>
        <v>188710248</v>
      </c>
      <c r="V12" s="31">
        <f t="shared" si="0"/>
        <v>188710248</v>
      </c>
      <c r="W12" s="31">
        <f t="shared" si="0"/>
        <v>188710248</v>
      </c>
      <c r="X12" s="31">
        <f t="shared" si="0"/>
        <v>91567000</v>
      </c>
      <c r="Y12" s="31">
        <f t="shared" si="0"/>
        <v>97143248</v>
      </c>
      <c r="Z12" s="32">
        <f>+IF(X12&lt;&gt;0,+(Y12/X12)*100,0)</f>
        <v>106.08980091080849</v>
      </c>
      <c r="AA12" s="33">
        <f>SUM(AA6:AA11)</f>
        <v>91567000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16002506</v>
      </c>
      <c r="D16" s="18">
        <v>16002506</v>
      </c>
      <c r="E16" s="19"/>
      <c r="F16" s="20"/>
      <c r="G16" s="24">
        <v>15568324</v>
      </c>
      <c r="H16" s="24">
        <v>15568324</v>
      </c>
      <c r="I16" s="24">
        <v>16002506</v>
      </c>
      <c r="J16" s="20">
        <v>16002506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994452</v>
      </c>
      <c r="D17" s="18">
        <v>994452</v>
      </c>
      <c r="E17" s="19"/>
      <c r="F17" s="20"/>
      <c r="G17" s="20">
        <v>1040000</v>
      </c>
      <c r="H17" s="20">
        <v>1040000</v>
      </c>
      <c r="I17" s="20">
        <v>994451</v>
      </c>
      <c r="J17" s="20">
        <v>994451</v>
      </c>
      <c r="K17" s="20">
        <v>994451</v>
      </c>
      <c r="L17" s="20">
        <v>994451</v>
      </c>
      <c r="M17" s="20">
        <v>994451</v>
      </c>
      <c r="N17" s="20">
        <v>994451</v>
      </c>
      <c r="O17" s="20">
        <v>994451</v>
      </c>
      <c r="P17" s="20">
        <v>994451</v>
      </c>
      <c r="Q17" s="20">
        <v>994451</v>
      </c>
      <c r="R17" s="20">
        <v>994451</v>
      </c>
      <c r="S17" s="20">
        <v>994451</v>
      </c>
      <c r="T17" s="20">
        <v>994451</v>
      </c>
      <c r="U17" s="20">
        <v>948715</v>
      </c>
      <c r="V17" s="20">
        <v>948715</v>
      </c>
      <c r="W17" s="20">
        <v>948715</v>
      </c>
      <c r="X17" s="20"/>
      <c r="Y17" s="20">
        <v>948715</v>
      </c>
      <c r="Z17" s="21"/>
      <c r="AA17" s="22"/>
    </row>
    <row r="18" spans="1:27" ht="13.5">
      <c r="A18" s="23" t="s">
        <v>44</v>
      </c>
      <c r="B18" s="17"/>
      <c r="C18" s="18">
        <v>127977235</v>
      </c>
      <c r="D18" s="18">
        <v>127977235</v>
      </c>
      <c r="E18" s="19"/>
      <c r="F18" s="20"/>
      <c r="G18" s="20">
        <v>1088442618</v>
      </c>
      <c r="H18" s="20">
        <v>1088442618</v>
      </c>
      <c r="I18" s="20"/>
      <c r="J18" s="20"/>
      <c r="K18" s="20">
        <v>575977146</v>
      </c>
      <c r="L18" s="20">
        <v>186754760</v>
      </c>
      <c r="M18" s="20">
        <v>186754760</v>
      </c>
      <c r="N18" s="20">
        <v>186754760</v>
      </c>
      <c r="O18" s="20">
        <v>186754760</v>
      </c>
      <c r="P18" s="20">
        <v>186754760</v>
      </c>
      <c r="Q18" s="20">
        <v>186754760</v>
      </c>
      <c r="R18" s="20">
        <v>186754760</v>
      </c>
      <c r="S18" s="20">
        <v>127977235</v>
      </c>
      <c r="T18" s="20">
        <v>127977235</v>
      </c>
      <c r="U18" s="20">
        <v>127977235</v>
      </c>
      <c r="V18" s="20">
        <v>127977235</v>
      </c>
      <c r="W18" s="20">
        <v>127977235</v>
      </c>
      <c r="X18" s="20"/>
      <c r="Y18" s="20">
        <v>127977235</v>
      </c>
      <c r="Z18" s="21"/>
      <c r="AA18" s="22"/>
    </row>
    <row r="19" spans="1:27" ht="13.5">
      <c r="A19" s="23" t="s">
        <v>45</v>
      </c>
      <c r="B19" s="17"/>
      <c r="C19" s="18">
        <v>32133044</v>
      </c>
      <c r="D19" s="18">
        <v>32133044</v>
      </c>
      <c r="E19" s="19">
        <v>1637761084</v>
      </c>
      <c r="F19" s="20">
        <v>1637761000</v>
      </c>
      <c r="G19" s="20">
        <v>17364440</v>
      </c>
      <c r="H19" s="20">
        <v>17364440</v>
      </c>
      <c r="I19" s="20">
        <v>167549469</v>
      </c>
      <c r="J19" s="20">
        <v>167549469</v>
      </c>
      <c r="K19" s="20">
        <v>427658725</v>
      </c>
      <c r="L19" s="20">
        <v>687767982</v>
      </c>
      <c r="M19" s="20">
        <v>687767982</v>
      </c>
      <c r="N19" s="20">
        <v>687767982</v>
      </c>
      <c r="O19" s="20">
        <v>687767982</v>
      </c>
      <c r="P19" s="20">
        <v>687767982</v>
      </c>
      <c r="Q19" s="20">
        <v>687767982</v>
      </c>
      <c r="R19" s="20">
        <v>687767982</v>
      </c>
      <c r="S19" s="20">
        <v>427658725</v>
      </c>
      <c r="T19" s="20">
        <v>427658725</v>
      </c>
      <c r="U19" s="20">
        <v>429738870</v>
      </c>
      <c r="V19" s="20">
        <v>429738870</v>
      </c>
      <c r="W19" s="20">
        <v>429738870</v>
      </c>
      <c r="X19" s="20">
        <v>1637761000</v>
      </c>
      <c r="Y19" s="20">
        <v>-1208022130</v>
      </c>
      <c r="Z19" s="21">
        <v>-73.76</v>
      </c>
      <c r="AA19" s="22">
        <v>1637761000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406132</v>
      </c>
      <c r="D22" s="18">
        <v>406132</v>
      </c>
      <c r="E22" s="19"/>
      <c r="F22" s="20"/>
      <c r="G22" s="20">
        <v>1836809</v>
      </c>
      <c r="H22" s="20">
        <v>1836809</v>
      </c>
      <c r="I22" s="20">
        <v>406133</v>
      </c>
      <c r="J22" s="20">
        <v>406133</v>
      </c>
      <c r="K22" s="20">
        <v>406133</v>
      </c>
      <c r="L22" s="20">
        <v>406133</v>
      </c>
      <c r="M22" s="20">
        <v>406133</v>
      </c>
      <c r="N22" s="20">
        <v>406133</v>
      </c>
      <c r="O22" s="20">
        <v>406133</v>
      </c>
      <c r="P22" s="20">
        <v>406133</v>
      </c>
      <c r="Q22" s="20">
        <v>406133</v>
      </c>
      <c r="R22" s="20">
        <v>406133</v>
      </c>
      <c r="S22" s="20">
        <v>406133</v>
      </c>
      <c r="T22" s="20">
        <v>406133</v>
      </c>
      <c r="U22" s="20">
        <v>183718</v>
      </c>
      <c r="V22" s="20">
        <v>183718</v>
      </c>
      <c r="W22" s="20">
        <v>183718</v>
      </c>
      <c r="X22" s="20"/>
      <c r="Y22" s="20">
        <v>183718</v>
      </c>
      <c r="Z22" s="21"/>
      <c r="AA22" s="22"/>
    </row>
    <row r="23" spans="1:27" ht="13.5">
      <c r="A23" s="23" t="s">
        <v>49</v>
      </c>
      <c r="B23" s="17"/>
      <c r="C23" s="18">
        <v>1320147510</v>
      </c>
      <c r="D23" s="18">
        <v>1320147510</v>
      </c>
      <c r="E23" s="19"/>
      <c r="F23" s="20"/>
      <c r="G23" s="24"/>
      <c r="H23" s="24"/>
      <c r="I23" s="24">
        <v>996183441</v>
      </c>
      <c r="J23" s="20">
        <v>996183441</v>
      </c>
      <c r="K23" s="24">
        <v>2080434902</v>
      </c>
      <c r="L23" s="24">
        <v>978991011</v>
      </c>
      <c r="M23" s="20">
        <v>903805567</v>
      </c>
      <c r="N23" s="24">
        <v>903805567</v>
      </c>
      <c r="O23" s="24">
        <v>906204966</v>
      </c>
      <c r="P23" s="24">
        <v>914255347</v>
      </c>
      <c r="Q23" s="20">
        <v>860005400</v>
      </c>
      <c r="R23" s="24">
        <v>860005400</v>
      </c>
      <c r="S23" s="24">
        <v>879414412</v>
      </c>
      <c r="T23" s="20">
        <v>879414412</v>
      </c>
      <c r="U23" s="24">
        <v>879414412</v>
      </c>
      <c r="V23" s="24">
        <v>879414412</v>
      </c>
      <c r="W23" s="24">
        <v>879414412</v>
      </c>
      <c r="X23" s="20"/>
      <c r="Y23" s="24">
        <v>879414412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1497660879</v>
      </c>
      <c r="D24" s="29">
        <f>SUM(D15:D23)</f>
        <v>1497660879</v>
      </c>
      <c r="E24" s="36">
        <f t="shared" si="1"/>
        <v>1637761084</v>
      </c>
      <c r="F24" s="37">
        <f t="shared" si="1"/>
        <v>1637761000</v>
      </c>
      <c r="G24" s="37">
        <f t="shared" si="1"/>
        <v>1124252191</v>
      </c>
      <c r="H24" s="37">
        <f t="shared" si="1"/>
        <v>1124252191</v>
      </c>
      <c r="I24" s="37">
        <f t="shared" si="1"/>
        <v>1181136000</v>
      </c>
      <c r="J24" s="37">
        <f t="shared" si="1"/>
        <v>1181136000</v>
      </c>
      <c r="K24" s="37">
        <f t="shared" si="1"/>
        <v>3085471357</v>
      </c>
      <c r="L24" s="37">
        <f t="shared" si="1"/>
        <v>1854914337</v>
      </c>
      <c r="M24" s="37">
        <f t="shared" si="1"/>
        <v>1779728893</v>
      </c>
      <c r="N24" s="37">
        <f t="shared" si="1"/>
        <v>1779728893</v>
      </c>
      <c r="O24" s="37">
        <f t="shared" si="1"/>
        <v>1782128292</v>
      </c>
      <c r="P24" s="37">
        <f t="shared" si="1"/>
        <v>1790178673</v>
      </c>
      <c r="Q24" s="37">
        <f t="shared" si="1"/>
        <v>1735928726</v>
      </c>
      <c r="R24" s="37">
        <f t="shared" si="1"/>
        <v>1735928726</v>
      </c>
      <c r="S24" s="37">
        <f t="shared" si="1"/>
        <v>1436450956</v>
      </c>
      <c r="T24" s="37">
        <f t="shared" si="1"/>
        <v>1436450956</v>
      </c>
      <c r="U24" s="37">
        <f t="shared" si="1"/>
        <v>1438262950</v>
      </c>
      <c r="V24" s="37">
        <f t="shared" si="1"/>
        <v>1438262950</v>
      </c>
      <c r="W24" s="37">
        <f t="shared" si="1"/>
        <v>1438262950</v>
      </c>
      <c r="X24" s="37">
        <f t="shared" si="1"/>
        <v>1637761000</v>
      </c>
      <c r="Y24" s="37">
        <f t="shared" si="1"/>
        <v>-199498050</v>
      </c>
      <c r="Z24" s="38">
        <f>+IF(X24&lt;&gt;0,+(Y24/X24)*100,0)</f>
        <v>-12.181145478491672</v>
      </c>
      <c r="AA24" s="39">
        <f>SUM(AA15:AA23)</f>
        <v>1637761000</v>
      </c>
    </row>
    <row r="25" spans="1:27" ht="13.5">
      <c r="A25" s="27" t="s">
        <v>51</v>
      </c>
      <c r="B25" s="28"/>
      <c r="C25" s="29">
        <f aca="true" t="shared" si="2" ref="C25:Y25">+C12+C24</f>
        <v>1696749856</v>
      </c>
      <c r="D25" s="29">
        <f>+D12+D24</f>
        <v>1696749856</v>
      </c>
      <c r="E25" s="30">
        <f t="shared" si="2"/>
        <v>1729328605</v>
      </c>
      <c r="F25" s="31">
        <f t="shared" si="2"/>
        <v>1729328000</v>
      </c>
      <c r="G25" s="31">
        <f t="shared" si="2"/>
        <v>1350171715</v>
      </c>
      <c r="H25" s="31">
        <f t="shared" si="2"/>
        <v>1350171715</v>
      </c>
      <c r="I25" s="31">
        <f t="shared" si="2"/>
        <v>1344394100</v>
      </c>
      <c r="J25" s="31">
        <f t="shared" si="2"/>
        <v>1344394100</v>
      </c>
      <c r="K25" s="31">
        <f t="shared" si="2"/>
        <v>3263565679</v>
      </c>
      <c r="L25" s="31">
        <f t="shared" si="2"/>
        <v>2130437201</v>
      </c>
      <c r="M25" s="31">
        <f t="shared" si="2"/>
        <v>2015373017</v>
      </c>
      <c r="N25" s="31">
        <f t="shared" si="2"/>
        <v>2015373017</v>
      </c>
      <c r="O25" s="31">
        <f t="shared" si="2"/>
        <v>1997243978</v>
      </c>
      <c r="P25" s="31">
        <f t="shared" si="2"/>
        <v>1973313431</v>
      </c>
      <c r="Q25" s="31">
        <f t="shared" si="2"/>
        <v>2005157247</v>
      </c>
      <c r="R25" s="31">
        <f t="shared" si="2"/>
        <v>2005157247</v>
      </c>
      <c r="S25" s="31">
        <f t="shared" si="2"/>
        <v>1670191658</v>
      </c>
      <c r="T25" s="31">
        <f t="shared" si="2"/>
        <v>1643983307</v>
      </c>
      <c r="U25" s="31">
        <f t="shared" si="2"/>
        <v>1626973198</v>
      </c>
      <c r="V25" s="31">
        <f t="shared" si="2"/>
        <v>1626973198</v>
      </c>
      <c r="W25" s="31">
        <f t="shared" si="2"/>
        <v>1626973198</v>
      </c>
      <c r="X25" s="31">
        <f t="shared" si="2"/>
        <v>1729328000</v>
      </c>
      <c r="Y25" s="31">
        <f t="shared" si="2"/>
        <v>-102354802</v>
      </c>
      <c r="Z25" s="32">
        <f>+IF(X25&lt;&gt;0,+(Y25/X25)*100,0)</f>
        <v>-5.918761623011944</v>
      </c>
      <c r="AA25" s="33">
        <f>+AA12+AA24</f>
        <v>1729328000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195500751</v>
      </c>
      <c r="D30" s="18">
        <v>195500751</v>
      </c>
      <c r="E30" s="19">
        <v>3714714</v>
      </c>
      <c r="F30" s="20">
        <v>3715000</v>
      </c>
      <c r="G30" s="20">
        <v>169919519</v>
      </c>
      <c r="H30" s="20">
        <v>169919519</v>
      </c>
      <c r="I30" s="20">
        <v>106064539</v>
      </c>
      <c r="J30" s="20">
        <v>106064539</v>
      </c>
      <c r="K30" s="20">
        <v>126017975</v>
      </c>
      <c r="L30" s="20">
        <v>195184641</v>
      </c>
      <c r="M30" s="20">
        <v>143730265</v>
      </c>
      <c r="N30" s="20">
        <v>143730265</v>
      </c>
      <c r="O30" s="20">
        <v>143730265</v>
      </c>
      <c r="P30" s="20">
        <v>147238435</v>
      </c>
      <c r="Q30" s="20">
        <v>97238435</v>
      </c>
      <c r="R30" s="20">
        <v>97238435</v>
      </c>
      <c r="S30" s="20">
        <v>101322213</v>
      </c>
      <c r="T30" s="20">
        <v>100506528</v>
      </c>
      <c r="U30" s="20">
        <v>95999201</v>
      </c>
      <c r="V30" s="20">
        <v>95999201</v>
      </c>
      <c r="W30" s="20">
        <v>95999201</v>
      </c>
      <c r="X30" s="20">
        <v>3715000</v>
      </c>
      <c r="Y30" s="20">
        <v>92284201</v>
      </c>
      <c r="Z30" s="21">
        <v>2484.1</v>
      </c>
      <c r="AA30" s="22">
        <v>3715000</v>
      </c>
    </row>
    <row r="31" spans="1:27" ht="13.5">
      <c r="A31" s="23" t="s">
        <v>56</v>
      </c>
      <c r="B31" s="17"/>
      <c r="C31" s="18">
        <v>548149</v>
      </c>
      <c r="D31" s="18">
        <v>548149</v>
      </c>
      <c r="E31" s="19"/>
      <c r="F31" s="20"/>
      <c r="G31" s="20"/>
      <c r="H31" s="20"/>
      <c r="I31" s="20">
        <v>545168</v>
      </c>
      <c r="J31" s="20">
        <v>545168</v>
      </c>
      <c r="K31" s="20">
        <v>543692</v>
      </c>
      <c r="L31" s="20">
        <v>543462</v>
      </c>
      <c r="M31" s="20">
        <v>542178</v>
      </c>
      <c r="N31" s="20">
        <v>542178</v>
      </c>
      <c r="O31" s="20">
        <v>540763</v>
      </c>
      <c r="P31" s="20">
        <v>539695</v>
      </c>
      <c r="Q31" s="20">
        <v>538146</v>
      </c>
      <c r="R31" s="20">
        <v>538146</v>
      </c>
      <c r="S31" s="20">
        <v>536387</v>
      </c>
      <c r="T31" s="20">
        <v>536176</v>
      </c>
      <c r="U31" s="20">
        <v>534501</v>
      </c>
      <c r="V31" s="20">
        <v>534501</v>
      </c>
      <c r="W31" s="20">
        <v>534501</v>
      </c>
      <c r="X31" s="20"/>
      <c r="Y31" s="20">
        <v>534501</v>
      </c>
      <c r="Z31" s="21"/>
      <c r="AA31" s="22"/>
    </row>
    <row r="32" spans="1:27" ht="13.5">
      <c r="A32" s="23" t="s">
        <v>57</v>
      </c>
      <c r="B32" s="17"/>
      <c r="C32" s="18">
        <v>71305044</v>
      </c>
      <c r="D32" s="18">
        <v>71305044</v>
      </c>
      <c r="E32" s="19">
        <v>19979121</v>
      </c>
      <c r="F32" s="20">
        <v>19979000</v>
      </c>
      <c r="G32" s="20">
        <v>42212466</v>
      </c>
      <c r="H32" s="20">
        <v>42212466</v>
      </c>
      <c r="I32" s="20">
        <v>38687827</v>
      </c>
      <c r="J32" s="20">
        <v>38687827</v>
      </c>
      <c r="K32" s="20">
        <v>50600194</v>
      </c>
      <c r="L32" s="20">
        <v>51637157</v>
      </c>
      <c r="M32" s="20">
        <v>47641558</v>
      </c>
      <c r="N32" s="20">
        <v>47641558</v>
      </c>
      <c r="O32" s="20">
        <v>44879159</v>
      </c>
      <c r="P32" s="20">
        <v>38947999</v>
      </c>
      <c r="Q32" s="20">
        <v>78850865</v>
      </c>
      <c r="R32" s="20">
        <v>78850865</v>
      </c>
      <c r="S32" s="20">
        <v>52731202</v>
      </c>
      <c r="T32" s="20">
        <v>33947297</v>
      </c>
      <c r="U32" s="20">
        <v>33949761</v>
      </c>
      <c r="V32" s="20">
        <v>33949761</v>
      </c>
      <c r="W32" s="20">
        <v>33949761</v>
      </c>
      <c r="X32" s="20">
        <v>19979000</v>
      </c>
      <c r="Y32" s="20">
        <v>13970761</v>
      </c>
      <c r="Z32" s="21">
        <v>69.93</v>
      </c>
      <c r="AA32" s="22">
        <v>19979000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4718786</v>
      </c>
      <c r="U33" s="20">
        <v>4445967</v>
      </c>
      <c r="V33" s="20">
        <v>4445967</v>
      </c>
      <c r="W33" s="20">
        <v>4445967</v>
      </c>
      <c r="X33" s="20"/>
      <c r="Y33" s="20">
        <v>4445967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267353944</v>
      </c>
      <c r="D34" s="29">
        <f>SUM(D29:D33)</f>
        <v>267353944</v>
      </c>
      <c r="E34" s="30">
        <f t="shared" si="3"/>
        <v>23693835</v>
      </c>
      <c r="F34" s="31">
        <f t="shared" si="3"/>
        <v>23694000</v>
      </c>
      <c r="G34" s="31">
        <f t="shared" si="3"/>
        <v>212131985</v>
      </c>
      <c r="H34" s="31">
        <f t="shared" si="3"/>
        <v>212131985</v>
      </c>
      <c r="I34" s="31">
        <f t="shared" si="3"/>
        <v>145297534</v>
      </c>
      <c r="J34" s="31">
        <f t="shared" si="3"/>
        <v>145297534</v>
      </c>
      <c r="K34" s="31">
        <f t="shared" si="3"/>
        <v>177161861</v>
      </c>
      <c r="L34" s="31">
        <f t="shared" si="3"/>
        <v>247365260</v>
      </c>
      <c r="M34" s="31">
        <f t="shared" si="3"/>
        <v>191914001</v>
      </c>
      <c r="N34" s="31">
        <f t="shared" si="3"/>
        <v>191914001</v>
      </c>
      <c r="O34" s="31">
        <f t="shared" si="3"/>
        <v>189150187</v>
      </c>
      <c r="P34" s="31">
        <f t="shared" si="3"/>
        <v>186726129</v>
      </c>
      <c r="Q34" s="31">
        <f t="shared" si="3"/>
        <v>176627446</v>
      </c>
      <c r="R34" s="31">
        <f t="shared" si="3"/>
        <v>176627446</v>
      </c>
      <c r="S34" s="31">
        <f t="shared" si="3"/>
        <v>154589802</v>
      </c>
      <c r="T34" s="31">
        <f t="shared" si="3"/>
        <v>139708787</v>
      </c>
      <c r="U34" s="31">
        <f t="shared" si="3"/>
        <v>134929430</v>
      </c>
      <c r="V34" s="31">
        <f t="shared" si="3"/>
        <v>134929430</v>
      </c>
      <c r="W34" s="31">
        <f t="shared" si="3"/>
        <v>134929430</v>
      </c>
      <c r="X34" s="31">
        <f t="shared" si="3"/>
        <v>23694000</v>
      </c>
      <c r="Y34" s="31">
        <f t="shared" si="3"/>
        <v>111235430</v>
      </c>
      <c r="Z34" s="32">
        <f>+IF(X34&lt;&gt;0,+(Y34/X34)*100,0)</f>
        <v>469.46665822571117</v>
      </c>
      <c r="AA34" s="33">
        <f>SUM(AA29:AA33)</f>
        <v>23694000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106288642</v>
      </c>
      <c r="D37" s="18">
        <v>106288642</v>
      </c>
      <c r="E37" s="19"/>
      <c r="F37" s="20"/>
      <c r="G37" s="20"/>
      <c r="H37" s="20"/>
      <c r="I37" s="20"/>
      <c r="J37" s="20"/>
      <c r="K37" s="20">
        <v>106288642</v>
      </c>
      <c r="L37" s="20">
        <v>106288642</v>
      </c>
      <c r="M37" s="20">
        <v>106288642</v>
      </c>
      <c r="N37" s="20">
        <v>106288642</v>
      </c>
      <c r="O37" s="20">
        <v>106288642</v>
      </c>
      <c r="P37" s="20">
        <v>106288642</v>
      </c>
      <c r="Q37" s="20">
        <v>106288642</v>
      </c>
      <c r="R37" s="20">
        <v>106288642</v>
      </c>
      <c r="S37" s="20">
        <v>106288642</v>
      </c>
      <c r="T37" s="20">
        <v>106288642</v>
      </c>
      <c r="U37" s="20">
        <v>106288642</v>
      </c>
      <c r="V37" s="20">
        <v>106288642</v>
      </c>
      <c r="W37" s="20">
        <v>106288642</v>
      </c>
      <c r="X37" s="20"/>
      <c r="Y37" s="20">
        <v>106288642</v>
      </c>
      <c r="Z37" s="21"/>
      <c r="AA37" s="22"/>
    </row>
    <row r="38" spans="1:27" ht="13.5">
      <c r="A38" s="23" t="s">
        <v>58</v>
      </c>
      <c r="B38" s="17"/>
      <c r="C38" s="18">
        <v>18902003</v>
      </c>
      <c r="D38" s="18">
        <v>18902003</v>
      </c>
      <c r="E38" s="19">
        <v>9892653</v>
      </c>
      <c r="F38" s="20">
        <v>9893000</v>
      </c>
      <c r="G38" s="20">
        <v>9772800</v>
      </c>
      <c r="H38" s="20">
        <v>9772800</v>
      </c>
      <c r="I38" s="20">
        <v>3464158</v>
      </c>
      <c r="J38" s="20">
        <v>3464158</v>
      </c>
      <c r="K38" s="20">
        <v>18865265</v>
      </c>
      <c r="L38" s="20">
        <v>18846837</v>
      </c>
      <c r="M38" s="20">
        <v>18847947</v>
      </c>
      <c r="N38" s="20">
        <v>18847947</v>
      </c>
      <c r="O38" s="20">
        <v>18770469</v>
      </c>
      <c r="P38" s="20">
        <v>18751234</v>
      </c>
      <c r="Q38" s="20">
        <v>18731961</v>
      </c>
      <c r="R38" s="20">
        <v>18731961</v>
      </c>
      <c r="S38" s="20">
        <v>18712726</v>
      </c>
      <c r="T38" s="20">
        <v>18693453</v>
      </c>
      <c r="U38" s="20">
        <v>18673971</v>
      </c>
      <c r="V38" s="20">
        <v>18673971</v>
      </c>
      <c r="W38" s="20">
        <v>18673971</v>
      </c>
      <c r="X38" s="20">
        <v>9893000</v>
      </c>
      <c r="Y38" s="20">
        <v>8780971</v>
      </c>
      <c r="Z38" s="21">
        <v>88.76</v>
      </c>
      <c r="AA38" s="22">
        <v>9893000</v>
      </c>
    </row>
    <row r="39" spans="1:27" ht="13.5">
      <c r="A39" s="27" t="s">
        <v>61</v>
      </c>
      <c r="B39" s="35"/>
      <c r="C39" s="29">
        <f aca="true" t="shared" si="4" ref="C39:Y39">SUM(C37:C38)</f>
        <v>125190645</v>
      </c>
      <c r="D39" s="29">
        <f>SUM(D37:D38)</f>
        <v>125190645</v>
      </c>
      <c r="E39" s="36">
        <f t="shared" si="4"/>
        <v>9892653</v>
      </c>
      <c r="F39" s="37">
        <f t="shared" si="4"/>
        <v>9893000</v>
      </c>
      <c r="G39" s="37">
        <f t="shared" si="4"/>
        <v>9772800</v>
      </c>
      <c r="H39" s="37">
        <f t="shared" si="4"/>
        <v>9772800</v>
      </c>
      <c r="I39" s="37">
        <f t="shared" si="4"/>
        <v>3464158</v>
      </c>
      <c r="J39" s="37">
        <f t="shared" si="4"/>
        <v>3464158</v>
      </c>
      <c r="K39" s="37">
        <f t="shared" si="4"/>
        <v>125153907</v>
      </c>
      <c r="L39" s="37">
        <f t="shared" si="4"/>
        <v>125135479</v>
      </c>
      <c r="M39" s="37">
        <f t="shared" si="4"/>
        <v>125136589</v>
      </c>
      <c r="N39" s="37">
        <f t="shared" si="4"/>
        <v>125136589</v>
      </c>
      <c r="O39" s="37">
        <f t="shared" si="4"/>
        <v>125059111</v>
      </c>
      <c r="P39" s="37">
        <f t="shared" si="4"/>
        <v>125039876</v>
      </c>
      <c r="Q39" s="37">
        <f t="shared" si="4"/>
        <v>125020603</v>
      </c>
      <c r="R39" s="37">
        <f t="shared" si="4"/>
        <v>125020603</v>
      </c>
      <c r="S39" s="37">
        <f t="shared" si="4"/>
        <v>125001368</v>
      </c>
      <c r="T39" s="37">
        <f t="shared" si="4"/>
        <v>124982095</v>
      </c>
      <c r="U39" s="37">
        <f t="shared" si="4"/>
        <v>124962613</v>
      </c>
      <c r="V39" s="37">
        <f t="shared" si="4"/>
        <v>124962613</v>
      </c>
      <c r="W39" s="37">
        <f t="shared" si="4"/>
        <v>124962613</v>
      </c>
      <c r="X39" s="37">
        <f t="shared" si="4"/>
        <v>9893000</v>
      </c>
      <c r="Y39" s="37">
        <f t="shared" si="4"/>
        <v>115069613</v>
      </c>
      <c r="Z39" s="38">
        <f>+IF(X39&lt;&gt;0,+(Y39/X39)*100,0)</f>
        <v>1163.1417466895784</v>
      </c>
      <c r="AA39" s="39">
        <f>SUM(AA37:AA38)</f>
        <v>9893000</v>
      </c>
    </row>
    <row r="40" spans="1:27" ht="13.5">
      <c r="A40" s="27" t="s">
        <v>62</v>
      </c>
      <c r="B40" s="28"/>
      <c r="C40" s="29">
        <f aca="true" t="shared" si="5" ref="C40:Y40">+C34+C39</f>
        <v>392544589</v>
      </c>
      <c r="D40" s="29">
        <f>+D34+D39</f>
        <v>392544589</v>
      </c>
      <c r="E40" s="30">
        <f t="shared" si="5"/>
        <v>33586488</v>
      </c>
      <c r="F40" s="31">
        <f t="shared" si="5"/>
        <v>33587000</v>
      </c>
      <c r="G40" s="31">
        <f t="shared" si="5"/>
        <v>221904785</v>
      </c>
      <c r="H40" s="31">
        <f t="shared" si="5"/>
        <v>221904785</v>
      </c>
      <c r="I40" s="31">
        <f t="shared" si="5"/>
        <v>148761692</v>
      </c>
      <c r="J40" s="31">
        <f t="shared" si="5"/>
        <v>148761692</v>
      </c>
      <c r="K40" s="31">
        <f t="shared" si="5"/>
        <v>302315768</v>
      </c>
      <c r="L40" s="31">
        <f t="shared" si="5"/>
        <v>372500739</v>
      </c>
      <c r="M40" s="31">
        <f t="shared" si="5"/>
        <v>317050590</v>
      </c>
      <c r="N40" s="31">
        <f t="shared" si="5"/>
        <v>317050590</v>
      </c>
      <c r="O40" s="31">
        <f t="shared" si="5"/>
        <v>314209298</v>
      </c>
      <c r="P40" s="31">
        <f t="shared" si="5"/>
        <v>311766005</v>
      </c>
      <c r="Q40" s="31">
        <f t="shared" si="5"/>
        <v>301648049</v>
      </c>
      <c r="R40" s="31">
        <f t="shared" si="5"/>
        <v>301648049</v>
      </c>
      <c r="S40" s="31">
        <f t="shared" si="5"/>
        <v>279591170</v>
      </c>
      <c r="T40" s="31">
        <f t="shared" si="5"/>
        <v>264690882</v>
      </c>
      <c r="U40" s="31">
        <f t="shared" si="5"/>
        <v>259892043</v>
      </c>
      <c r="V40" s="31">
        <f t="shared" si="5"/>
        <v>259892043</v>
      </c>
      <c r="W40" s="31">
        <f t="shared" si="5"/>
        <v>259892043</v>
      </c>
      <c r="X40" s="31">
        <f t="shared" si="5"/>
        <v>33587000</v>
      </c>
      <c r="Y40" s="31">
        <f t="shared" si="5"/>
        <v>226305043</v>
      </c>
      <c r="Z40" s="32">
        <f>+IF(X40&lt;&gt;0,+(Y40/X40)*100,0)</f>
        <v>673.7876053234883</v>
      </c>
      <c r="AA40" s="33">
        <f>+AA34+AA39</f>
        <v>33587000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1304205267</v>
      </c>
      <c r="D42" s="43">
        <f>+D25-D40</f>
        <v>1304205267</v>
      </c>
      <c r="E42" s="44">
        <f t="shared" si="6"/>
        <v>1695742117</v>
      </c>
      <c r="F42" s="45">
        <f t="shared" si="6"/>
        <v>1695741000</v>
      </c>
      <c r="G42" s="45">
        <f t="shared" si="6"/>
        <v>1128266930</v>
      </c>
      <c r="H42" s="45">
        <f t="shared" si="6"/>
        <v>1128266930</v>
      </c>
      <c r="I42" s="45">
        <f t="shared" si="6"/>
        <v>1195632408</v>
      </c>
      <c r="J42" s="45">
        <f t="shared" si="6"/>
        <v>1195632408</v>
      </c>
      <c r="K42" s="45">
        <f t="shared" si="6"/>
        <v>2961249911</v>
      </c>
      <c r="L42" s="45">
        <f t="shared" si="6"/>
        <v>1757936462</v>
      </c>
      <c r="M42" s="45">
        <f t="shared" si="6"/>
        <v>1698322427</v>
      </c>
      <c r="N42" s="45">
        <f t="shared" si="6"/>
        <v>1698322427</v>
      </c>
      <c r="O42" s="45">
        <f t="shared" si="6"/>
        <v>1683034680</v>
      </c>
      <c r="P42" s="45">
        <f t="shared" si="6"/>
        <v>1661547426</v>
      </c>
      <c r="Q42" s="45">
        <f t="shared" si="6"/>
        <v>1703509198</v>
      </c>
      <c r="R42" s="45">
        <f t="shared" si="6"/>
        <v>1703509198</v>
      </c>
      <c r="S42" s="45">
        <f t="shared" si="6"/>
        <v>1390600488</v>
      </c>
      <c r="T42" s="45">
        <f t="shared" si="6"/>
        <v>1379292425</v>
      </c>
      <c r="U42" s="45">
        <f t="shared" si="6"/>
        <v>1367081155</v>
      </c>
      <c r="V42" s="45">
        <f t="shared" si="6"/>
        <v>1367081155</v>
      </c>
      <c r="W42" s="45">
        <f t="shared" si="6"/>
        <v>1367081155</v>
      </c>
      <c r="X42" s="45">
        <f t="shared" si="6"/>
        <v>1695741000</v>
      </c>
      <c r="Y42" s="45">
        <f t="shared" si="6"/>
        <v>-328659845</v>
      </c>
      <c r="Z42" s="46">
        <f>+IF(X42&lt;&gt;0,+(Y42/X42)*100,0)</f>
        <v>-19.38148838767241</v>
      </c>
      <c r="AA42" s="47">
        <f>+AA25-AA40</f>
        <v>1695741000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605770536</v>
      </c>
      <c r="D45" s="18">
        <v>605770536</v>
      </c>
      <c r="E45" s="19">
        <v>1695742117</v>
      </c>
      <c r="F45" s="20"/>
      <c r="G45" s="20">
        <v>1128266930</v>
      </c>
      <c r="H45" s="20">
        <v>1128266930</v>
      </c>
      <c r="I45" s="20">
        <v>1195632408</v>
      </c>
      <c r="J45" s="20">
        <v>1195632408</v>
      </c>
      <c r="K45" s="20">
        <v>2961249911</v>
      </c>
      <c r="L45" s="20">
        <v>1757936462</v>
      </c>
      <c r="M45" s="20">
        <v>1698322427</v>
      </c>
      <c r="N45" s="20">
        <v>1698322427</v>
      </c>
      <c r="O45" s="20">
        <v>1683034680</v>
      </c>
      <c r="P45" s="20">
        <v>1661547426</v>
      </c>
      <c r="Q45" s="20">
        <v>1703509198</v>
      </c>
      <c r="R45" s="20">
        <v>1703509198</v>
      </c>
      <c r="S45" s="20">
        <v>1390600488</v>
      </c>
      <c r="T45" s="20">
        <v>1379292425</v>
      </c>
      <c r="U45" s="20">
        <v>1367081155</v>
      </c>
      <c r="V45" s="20">
        <v>1367081155</v>
      </c>
      <c r="W45" s="20">
        <v>1367081155</v>
      </c>
      <c r="X45" s="20"/>
      <c r="Y45" s="20">
        <v>1367081155</v>
      </c>
      <c r="Z45" s="48"/>
      <c r="AA45" s="22"/>
    </row>
    <row r="46" spans="1:27" ht="13.5">
      <c r="A46" s="23" t="s">
        <v>67</v>
      </c>
      <c r="B46" s="17"/>
      <c r="C46" s="18">
        <v>698434731</v>
      </c>
      <c r="D46" s="18">
        <v>698434731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>
        <v>1695741000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1695741000</v>
      </c>
      <c r="Y47" s="20">
        <v>-1695741000</v>
      </c>
      <c r="Z47" s="48">
        <v>-100</v>
      </c>
      <c r="AA47" s="22">
        <v>1695741000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1304205267</v>
      </c>
      <c r="D48" s="51">
        <f>SUM(D45:D47)</f>
        <v>1304205267</v>
      </c>
      <c r="E48" s="52">
        <f t="shared" si="7"/>
        <v>1695742117</v>
      </c>
      <c r="F48" s="53">
        <f t="shared" si="7"/>
        <v>1695741000</v>
      </c>
      <c r="G48" s="53">
        <f t="shared" si="7"/>
        <v>1128266930</v>
      </c>
      <c r="H48" s="53">
        <f t="shared" si="7"/>
        <v>1128266930</v>
      </c>
      <c r="I48" s="53">
        <f t="shared" si="7"/>
        <v>1195632408</v>
      </c>
      <c r="J48" s="53">
        <f t="shared" si="7"/>
        <v>1195632408</v>
      </c>
      <c r="K48" s="53">
        <f t="shared" si="7"/>
        <v>2961249911</v>
      </c>
      <c r="L48" s="53">
        <f t="shared" si="7"/>
        <v>1757936462</v>
      </c>
      <c r="M48" s="53">
        <f t="shared" si="7"/>
        <v>1698322427</v>
      </c>
      <c r="N48" s="53">
        <f t="shared" si="7"/>
        <v>1698322427</v>
      </c>
      <c r="O48" s="53">
        <f t="shared" si="7"/>
        <v>1683034680</v>
      </c>
      <c r="P48" s="53">
        <f t="shared" si="7"/>
        <v>1661547426</v>
      </c>
      <c r="Q48" s="53">
        <f t="shared" si="7"/>
        <v>1703509198</v>
      </c>
      <c r="R48" s="53">
        <f t="shared" si="7"/>
        <v>1703509198</v>
      </c>
      <c r="S48" s="53">
        <f t="shared" si="7"/>
        <v>1390600488</v>
      </c>
      <c r="T48" s="53">
        <f t="shared" si="7"/>
        <v>1379292425</v>
      </c>
      <c r="U48" s="53">
        <f t="shared" si="7"/>
        <v>1367081155</v>
      </c>
      <c r="V48" s="53">
        <f t="shared" si="7"/>
        <v>1367081155</v>
      </c>
      <c r="W48" s="53">
        <f t="shared" si="7"/>
        <v>1367081155</v>
      </c>
      <c r="X48" s="53">
        <f t="shared" si="7"/>
        <v>1695741000</v>
      </c>
      <c r="Y48" s="53">
        <f t="shared" si="7"/>
        <v>-328659845</v>
      </c>
      <c r="Z48" s="54">
        <f>+IF(X48&lt;&gt;0,+(Y48/X48)*100,0)</f>
        <v>-19.38148838767241</v>
      </c>
      <c r="AA48" s="55">
        <f>SUM(AA45:AA47)</f>
        <v>1695741000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82221589</v>
      </c>
      <c r="D6" s="18">
        <v>82221589</v>
      </c>
      <c r="E6" s="19">
        <v>65897000</v>
      </c>
      <c r="F6" s="20">
        <v>85897000</v>
      </c>
      <c r="G6" s="20">
        <v>82221590</v>
      </c>
      <c r="H6" s="20">
        <v>82221590</v>
      </c>
      <c r="I6" s="20">
        <v>123530972</v>
      </c>
      <c r="J6" s="20">
        <v>123530972</v>
      </c>
      <c r="K6" s="20">
        <v>123534601</v>
      </c>
      <c r="L6" s="20">
        <v>130340644</v>
      </c>
      <c r="M6" s="20">
        <v>130340644</v>
      </c>
      <c r="N6" s="20">
        <v>130340644</v>
      </c>
      <c r="O6" s="20">
        <v>130340644</v>
      </c>
      <c r="P6" s="20">
        <v>119050078</v>
      </c>
      <c r="Q6" s="20">
        <v>119050078</v>
      </c>
      <c r="R6" s="20">
        <v>119050078</v>
      </c>
      <c r="S6" s="20">
        <v>165549850</v>
      </c>
      <c r="T6" s="20">
        <v>159169410</v>
      </c>
      <c r="U6" s="20">
        <v>146897908</v>
      </c>
      <c r="V6" s="20">
        <v>146897908</v>
      </c>
      <c r="W6" s="20">
        <v>146897908</v>
      </c>
      <c r="X6" s="20">
        <v>85897000</v>
      </c>
      <c r="Y6" s="20">
        <v>61000908</v>
      </c>
      <c r="Z6" s="21">
        <v>71.02</v>
      </c>
      <c r="AA6" s="22">
        <v>85897000</v>
      </c>
    </row>
    <row r="7" spans="1:27" ht="13.5">
      <c r="A7" s="23" t="s">
        <v>34</v>
      </c>
      <c r="B7" s="17"/>
      <c r="C7" s="18">
        <v>9564413</v>
      </c>
      <c r="D7" s="18">
        <v>9564413</v>
      </c>
      <c r="E7" s="19">
        <v>10000000</v>
      </c>
      <c r="F7" s="20">
        <v>10000000</v>
      </c>
      <c r="G7" s="20">
        <v>9564413</v>
      </c>
      <c r="H7" s="20">
        <v>9564413</v>
      </c>
      <c r="I7" s="20">
        <v>9564413</v>
      </c>
      <c r="J7" s="20">
        <v>9564413</v>
      </c>
      <c r="K7" s="20">
        <v>9564413</v>
      </c>
      <c r="L7" s="20">
        <v>9564413</v>
      </c>
      <c r="M7" s="20">
        <v>9564413</v>
      </c>
      <c r="N7" s="20">
        <v>9564413</v>
      </c>
      <c r="O7" s="20">
        <v>9564413</v>
      </c>
      <c r="P7" s="20">
        <v>9564413</v>
      </c>
      <c r="Q7" s="20">
        <v>9564413</v>
      </c>
      <c r="R7" s="20">
        <v>9564413</v>
      </c>
      <c r="S7" s="20"/>
      <c r="T7" s="20"/>
      <c r="U7" s="20"/>
      <c r="V7" s="20"/>
      <c r="W7" s="20"/>
      <c r="X7" s="20">
        <v>10000000</v>
      </c>
      <c r="Y7" s="20">
        <v>-10000000</v>
      </c>
      <c r="Z7" s="21">
        <v>-100</v>
      </c>
      <c r="AA7" s="22">
        <v>10000000</v>
      </c>
    </row>
    <row r="8" spans="1:27" ht="13.5">
      <c r="A8" s="23" t="s">
        <v>35</v>
      </c>
      <c r="B8" s="17"/>
      <c r="C8" s="18">
        <v>3176419</v>
      </c>
      <c r="D8" s="18">
        <v>3176419</v>
      </c>
      <c r="E8" s="19">
        <v>4157000</v>
      </c>
      <c r="F8" s="20">
        <v>4157000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>
        <v>2923627</v>
      </c>
      <c r="T8" s="20"/>
      <c r="U8" s="20"/>
      <c r="V8" s="20"/>
      <c r="W8" s="20"/>
      <c r="X8" s="20">
        <v>4157000</v>
      </c>
      <c r="Y8" s="20">
        <v>-4157000</v>
      </c>
      <c r="Z8" s="21">
        <v>-100</v>
      </c>
      <c r="AA8" s="22">
        <v>4157000</v>
      </c>
    </row>
    <row r="9" spans="1:27" ht="13.5">
      <c r="A9" s="23" t="s">
        <v>36</v>
      </c>
      <c r="B9" s="17"/>
      <c r="C9" s="18">
        <v>4802689</v>
      </c>
      <c r="D9" s="18">
        <v>4802689</v>
      </c>
      <c r="E9" s="19"/>
      <c r="F9" s="20"/>
      <c r="G9" s="20">
        <v>8946709</v>
      </c>
      <c r="H9" s="20">
        <v>9138717</v>
      </c>
      <c r="I9" s="20">
        <v>10813743</v>
      </c>
      <c r="J9" s="20">
        <v>10813743</v>
      </c>
      <c r="K9" s="20">
        <v>12245342</v>
      </c>
      <c r="L9" s="20">
        <v>13814098</v>
      </c>
      <c r="M9" s="20">
        <v>14056652</v>
      </c>
      <c r="N9" s="20">
        <v>14056652</v>
      </c>
      <c r="O9" s="20">
        <v>14201800</v>
      </c>
      <c r="P9" s="20">
        <v>11761023</v>
      </c>
      <c r="Q9" s="20">
        <v>11761023</v>
      </c>
      <c r="R9" s="20">
        <v>11761023</v>
      </c>
      <c r="S9" s="20">
        <v>11522710</v>
      </c>
      <c r="T9" s="20">
        <v>2490836</v>
      </c>
      <c r="U9" s="20">
        <v>2482682</v>
      </c>
      <c r="V9" s="20">
        <v>2482682</v>
      </c>
      <c r="W9" s="20">
        <v>2482682</v>
      </c>
      <c r="X9" s="20"/>
      <c r="Y9" s="20">
        <v>2482682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12553708</v>
      </c>
      <c r="U11" s="20">
        <v>17331038</v>
      </c>
      <c r="V11" s="20">
        <v>17331038</v>
      </c>
      <c r="W11" s="20">
        <v>17331038</v>
      </c>
      <c r="X11" s="20"/>
      <c r="Y11" s="20">
        <v>17331038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99765110</v>
      </c>
      <c r="D12" s="29">
        <f>SUM(D6:D11)</f>
        <v>99765110</v>
      </c>
      <c r="E12" s="30">
        <f t="shared" si="0"/>
        <v>80054000</v>
      </c>
      <c r="F12" s="31">
        <f t="shared" si="0"/>
        <v>100054000</v>
      </c>
      <c r="G12" s="31">
        <f t="shared" si="0"/>
        <v>100732712</v>
      </c>
      <c r="H12" s="31">
        <f t="shared" si="0"/>
        <v>100924720</v>
      </c>
      <c r="I12" s="31">
        <f t="shared" si="0"/>
        <v>143909128</v>
      </c>
      <c r="J12" s="31">
        <f t="shared" si="0"/>
        <v>143909128</v>
      </c>
      <c r="K12" s="31">
        <f t="shared" si="0"/>
        <v>145344356</v>
      </c>
      <c r="L12" s="31">
        <f t="shared" si="0"/>
        <v>153719155</v>
      </c>
      <c r="M12" s="31">
        <f t="shared" si="0"/>
        <v>153961709</v>
      </c>
      <c r="N12" s="31">
        <f t="shared" si="0"/>
        <v>153961709</v>
      </c>
      <c r="O12" s="31">
        <f t="shared" si="0"/>
        <v>154106857</v>
      </c>
      <c r="P12" s="31">
        <f t="shared" si="0"/>
        <v>140375514</v>
      </c>
      <c r="Q12" s="31">
        <f t="shared" si="0"/>
        <v>140375514</v>
      </c>
      <c r="R12" s="31">
        <f t="shared" si="0"/>
        <v>140375514</v>
      </c>
      <c r="S12" s="31">
        <f t="shared" si="0"/>
        <v>179996187</v>
      </c>
      <c r="T12" s="31">
        <f t="shared" si="0"/>
        <v>174213954</v>
      </c>
      <c r="U12" s="31">
        <f t="shared" si="0"/>
        <v>166711628</v>
      </c>
      <c r="V12" s="31">
        <f t="shared" si="0"/>
        <v>166711628</v>
      </c>
      <c r="W12" s="31">
        <f t="shared" si="0"/>
        <v>166711628</v>
      </c>
      <c r="X12" s="31">
        <f t="shared" si="0"/>
        <v>100054000</v>
      </c>
      <c r="Y12" s="31">
        <f t="shared" si="0"/>
        <v>66657628</v>
      </c>
      <c r="Z12" s="32">
        <f>+IF(X12&lt;&gt;0,+(Y12/X12)*100,0)</f>
        <v>66.6216523077538</v>
      </c>
      <c r="AA12" s="33">
        <f>SUM(AA6:AA11)</f>
        <v>100054000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194866712</v>
      </c>
      <c r="D19" s="18">
        <v>194866712</v>
      </c>
      <c r="E19" s="19">
        <v>145500000</v>
      </c>
      <c r="F19" s="20">
        <v>381511000</v>
      </c>
      <c r="G19" s="20">
        <v>194866712</v>
      </c>
      <c r="H19" s="20">
        <v>195343109</v>
      </c>
      <c r="I19" s="20">
        <v>200688845</v>
      </c>
      <c r="J19" s="20">
        <v>200688845</v>
      </c>
      <c r="K19" s="20">
        <v>207878823</v>
      </c>
      <c r="L19" s="20">
        <v>218381485</v>
      </c>
      <c r="M19" s="20">
        <v>219108106</v>
      </c>
      <c r="N19" s="20">
        <v>219108106</v>
      </c>
      <c r="O19" s="20">
        <v>219413982</v>
      </c>
      <c r="P19" s="20">
        <v>224147905</v>
      </c>
      <c r="Q19" s="20">
        <v>224147905</v>
      </c>
      <c r="R19" s="20">
        <v>224147905</v>
      </c>
      <c r="S19" s="20">
        <v>241999291</v>
      </c>
      <c r="T19" s="20">
        <v>246725881</v>
      </c>
      <c r="U19" s="20">
        <v>265981740</v>
      </c>
      <c r="V19" s="20">
        <v>265981740</v>
      </c>
      <c r="W19" s="20">
        <v>265981740</v>
      </c>
      <c r="X19" s="20">
        <v>381511000</v>
      </c>
      <c r="Y19" s="20">
        <v>-115529260</v>
      </c>
      <c r="Z19" s="21">
        <v>-30.28</v>
      </c>
      <c r="AA19" s="22">
        <v>381511000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183296</v>
      </c>
      <c r="D22" s="18">
        <v>183296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183296</v>
      </c>
      <c r="H23" s="24">
        <v>183296</v>
      </c>
      <c r="I23" s="24">
        <v>183296</v>
      </c>
      <c r="J23" s="20">
        <v>183296</v>
      </c>
      <c r="K23" s="24">
        <v>183296</v>
      </c>
      <c r="L23" s="24">
        <v>183296</v>
      </c>
      <c r="M23" s="20">
        <v>183296</v>
      </c>
      <c r="N23" s="24">
        <v>183296</v>
      </c>
      <c r="O23" s="24">
        <v>183296</v>
      </c>
      <c r="P23" s="24">
        <v>183296</v>
      </c>
      <c r="Q23" s="20">
        <v>183296</v>
      </c>
      <c r="R23" s="24">
        <v>183296</v>
      </c>
      <c r="S23" s="24">
        <v>183296</v>
      </c>
      <c r="T23" s="20">
        <v>183296</v>
      </c>
      <c r="U23" s="24">
        <v>183296</v>
      </c>
      <c r="V23" s="24">
        <v>183296</v>
      </c>
      <c r="W23" s="24">
        <v>183296</v>
      </c>
      <c r="X23" s="20"/>
      <c r="Y23" s="24">
        <v>183296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195050008</v>
      </c>
      <c r="D24" s="29">
        <f>SUM(D15:D23)</f>
        <v>195050008</v>
      </c>
      <c r="E24" s="36">
        <f t="shared" si="1"/>
        <v>145500000</v>
      </c>
      <c r="F24" s="37">
        <f t="shared" si="1"/>
        <v>381511000</v>
      </c>
      <c r="G24" s="37">
        <f t="shared" si="1"/>
        <v>195050008</v>
      </c>
      <c r="H24" s="37">
        <f t="shared" si="1"/>
        <v>195526405</v>
      </c>
      <c r="I24" s="37">
        <f t="shared" si="1"/>
        <v>200872141</v>
      </c>
      <c r="J24" s="37">
        <f t="shared" si="1"/>
        <v>200872141</v>
      </c>
      <c r="K24" s="37">
        <f t="shared" si="1"/>
        <v>208062119</v>
      </c>
      <c r="L24" s="37">
        <f t="shared" si="1"/>
        <v>218564781</v>
      </c>
      <c r="M24" s="37">
        <f t="shared" si="1"/>
        <v>219291402</v>
      </c>
      <c r="N24" s="37">
        <f t="shared" si="1"/>
        <v>219291402</v>
      </c>
      <c r="O24" s="37">
        <f t="shared" si="1"/>
        <v>219597278</v>
      </c>
      <c r="P24" s="37">
        <f t="shared" si="1"/>
        <v>224331201</v>
      </c>
      <c r="Q24" s="37">
        <f t="shared" si="1"/>
        <v>224331201</v>
      </c>
      <c r="R24" s="37">
        <f t="shared" si="1"/>
        <v>224331201</v>
      </c>
      <c r="S24" s="37">
        <f t="shared" si="1"/>
        <v>242182587</v>
      </c>
      <c r="T24" s="37">
        <f t="shared" si="1"/>
        <v>246909177</v>
      </c>
      <c r="U24" s="37">
        <f t="shared" si="1"/>
        <v>266165036</v>
      </c>
      <c r="V24" s="37">
        <f t="shared" si="1"/>
        <v>266165036</v>
      </c>
      <c r="W24" s="37">
        <f t="shared" si="1"/>
        <v>266165036</v>
      </c>
      <c r="X24" s="37">
        <f t="shared" si="1"/>
        <v>381511000</v>
      </c>
      <c r="Y24" s="37">
        <f t="shared" si="1"/>
        <v>-115345964</v>
      </c>
      <c r="Z24" s="38">
        <f>+IF(X24&lt;&gt;0,+(Y24/X24)*100,0)</f>
        <v>-30.233981195823972</v>
      </c>
      <c r="AA24" s="39">
        <f>SUM(AA15:AA23)</f>
        <v>381511000</v>
      </c>
    </row>
    <row r="25" spans="1:27" ht="13.5">
      <c r="A25" s="27" t="s">
        <v>51</v>
      </c>
      <c r="B25" s="28"/>
      <c r="C25" s="29">
        <f aca="true" t="shared" si="2" ref="C25:Y25">+C12+C24</f>
        <v>294815118</v>
      </c>
      <c r="D25" s="29">
        <f>+D12+D24</f>
        <v>294815118</v>
      </c>
      <c r="E25" s="30">
        <f t="shared" si="2"/>
        <v>225554000</v>
      </c>
      <c r="F25" s="31">
        <f t="shared" si="2"/>
        <v>481565000</v>
      </c>
      <c r="G25" s="31">
        <f t="shared" si="2"/>
        <v>295782720</v>
      </c>
      <c r="H25" s="31">
        <f t="shared" si="2"/>
        <v>296451125</v>
      </c>
      <c r="I25" s="31">
        <f t="shared" si="2"/>
        <v>344781269</v>
      </c>
      <c r="J25" s="31">
        <f t="shared" si="2"/>
        <v>344781269</v>
      </c>
      <c r="K25" s="31">
        <f t="shared" si="2"/>
        <v>353406475</v>
      </c>
      <c r="L25" s="31">
        <f t="shared" si="2"/>
        <v>372283936</v>
      </c>
      <c r="M25" s="31">
        <f t="shared" si="2"/>
        <v>373253111</v>
      </c>
      <c r="N25" s="31">
        <f t="shared" si="2"/>
        <v>373253111</v>
      </c>
      <c r="O25" s="31">
        <f t="shared" si="2"/>
        <v>373704135</v>
      </c>
      <c r="P25" s="31">
        <f t="shared" si="2"/>
        <v>364706715</v>
      </c>
      <c r="Q25" s="31">
        <f t="shared" si="2"/>
        <v>364706715</v>
      </c>
      <c r="R25" s="31">
        <f t="shared" si="2"/>
        <v>364706715</v>
      </c>
      <c r="S25" s="31">
        <f t="shared" si="2"/>
        <v>422178774</v>
      </c>
      <c r="T25" s="31">
        <f t="shared" si="2"/>
        <v>421123131</v>
      </c>
      <c r="U25" s="31">
        <f t="shared" si="2"/>
        <v>432876664</v>
      </c>
      <c r="V25" s="31">
        <f t="shared" si="2"/>
        <v>432876664</v>
      </c>
      <c r="W25" s="31">
        <f t="shared" si="2"/>
        <v>432876664</v>
      </c>
      <c r="X25" s="31">
        <f t="shared" si="2"/>
        <v>481565000</v>
      </c>
      <c r="Y25" s="31">
        <f t="shared" si="2"/>
        <v>-48688336</v>
      </c>
      <c r="Z25" s="32">
        <f>+IF(X25&lt;&gt;0,+(Y25/X25)*100,0)</f>
        <v>-10.110439089219524</v>
      </c>
      <c r="AA25" s="33">
        <f>+AA12+AA24</f>
        <v>481565000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>
        <v>263000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263000</v>
      </c>
      <c r="Y31" s="20">
        <v>-263000</v>
      </c>
      <c r="Z31" s="21">
        <v>-100</v>
      </c>
      <c r="AA31" s="22">
        <v>263000</v>
      </c>
    </row>
    <row r="32" spans="1:27" ht="13.5">
      <c r="A32" s="23" t="s">
        <v>57</v>
      </c>
      <c r="B32" s="17"/>
      <c r="C32" s="18">
        <v>19147711</v>
      </c>
      <c r="D32" s="18">
        <v>19147711</v>
      </c>
      <c r="E32" s="19">
        <v>7600000</v>
      </c>
      <c r="F32" s="20">
        <v>9802000</v>
      </c>
      <c r="G32" s="20">
        <v>34443014</v>
      </c>
      <c r="H32" s="20">
        <v>37405337</v>
      </c>
      <c r="I32" s="20">
        <v>30596850</v>
      </c>
      <c r="J32" s="20">
        <v>30596850</v>
      </c>
      <c r="K32" s="20">
        <v>44657328</v>
      </c>
      <c r="L32" s="20">
        <v>36227149</v>
      </c>
      <c r="M32" s="20">
        <v>38991305</v>
      </c>
      <c r="N32" s="20">
        <v>38991305</v>
      </c>
      <c r="O32" s="20">
        <v>42507818</v>
      </c>
      <c r="P32" s="20">
        <v>30860059</v>
      </c>
      <c r="Q32" s="20">
        <v>30862859</v>
      </c>
      <c r="R32" s="20">
        <v>30862859</v>
      </c>
      <c r="S32" s="20">
        <v>9864622</v>
      </c>
      <c r="T32" s="20">
        <v>11366562</v>
      </c>
      <c r="U32" s="20">
        <v>32749274</v>
      </c>
      <c r="V32" s="20">
        <v>32749274</v>
      </c>
      <c r="W32" s="20">
        <v>32749274</v>
      </c>
      <c r="X32" s="20">
        <v>9802000</v>
      </c>
      <c r="Y32" s="20">
        <v>22947274</v>
      </c>
      <c r="Z32" s="21">
        <v>234.11</v>
      </c>
      <c r="AA32" s="22">
        <v>9802000</v>
      </c>
    </row>
    <row r="33" spans="1:27" ht="13.5">
      <c r="A33" s="23" t="s">
        <v>58</v>
      </c>
      <c r="B33" s="17"/>
      <c r="C33" s="18">
        <v>3239664</v>
      </c>
      <c r="D33" s="18">
        <v>3239664</v>
      </c>
      <c r="E33" s="19">
        <v>1450000</v>
      </c>
      <c r="F33" s="20">
        <v>2500000</v>
      </c>
      <c r="G33" s="20">
        <v>11732196</v>
      </c>
      <c r="H33" s="20">
        <v>11998232</v>
      </c>
      <c r="I33" s="20">
        <v>25525579</v>
      </c>
      <c r="J33" s="20">
        <v>25525579</v>
      </c>
      <c r="K33" s="20">
        <v>25525578</v>
      </c>
      <c r="L33" s="20">
        <v>39659366</v>
      </c>
      <c r="M33" s="20">
        <v>39659366</v>
      </c>
      <c r="N33" s="20">
        <v>39659366</v>
      </c>
      <c r="O33" s="20">
        <v>15645400</v>
      </c>
      <c r="P33" s="20">
        <v>23863440</v>
      </c>
      <c r="Q33" s="20">
        <v>23863440</v>
      </c>
      <c r="R33" s="20">
        <v>23863440</v>
      </c>
      <c r="S33" s="20">
        <v>67788424</v>
      </c>
      <c r="T33" s="20">
        <v>62947281</v>
      </c>
      <c r="U33" s="20">
        <v>99187834</v>
      </c>
      <c r="V33" s="20">
        <v>99187834</v>
      </c>
      <c r="W33" s="20">
        <v>99187834</v>
      </c>
      <c r="X33" s="20">
        <v>2500000</v>
      </c>
      <c r="Y33" s="20">
        <v>96687834</v>
      </c>
      <c r="Z33" s="21">
        <v>3867.51</v>
      </c>
      <c r="AA33" s="22">
        <v>2500000</v>
      </c>
    </row>
    <row r="34" spans="1:27" ht="13.5">
      <c r="A34" s="27" t="s">
        <v>59</v>
      </c>
      <c r="B34" s="28"/>
      <c r="C34" s="29">
        <f aca="true" t="shared" si="3" ref="C34:Y34">SUM(C29:C33)</f>
        <v>22387375</v>
      </c>
      <c r="D34" s="29">
        <f>SUM(D29:D33)</f>
        <v>22387375</v>
      </c>
      <c r="E34" s="30">
        <f t="shared" si="3"/>
        <v>9050000</v>
      </c>
      <c r="F34" s="31">
        <f t="shared" si="3"/>
        <v>12565000</v>
      </c>
      <c r="G34" s="31">
        <f t="shared" si="3"/>
        <v>46175210</v>
      </c>
      <c r="H34" s="31">
        <f t="shared" si="3"/>
        <v>49403569</v>
      </c>
      <c r="I34" s="31">
        <f t="shared" si="3"/>
        <v>56122429</v>
      </c>
      <c r="J34" s="31">
        <f t="shared" si="3"/>
        <v>56122429</v>
      </c>
      <c r="K34" s="31">
        <f t="shared" si="3"/>
        <v>70182906</v>
      </c>
      <c r="L34" s="31">
        <f t="shared" si="3"/>
        <v>75886515</v>
      </c>
      <c r="M34" s="31">
        <f t="shared" si="3"/>
        <v>78650671</v>
      </c>
      <c r="N34" s="31">
        <f t="shared" si="3"/>
        <v>78650671</v>
      </c>
      <c r="O34" s="31">
        <f t="shared" si="3"/>
        <v>58153218</v>
      </c>
      <c r="P34" s="31">
        <f t="shared" si="3"/>
        <v>54723499</v>
      </c>
      <c r="Q34" s="31">
        <f t="shared" si="3"/>
        <v>54726299</v>
      </c>
      <c r="R34" s="31">
        <f t="shared" si="3"/>
        <v>54726299</v>
      </c>
      <c r="S34" s="31">
        <f t="shared" si="3"/>
        <v>77653046</v>
      </c>
      <c r="T34" s="31">
        <f t="shared" si="3"/>
        <v>74313843</v>
      </c>
      <c r="U34" s="31">
        <f t="shared" si="3"/>
        <v>131937108</v>
      </c>
      <c r="V34" s="31">
        <f t="shared" si="3"/>
        <v>131937108</v>
      </c>
      <c r="W34" s="31">
        <f t="shared" si="3"/>
        <v>131937108</v>
      </c>
      <c r="X34" s="31">
        <f t="shared" si="3"/>
        <v>12565000</v>
      </c>
      <c r="Y34" s="31">
        <f t="shared" si="3"/>
        <v>119372108</v>
      </c>
      <c r="Z34" s="32">
        <f>+IF(X34&lt;&gt;0,+(Y34/X34)*100,0)</f>
        <v>950.036673298846</v>
      </c>
      <c r="AA34" s="33">
        <f>SUM(AA29:AA33)</f>
        <v>12565000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>
        <v>2250000</v>
      </c>
      <c r="G38" s="20"/>
      <c r="H38" s="20">
        <v>541000</v>
      </c>
      <c r="I38" s="20">
        <v>541000</v>
      </c>
      <c r="J38" s="20">
        <v>541000</v>
      </c>
      <c r="K38" s="20">
        <v>541000</v>
      </c>
      <c r="L38" s="20">
        <v>541000</v>
      </c>
      <c r="M38" s="20">
        <v>541000</v>
      </c>
      <c r="N38" s="20">
        <v>541000</v>
      </c>
      <c r="O38" s="20">
        <v>541000</v>
      </c>
      <c r="P38" s="20">
        <v>541000</v>
      </c>
      <c r="Q38" s="20">
        <v>541000</v>
      </c>
      <c r="R38" s="20">
        <v>541000</v>
      </c>
      <c r="S38" s="20">
        <v>541000</v>
      </c>
      <c r="T38" s="20">
        <v>541000</v>
      </c>
      <c r="U38" s="20">
        <v>541000</v>
      </c>
      <c r="V38" s="20">
        <v>541000</v>
      </c>
      <c r="W38" s="20">
        <v>541000</v>
      </c>
      <c r="X38" s="20">
        <v>2250000</v>
      </c>
      <c r="Y38" s="20">
        <v>-1709000</v>
      </c>
      <c r="Z38" s="21">
        <v>-75.96</v>
      </c>
      <c r="AA38" s="22">
        <v>2250000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2250000</v>
      </c>
      <c r="G39" s="37">
        <f t="shared" si="4"/>
        <v>0</v>
      </c>
      <c r="H39" s="37">
        <f t="shared" si="4"/>
        <v>541000</v>
      </c>
      <c r="I39" s="37">
        <f t="shared" si="4"/>
        <v>541000</v>
      </c>
      <c r="J39" s="37">
        <f t="shared" si="4"/>
        <v>541000</v>
      </c>
      <c r="K39" s="37">
        <f t="shared" si="4"/>
        <v>541000</v>
      </c>
      <c r="L39" s="37">
        <f t="shared" si="4"/>
        <v>541000</v>
      </c>
      <c r="M39" s="37">
        <f t="shared" si="4"/>
        <v>541000</v>
      </c>
      <c r="N39" s="37">
        <f t="shared" si="4"/>
        <v>541000</v>
      </c>
      <c r="O39" s="37">
        <f t="shared" si="4"/>
        <v>541000</v>
      </c>
      <c r="P39" s="37">
        <f t="shared" si="4"/>
        <v>541000</v>
      </c>
      <c r="Q39" s="37">
        <f t="shared" si="4"/>
        <v>541000</v>
      </c>
      <c r="R39" s="37">
        <f t="shared" si="4"/>
        <v>541000</v>
      </c>
      <c r="S39" s="37">
        <f t="shared" si="4"/>
        <v>541000</v>
      </c>
      <c r="T39" s="37">
        <f t="shared" si="4"/>
        <v>541000</v>
      </c>
      <c r="U39" s="37">
        <f t="shared" si="4"/>
        <v>541000</v>
      </c>
      <c r="V39" s="37">
        <f t="shared" si="4"/>
        <v>541000</v>
      </c>
      <c r="W39" s="37">
        <f t="shared" si="4"/>
        <v>541000</v>
      </c>
      <c r="X39" s="37">
        <f t="shared" si="4"/>
        <v>2250000</v>
      </c>
      <c r="Y39" s="37">
        <f t="shared" si="4"/>
        <v>-1709000</v>
      </c>
      <c r="Z39" s="38">
        <f>+IF(X39&lt;&gt;0,+(Y39/X39)*100,0)</f>
        <v>-75.95555555555555</v>
      </c>
      <c r="AA39" s="39">
        <f>SUM(AA37:AA38)</f>
        <v>2250000</v>
      </c>
    </row>
    <row r="40" spans="1:27" ht="13.5">
      <c r="A40" s="27" t="s">
        <v>62</v>
      </c>
      <c r="B40" s="28"/>
      <c r="C40" s="29">
        <f aca="true" t="shared" si="5" ref="C40:Y40">+C34+C39</f>
        <v>22387375</v>
      </c>
      <c r="D40" s="29">
        <f>+D34+D39</f>
        <v>22387375</v>
      </c>
      <c r="E40" s="30">
        <f t="shared" si="5"/>
        <v>9050000</v>
      </c>
      <c r="F40" s="31">
        <f t="shared" si="5"/>
        <v>14815000</v>
      </c>
      <c r="G40" s="31">
        <f t="shared" si="5"/>
        <v>46175210</v>
      </c>
      <c r="H40" s="31">
        <f t="shared" si="5"/>
        <v>49944569</v>
      </c>
      <c r="I40" s="31">
        <f t="shared" si="5"/>
        <v>56663429</v>
      </c>
      <c r="J40" s="31">
        <f t="shared" si="5"/>
        <v>56663429</v>
      </c>
      <c r="K40" s="31">
        <f t="shared" si="5"/>
        <v>70723906</v>
      </c>
      <c r="L40" s="31">
        <f t="shared" si="5"/>
        <v>76427515</v>
      </c>
      <c r="M40" s="31">
        <f t="shared" si="5"/>
        <v>79191671</v>
      </c>
      <c r="N40" s="31">
        <f t="shared" si="5"/>
        <v>79191671</v>
      </c>
      <c r="O40" s="31">
        <f t="shared" si="5"/>
        <v>58694218</v>
      </c>
      <c r="P40" s="31">
        <f t="shared" si="5"/>
        <v>55264499</v>
      </c>
      <c r="Q40" s="31">
        <f t="shared" si="5"/>
        <v>55267299</v>
      </c>
      <c r="R40" s="31">
        <f t="shared" si="5"/>
        <v>55267299</v>
      </c>
      <c r="S40" s="31">
        <f t="shared" si="5"/>
        <v>78194046</v>
      </c>
      <c r="T40" s="31">
        <f t="shared" si="5"/>
        <v>74854843</v>
      </c>
      <c r="U40" s="31">
        <f t="shared" si="5"/>
        <v>132478108</v>
      </c>
      <c r="V40" s="31">
        <f t="shared" si="5"/>
        <v>132478108</v>
      </c>
      <c r="W40" s="31">
        <f t="shared" si="5"/>
        <v>132478108</v>
      </c>
      <c r="X40" s="31">
        <f t="shared" si="5"/>
        <v>14815000</v>
      </c>
      <c r="Y40" s="31">
        <f t="shared" si="5"/>
        <v>117663108</v>
      </c>
      <c r="Z40" s="32">
        <f>+IF(X40&lt;&gt;0,+(Y40/X40)*100,0)</f>
        <v>794.2160512993587</v>
      </c>
      <c r="AA40" s="33">
        <f>+AA34+AA39</f>
        <v>14815000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272427743</v>
      </c>
      <c r="D42" s="43">
        <f>+D25-D40</f>
        <v>272427743</v>
      </c>
      <c r="E42" s="44">
        <f t="shared" si="6"/>
        <v>216504000</v>
      </c>
      <c r="F42" s="45">
        <f t="shared" si="6"/>
        <v>466750000</v>
      </c>
      <c r="G42" s="45">
        <f t="shared" si="6"/>
        <v>249607510</v>
      </c>
      <c r="H42" s="45">
        <f t="shared" si="6"/>
        <v>246506556</v>
      </c>
      <c r="I42" s="45">
        <f t="shared" si="6"/>
        <v>288117840</v>
      </c>
      <c r="J42" s="45">
        <f t="shared" si="6"/>
        <v>288117840</v>
      </c>
      <c r="K42" s="45">
        <f t="shared" si="6"/>
        <v>282682569</v>
      </c>
      <c r="L42" s="45">
        <f t="shared" si="6"/>
        <v>295856421</v>
      </c>
      <c r="M42" s="45">
        <f t="shared" si="6"/>
        <v>294061440</v>
      </c>
      <c r="N42" s="45">
        <f t="shared" si="6"/>
        <v>294061440</v>
      </c>
      <c r="O42" s="45">
        <f t="shared" si="6"/>
        <v>315009917</v>
      </c>
      <c r="P42" s="45">
        <f t="shared" si="6"/>
        <v>309442216</v>
      </c>
      <c r="Q42" s="45">
        <f t="shared" si="6"/>
        <v>309439416</v>
      </c>
      <c r="R42" s="45">
        <f t="shared" si="6"/>
        <v>309439416</v>
      </c>
      <c r="S42" s="45">
        <f t="shared" si="6"/>
        <v>343984728</v>
      </c>
      <c r="T42" s="45">
        <f t="shared" si="6"/>
        <v>346268288</v>
      </c>
      <c r="U42" s="45">
        <f t="shared" si="6"/>
        <v>300398556</v>
      </c>
      <c r="V42" s="45">
        <f t="shared" si="6"/>
        <v>300398556</v>
      </c>
      <c r="W42" s="45">
        <f t="shared" si="6"/>
        <v>300398556</v>
      </c>
      <c r="X42" s="45">
        <f t="shared" si="6"/>
        <v>466750000</v>
      </c>
      <c r="Y42" s="45">
        <f t="shared" si="6"/>
        <v>-166351444</v>
      </c>
      <c r="Z42" s="46">
        <f>+IF(X42&lt;&gt;0,+(Y42/X42)*100,0)</f>
        <v>-35.64037364756293</v>
      </c>
      <c r="AA42" s="47">
        <f>+AA25-AA40</f>
        <v>466750000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272427743</v>
      </c>
      <c r="D45" s="18">
        <v>272427743</v>
      </c>
      <c r="E45" s="19">
        <v>216504000</v>
      </c>
      <c r="F45" s="20">
        <v>466750000</v>
      </c>
      <c r="G45" s="20">
        <v>196255504</v>
      </c>
      <c r="H45" s="20">
        <v>193154550</v>
      </c>
      <c r="I45" s="20">
        <v>234765834</v>
      </c>
      <c r="J45" s="20">
        <v>234765834</v>
      </c>
      <c r="K45" s="20">
        <v>229330563</v>
      </c>
      <c r="L45" s="20">
        <v>242504415</v>
      </c>
      <c r="M45" s="20">
        <v>240709434</v>
      </c>
      <c r="N45" s="20">
        <v>240709434</v>
      </c>
      <c r="O45" s="20">
        <v>261657911</v>
      </c>
      <c r="P45" s="20">
        <v>256090210</v>
      </c>
      <c r="Q45" s="20">
        <v>256087410</v>
      </c>
      <c r="R45" s="20">
        <v>256087410</v>
      </c>
      <c r="S45" s="20">
        <v>290632722</v>
      </c>
      <c r="T45" s="20">
        <v>292916282</v>
      </c>
      <c r="U45" s="20">
        <v>247046550</v>
      </c>
      <c r="V45" s="20">
        <v>247046550</v>
      </c>
      <c r="W45" s="20">
        <v>247046550</v>
      </c>
      <c r="X45" s="20">
        <v>466750000</v>
      </c>
      <c r="Y45" s="20">
        <v>-219703450</v>
      </c>
      <c r="Z45" s="48">
        <v>-47.07</v>
      </c>
      <c r="AA45" s="22">
        <v>466750000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53352006</v>
      </c>
      <c r="H46" s="20">
        <v>53352006</v>
      </c>
      <c r="I46" s="20">
        <v>53352006</v>
      </c>
      <c r="J46" s="20">
        <v>53352006</v>
      </c>
      <c r="K46" s="20">
        <v>53352006</v>
      </c>
      <c r="L46" s="20">
        <v>53352006</v>
      </c>
      <c r="M46" s="20">
        <v>53352006</v>
      </c>
      <c r="N46" s="20">
        <v>53352006</v>
      </c>
      <c r="O46" s="20">
        <v>53352006</v>
      </c>
      <c r="P46" s="20">
        <v>53352006</v>
      </c>
      <c r="Q46" s="20">
        <v>53352006</v>
      </c>
      <c r="R46" s="20">
        <v>53352006</v>
      </c>
      <c r="S46" s="20">
        <v>53352006</v>
      </c>
      <c r="T46" s="20">
        <v>53352006</v>
      </c>
      <c r="U46" s="20">
        <v>53352006</v>
      </c>
      <c r="V46" s="20">
        <v>53352006</v>
      </c>
      <c r="W46" s="20">
        <v>53352006</v>
      </c>
      <c r="X46" s="20"/>
      <c r="Y46" s="20">
        <v>53352006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272427743</v>
      </c>
      <c r="D48" s="51">
        <f>SUM(D45:D47)</f>
        <v>272427743</v>
      </c>
      <c r="E48" s="52">
        <f t="shared" si="7"/>
        <v>216504000</v>
      </c>
      <c r="F48" s="53">
        <f t="shared" si="7"/>
        <v>466750000</v>
      </c>
      <c r="G48" s="53">
        <f t="shared" si="7"/>
        <v>249607510</v>
      </c>
      <c r="H48" s="53">
        <f t="shared" si="7"/>
        <v>246506556</v>
      </c>
      <c r="I48" s="53">
        <f t="shared" si="7"/>
        <v>288117840</v>
      </c>
      <c r="J48" s="53">
        <f t="shared" si="7"/>
        <v>288117840</v>
      </c>
      <c r="K48" s="53">
        <f t="shared" si="7"/>
        <v>282682569</v>
      </c>
      <c r="L48" s="53">
        <f t="shared" si="7"/>
        <v>295856421</v>
      </c>
      <c r="M48" s="53">
        <f t="shared" si="7"/>
        <v>294061440</v>
      </c>
      <c r="N48" s="53">
        <f t="shared" si="7"/>
        <v>294061440</v>
      </c>
      <c r="O48" s="53">
        <f t="shared" si="7"/>
        <v>315009917</v>
      </c>
      <c r="P48" s="53">
        <f t="shared" si="7"/>
        <v>309442216</v>
      </c>
      <c r="Q48" s="53">
        <f t="shared" si="7"/>
        <v>309439416</v>
      </c>
      <c r="R48" s="53">
        <f t="shared" si="7"/>
        <v>309439416</v>
      </c>
      <c r="S48" s="53">
        <f t="shared" si="7"/>
        <v>343984728</v>
      </c>
      <c r="T48" s="53">
        <f t="shared" si="7"/>
        <v>346268288</v>
      </c>
      <c r="U48" s="53">
        <f t="shared" si="7"/>
        <v>300398556</v>
      </c>
      <c r="V48" s="53">
        <f t="shared" si="7"/>
        <v>300398556</v>
      </c>
      <c r="W48" s="53">
        <f t="shared" si="7"/>
        <v>300398556</v>
      </c>
      <c r="X48" s="53">
        <f t="shared" si="7"/>
        <v>466750000</v>
      </c>
      <c r="Y48" s="53">
        <f t="shared" si="7"/>
        <v>-166351444</v>
      </c>
      <c r="Z48" s="54">
        <f>+IF(X48&lt;&gt;0,+(Y48/X48)*100,0)</f>
        <v>-35.64037364756293</v>
      </c>
      <c r="AA48" s="55">
        <f>SUM(AA45:AA47)</f>
        <v>466750000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13602845</v>
      </c>
      <c r="D6" s="18">
        <v>13602845</v>
      </c>
      <c r="E6" s="19">
        <v>4067</v>
      </c>
      <c r="F6" s="20">
        <v>29817833</v>
      </c>
      <c r="G6" s="20">
        <v>36766590</v>
      </c>
      <c r="H6" s="20">
        <v>32518700</v>
      </c>
      <c r="I6" s="20">
        <v>1640</v>
      </c>
      <c r="J6" s="20">
        <v>1640</v>
      </c>
      <c r="K6" s="20">
        <v>3376033</v>
      </c>
      <c r="L6" s="20">
        <v>32632055</v>
      </c>
      <c r="M6" s="20">
        <v>4573514</v>
      </c>
      <c r="N6" s="20">
        <v>4573514</v>
      </c>
      <c r="O6" s="20">
        <v>5283954</v>
      </c>
      <c r="P6" s="20">
        <v>4875119</v>
      </c>
      <c r="Q6" s="20">
        <v>4875119</v>
      </c>
      <c r="R6" s="20">
        <v>4875119</v>
      </c>
      <c r="S6" s="20">
        <v>3784852</v>
      </c>
      <c r="T6" s="20">
        <v>2537819</v>
      </c>
      <c r="U6" s="20">
        <v>3427614</v>
      </c>
      <c r="V6" s="20">
        <v>3427614</v>
      </c>
      <c r="W6" s="20">
        <v>3427614</v>
      </c>
      <c r="X6" s="20">
        <v>29817833</v>
      </c>
      <c r="Y6" s="20">
        <v>-26390219</v>
      </c>
      <c r="Z6" s="21">
        <v>-88.5</v>
      </c>
      <c r="AA6" s="22">
        <v>29817833</v>
      </c>
    </row>
    <row r="7" spans="1:27" ht="13.5">
      <c r="A7" s="23" t="s">
        <v>34</v>
      </c>
      <c r="B7" s="17"/>
      <c r="C7" s="18">
        <v>44905341</v>
      </c>
      <c r="D7" s="18">
        <v>44905341</v>
      </c>
      <c r="E7" s="19">
        <v>12141641</v>
      </c>
      <c r="F7" s="20"/>
      <c r="G7" s="20">
        <v>9235270</v>
      </c>
      <c r="H7" s="20">
        <v>9254056</v>
      </c>
      <c r="I7" s="20">
        <v>35277656</v>
      </c>
      <c r="J7" s="20">
        <v>35277656</v>
      </c>
      <c r="K7" s="20">
        <v>16137132</v>
      </c>
      <c r="L7" s="20">
        <v>9787278</v>
      </c>
      <c r="M7" s="20">
        <v>24345851</v>
      </c>
      <c r="N7" s="20">
        <v>24345851</v>
      </c>
      <c r="O7" s="20">
        <v>17167014</v>
      </c>
      <c r="P7" s="20">
        <v>13221462</v>
      </c>
      <c r="Q7" s="20">
        <v>13221462</v>
      </c>
      <c r="R7" s="20">
        <v>13221462</v>
      </c>
      <c r="S7" s="20">
        <v>36329301</v>
      </c>
      <c r="T7" s="20">
        <v>19037032</v>
      </c>
      <c r="U7" s="20">
        <v>9723553</v>
      </c>
      <c r="V7" s="20">
        <v>9723553</v>
      </c>
      <c r="W7" s="20">
        <v>9723553</v>
      </c>
      <c r="X7" s="20"/>
      <c r="Y7" s="20">
        <v>9723553</v>
      </c>
      <c r="Z7" s="21"/>
      <c r="AA7" s="22"/>
    </row>
    <row r="8" spans="1:27" ht="13.5">
      <c r="A8" s="23" t="s">
        <v>35</v>
      </c>
      <c r="B8" s="17"/>
      <c r="C8" s="18">
        <v>6519977</v>
      </c>
      <c r="D8" s="18">
        <v>6519977</v>
      </c>
      <c r="E8" s="19">
        <v>32350857</v>
      </c>
      <c r="F8" s="20">
        <v>58211669</v>
      </c>
      <c r="G8" s="20">
        <v>36429997</v>
      </c>
      <c r="H8" s="20">
        <v>38296257</v>
      </c>
      <c r="I8" s="20">
        <v>44771328</v>
      </c>
      <c r="J8" s="20">
        <v>44771328</v>
      </c>
      <c r="K8" s="20">
        <v>47168422</v>
      </c>
      <c r="L8" s="20">
        <v>45617810</v>
      </c>
      <c r="M8" s="20">
        <v>46112742</v>
      </c>
      <c r="N8" s="20">
        <v>46112742</v>
      </c>
      <c r="O8" s="20">
        <v>49624321</v>
      </c>
      <c r="P8" s="20">
        <v>52186924</v>
      </c>
      <c r="Q8" s="20">
        <v>52186924</v>
      </c>
      <c r="R8" s="20">
        <v>52186924</v>
      </c>
      <c r="S8" s="20">
        <v>53913930</v>
      </c>
      <c r="T8" s="20">
        <v>55943717</v>
      </c>
      <c r="U8" s="20">
        <v>55943717</v>
      </c>
      <c r="V8" s="20">
        <v>55943717</v>
      </c>
      <c r="W8" s="20">
        <v>55943717</v>
      </c>
      <c r="X8" s="20">
        <v>58211669</v>
      </c>
      <c r="Y8" s="20">
        <v>-2267952</v>
      </c>
      <c r="Z8" s="21">
        <v>-3.9</v>
      </c>
      <c r="AA8" s="22">
        <v>58211669</v>
      </c>
    </row>
    <row r="9" spans="1:27" ht="13.5">
      <c r="A9" s="23" t="s">
        <v>36</v>
      </c>
      <c r="B9" s="17"/>
      <c r="C9" s="18">
        <v>587681</v>
      </c>
      <c r="D9" s="18">
        <v>587681</v>
      </c>
      <c r="E9" s="19">
        <v>984074</v>
      </c>
      <c r="F9" s="20">
        <v>984074</v>
      </c>
      <c r="G9" s="20">
        <v>2394103</v>
      </c>
      <c r="H9" s="20">
        <v>5212665</v>
      </c>
      <c r="I9" s="20">
        <v>5166227</v>
      </c>
      <c r="J9" s="20">
        <v>5166227</v>
      </c>
      <c r="K9" s="20">
        <v>5041255</v>
      </c>
      <c r="L9" s="20">
        <v>3417512</v>
      </c>
      <c r="M9" s="20">
        <v>3279747</v>
      </c>
      <c r="N9" s="20">
        <v>3279747</v>
      </c>
      <c r="O9" s="20">
        <v>3386089</v>
      </c>
      <c r="P9" s="20">
        <v>5151646</v>
      </c>
      <c r="Q9" s="20">
        <v>5151646</v>
      </c>
      <c r="R9" s="20">
        <v>5151646</v>
      </c>
      <c r="S9" s="20">
        <v>4073936</v>
      </c>
      <c r="T9" s="20">
        <v>3704553</v>
      </c>
      <c r="U9" s="20">
        <v>3647690</v>
      </c>
      <c r="V9" s="20">
        <v>3647690</v>
      </c>
      <c r="W9" s="20">
        <v>3647690</v>
      </c>
      <c r="X9" s="20">
        <v>984074</v>
      </c>
      <c r="Y9" s="20">
        <v>2663616</v>
      </c>
      <c r="Z9" s="21">
        <v>270.67</v>
      </c>
      <c r="AA9" s="22">
        <v>984074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3562404</v>
      </c>
      <c r="H10" s="24">
        <v>3559944</v>
      </c>
      <c r="I10" s="24"/>
      <c r="J10" s="20"/>
      <c r="K10" s="24">
        <v>3557406</v>
      </c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227612</v>
      </c>
      <c r="D11" s="18">
        <v>227612</v>
      </c>
      <c r="E11" s="19">
        <v>138476</v>
      </c>
      <c r="F11" s="20"/>
      <c r="G11" s="20">
        <v>9207612</v>
      </c>
      <c r="H11" s="20">
        <v>9207612</v>
      </c>
      <c r="I11" s="20">
        <v>227612</v>
      </c>
      <c r="J11" s="20">
        <v>227612</v>
      </c>
      <c r="K11" s="20">
        <v>9207612</v>
      </c>
      <c r="L11" s="20">
        <v>9207612</v>
      </c>
      <c r="M11" s="20">
        <v>9207612</v>
      </c>
      <c r="N11" s="20">
        <v>9207612</v>
      </c>
      <c r="O11" s="20">
        <v>9207612</v>
      </c>
      <c r="P11" s="20">
        <v>9207612</v>
      </c>
      <c r="Q11" s="20">
        <v>9207612</v>
      </c>
      <c r="R11" s="20">
        <v>9207612</v>
      </c>
      <c r="S11" s="20">
        <v>9207612</v>
      </c>
      <c r="T11" s="20">
        <v>9207612</v>
      </c>
      <c r="U11" s="20">
        <v>9207612</v>
      </c>
      <c r="V11" s="20">
        <v>9207612</v>
      </c>
      <c r="W11" s="20">
        <v>9207612</v>
      </c>
      <c r="X11" s="20"/>
      <c r="Y11" s="20">
        <v>9207612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65843456</v>
      </c>
      <c r="D12" s="29">
        <f>SUM(D6:D11)</f>
        <v>65843456</v>
      </c>
      <c r="E12" s="30">
        <f t="shared" si="0"/>
        <v>45619115</v>
      </c>
      <c r="F12" s="31">
        <f t="shared" si="0"/>
        <v>89013576</v>
      </c>
      <c r="G12" s="31">
        <f t="shared" si="0"/>
        <v>97595976</v>
      </c>
      <c r="H12" s="31">
        <f t="shared" si="0"/>
        <v>98049234</v>
      </c>
      <c r="I12" s="31">
        <f t="shared" si="0"/>
        <v>85444463</v>
      </c>
      <c r="J12" s="31">
        <f t="shared" si="0"/>
        <v>85444463</v>
      </c>
      <c r="K12" s="31">
        <f t="shared" si="0"/>
        <v>84487860</v>
      </c>
      <c r="L12" s="31">
        <f t="shared" si="0"/>
        <v>100662267</v>
      </c>
      <c r="M12" s="31">
        <f t="shared" si="0"/>
        <v>87519466</v>
      </c>
      <c r="N12" s="31">
        <f t="shared" si="0"/>
        <v>87519466</v>
      </c>
      <c r="O12" s="31">
        <f t="shared" si="0"/>
        <v>84668990</v>
      </c>
      <c r="P12" s="31">
        <f t="shared" si="0"/>
        <v>84642763</v>
      </c>
      <c r="Q12" s="31">
        <f t="shared" si="0"/>
        <v>84642763</v>
      </c>
      <c r="R12" s="31">
        <f t="shared" si="0"/>
        <v>84642763</v>
      </c>
      <c r="S12" s="31">
        <f t="shared" si="0"/>
        <v>107309631</v>
      </c>
      <c r="T12" s="31">
        <f t="shared" si="0"/>
        <v>90430733</v>
      </c>
      <c r="U12" s="31">
        <f t="shared" si="0"/>
        <v>81950186</v>
      </c>
      <c r="V12" s="31">
        <f t="shared" si="0"/>
        <v>81950186</v>
      </c>
      <c r="W12" s="31">
        <f t="shared" si="0"/>
        <v>81950186</v>
      </c>
      <c r="X12" s="31">
        <f t="shared" si="0"/>
        <v>89013576</v>
      </c>
      <c r="Y12" s="31">
        <f t="shared" si="0"/>
        <v>-7063390</v>
      </c>
      <c r="Z12" s="32">
        <f>+IF(X12&lt;&gt;0,+(Y12/X12)*100,0)</f>
        <v>-7.935182830987489</v>
      </c>
      <c r="AA12" s="33">
        <f>SUM(AA6:AA11)</f>
        <v>89013576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>
        <v>3556674</v>
      </c>
      <c r="M15" s="20">
        <v>3555214</v>
      </c>
      <c r="N15" s="20">
        <v>3555214</v>
      </c>
      <c r="O15" s="20">
        <v>3555214</v>
      </c>
      <c r="P15" s="20">
        <v>3555214</v>
      </c>
      <c r="Q15" s="20">
        <v>3555214</v>
      </c>
      <c r="R15" s="20">
        <v>3555214</v>
      </c>
      <c r="S15" s="20">
        <v>3793585</v>
      </c>
      <c r="T15" s="20">
        <v>3793585</v>
      </c>
      <c r="U15" s="20">
        <v>3793585</v>
      </c>
      <c r="V15" s="20">
        <v>3793585</v>
      </c>
      <c r="W15" s="20">
        <v>3793585</v>
      </c>
      <c r="X15" s="20"/>
      <c r="Y15" s="20">
        <v>3793585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88407749</v>
      </c>
      <c r="D17" s="18">
        <v>88407749</v>
      </c>
      <c r="E17" s="19">
        <v>88094749</v>
      </c>
      <c r="F17" s="20">
        <v>88407749</v>
      </c>
      <c r="G17" s="20">
        <v>88094749</v>
      </c>
      <c r="H17" s="20">
        <v>88094749</v>
      </c>
      <c r="I17" s="20">
        <v>88094749</v>
      </c>
      <c r="J17" s="20">
        <v>88094749</v>
      </c>
      <c r="K17" s="20">
        <v>88094749</v>
      </c>
      <c r="L17" s="20">
        <v>88094749</v>
      </c>
      <c r="M17" s="20">
        <v>88094749</v>
      </c>
      <c r="N17" s="20">
        <v>88094749</v>
      </c>
      <c r="O17" s="20">
        <v>88407749</v>
      </c>
      <c r="P17" s="20">
        <v>88407749</v>
      </c>
      <c r="Q17" s="20">
        <v>88407749</v>
      </c>
      <c r="R17" s="20">
        <v>88407749</v>
      </c>
      <c r="S17" s="20">
        <v>88407749</v>
      </c>
      <c r="T17" s="20">
        <v>88407749</v>
      </c>
      <c r="U17" s="20">
        <v>88407749</v>
      </c>
      <c r="V17" s="20">
        <v>88407749</v>
      </c>
      <c r="W17" s="20">
        <v>88407749</v>
      </c>
      <c r="X17" s="20">
        <v>88407749</v>
      </c>
      <c r="Y17" s="20"/>
      <c r="Z17" s="21"/>
      <c r="AA17" s="22">
        <v>88407749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159024758</v>
      </c>
      <c r="D19" s="18">
        <v>159024758</v>
      </c>
      <c r="E19" s="19">
        <v>238625300</v>
      </c>
      <c r="F19" s="20">
        <v>234312503</v>
      </c>
      <c r="G19" s="20">
        <v>142170000</v>
      </c>
      <c r="H19" s="20">
        <v>149827930</v>
      </c>
      <c r="I19" s="20">
        <v>214969021</v>
      </c>
      <c r="J19" s="20">
        <v>214969021</v>
      </c>
      <c r="K19" s="20">
        <v>149986434</v>
      </c>
      <c r="L19" s="20">
        <v>146108181</v>
      </c>
      <c r="M19" s="20">
        <v>159186550</v>
      </c>
      <c r="N19" s="20">
        <v>159186550</v>
      </c>
      <c r="O19" s="20">
        <v>163858028</v>
      </c>
      <c r="P19" s="20">
        <v>160343973</v>
      </c>
      <c r="Q19" s="20">
        <v>160343973</v>
      </c>
      <c r="R19" s="20">
        <v>160343973</v>
      </c>
      <c r="S19" s="20">
        <v>167815796</v>
      </c>
      <c r="T19" s="20">
        <v>184710948</v>
      </c>
      <c r="U19" s="20">
        <v>180694048</v>
      </c>
      <c r="V19" s="20">
        <v>180694048</v>
      </c>
      <c r="W19" s="20">
        <v>180694048</v>
      </c>
      <c r="X19" s="20">
        <v>234312503</v>
      </c>
      <c r="Y19" s="20">
        <v>-53618455</v>
      </c>
      <c r="Z19" s="21">
        <v>-22.88</v>
      </c>
      <c r="AA19" s="22">
        <v>234312503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>
        <v>77560</v>
      </c>
      <c r="M21" s="20">
        <v>77560</v>
      </c>
      <c r="N21" s="20">
        <v>77560</v>
      </c>
      <c r="O21" s="20">
        <v>70945</v>
      </c>
      <c r="P21" s="20">
        <v>70945</v>
      </c>
      <c r="Q21" s="20">
        <v>70945</v>
      </c>
      <c r="R21" s="20">
        <v>70945</v>
      </c>
      <c r="S21" s="20">
        <v>70945</v>
      </c>
      <c r="T21" s="20">
        <v>70945</v>
      </c>
      <c r="U21" s="20">
        <v>70945</v>
      </c>
      <c r="V21" s="20">
        <v>70945</v>
      </c>
      <c r="W21" s="20">
        <v>70945</v>
      </c>
      <c r="X21" s="20"/>
      <c r="Y21" s="20">
        <v>70945</v>
      </c>
      <c r="Z21" s="21"/>
      <c r="AA21" s="22"/>
    </row>
    <row r="22" spans="1:27" ht="13.5">
      <c r="A22" s="23" t="s">
        <v>48</v>
      </c>
      <c r="B22" s="17"/>
      <c r="C22" s="18">
        <v>81220</v>
      </c>
      <c r="D22" s="18">
        <v>81220</v>
      </c>
      <c r="E22" s="19">
        <v>36218</v>
      </c>
      <c r="F22" s="20">
        <v>58343</v>
      </c>
      <c r="G22" s="20">
        <v>18268</v>
      </c>
      <c r="H22" s="20">
        <v>18268</v>
      </c>
      <c r="I22" s="20">
        <v>81220</v>
      </c>
      <c r="J22" s="20">
        <v>81220</v>
      </c>
      <c r="K22" s="20">
        <v>14883</v>
      </c>
      <c r="L22" s="20">
        <v>14883</v>
      </c>
      <c r="M22" s="20">
        <v>14883</v>
      </c>
      <c r="N22" s="20">
        <v>14883</v>
      </c>
      <c r="O22" s="20">
        <v>133338</v>
      </c>
      <c r="P22" s="20">
        <v>14883</v>
      </c>
      <c r="Q22" s="20">
        <v>14883</v>
      </c>
      <c r="R22" s="20">
        <v>14883</v>
      </c>
      <c r="S22" s="20">
        <v>14883</v>
      </c>
      <c r="T22" s="20">
        <v>14883</v>
      </c>
      <c r="U22" s="20">
        <v>14883</v>
      </c>
      <c r="V22" s="20">
        <v>14883</v>
      </c>
      <c r="W22" s="20">
        <v>14883</v>
      </c>
      <c r="X22" s="20">
        <v>58343</v>
      </c>
      <c r="Y22" s="20">
        <v>-43460</v>
      </c>
      <c r="Z22" s="21">
        <v>-74.49</v>
      </c>
      <c r="AA22" s="22">
        <v>58343</v>
      </c>
    </row>
    <row r="23" spans="1:27" ht="13.5">
      <c r="A23" s="23" t="s">
        <v>49</v>
      </c>
      <c r="B23" s="17"/>
      <c r="C23" s="18">
        <v>70945</v>
      </c>
      <c r="D23" s="18">
        <v>70945</v>
      </c>
      <c r="E23" s="19">
        <v>77560</v>
      </c>
      <c r="F23" s="20">
        <v>70945</v>
      </c>
      <c r="G23" s="24">
        <v>4179450</v>
      </c>
      <c r="H23" s="24">
        <v>77559</v>
      </c>
      <c r="I23" s="24">
        <v>77560</v>
      </c>
      <c r="J23" s="20">
        <v>77560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70945</v>
      </c>
      <c r="Y23" s="24">
        <v>-70945</v>
      </c>
      <c r="Z23" s="25">
        <v>-100</v>
      </c>
      <c r="AA23" s="26">
        <v>70945</v>
      </c>
    </row>
    <row r="24" spans="1:27" ht="13.5">
      <c r="A24" s="27" t="s">
        <v>50</v>
      </c>
      <c r="B24" s="35"/>
      <c r="C24" s="29">
        <f aca="true" t="shared" si="1" ref="C24:Y24">SUM(C15:C23)</f>
        <v>247584672</v>
      </c>
      <c r="D24" s="29">
        <f>SUM(D15:D23)</f>
        <v>247584672</v>
      </c>
      <c r="E24" s="36">
        <f t="shared" si="1"/>
        <v>326833827</v>
      </c>
      <c r="F24" s="37">
        <f t="shared" si="1"/>
        <v>322849540</v>
      </c>
      <c r="G24" s="37">
        <f t="shared" si="1"/>
        <v>234462467</v>
      </c>
      <c r="H24" s="37">
        <f t="shared" si="1"/>
        <v>238018506</v>
      </c>
      <c r="I24" s="37">
        <f t="shared" si="1"/>
        <v>303222550</v>
      </c>
      <c r="J24" s="37">
        <f t="shared" si="1"/>
        <v>303222550</v>
      </c>
      <c r="K24" s="37">
        <f t="shared" si="1"/>
        <v>238096066</v>
      </c>
      <c r="L24" s="37">
        <f t="shared" si="1"/>
        <v>237852047</v>
      </c>
      <c r="M24" s="37">
        <f t="shared" si="1"/>
        <v>250928956</v>
      </c>
      <c r="N24" s="37">
        <f t="shared" si="1"/>
        <v>250928956</v>
      </c>
      <c r="O24" s="37">
        <f t="shared" si="1"/>
        <v>256025274</v>
      </c>
      <c r="P24" s="37">
        <f t="shared" si="1"/>
        <v>252392764</v>
      </c>
      <c r="Q24" s="37">
        <f t="shared" si="1"/>
        <v>252392764</v>
      </c>
      <c r="R24" s="37">
        <f t="shared" si="1"/>
        <v>252392764</v>
      </c>
      <c r="S24" s="37">
        <f t="shared" si="1"/>
        <v>260102958</v>
      </c>
      <c r="T24" s="37">
        <f t="shared" si="1"/>
        <v>276998110</v>
      </c>
      <c r="U24" s="37">
        <f t="shared" si="1"/>
        <v>272981210</v>
      </c>
      <c r="V24" s="37">
        <f t="shared" si="1"/>
        <v>272981210</v>
      </c>
      <c r="W24" s="37">
        <f t="shared" si="1"/>
        <v>272981210</v>
      </c>
      <c r="X24" s="37">
        <f t="shared" si="1"/>
        <v>322849540</v>
      </c>
      <c r="Y24" s="37">
        <f t="shared" si="1"/>
        <v>-49868330</v>
      </c>
      <c r="Z24" s="38">
        <f>+IF(X24&lt;&gt;0,+(Y24/X24)*100,0)</f>
        <v>-15.446306660371887</v>
      </c>
      <c r="AA24" s="39">
        <f>SUM(AA15:AA23)</f>
        <v>322849540</v>
      </c>
    </row>
    <row r="25" spans="1:27" ht="13.5">
      <c r="A25" s="27" t="s">
        <v>51</v>
      </c>
      <c r="B25" s="28"/>
      <c r="C25" s="29">
        <f aca="true" t="shared" si="2" ref="C25:Y25">+C12+C24</f>
        <v>313428128</v>
      </c>
      <c r="D25" s="29">
        <f>+D12+D24</f>
        <v>313428128</v>
      </c>
      <c r="E25" s="30">
        <f t="shared" si="2"/>
        <v>372452942</v>
      </c>
      <c r="F25" s="31">
        <f t="shared" si="2"/>
        <v>411863116</v>
      </c>
      <c r="G25" s="31">
        <f t="shared" si="2"/>
        <v>332058443</v>
      </c>
      <c r="H25" s="31">
        <f t="shared" si="2"/>
        <v>336067740</v>
      </c>
      <c r="I25" s="31">
        <f t="shared" si="2"/>
        <v>388667013</v>
      </c>
      <c r="J25" s="31">
        <f t="shared" si="2"/>
        <v>388667013</v>
      </c>
      <c r="K25" s="31">
        <f t="shared" si="2"/>
        <v>322583926</v>
      </c>
      <c r="L25" s="31">
        <f t="shared" si="2"/>
        <v>338514314</v>
      </c>
      <c r="M25" s="31">
        <f t="shared" si="2"/>
        <v>338448422</v>
      </c>
      <c r="N25" s="31">
        <f t="shared" si="2"/>
        <v>338448422</v>
      </c>
      <c r="O25" s="31">
        <f t="shared" si="2"/>
        <v>340694264</v>
      </c>
      <c r="P25" s="31">
        <f t="shared" si="2"/>
        <v>337035527</v>
      </c>
      <c r="Q25" s="31">
        <f t="shared" si="2"/>
        <v>337035527</v>
      </c>
      <c r="R25" s="31">
        <f t="shared" si="2"/>
        <v>337035527</v>
      </c>
      <c r="S25" s="31">
        <f t="shared" si="2"/>
        <v>367412589</v>
      </c>
      <c r="T25" s="31">
        <f t="shared" si="2"/>
        <v>367428843</v>
      </c>
      <c r="U25" s="31">
        <f t="shared" si="2"/>
        <v>354931396</v>
      </c>
      <c r="V25" s="31">
        <f t="shared" si="2"/>
        <v>354931396</v>
      </c>
      <c r="W25" s="31">
        <f t="shared" si="2"/>
        <v>354931396</v>
      </c>
      <c r="X25" s="31">
        <f t="shared" si="2"/>
        <v>411863116</v>
      </c>
      <c r="Y25" s="31">
        <f t="shared" si="2"/>
        <v>-56931720</v>
      </c>
      <c r="Z25" s="32">
        <f>+IF(X25&lt;&gt;0,+(Y25/X25)*100,0)</f>
        <v>-13.82297122231261</v>
      </c>
      <c r="AA25" s="33">
        <f>+AA12+AA24</f>
        <v>411863116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3281135</v>
      </c>
      <c r="D30" s="18">
        <v>3281135</v>
      </c>
      <c r="E30" s="19">
        <v>3722437</v>
      </c>
      <c r="F30" s="20">
        <v>1523319</v>
      </c>
      <c r="G30" s="20"/>
      <c r="H30" s="20"/>
      <c r="I30" s="20">
        <v>3227844</v>
      </c>
      <c r="J30" s="20">
        <v>3227844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1523319</v>
      </c>
      <c r="Y30" s="20">
        <v>-1523319</v>
      </c>
      <c r="Z30" s="21">
        <v>-100</v>
      </c>
      <c r="AA30" s="22">
        <v>1523319</v>
      </c>
    </row>
    <row r="31" spans="1:27" ht="13.5">
      <c r="A31" s="23" t="s">
        <v>56</v>
      </c>
      <c r="B31" s="17"/>
      <c r="C31" s="18">
        <v>452507</v>
      </c>
      <c r="D31" s="18">
        <v>452507</v>
      </c>
      <c r="E31" s="19">
        <v>1180939</v>
      </c>
      <c r="F31" s="20"/>
      <c r="G31" s="20">
        <v>450137</v>
      </c>
      <c r="H31" s="20">
        <v>449501</v>
      </c>
      <c r="I31" s="20">
        <v>448992</v>
      </c>
      <c r="J31" s="20">
        <v>448992</v>
      </c>
      <c r="K31" s="20">
        <v>448992</v>
      </c>
      <c r="L31" s="20">
        <v>442790</v>
      </c>
      <c r="M31" s="20">
        <v>440536</v>
      </c>
      <c r="N31" s="20">
        <v>440536</v>
      </c>
      <c r="O31" s="20">
        <v>434239</v>
      </c>
      <c r="P31" s="20">
        <v>432228</v>
      </c>
      <c r="Q31" s="20">
        <v>432228</v>
      </c>
      <c r="R31" s="20">
        <v>432228</v>
      </c>
      <c r="S31" s="20">
        <v>409591</v>
      </c>
      <c r="T31" s="20">
        <v>408423</v>
      </c>
      <c r="U31" s="20">
        <v>400255</v>
      </c>
      <c r="V31" s="20">
        <v>400255</v>
      </c>
      <c r="W31" s="20">
        <v>400255</v>
      </c>
      <c r="X31" s="20"/>
      <c r="Y31" s="20">
        <v>400255</v>
      </c>
      <c r="Z31" s="21"/>
      <c r="AA31" s="22"/>
    </row>
    <row r="32" spans="1:27" ht="13.5">
      <c r="A32" s="23" t="s">
        <v>57</v>
      </c>
      <c r="B32" s="17"/>
      <c r="C32" s="18">
        <v>29848232</v>
      </c>
      <c r="D32" s="18">
        <v>29848232</v>
      </c>
      <c r="E32" s="19">
        <v>21935172</v>
      </c>
      <c r="F32" s="20">
        <v>44234927</v>
      </c>
      <c r="G32" s="20">
        <v>24589369</v>
      </c>
      <c r="H32" s="20">
        <v>30005237</v>
      </c>
      <c r="I32" s="20">
        <v>29402156</v>
      </c>
      <c r="J32" s="20">
        <v>29402156</v>
      </c>
      <c r="K32" s="20">
        <v>19178339</v>
      </c>
      <c r="L32" s="20">
        <v>10130755</v>
      </c>
      <c r="M32" s="20">
        <v>16078174</v>
      </c>
      <c r="N32" s="20">
        <v>16078174</v>
      </c>
      <c r="O32" s="20">
        <v>14169724</v>
      </c>
      <c r="P32" s="20">
        <v>15160148</v>
      </c>
      <c r="Q32" s="20">
        <v>15160148</v>
      </c>
      <c r="R32" s="20">
        <v>15160148</v>
      </c>
      <c r="S32" s="20">
        <v>19158653</v>
      </c>
      <c r="T32" s="20">
        <v>18060871</v>
      </c>
      <c r="U32" s="20">
        <v>12151041</v>
      </c>
      <c r="V32" s="20">
        <v>12151041</v>
      </c>
      <c r="W32" s="20">
        <v>12151041</v>
      </c>
      <c r="X32" s="20">
        <v>44234927</v>
      </c>
      <c r="Y32" s="20">
        <v>-32083886</v>
      </c>
      <c r="Z32" s="21">
        <v>-72.53</v>
      </c>
      <c r="AA32" s="22">
        <v>44234927</v>
      </c>
    </row>
    <row r="33" spans="1:27" ht="13.5">
      <c r="A33" s="23" t="s">
        <v>58</v>
      </c>
      <c r="B33" s="17"/>
      <c r="C33" s="18">
        <v>6916687</v>
      </c>
      <c r="D33" s="18">
        <v>6916687</v>
      </c>
      <c r="E33" s="19"/>
      <c r="F33" s="20"/>
      <c r="G33" s="20">
        <v>10551436</v>
      </c>
      <c r="H33" s="20">
        <v>10548667</v>
      </c>
      <c r="I33" s="20">
        <v>312694</v>
      </c>
      <c r="J33" s="20">
        <v>312694</v>
      </c>
      <c r="K33" s="20">
        <v>10483818</v>
      </c>
      <c r="L33" s="20">
        <v>10414110</v>
      </c>
      <c r="M33" s="20">
        <v>10404817</v>
      </c>
      <c r="N33" s="20">
        <v>10404817</v>
      </c>
      <c r="O33" s="20">
        <v>10404817</v>
      </c>
      <c r="P33" s="20">
        <v>5399793</v>
      </c>
      <c r="Q33" s="20">
        <v>5399793</v>
      </c>
      <c r="R33" s="20">
        <v>5399793</v>
      </c>
      <c r="S33" s="20">
        <v>10388175</v>
      </c>
      <c r="T33" s="20">
        <v>10581497</v>
      </c>
      <c r="U33" s="20">
        <v>10366161</v>
      </c>
      <c r="V33" s="20">
        <v>10366161</v>
      </c>
      <c r="W33" s="20">
        <v>10366161</v>
      </c>
      <c r="X33" s="20"/>
      <c r="Y33" s="20">
        <v>10366161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40498561</v>
      </c>
      <c r="D34" s="29">
        <f>SUM(D29:D33)</f>
        <v>40498561</v>
      </c>
      <c r="E34" s="30">
        <f t="shared" si="3"/>
        <v>26838548</v>
      </c>
      <c r="F34" s="31">
        <f t="shared" si="3"/>
        <v>45758246</v>
      </c>
      <c r="G34" s="31">
        <f t="shared" si="3"/>
        <v>35590942</v>
      </c>
      <c r="H34" s="31">
        <f t="shared" si="3"/>
        <v>41003405</v>
      </c>
      <c r="I34" s="31">
        <f t="shared" si="3"/>
        <v>33391686</v>
      </c>
      <c r="J34" s="31">
        <f t="shared" si="3"/>
        <v>33391686</v>
      </c>
      <c r="K34" s="31">
        <f t="shared" si="3"/>
        <v>30111149</v>
      </c>
      <c r="L34" s="31">
        <f t="shared" si="3"/>
        <v>20987655</v>
      </c>
      <c r="M34" s="31">
        <f t="shared" si="3"/>
        <v>26923527</v>
      </c>
      <c r="N34" s="31">
        <f t="shared" si="3"/>
        <v>26923527</v>
      </c>
      <c r="O34" s="31">
        <f t="shared" si="3"/>
        <v>25008780</v>
      </c>
      <c r="P34" s="31">
        <f t="shared" si="3"/>
        <v>20992169</v>
      </c>
      <c r="Q34" s="31">
        <f t="shared" si="3"/>
        <v>20992169</v>
      </c>
      <c r="R34" s="31">
        <f t="shared" si="3"/>
        <v>20992169</v>
      </c>
      <c r="S34" s="31">
        <f t="shared" si="3"/>
        <v>29956419</v>
      </c>
      <c r="T34" s="31">
        <f t="shared" si="3"/>
        <v>29050791</v>
      </c>
      <c r="U34" s="31">
        <f t="shared" si="3"/>
        <v>22917457</v>
      </c>
      <c r="V34" s="31">
        <f t="shared" si="3"/>
        <v>22917457</v>
      </c>
      <c r="W34" s="31">
        <f t="shared" si="3"/>
        <v>22917457</v>
      </c>
      <c r="X34" s="31">
        <f t="shared" si="3"/>
        <v>45758246</v>
      </c>
      <c r="Y34" s="31">
        <f t="shared" si="3"/>
        <v>-22840789</v>
      </c>
      <c r="Z34" s="32">
        <f>+IF(X34&lt;&gt;0,+(Y34/X34)*100,0)</f>
        <v>-49.91622493571978</v>
      </c>
      <c r="AA34" s="33">
        <f>SUM(AA29:AA33)</f>
        <v>45758246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3495037</v>
      </c>
      <c r="D37" s="18">
        <v>3495037</v>
      </c>
      <c r="E37" s="19">
        <v>14889748</v>
      </c>
      <c r="F37" s="20">
        <v>5065676</v>
      </c>
      <c r="G37" s="20"/>
      <c r="H37" s="20">
        <v>1860021</v>
      </c>
      <c r="I37" s="20">
        <v>2594761</v>
      </c>
      <c r="J37" s="20">
        <v>2594761</v>
      </c>
      <c r="K37" s="20">
        <v>1513677</v>
      </c>
      <c r="L37" s="20">
        <v>1367150</v>
      </c>
      <c r="M37" s="20">
        <v>1199307</v>
      </c>
      <c r="N37" s="20">
        <v>1199307</v>
      </c>
      <c r="O37" s="20">
        <v>1026135</v>
      </c>
      <c r="P37" s="20">
        <v>852963</v>
      </c>
      <c r="Q37" s="20">
        <v>852963</v>
      </c>
      <c r="R37" s="20">
        <v>852963</v>
      </c>
      <c r="S37" s="20">
        <v>506619</v>
      </c>
      <c r="T37" s="20">
        <v>466220</v>
      </c>
      <c r="U37" s="20">
        <v>486638</v>
      </c>
      <c r="V37" s="20">
        <v>486638</v>
      </c>
      <c r="W37" s="20">
        <v>486638</v>
      </c>
      <c r="X37" s="20">
        <v>5065676</v>
      </c>
      <c r="Y37" s="20">
        <v>-4579038</v>
      </c>
      <c r="Z37" s="21">
        <v>-90.39</v>
      </c>
      <c r="AA37" s="22">
        <v>5065676</v>
      </c>
    </row>
    <row r="38" spans="1:27" ht="13.5">
      <c r="A38" s="23" t="s">
        <v>58</v>
      </c>
      <c r="B38" s="17"/>
      <c r="C38" s="18">
        <v>6802069</v>
      </c>
      <c r="D38" s="18">
        <v>6802069</v>
      </c>
      <c r="E38" s="19">
        <v>6462369</v>
      </c>
      <c r="F38" s="20">
        <v>3519510</v>
      </c>
      <c r="G38" s="20">
        <v>2033193</v>
      </c>
      <c r="H38" s="20"/>
      <c r="I38" s="20">
        <v>6148207</v>
      </c>
      <c r="J38" s="20">
        <v>6148207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3519510</v>
      </c>
      <c r="Y38" s="20">
        <v>-3519510</v>
      </c>
      <c r="Z38" s="21">
        <v>-100</v>
      </c>
      <c r="AA38" s="22">
        <v>3519510</v>
      </c>
    </row>
    <row r="39" spans="1:27" ht="13.5">
      <c r="A39" s="27" t="s">
        <v>61</v>
      </c>
      <c r="B39" s="35"/>
      <c r="C39" s="29">
        <f aca="true" t="shared" si="4" ref="C39:Y39">SUM(C37:C38)</f>
        <v>10297106</v>
      </c>
      <c r="D39" s="29">
        <f>SUM(D37:D38)</f>
        <v>10297106</v>
      </c>
      <c r="E39" s="36">
        <f t="shared" si="4"/>
        <v>21352117</v>
      </c>
      <c r="F39" s="37">
        <f t="shared" si="4"/>
        <v>8585186</v>
      </c>
      <c r="G39" s="37">
        <f t="shared" si="4"/>
        <v>2033193</v>
      </c>
      <c r="H39" s="37">
        <f t="shared" si="4"/>
        <v>1860021</v>
      </c>
      <c r="I39" s="37">
        <f t="shared" si="4"/>
        <v>8742968</v>
      </c>
      <c r="J39" s="37">
        <f t="shared" si="4"/>
        <v>8742968</v>
      </c>
      <c r="K39" s="37">
        <f t="shared" si="4"/>
        <v>1513677</v>
      </c>
      <c r="L39" s="37">
        <f t="shared" si="4"/>
        <v>1367150</v>
      </c>
      <c r="M39" s="37">
        <f t="shared" si="4"/>
        <v>1199307</v>
      </c>
      <c r="N39" s="37">
        <f t="shared" si="4"/>
        <v>1199307</v>
      </c>
      <c r="O39" s="37">
        <f t="shared" si="4"/>
        <v>1026135</v>
      </c>
      <c r="P39" s="37">
        <f t="shared" si="4"/>
        <v>852963</v>
      </c>
      <c r="Q39" s="37">
        <f t="shared" si="4"/>
        <v>852963</v>
      </c>
      <c r="R39" s="37">
        <f t="shared" si="4"/>
        <v>852963</v>
      </c>
      <c r="S39" s="37">
        <f t="shared" si="4"/>
        <v>506619</v>
      </c>
      <c r="T39" s="37">
        <f t="shared" si="4"/>
        <v>466220</v>
      </c>
      <c r="U39" s="37">
        <f t="shared" si="4"/>
        <v>486638</v>
      </c>
      <c r="V39" s="37">
        <f t="shared" si="4"/>
        <v>486638</v>
      </c>
      <c r="W39" s="37">
        <f t="shared" si="4"/>
        <v>486638</v>
      </c>
      <c r="X39" s="37">
        <f t="shared" si="4"/>
        <v>8585186</v>
      </c>
      <c r="Y39" s="37">
        <f t="shared" si="4"/>
        <v>-8098548</v>
      </c>
      <c r="Z39" s="38">
        <f>+IF(X39&lt;&gt;0,+(Y39/X39)*100,0)</f>
        <v>-94.33165455005867</v>
      </c>
      <c r="AA39" s="39">
        <f>SUM(AA37:AA38)</f>
        <v>8585186</v>
      </c>
    </row>
    <row r="40" spans="1:27" ht="13.5">
      <c r="A40" s="27" t="s">
        <v>62</v>
      </c>
      <c r="B40" s="28"/>
      <c r="C40" s="29">
        <f aca="true" t="shared" si="5" ref="C40:Y40">+C34+C39</f>
        <v>50795667</v>
      </c>
      <c r="D40" s="29">
        <f>+D34+D39</f>
        <v>50795667</v>
      </c>
      <c r="E40" s="30">
        <f t="shared" si="5"/>
        <v>48190665</v>
      </c>
      <c r="F40" s="31">
        <f t="shared" si="5"/>
        <v>54343432</v>
      </c>
      <c r="G40" s="31">
        <f t="shared" si="5"/>
        <v>37624135</v>
      </c>
      <c r="H40" s="31">
        <f t="shared" si="5"/>
        <v>42863426</v>
      </c>
      <c r="I40" s="31">
        <f t="shared" si="5"/>
        <v>42134654</v>
      </c>
      <c r="J40" s="31">
        <f t="shared" si="5"/>
        <v>42134654</v>
      </c>
      <c r="K40" s="31">
        <f t="shared" si="5"/>
        <v>31624826</v>
      </c>
      <c r="L40" s="31">
        <f t="shared" si="5"/>
        <v>22354805</v>
      </c>
      <c r="M40" s="31">
        <f t="shared" si="5"/>
        <v>28122834</v>
      </c>
      <c r="N40" s="31">
        <f t="shared" si="5"/>
        <v>28122834</v>
      </c>
      <c r="O40" s="31">
        <f t="shared" si="5"/>
        <v>26034915</v>
      </c>
      <c r="P40" s="31">
        <f t="shared" si="5"/>
        <v>21845132</v>
      </c>
      <c r="Q40" s="31">
        <f t="shared" si="5"/>
        <v>21845132</v>
      </c>
      <c r="R40" s="31">
        <f t="shared" si="5"/>
        <v>21845132</v>
      </c>
      <c r="S40" s="31">
        <f t="shared" si="5"/>
        <v>30463038</v>
      </c>
      <c r="T40" s="31">
        <f t="shared" si="5"/>
        <v>29517011</v>
      </c>
      <c r="U40" s="31">
        <f t="shared" si="5"/>
        <v>23404095</v>
      </c>
      <c r="V40" s="31">
        <f t="shared" si="5"/>
        <v>23404095</v>
      </c>
      <c r="W40" s="31">
        <f t="shared" si="5"/>
        <v>23404095</v>
      </c>
      <c r="X40" s="31">
        <f t="shared" si="5"/>
        <v>54343432</v>
      </c>
      <c r="Y40" s="31">
        <f t="shared" si="5"/>
        <v>-30939337</v>
      </c>
      <c r="Z40" s="32">
        <f>+IF(X40&lt;&gt;0,+(Y40/X40)*100,0)</f>
        <v>-56.932983180009685</v>
      </c>
      <c r="AA40" s="33">
        <f>+AA34+AA39</f>
        <v>54343432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262632461</v>
      </c>
      <c r="D42" s="43">
        <f>+D25-D40</f>
        <v>262632461</v>
      </c>
      <c r="E42" s="44">
        <f t="shared" si="6"/>
        <v>324262277</v>
      </c>
      <c r="F42" s="45">
        <f t="shared" si="6"/>
        <v>357519684</v>
      </c>
      <c r="G42" s="45">
        <f t="shared" si="6"/>
        <v>294434308</v>
      </c>
      <c r="H42" s="45">
        <f t="shared" si="6"/>
        <v>293204314</v>
      </c>
      <c r="I42" s="45">
        <f t="shared" si="6"/>
        <v>346532359</v>
      </c>
      <c r="J42" s="45">
        <f t="shared" si="6"/>
        <v>346532359</v>
      </c>
      <c r="K42" s="45">
        <f t="shared" si="6"/>
        <v>290959100</v>
      </c>
      <c r="L42" s="45">
        <f t="shared" si="6"/>
        <v>316159509</v>
      </c>
      <c r="M42" s="45">
        <f t="shared" si="6"/>
        <v>310325588</v>
      </c>
      <c r="N42" s="45">
        <f t="shared" si="6"/>
        <v>310325588</v>
      </c>
      <c r="O42" s="45">
        <f t="shared" si="6"/>
        <v>314659349</v>
      </c>
      <c r="P42" s="45">
        <f t="shared" si="6"/>
        <v>315190395</v>
      </c>
      <c r="Q42" s="45">
        <f t="shared" si="6"/>
        <v>315190395</v>
      </c>
      <c r="R42" s="45">
        <f t="shared" si="6"/>
        <v>315190395</v>
      </c>
      <c r="S42" s="45">
        <f t="shared" si="6"/>
        <v>336949551</v>
      </c>
      <c r="T42" s="45">
        <f t="shared" si="6"/>
        <v>337911832</v>
      </c>
      <c r="U42" s="45">
        <f t="shared" si="6"/>
        <v>331527301</v>
      </c>
      <c r="V42" s="45">
        <f t="shared" si="6"/>
        <v>331527301</v>
      </c>
      <c r="W42" s="45">
        <f t="shared" si="6"/>
        <v>331527301</v>
      </c>
      <c r="X42" s="45">
        <f t="shared" si="6"/>
        <v>357519684</v>
      </c>
      <c r="Y42" s="45">
        <f t="shared" si="6"/>
        <v>-25992383</v>
      </c>
      <c r="Z42" s="46">
        <f>+IF(X42&lt;&gt;0,+(Y42/X42)*100,0)</f>
        <v>-7.270196345329059</v>
      </c>
      <c r="AA42" s="47">
        <f>+AA25-AA40</f>
        <v>357519684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262632461</v>
      </c>
      <c r="D45" s="18">
        <v>262632461</v>
      </c>
      <c r="E45" s="19">
        <v>324262277</v>
      </c>
      <c r="F45" s="20">
        <v>357519684</v>
      </c>
      <c r="G45" s="20">
        <v>294434308</v>
      </c>
      <c r="H45" s="20">
        <v>293204314</v>
      </c>
      <c r="I45" s="20">
        <v>346532359</v>
      </c>
      <c r="J45" s="20">
        <v>346532359</v>
      </c>
      <c r="K45" s="20">
        <v>290959100</v>
      </c>
      <c r="L45" s="20">
        <v>316159509</v>
      </c>
      <c r="M45" s="20">
        <v>310325588</v>
      </c>
      <c r="N45" s="20">
        <v>310325588</v>
      </c>
      <c r="O45" s="20">
        <v>314659349</v>
      </c>
      <c r="P45" s="20">
        <v>315190395</v>
      </c>
      <c r="Q45" s="20">
        <v>315190395</v>
      </c>
      <c r="R45" s="20">
        <v>315190395</v>
      </c>
      <c r="S45" s="20">
        <v>336949551</v>
      </c>
      <c r="T45" s="20">
        <v>337911832</v>
      </c>
      <c r="U45" s="20">
        <v>331527301</v>
      </c>
      <c r="V45" s="20">
        <v>331527301</v>
      </c>
      <c r="W45" s="20">
        <v>331527301</v>
      </c>
      <c r="X45" s="20">
        <v>357519684</v>
      </c>
      <c r="Y45" s="20">
        <v>-25992383</v>
      </c>
      <c r="Z45" s="48">
        <v>-7.27</v>
      </c>
      <c r="AA45" s="22">
        <v>357519684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262632461</v>
      </c>
      <c r="D48" s="51">
        <f>SUM(D45:D47)</f>
        <v>262632461</v>
      </c>
      <c r="E48" s="52">
        <f t="shared" si="7"/>
        <v>324262277</v>
      </c>
      <c r="F48" s="53">
        <f t="shared" si="7"/>
        <v>357519684</v>
      </c>
      <c r="G48" s="53">
        <f t="shared" si="7"/>
        <v>294434308</v>
      </c>
      <c r="H48" s="53">
        <f t="shared" si="7"/>
        <v>293204314</v>
      </c>
      <c r="I48" s="53">
        <f t="shared" si="7"/>
        <v>346532359</v>
      </c>
      <c r="J48" s="53">
        <f t="shared" si="7"/>
        <v>346532359</v>
      </c>
      <c r="K48" s="53">
        <f t="shared" si="7"/>
        <v>290959100</v>
      </c>
      <c r="L48" s="53">
        <f t="shared" si="7"/>
        <v>316159509</v>
      </c>
      <c r="M48" s="53">
        <f t="shared" si="7"/>
        <v>310325588</v>
      </c>
      <c r="N48" s="53">
        <f t="shared" si="7"/>
        <v>310325588</v>
      </c>
      <c r="O48" s="53">
        <f t="shared" si="7"/>
        <v>314659349</v>
      </c>
      <c r="P48" s="53">
        <f t="shared" si="7"/>
        <v>315190395</v>
      </c>
      <c r="Q48" s="53">
        <f t="shared" si="7"/>
        <v>315190395</v>
      </c>
      <c r="R48" s="53">
        <f t="shared" si="7"/>
        <v>315190395</v>
      </c>
      <c r="S48" s="53">
        <f t="shared" si="7"/>
        <v>336949551</v>
      </c>
      <c r="T48" s="53">
        <f t="shared" si="7"/>
        <v>337911832</v>
      </c>
      <c r="U48" s="53">
        <f t="shared" si="7"/>
        <v>331527301</v>
      </c>
      <c r="V48" s="53">
        <f t="shared" si="7"/>
        <v>331527301</v>
      </c>
      <c r="W48" s="53">
        <f t="shared" si="7"/>
        <v>331527301</v>
      </c>
      <c r="X48" s="53">
        <f t="shared" si="7"/>
        <v>357519684</v>
      </c>
      <c r="Y48" s="53">
        <f t="shared" si="7"/>
        <v>-25992383</v>
      </c>
      <c r="Z48" s="54">
        <f>+IF(X48&lt;&gt;0,+(Y48/X48)*100,0)</f>
        <v>-7.270196345329059</v>
      </c>
      <c r="AA48" s="55">
        <f>SUM(AA45:AA47)</f>
        <v>357519684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126554326</v>
      </c>
      <c r="D6" s="18">
        <v>126554326</v>
      </c>
      <c r="E6" s="19">
        <v>7000</v>
      </c>
      <c r="F6" s="20">
        <v>24226000</v>
      </c>
      <c r="G6" s="20">
        <v>67773947</v>
      </c>
      <c r="H6" s="20">
        <v>26154529</v>
      </c>
      <c r="I6" s="20">
        <v>75511398</v>
      </c>
      <c r="J6" s="20">
        <v>75511398</v>
      </c>
      <c r="K6" s="20">
        <v>27139207</v>
      </c>
      <c r="L6" s="20">
        <v>69873685</v>
      </c>
      <c r="M6" s="20">
        <v>7000</v>
      </c>
      <c r="N6" s="20">
        <v>7000</v>
      </c>
      <c r="O6" s="20">
        <v>29592855</v>
      </c>
      <c r="P6" s="20">
        <v>4659408</v>
      </c>
      <c r="Q6" s="20">
        <v>139999216</v>
      </c>
      <c r="R6" s="20">
        <v>139999216</v>
      </c>
      <c r="S6" s="20">
        <v>19395895</v>
      </c>
      <c r="T6" s="20">
        <v>61605527</v>
      </c>
      <c r="U6" s="20">
        <v>41181646</v>
      </c>
      <c r="V6" s="20">
        <v>41181646</v>
      </c>
      <c r="W6" s="20">
        <v>41181646</v>
      </c>
      <c r="X6" s="20">
        <v>24226000</v>
      </c>
      <c r="Y6" s="20">
        <v>16955646</v>
      </c>
      <c r="Z6" s="21">
        <v>69.99</v>
      </c>
      <c r="AA6" s="22">
        <v>24226000</v>
      </c>
    </row>
    <row r="7" spans="1:27" ht="13.5">
      <c r="A7" s="23" t="s">
        <v>34</v>
      </c>
      <c r="B7" s="17"/>
      <c r="C7" s="18"/>
      <c r="D7" s="18"/>
      <c r="E7" s="19">
        <v>164854000</v>
      </c>
      <c r="F7" s="20">
        <v>39413000</v>
      </c>
      <c r="G7" s="20">
        <v>176721000</v>
      </c>
      <c r="H7" s="20">
        <v>207213000</v>
      </c>
      <c r="I7" s="20">
        <v>159286000</v>
      </c>
      <c r="J7" s="20">
        <v>159286000</v>
      </c>
      <c r="K7" s="20">
        <v>99099443</v>
      </c>
      <c r="L7" s="20">
        <v>69705631</v>
      </c>
      <c r="M7" s="20">
        <v>115971000</v>
      </c>
      <c r="N7" s="20">
        <v>115971000</v>
      </c>
      <c r="O7" s="20">
        <v>9417438</v>
      </c>
      <c r="P7" s="20">
        <v>9417438</v>
      </c>
      <c r="Q7" s="20"/>
      <c r="R7" s="20"/>
      <c r="S7" s="20"/>
      <c r="T7" s="20">
        <v>138592000</v>
      </c>
      <c r="U7" s="20">
        <v>138592000</v>
      </c>
      <c r="V7" s="20">
        <v>138592000</v>
      </c>
      <c r="W7" s="20">
        <v>138592000</v>
      </c>
      <c r="X7" s="20">
        <v>39413000</v>
      </c>
      <c r="Y7" s="20">
        <v>99179000</v>
      </c>
      <c r="Z7" s="21">
        <v>251.64</v>
      </c>
      <c r="AA7" s="22">
        <v>39413000</v>
      </c>
    </row>
    <row r="8" spans="1:27" ht="13.5">
      <c r="A8" s="23" t="s">
        <v>35</v>
      </c>
      <c r="B8" s="17"/>
      <c r="C8" s="18">
        <v>126138226</v>
      </c>
      <c r="D8" s="18">
        <v>126138226</v>
      </c>
      <c r="E8" s="19">
        <v>287226000</v>
      </c>
      <c r="F8" s="20">
        <v>291299000</v>
      </c>
      <c r="G8" s="20">
        <v>355434927</v>
      </c>
      <c r="H8" s="20">
        <v>373492570</v>
      </c>
      <c r="I8" s="20">
        <v>383324442</v>
      </c>
      <c r="J8" s="20">
        <v>383324442</v>
      </c>
      <c r="K8" s="20">
        <v>514205195</v>
      </c>
      <c r="L8" s="20">
        <v>496003354</v>
      </c>
      <c r="M8" s="20">
        <v>175145000</v>
      </c>
      <c r="N8" s="20">
        <v>175145000</v>
      </c>
      <c r="O8" s="20">
        <v>176170965</v>
      </c>
      <c r="P8" s="20">
        <v>193484137</v>
      </c>
      <c r="Q8" s="20">
        <v>189734563</v>
      </c>
      <c r="R8" s="20">
        <v>189734563</v>
      </c>
      <c r="S8" s="20">
        <v>172451295</v>
      </c>
      <c r="T8" s="20">
        <v>205933939</v>
      </c>
      <c r="U8" s="20">
        <v>206933939</v>
      </c>
      <c r="V8" s="20">
        <v>206933939</v>
      </c>
      <c r="W8" s="20">
        <v>206933939</v>
      </c>
      <c r="X8" s="20">
        <v>291299000</v>
      </c>
      <c r="Y8" s="20">
        <v>-84365061</v>
      </c>
      <c r="Z8" s="21">
        <v>-28.96</v>
      </c>
      <c r="AA8" s="22">
        <v>291299000</v>
      </c>
    </row>
    <row r="9" spans="1:27" ht="13.5">
      <c r="A9" s="23" t="s">
        <v>36</v>
      </c>
      <c r="B9" s="17"/>
      <c r="C9" s="18">
        <v>10821349</v>
      </c>
      <c r="D9" s="18">
        <v>10821349</v>
      </c>
      <c r="E9" s="19">
        <v>15768000</v>
      </c>
      <c r="F9" s="20">
        <v>15768000</v>
      </c>
      <c r="G9" s="20">
        <v>190740097</v>
      </c>
      <c r="H9" s="20">
        <v>186151211</v>
      </c>
      <c r="I9" s="20">
        <v>183624558</v>
      </c>
      <c r="J9" s="20">
        <v>183624558</v>
      </c>
      <c r="K9" s="20">
        <v>5500235</v>
      </c>
      <c r="L9" s="20">
        <v>5523676</v>
      </c>
      <c r="M9" s="20">
        <v>10337000</v>
      </c>
      <c r="N9" s="20">
        <v>10337000</v>
      </c>
      <c r="O9" s="20">
        <v>5494000</v>
      </c>
      <c r="P9" s="20">
        <v>5494000</v>
      </c>
      <c r="Q9" s="20">
        <v>6138170</v>
      </c>
      <c r="R9" s="20">
        <v>6138170</v>
      </c>
      <c r="S9" s="20">
        <v>10281742</v>
      </c>
      <c r="T9" s="20">
        <v>2037000</v>
      </c>
      <c r="U9" s="20">
        <v>2037000</v>
      </c>
      <c r="V9" s="20">
        <v>2037000</v>
      </c>
      <c r="W9" s="20">
        <v>2037000</v>
      </c>
      <c r="X9" s="20">
        <v>15768000</v>
      </c>
      <c r="Y9" s="20">
        <v>-13731000</v>
      </c>
      <c r="Z9" s="21">
        <v>-87.08</v>
      </c>
      <c r="AA9" s="22">
        <v>15768000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117068064</v>
      </c>
      <c r="H10" s="24">
        <v>117068064</v>
      </c>
      <c r="I10" s="24">
        <v>2840198</v>
      </c>
      <c r="J10" s="20">
        <v>2840198</v>
      </c>
      <c r="K10" s="24">
        <v>5046096</v>
      </c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4588990</v>
      </c>
      <c r="D11" s="18">
        <v>4588990</v>
      </c>
      <c r="E11" s="19">
        <v>7798000</v>
      </c>
      <c r="F11" s="20">
        <v>7798000</v>
      </c>
      <c r="G11" s="20">
        <v>4960437</v>
      </c>
      <c r="H11" s="20">
        <v>4960437</v>
      </c>
      <c r="I11" s="20">
        <v>4960437</v>
      </c>
      <c r="J11" s="20">
        <v>4960437</v>
      </c>
      <c r="K11" s="20">
        <v>5093962</v>
      </c>
      <c r="L11" s="20">
        <v>5249284</v>
      </c>
      <c r="M11" s="20">
        <v>5441000</v>
      </c>
      <c r="N11" s="20">
        <v>5441000</v>
      </c>
      <c r="O11" s="20">
        <v>4272987</v>
      </c>
      <c r="P11" s="20">
        <v>3967531</v>
      </c>
      <c r="Q11" s="20">
        <v>4172850</v>
      </c>
      <c r="R11" s="20">
        <v>4172850</v>
      </c>
      <c r="S11" s="20">
        <v>4500200</v>
      </c>
      <c r="T11" s="20">
        <v>4651551</v>
      </c>
      <c r="U11" s="20">
        <v>4651551</v>
      </c>
      <c r="V11" s="20">
        <v>4651551</v>
      </c>
      <c r="W11" s="20">
        <v>4651551</v>
      </c>
      <c r="X11" s="20">
        <v>7798000</v>
      </c>
      <c r="Y11" s="20">
        <v>-3146449</v>
      </c>
      <c r="Z11" s="21">
        <v>-40.35</v>
      </c>
      <c r="AA11" s="22">
        <v>7798000</v>
      </c>
    </row>
    <row r="12" spans="1:27" ht="13.5">
      <c r="A12" s="27" t="s">
        <v>39</v>
      </c>
      <c r="B12" s="28"/>
      <c r="C12" s="29">
        <f aca="true" t="shared" si="0" ref="C12:Y12">SUM(C6:C11)</f>
        <v>268102891</v>
      </c>
      <c r="D12" s="29">
        <f>SUM(D6:D11)</f>
        <v>268102891</v>
      </c>
      <c r="E12" s="30">
        <f t="shared" si="0"/>
        <v>475653000</v>
      </c>
      <c r="F12" s="31">
        <f t="shared" si="0"/>
        <v>378504000</v>
      </c>
      <c r="G12" s="31">
        <f t="shared" si="0"/>
        <v>912698472</v>
      </c>
      <c r="H12" s="31">
        <f t="shared" si="0"/>
        <v>915039811</v>
      </c>
      <c r="I12" s="31">
        <f t="shared" si="0"/>
        <v>809547033</v>
      </c>
      <c r="J12" s="31">
        <f t="shared" si="0"/>
        <v>809547033</v>
      </c>
      <c r="K12" s="31">
        <f t="shared" si="0"/>
        <v>656084138</v>
      </c>
      <c r="L12" s="31">
        <f t="shared" si="0"/>
        <v>646355630</v>
      </c>
      <c r="M12" s="31">
        <f t="shared" si="0"/>
        <v>306901000</v>
      </c>
      <c r="N12" s="31">
        <f t="shared" si="0"/>
        <v>306901000</v>
      </c>
      <c r="O12" s="31">
        <f t="shared" si="0"/>
        <v>224948245</v>
      </c>
      <c r="P12" s="31">
        <f t="shared" si="0"/>
        <v>217022514</v>
      </c>
      <c r="Q12" s="31">
        <f t="shared" si="0"/>
        <v>340044799</v>
      </c>
      <c r="R12" s="31">
        <f t="shared" si="0"/>
        <v>340044799</v>
      </c>
      <c r="S12" s="31">
        <f t="shared" si="0"/>
        <v>206629132</v>
      </c>
      <c r="T12" s="31">
        <f t="shared" si="0"/>
        <v>412820017</v>
      </c>
      <c r="U12" s="31">
        <f t="shared" si="0"/>
        <v>393396136</v>
      </c>
      <c r="V12" s="31">
        <f t="shared" si="0"/>
        <v>393396136</v>
      </c>
      <c r="W12" s="31">
        <f t="shared" si="0"/>
        <v>393396136</v>
      </c>
      <c r="X12" s="31">
        <f t="shared" si="0"/>
        <v>378504000</v>
      </c>
      <c r="Y12" s="31">
        <f t="shared" si="0"/>
        <v>14892136</v>
      </c>
      <c r="Z12" s="32">
        <f>+IF(X12&lt;&gt;0,+(Y12/X12)*100,0)</f>
        <v>3.9344725551117032</v>
      </c>
      <c r="AA12" s="33">
        <f>SUM(AA6:AA11)</f>
        <v>378504000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1482943918</v>
      </c>
      <c r="D19" s="18">
        <v>1482943918</v>
      </c>
      <c r="E19" s="19">
        <v>1191410000</v>
      </c>
      <c r="F19" s="20">
        <v>2252644000</v>
      </c>
      <c r="G19" s="20">
        <v>1889844713</v>
      </c>
      <c r="H19" s="20">
        <v>1889844713</v>
      </c>
      <c r="I19" s="20">
        <v>1889844713</v>
      </c>
      <c r="J19" s="20">
        <v>1889844713</v>
      </c>
      <c r="K19" s="20">
        <v>1481910844</v>
      </c>
      <c r="L19" s="20">
        <v>1482991942</v>
      </c>
      <c r="M19" s="20">
        <v>1482944000</v>
      </c>
      <c r="N19" s="20">
        <v>1482944000</v>
      </c>
      <c r="O19" s="20">
        <v>1482943918</v>
      </c>
      <c r="P19" s="20">
        <v>1482943918</v>
      </c>
      <c r="Q19" s="20">
        <v>1482943918</v>
      </c>
      <c r="R19" s="20">
        <v>1482943918</v>
      </c>
      <c r="S19" s="20">
        <v>1482943918</v>
      </c>
      <c r="T19" s="20">
        <v>1482943918</v>
      </c>
      <c r="U19" s="20">
        <v>1482943918</v>
      </c>
      <c r="V19" s="20">
        <v>1482943918</v>
      </c>
      <c r="W19" s="20">
        <v>1482943918</v>
      </c>
      <c r="X19" s="20">
        <v>2252644000</v>
      </c>
      <c r="Y19" s="20">
        <v>-769700082</v>
      </c>
      <c r="Z19" s="21">
        <v>-34.17</v>
      </c>
      <c r="AA19" s="22">
        <v>2252644000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108870</v>
      </c>
      <c r="D22" s="18">
        <v>108870</v>
      </c>
      <c r="E22" s="19">
        <v>45000</v>
      </c>
      <c r="F22" s="20">
        <v>109000</v>
      </c>
      <c r="G22" s="20">
        <v>108870</v>
      </c>
      <c r="H22" s="20">
        <v>108870</v>
      </c>
      <c r="I22" s="20">
        <v>108870</v>
      </c>
      <c r="J22" s="20">
        <v>108870</v>
      </c>
      <c r="K22" s="20">
        <v>120122</v>
      </c>
      <c r="L22" s="20">
        <v>120122</v>
      </c>
      <c r="M22" s="20">
        <v>109000</v>
      </c>
      <c r="N22" s="20">
        <v>109000</v>
      </c>
      <c r="O22" s="20">
        <v>108870</v>
      </c>
      <c r="P22" s="20">
        <v>108870</v>
      </c>
      <c r="Q22" s="20">
        <v>108870</v>
      </c>
      <c r="R22" s="20">
        <v>108870</v>
      </c>
      <c r="S22" s="20">
        <v>108870</v>
      </c>
      <c r="T22" s="20">
        <v>108870</v>
      </c>
      <c r="U22" s="20">
        <v>108870</v>
      </c>
      <c r="V22" s="20">
        <v>108870</v>
      </c>
      <c r="W22" s="20">
        <v>108870</v>
      </c>
      <c r="X22" s="20">
        <v>109000</v>
      </c>
      <c r="Y22" s="20">
        <v>-130</v>
      </c>
      <c r="Z22" s="21">
        <v>-0.12</v>
      </c>
      <c r="AA22" s="22">
        <v>109000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1483052788</v>
      </c>
      <c r="D24" s="29">
        <f>SUM(D15:D23)</f>
        <v>1483052788</v>
      </c>
      <c r="E24" s="36">
        <f t="shared" si="1"/>
        <v>1191455000</v>
      </c>
      <c r="F24" s="37">
        <f t="shared" si="1"/>
        <v>2252753000</v>
      </c>
      <c r="G24" s="37">
        <f t="shared" si="1"/>
        <v>1889953583</v>
      </c>
      <c r="H24" s="37">
        <f t="shared" si="1"/>
        <v>1889953583</v>
      </c>
      <c r="I24" s="37">
        <f t="shared" si="1"/>
        <v>1889953583</v>
      </c>
      <c r="J24" s="37">
        <f t="shared" si="1"/>
        <v>1889953583</v>
      </c>
      <c r="K24" s="37">
        <f t="shared" si="1"/>
        <v>1482030966</v>
      </c>
      <c r="L24" s="37">
        <f t="shared" si="1"/>
        <v>1483112064</v>
      </c>
      <c r="M24" s="37">
        <f t="shared" si="1"/>
        <v>1483053000</v>
      </c>
      <c r="N24" s="37">
        <f t="shared" si="1"/>
        <v>1483053000</v>
      </c>
      <c r="O24" s="37">
        <f t="shared" si="1"/>
        <v>1483052788</v>
      </c>
      <c r="P24" s="37">
        <f t="shared" si="1"/>
        <v>1483052788</v>
      </c>
      <c r="Q24" s="37">
        <f t="shared" si="1"/>
        <v>1483052788</v>
      </c>
      <c r="R24" s="37">
        <f t="shared" si="1"/>
        <v>1483052788</v>
      </c>
      <c r="S24" s="37">
        <f t="shared" si="1"/>
        <v>1483052788</v>
      </c>
      <c r="T24" s="37">
        <f t="shared" si="1"/>
        <v>1483052788</v>
      </c>
      <c r="U24" s="37">
        <f t="shared" si="1"/>
        <v>1483052788</v>
      </c>
      <c r="V24" s="37">
        <f t="shared" si="1"/>
        <v>1483052788</v>
      </c>
      <c r="W24" s="37">
        <f t="shared" si="1"/>
        <v>1483052788</v>
      </c>
      <c r="X24" s="37">
        <f t="shared" si="1"/>
        <v>2252753000</v>
      </c>
      <c r="Y24" s="37">
        <f t="shared" si="1"/>
        <v>-769700212</v>
      </c>
      <c r="Z24" s="38">
        <f>+IF(X24&lt;&gt;0,+(Y24/X24)*100,0)</f>
        <v>-34.167092974684756</v>
      </c>
      <c r="AA24" s="39">
        <f>SUM(AA15:AA23)</f>
        <v>2252753000</v>
      </c>
    </row>
    <row r="25" spans="1:27" ht="13.5">
      <c r="A25" s="27" t="s">
        <v>51</v>
      </c>
      <c r="B25" s="28"/>
      <c r="C25" s="29">
        <f aca="true" t="shared" si="2" ref="C25:Y25">+C12+C24</f>
        <v>1751155679</v>
      </c>
      <c r="D25" s="29">
        <f>+D12+D24</f>
        <v>1751155679</v>
      </c>
      <c r="E25" s="30">
        <f t="shared" si="2"/>
        <v>1667108000</v>
      </c>
      <c r="F25" s="31">
        <f t="shared" si="2"/>
        <v>2631257000</v>
      </c>
      <c r="G25" s="31">
        <f t="shared" si="2"/>
        <v>2802652055</v>
      </c>
      <c r="H25" s="31">
        <f t="shared" si="2"/>
        <v>2804993394</v>
      </c>
      <c r="I25" s="31">
        <f t="shared" si="2"/>
        <v>2699500616</v>
      </c>
      <c r="J25" s="31">
        <f t="shared" si="2"/>
        <v>2699500616</v>
      </c>
      <c r="K25" s="31">
        <f t="shared" si="2"/>
        <v>2138115104</v>
      </c>
      <c r="L25" s="31">
        <f t="shared" si="2"/>
        <v>2129467694</v>
      </c>
      <c r="M25" s="31">
        <f t="shared" si="2"/>
        <v>1789954000</v>
      </c>
      <c r="N25" s="31">
        <f t="shared" si="2"/>
        <v>1789954000</v>
      </c>
      <c r="O25" s="31">
        <f t="shared" si="2"/>
        <v>1708001033</v>
      </c>
      <c r="P25" s="31">
        <f t="shared" si="2"/>
        <v>1700075302</v>
      </c>
      <c r="Q25" s="31">
        <f t="shared" si="2"/>
        <v>1823097587</v>
      </c>
      <c r="R25" s="31">
        <f t="shared" si="2"/>
        <v>1823097587</v>
      </c>
      <c r="S25" s="31">
        <f t="shared" si="2"/>
        <v>1689681920</v>
      </c>
      <c r="T25" s="31">
        <f t="shared" si="2"/>
        <v>1895872805</v>
      </c>
      <c r="U25" s="31">
        <f t="shared" si="2"/>
        <v>1876448924</v>
      </c>
      <c r="V25" s="31">
        <f t="shared" si="2"/>
        <v>1876448924</v>
      </c>
      <c r="W25" s="31">
        <f t="shared" si="2"/>
        <v>1876448924</v>
      </c>
      <c r="X25" s="31">
        <f t="shared" si="2"/>
        <v>2631257000</v>
      </c>
      <c r="Y25" s="31">
        <f t="shared" si="2"/>
        <v>-754808076</v>
      </c>
      <c r="Z25" s="32">
        <f>+IF(X25&lt;&gt;0,+(Y25/X25)*100,0)</f>
        <v>-28.686216359709448</v>
      </c>
      <c r="AA25" s="33">
        <f>+AA12+AA24</f>
        <v>2631257000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>
        <v>33156000</v>
      </c>
      <c r="N29" s="20">
        <v>33156000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4973971</v>
      </c>
      <c r="D30" s="18">
        <v>4973971</v>
      </c>
      <c r="E30" s="19">
        <v>3543000</v>
      </c>
      <c r="F30" s="20">
        <v>3155000</v>
      </c>
      <c r="G30" s="20">
        <v>2069339</v>
      </c>
      <c r="H30" s="20">
        <v>1854068</v>
      </c>
      <c r="I30" s="20">
        <v>1854068</v>
      </c>
      <c r="J30" s="20">
        <v>1854068</v>
      </c>
      <c r="K30" s="20">
        <v>2914870</v>
      </c>
      <c r="L30" s="20">
        <v>2705674</v>
      </c>
      <c r="M30" s="20">
        <v>2296000</v>
      </c>
      <c r="N30" s="20">
        <v>2296000</v>
      </c>
      <c r="O30" s="20">
        <v>5046096</v>
      </c>
      <c r="P30" s="20">
        <v>5046096</v>
      </c>
      <c r="Q30" s="20">
        <v>5046096</v>
      </c>
      <c r="R30" s="20">
        <v>5046096</v>
      </c>
      <c r="S30" s="20">
        <v>5046096</v>
      </c>
      <c r="T30" s="20"/>
      <c r="U30" s="20"/>
      <c r="V30" s="20"/>
      <c r="W30" s="20"/>
      <c r="X30" s="20">
        <v>3155000</v>
      </c>
      <c r="Y30" s="20">
        <v>-3155000</v>
      </c>
      <c r="Z30" s="21">
        <v>-100</v>
      </c>
      <c r="AA30" s="22">
        <v>3155000</v>
      </c>
    </row>
    <row r="31" spans="1:27" ht="13.5">
      <c r="A31" s="23" t="s">
        <v>56</v>
      </c>
      <c r="B31" s="17"/>
      <c r="C31" s="18">
        <v>9390119</v>
      </c>
      <c r="D31" s="18">
        <v>9390119</v>
      </c>
      <c r="E31" s="19">
        <v>9784000</v>
      </c>
      <c r="F31" s="20">
        <v>9784000</v>
      </c>
      <c r="G31" s="20">
        <v>9410445</v>
      </c>
      <c r="H31" s="20">
        <v>9443202</v>
      </c>
      <c r="I31" s="20">
        <v>9509719</v>
      </c>
      <c r="J31" s="20">
        <v>9509719</v>
      </c>
      <c r="K31" s="20">
        <v>9652626</v>
      </c>
      <c r="L31" s="20">
        <v>9824940</v>
      </c>
      <c r="M31" s="20">
        <v>9878000</v>
      </c>
      <c r="N31" s="20">
        <v>9878000</v>
      </c>
      <c r="O31" s="20">
        <v>9955018</v>
      </c>
      <c r="P31" s="20">
        <v>10004983</v>
      </c>
      <c r="Q31" s="20">
        <v>10004983</v>
      </c>
      <c r="R31" s="20">
        <v>10004983</v>
      </c>
      <c r="S31" s="20">
        <v>10281741</v>
      </c>
      <c r="T31" s="20">
        <v>10371324</v>
      </c>
      <c r="U31" s="20">
        <v>10371324</v>
      </c>
      <c r="V31" s="20">
        <v>10371324</v>
      </c>
      <c r="W31" s="20">
        <v>10371324</v>
      </c>
      <c r="X31" s="20">
        <v>9784000</v>
      </c>
      <c r="Y31" s="20">
        <v>587324</v>
      </c>
      <c r="Z31" s="21">
        <v>6</v>
      </c>
      <c r="AA31" s="22">
        <v>9784000</v>
      </c>
    </row>
    <row r="32" spans="1:27" ht="13.5">
      <c r="A32" s="23" t="s">
        <v>57</v>
      </c>
      <c r="B32" s="17"/>
      <c r="C32" s="18">
        <v>140336498</v>
      </c>
      <c r="D32" s="18">
        <v>140336498</v>
      </c>
      <c r="E32" s="19">
        <v>132486000</v>
      </c>
      <c r="F32" s="20">
        <v>78299000</v>
      </c>
      <c r="G32" s="20">
        <v>63411447</v>
      </c>
      <c r="H32" s="20">
        <v>62669908</v>
      </c>
      <c r="I32" s="20">
        <v>127787704</v>
      </c>
      <c r="J32" s="20">
        <v>127787704</v>
      </c>
      <c r="K32" s="20">
        <v>122184243</v>
      </c>
      <c r="L32" s="20">
        <v>127014785</v>
      </c>
      <c r="M32" s="20">
        <v>87201000</v>
      </c>
      <c r="N32" s="20">
        <v>87201000</v>
      </c>
      <c r="O32" s="20">
        <v>59884011</v>
      </c>
      <c r="P32" s="20">
        <v>48188150</v>
      </c>
      <c r="Q32" s="20">
        <v>176204828</v>
      </c>
      <c r="R32" s="20">
        <v>176204828</v>
      </c>
      <c r="S32" s="20">
        <v>15565995</v>
      </c>
      <c r="T32" s="20">
        <v>79192814</v>
      </c>
      <c r="U32" s="20">
        <v>79192814</v>
      </c>
      <c r="V32" s="20">
        <v>79192814</v>
      </c>
      <c r="W32" s="20">
        <v>79192814</v>
      </c>
      <c r="X32" s="20">
        <v>78299000</v>
      </c>
      <c r="Y32" s="20">
        <v>893814</v>
      </c>
      <c r="Z32" s="21">
        <v>1.14</v>
      </c>
      <c r="AA32" s="22">
        <v>78299000</v>
      </c>
    </row>
    <row r="33" spans="1:27" ht="13.5">
      <c r="A33" s="23" t="s">
        <v>58</v>
      </c>
      <c r="B33" s="17"/>
      <c r="C33" s="18">
        <v>937667</v>
      </c>
      <c r="D33" s="18">
        <v>937667</v>
      </c>
      <c r="E33" s="19">
        <v>23450000</v>
      </c>
      <c r="F33" s="20">
        <v>23450000</v>
      </c>
      <c r="G33" s="20">
        <v>48358104</v>
      </c>
      <c r="H33" s="20">
        <v>48358104</v>
      </c>
      <c r="I33" s="20">
        <v>45358104</v>
      </c>
      <c r="J33" s="20">
        <v>45358104</v>
      </c>
      <c r="K33" s="20">
        <v>11203960</v>
      </c>
      <c r="L33" s="20">
        <v>11203960</v>
      </c>
      <c r="M33" s="20">
        <v>938000</v>
      </c>
      <c r="N33" s="20">
        <v>938000</v>
      </c>
      <c r="O33" s="20">
        <v>42391903</v>
      </c>
      <c r="P33" s="20">
        <v>44823103</v>
      </c>
      <c r="Q33" s="20">
        <v>40391903</v>
      </c>
      <c r="R33" s="20">
        <v>40391903</v>
      </c>
      <c r="S33" s="20">
        <v>38391903</v>
      </c>
      <c r="T33" s="20"/>
      <c r="U33" s="20"/>
      <c r="V33" s="20"/>
      <c r="W33" s="20"/>
      <c r="X33" s="20">
        <v>23450000</v>
      </c>
      <c r="Y33" s="20">
        <v>-23450000</v>
      </c>
      <c r="Z33" s="21">
        <v>-100</v>
      </c>
      <c r="AA33" s="22">
        <v>23450000</v>
      </c>
    </row>
    <row r="34" spans="1:27" ht="13.5">
      <c r="A34" s="27" t="s">
        <v>59</v>
      </c>
      <c r="B34" s="28"/>
      <c r="C34" s="29">
        <f aca="true" t="shared" si="3" ref="C34:Y34">SUM(C29:C33)</f>
        <v>155638255</v>
      </c>
      <c r="D34" s="29">
        <f>SUM(D29:D33)</f>
        <v>155638255</v>
      </c>
      <c r="E34" s="30">
        <f t="shared" si="3"/>
        <v>169263000</v>
      </c>
      <c r="F34" s="31">
        <f t="shared" si="3"/>
        <v>114688000</v>
      </c>
      <c r="G34" s="31">
        <f t="shared" si="3"/>
        <v>123249335</v>
      </c>
      <c r="H34" s="31">
        <f t="shared" si="3"/>
        <v>122325282</v>
      </c>
      <c r="I34" s="31">
        <f t="shared" si="3"/>
        <v>184509595</v>
      </c>
      <c r="J34" s="31">
        <f t="shared" si="3"/>
        <v>184509595</v>
      </c>
      <c r="K34" s="31">
        <f t="shared" si="3"/>
        <v>145955699</v>
      </c>
      <c r="L34" s="31">
        <f t="shared" si="3"/>
        <v>150749359</v>
      </c>
      <c r="M34" s="31">
        <f t="shared" si="3"/>
        <v>133469000</v>
      </c>
      <c r="N34" s="31">
        <f t="shared" si="3"/>
        <v>133469000</v>
      </c>
      <c r="O34" s="31">
        <f t="shared" si="3"/>
        <v>117277028</v>
      </c>
      <c r="P34" s="31">
        <f t="shared" si="3"/>
        <v>108062332</v>
      </c>
      <c r="Q34" s="31">
        <f t="shared" si="3"/>
        <v>231647810</v>
      </c>
      <c r="R34" s="31">
        <f t="shared" si="3"/>
        <v>231647810</v>
      </c>
      <c r="S34" s="31">
        <f t="shared" si="3"/>
        <v>69285735</v>
      </c>
      <c r="T34" s="31">
        <f t="shared" si="3"/>
        <v>89564138</v>
      </c>
      <c r="U34" s="31">
        <f t="shared" si="3"/>
        <v>89564138</v>
      </c>
      <c r="V34" s="31">
        <f t="shared" si="3"/>
        <v>89564138</v>
      </c>
      <c r="W34" s="31">
        <f t="shared" si="3"/>
        <v>89564138</v>
      </c>
      <c r="X34" s="31">
        <f t="shared" si="3"/>
        <v>114688000</v>
      </c>
      <c r="Y34" s="31">
        <f t="shared" si="3"/>
        <v>-25123862</v>
      </c>
      <c r="Z34" s="32">
        <f>+IF(X34&lt;&gt;0,+(Y34/X34)*100,0)</f>
        <v>-21.90626918247768</v>
      </c>
      <c r="AA34" s="33">
        <f>SUM(AA29:AA33)</f>
        <v>114688000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5046096</v>
      </c>
      <c r="D37" s="18">
        <v>5046096</v>
      </c>
      <c r="E37" s="19">
        <v>6051000</v>
      </c>
      <c r="F37" s="20">
        <v>1891000</v>
      </c>
      <c r="G37" s="20">
        <v>5046096</v>
      </c>
      <c r="H37" s="20">
        <v>5046096</v>
      </c>
      <c r="I37" s="20">
        <v>5046096</v>
      </c>
      <c r="J37" s="20">
        <v>5046096</v>
      </c>
      <c r="K37" s="20">
        <v>5046096</v>
      </c>
      <c r="L37" s="20">
        <v>5046096</v>
      </c>
      <c r="M37" s="20">
        <v>5046000</v>
      </c>
      <c r="N37" s="20">
        <v>5046000</v>
      </c>
      <c r="O37" s="20">
        <v>5046096</v>
      </c>
      <c r="P37" s="20">
        <v>5046096</v>
      </c>
      <c r="Q37" s="20">
        <v>5046096</v>
      </c>
      <c r="R37" s="20">
        <v>5046096</v>
      </c>
      <c r="S37" s="20">
        <v>3046589</v>
      </c>
      <c r="T37" s="20"/>
      <c r="U37" s="20"/>
      <c r="V37" s="20"/>
      <c r="W37" s="20"/>
      <c r="X37" s="20">
        <v>1891000</v>
      </c>
      <c r="Y37" s="20">
        <v>-1891000</v>
      </c>
      <c r="Z37" s="21">
        <v>-100</v>
      </c>
      <c r="AA37" s="22">
        <v>1891000</v>
      </c>
    </row>
    <row r="38" spans="1:27" ht="13.5">
      <c r="A38" s="23" t="s">
        <v>58</v>
      </c>
      <c r="B38" s="17"/>
      <c r="C38" s="18">
        <v>10266293</v>
      </c>
      <c r="D38" s="18">
        <v>10266293</v>
      </c>
      <c r="E38" s="19">
        <v>4031000</v>
      </c>
      <c r="F38" s="20">
        <v>4031000</v>
      </c>
      <c r="G38" s="20">
        <v>3127838</v>
      </c>
      <c r="H38" s="20">
        <v>3127838</v>
      </c>
      <c r="I38" s="20">
        <v>3127838</v>
      </c>
      <c r="J38" s="20">
        <v>3127838</v>
      </c>
      <c r="K38" s="20">
        <v>15242873</v>
      </c>
      <c r="L38" s="20">
        <v>15242873</v>
      </c>
      <c r="M38" s="20">
        <v>10266000</v>
      </c>
      <c r="N38" s="20">
        <v>10266000</v>
      </c>
      <c r="O38" s="20">
        <v>10266293</v>
      </c>
      <c r="P38" s="20">
        <v>11714412</v>
      </c>
      <c r="Q38" s="20">
        <v>11714412</v>
      </c>
      <c r="R38" s="20">
        <v>11714412</v>
      </c>
      <c r="S38" s="20">
        <v>11714412</v>
      </c>
      <c r="T38" s="20"/>
      <c r="U38" s="20"/>
      <c r="V38" s="20"/>
      <c r="W38" s="20"/>
      <c r="X38" s="20">
        <v>4031000</v>
      </c>
      <c r="Y38" s="20">
        <v>-4031000</v>
      </c>
      <c r="Z38" s="21">
        <v>-100</v>
      </c>
      <c r="AA38" s="22">
        <v>4031000</v>
      </c>
    </row>
    <row r="39" spans="1:27" ht="13.5">
      <c r="A39" s="27" t="s">
        <v>61</v>
      </c>
      <c r="B39" s="35"/>
      <c r="C39" s="29">
        <f aca="true" t="shared" si="4" ref="C39:Y39">SUM(C37:C38)</f>
        <v>15312389</v>
      </c>
      <c r="D39" s="29">
        <f>SUM(D37:D38)</f>
        <v>15312389</v>
      </c>
      <c r="E39" s="36">
        <f t="shared" si="4"/>
        <v>10082000</v>
      </c>
      <c r="F39" s="37">
        <f t="shared" si="4"/>
        <v>5922000</v>
      </c>
      <c r="G39" s="37">
        <f t="shared" si="4"/>
        <v>8173934</v>
      </c>
      <c r="H39" s="37">
        <f t="shared" si="4"/>
        <v>8173934</v>
      </c>
      <c r="I39" s="37">
        <f t="shared" si="4"/>
        <v>8173934</v>
      </c>
      <c r="J39" s="37">
        <f t="shared" si="4"/>
        <v>8173934</v>
      </c>
      <c r="K39" s="37">
        <f t="shared" si="4"/>
        <v>20288969</v>
      </c>
      <c r="L39" s="37">
        <f t="shared" si="4"/>
        <v>20288969</v>
      </c>
      <c r="M39" s="37">
        <f t="shared" si="4"/>
        <v>15312000</v>
      </c>
      <c r="N39" s="37">
        <f t="shared" si="4"/>
        <v>15312000</v>
      </c>
      <c r="O39" s="37">
        <f t="shared" si="4"/>
        <v>15312389</v>
      </c>
      <c r="P39" s="37">
        <f t="shared" si="4"/>
        <v>16760508</v>
      </c>
      <c r="Q39" s="37">
        <f t="shared" si="4"/>
        <v>16760508</v>
      </c>
      <c r="R39" s="37">
        <f t="shared" si="4"/>
        <v>16760508</v>
      </c>
      <c r="S39" s="37">
        <f t="shared" si="4"/>
        <v>14761001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5922000</v>
      </c>
      <c r="Y39" s="37">
        <f t="shared" si="4"/>
        <v>-5922000</v>
      </c>
      <c r="Z39" s="38">
        <f>+IF(X39&lt;&gt;0,+(Y39/X39)*100,0)</f>
        <v>-100</v>
      </c>
      <c r="AA39" s="39">
        <f>SUM(AA37:AA38)</f>
        <v>5922000</v>
      </c>
    </row>
    <row r="40" spans="1:27" ht="13.5">
      <c r="A40" s="27" t="s">
        <v>62</v>
      </c>
      <c r="B40" s="28"/>
      <c r="C40" s="29">
        <f aca="true" t="shared" si="5" ref="C40:Y40">+C34+C39</f>
        <v>170950644</v>
      </c>
      <c r="D40" s="29">
        <f>+D34+D39</f>
        <v>170950644</v>
      </c>
      <c r="E40" s="30">
        <f t="shared" si="5"/>
        <v>179345000</v>
      </c>
      <c r="F40" s="31">
        <f t="shared" si="5"/>
        <v>120610000</v>
      </c>
      <c r="G40" s="31">
        <f t="shared" si="5"/>
        <v>131423269</v>
      </c>
      <c r="H40" s="31">
        <f t="shared" si="5"/>
        <v>130499216</v>
      </c>
      <c r="I40" s="31">
        <f t="shared" si="5"/>
        <v>192683529</v>
      </c>
      <c r="J40" s="31">
        <f t="shared" si="5"/>
        <v>192683529</v>
      </c>
      <c r="K40" s="31">
        <f t="shared" si="5"/>
        <v>166244668</v>
      </c>
      <c r="L40" s="31">
        <f t="shared" si="5"/>
        <v>171038328</v>
      </c>
      <c r="M40" s="31">
        <f t="shared" si="5"/>
        <v>148781000</v>
      </c>
      <c r="N40" s="31">
        <f t="shared" si="5"/>
        <v>148781000</v>
      </c>
      <c r="O40" s="31">
        <f t="shared" si="5"/>
        <v>132589417</v>
      </c>
      <c r="P40" s="31">
        <f t="shared" si="5"/>
        <v>124822840</v>
      </c>
      <c r="Q40" s="31">
        <f t="shared" si="5"/>
        <v>248408318</v>
      </c>
      <c r="R40" s="31">
        <f t="shared" si="5"/>
        <v>248408318</v>
      </c>
      <c r="S40" s="31">
        <f t="shared" si="5"/>
        <v>84046736</v>
      </c>
      <c r="T40" s="31">
        <f t="shared" si="5"/>
        <v>89564138</v>
      </c>
      <c r="U40" s="31">
        <f t="shared" si="5"/>
        <v>89564138</v>
      </c>
      <c r="V40" s="31">
        <f t="shared" si="5"/>
        <v>89564138</v>
      </c>
      <c r="W40" s="31">
        <f t="shared" si="5"/>
        <v>89564138</v>
      </c>
      <c r="X40" s="31">
        <f t="shared" si="5"/>
        <v>120610000</v>
      </c>
      <c r="Y40" s="31">
        <f t="shared" si="5"/>
        <v>-31045862</v>
      </c>
      <c r="Z40" s="32">
        <f>+IF(X40&lt;&gt;0,+(Y40/X40)*100,0)</f>
        <v>-25.740703092612556</v>
      </c>
      <c r="AA40" s="33">
        <f>+AA34+AA39</f>
        <v>120610000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1580205035</v>
      </c>
      <c r="D42" s="43">
        <f>+D25-D40</f>
        <v>1580205035</v>
      </c>
      <c r="E42" s="44">
        <f t="shared" si="6"/>
        <v>1487763000</v>
      </c>
      <c r="F42" s="45">
        <f t="shared" si="6"/>
        <v>2510647000</v>
      </c>
      <c r="G42" s="45">
        <f t="shared" si="6"/>
        <v>2671228786</v>
      </c>
      <c r="H42" s="45">
        <f t="shared" si="6"/>
        <v>2674494178</v>
      </c>
      <c r="I42" s="45">
        <f t="shared" si="6"/>
        <v>2506817087</v>
      </c>
      <c r="J42" s="45">
        <f t="shared" si="6"/>
        <v>2506817087</v>
      </c>
      <c r="K42" s="45">
        <f t="shared" si="6"/>
        <v>1971870436</v>
      </c>
      <c r="L42" s="45">
        <f t="shared" si="6"/>
        <v>1958429366</v>
      </c>
      <c r="M42" s="45">
        <f t="shared" si="6"/>
        <v>1641173000</v>
      </c>
      <c r="N42" s="45">
        <f t="shared" si="6"/>
        <v>1641173000</v>
      </c>
      <c r="O42" s="45">
        <f t="shared" si="6"/>
        <v>1575411616</v>
      </c>
      <c r="P42" s="45">
        <f t="shared" si="6"/>
        <v>1575252462</v>
      </c>
      <c r="Q42" s="45">
        <f t="shared" si="6"/>
        <v>1574689269</v>
      </c>
      <c r="R42" s="45">
        <f t="shared" si="6"/>
        <v>1574689269</v>
      </c>
      <c r="S42" s="45">
        <f t="shared" si="6"/>
        <v>1605635184</v>
      </c>
      <c r="T42" s="45">
        <f t="shared" si="6"/>
        <v>1806308667</v>
      </c>
      <c r="U42" s="45">
        <f t="shared" si="6"/>
        <v>1786884786</v>
      </c>
      <c r="V42" s="45">
        <f t="shared" si="6"/>
        <v>1786884786</v>
      </c>
      <c r="W42" s="45">
        <f t="shared" si="6"/>
        <v>1786884786</v>
      </c>
      <c r="X42" s="45">
        <f t="shared" si="6"/>
        <v>2510647000</v>
      </c>
      <c r="Y42" s="45">
        <f t="shared" si="6"/>
        <v>-723762214</v>
      </c>
      <c r="Z42" s="46">
        <f>+IF(X42&lt;&gt;0,+(Y42/X42)*100,0)</f>
        <v>-28.82771707850606</v>
      </c>
      <c r="AA42" s="47">
        <f>+AA25-AA40</f>
        <v>2510647000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1580205035</v>
      </c>
      <c r="D45" s="18">
        <v>1580205035</v>
      </c>
      <c r="E45" s="19">
        <v>1487763000</v>
      </c>
      <c r="F45" s="20">
        <v>2510647000</v>
      </c>
      <c r="G45" s="20">
        <v>2671228786</v>
      </c>
      <c r="H45" s="20">
        <v>2674494178</v>
      </c>
      <c r="I45" s="20">
        <v>2506817087</v>
      </c>
      <c r="J45" s="20">
        <v>2506817087</v>
      </c>
      <c r="K45" s="20">
        <v>1971870436</v>
      </c>
      <c r="L45" s="20">
        <v>1958429366</v>
      </c>
      <c r="M45" s="20">
        <v>1640950000</v>
      </c>
      <c r="N45" s="20">
        <v>1640950000</v>
      </c>
      <c r="O45" s="20">
        <v>1575411616</v>
      </c>
      <c r="P45" s="20">
        <v>1575252462</v>
      </c>
      <c r="Q45" s="20">
        <v>1574689269</v>
      </c>
      <c r="R45" s="20">
        <v>1574689269</v>
      </c>
      <c r="S45" s="20">
        <v>1605635184</v>
      </c>
      <c r="T45" s="20">
        <v>1806308667</v>
      </c>
      <c r="U45" s="20">
        <v>1786884786</v>
      </c>
      <c r="V45" s="20">
        <v>1786884786</v>
      </c>
      <c r="W45" s="20">
        <v>1786884786</v>
      </c>
      <c r="X45" s="20">
        <v>2510647000</v>
      </c>
      <c r="Y45" s="20">
        <v>-723762214</v>
      </c>
      <c r="Z45" s="48">
        <v>-28.83</v>
      </c>
      <c r="AA45" s="22">
        <v>2510647000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>
        <v>223000</v>
      </c>
      <c r="N46" s="20">
        <v>223000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1580205035</v>
      </c>
      <c r="D48" s="51">
        <f>SUM(D45:D47)</f>
        <v>1580205035</v>
      </c>
      <c r="E48" s="52">
        <f t="shared" si="7"/>
        <v>1487763000</v>
      </c>
      <c r="F48" s="53">
        <f t="shared" si="7"/>
        <v>2510647000</v>
      </c>
      <c r="G48" s="53">
        <f t="shared" si="7"/>
        <v>2671228786</v>
      </c>
      <c r="H48" s="53">
        <f t="shared" si="7"/>
        <v>2674494178</v>
      </c>
      <c r="I48" s="53">
        <f t="shared" si="7"/>
        <v>2506817087</v>
      </c>
      <c r="J48" s="53">
        <f t="shared" si="7"/>
        <v>2506817087</v>
      </c>
      <c r="K48" s="53">
        <f t="shared" si="7"/>
        <v>1971870436</v>
      </c>
      <c r="L48" s="53">
        <f t="shared" si="7"/>
        <v>1958429366</v>
      </c>
      <c r="M48" s="53">
        <f t="shared" si="7"/>
        <v>1641173000</v>
      </c>
      <c r="N48" s="53">
        <f t="shared" si="7"/>
        <v>1641173000</v>
      </c>
      <c r="O48" s="53">
        <f t="shared" si="7"/>
        <v>1575411616</v>
      </c>
      <c r="P48" s="53">
        <f t="shared" si="7"/>
        <v>1575252462</v>
      </c>
      <c r="Q48" s="53">
        <f t="shared" si="7"/>
        <v>1574689269</v>
      </c>
      <c r="R48" s="53">
        <f t="shared" si="7"/>
        <v>1574689269</v>
      </c>
      <c r="S48" s="53">
        <f t="shared" si="7"/>
        <v>1605635184</v>
      </c>
      <c r="T48" s="53">
        <f t="shared" si="7"/>
        <v>1806308667</v>
      </c>
      <c r="U48" s="53">
        <f t="shared" si="7"/>
        <v>1786884786</v>
      </c>
      <c r="V48" s="53">
        <f t="shared" si="7"/>
        <v>1786884786</v>
      </c>
      <c r="W48" s="53">
        <f t="shared" si="7"/>
        <v>1786884786</v>
      </c>
      <c r="X48" s="53">
        <f t="shared" si="7"/>
        <v>2510647000</v>
      </c>
      <c r="Y48" s="53">
        <f t="shared" si="7"/>
        <v>-723762214</v>
      </c>
      <c r="Z48" s="54">
        <f>+IF(X48&lt;&gt;0,+(Y48/X48)*100,0)</f>
        <v>-28.82771707850606</v>
      </c>
      <c r="AA48" s="55">
        <f>SUM(AA45:AA47)</f>
        <v>2510647000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8015286</v>
      </c>
      <c r="D6" s="18">
        <v>8015286</v>
      </c>
      <c r="E6" s="19">
        <v>3000000</v>
      </c>
      <c r="F6" s="20">
        <v>3000000</v>
      </c>
      <c r="G6" s="20">
        <v>34036325</v>
      </c>
      <c r="H6" s="20">
        <v>37037053</v>
      </c>
      <c r="I6" s="20">
        <v>33567287</v>
      </c>
      <c r="J6" s="20">
        <v>33567287</v>
      </c>
      <c r="K6" s="20">
        <v>39096078</v>
      </c>
      <c r="L6" s="20">
        <v>17616892</v>
      </c>
      <c r="M6" s="20">
        <v>14649076</v>
      </c>
      <c r="N6" s="20">
        <v>14649076</v>
      </c>
      <c r="O6" s="20">
        <v>8083144</v>
      </c>
      <c r="P6" s="20">
        <v>10356635</v>
      </c>
      <c r="Q6" s="20">
        <v>12450660</v>
      </c>
      <c r="R6" s="20">
        <v>12450660</v>
      </c>
      <c r="S6" s="20">
        <v>11298301</v>
      </c>
      <c r="T6" s="20">
        <v>9572129</v>
      </c>
      <c r="U6" s="20">
        <v>26925357</v>
      </c>
      <c r="V6" s="20">
        <v>26925357</v>
      </c>
      <c r="W6" s="20">
        <v>26925357</v>
      </c>
      <c r="X6" s="20">
        <v>3000000</v>
      </c>
      <c r="Y6" s="20">
        <v>23925357</v>
      </c>
      <c r="Z6" s="21">
        <v>797.51</v>
      </c>
      <c r="AA6" s="22">
        <v>3000000</v>
      </c>
    </row>
    <row r="7" spans="1:27" ht="13.5">
      <c r="A7" s="23" t="s">
        <v>34</v>
      </c>
      <c r="B7" s="17"/>
      <c r="C7" s="18">
        <v>17908438</v>
      </c>
      <c r="D7" s="18">
        <v>17908438</v>
      </c>
      <c r="E7" s="19">
        <v>24862000</v>
      </c>
      <c r="F7" s="20">
        <v>25162077</v>
      </c>
      <c r="G7" s="20"/>
      <c r="H7" s="20"/>
      <c r="I7" s="20"/>
      <c r="J7" s="20"/>
      <c r="K7" s="20"/>
      <c r="L7" s="20">
        <v>16160867</v>
      </c>
      <c r="M7" s="20">
        <v>16283996</v>
      </c>
      <c r="N7" s="20">
        <v>16283996</v>
      </c>
      <c r="O7" s="20">
        <v>16273157</v>
      </c>
      <c r="P7" s="20">
        <v>16316832</v>
      </c>
      <c r="Q7" s="20">
        <v>16440182</v>
      </c>
      <c r="R7" s="20">
        <v>16440182</v>
      </c>
      <c r="S7" s="20">
        <v>14824288</v>
      </c>
      <c r="T7" s="20">
        <v>15104389</v>
      </c>
      <c r="U7" s="20">
        <v>89336</v>
      </c>
      <c r="V7" s="20">
        <v>89336</v>
      </c>
      <c r="W7" s="20">
        <v>89336</v>
      </c>
      <c r="X7" s="20">
        <v>25162077</v>
      </c>
      <c r="Y7" s="20">
        <v>-25072741</v>
      </c>
      <c r="Z7" s="21">
        <v>-99.64</v>
      </c>
      <c r="AA7" s="22">
        <v>25162077</v>
      </c>
    </row>
    <row r="8" spans="1:27" ht="13.5">
      <c r="A8" s="23" t="s">
        <v>35</v>
      </c>
      <c r="B8" s="17"/>
      <c r="C8" s="18">
        <v>8880060</v>
      </c>
      <c r="D8" s="18">
        <v>8880060</v>
      </c>
      <c r="E8" s="19">
        <v>8450000</v>
      </c>
      <c r="F8" s="20">
        <v>8449862</v>
      </c>
      <c r="G8" s="20">
        <v>31466666</v>
      </c>
      <c r="H8" s="20">
        <v>29249265</v>
      </c>
      <c r="I8" s="20">
        <v>30084785</v>
      </c>
      <c r="J8" s="20">
        <v>30084785</v>
      </c>
      <c r="K8" s="20">
        <v>24859995</v>
      </c>
      <c r="L8" s="20">
        <v>19541586</v>
      </c>
      <c r="M8" s="20">
        <v>18412356</v>
      </c>
      <c r="N8" s="20">
        <v>18412356</v>
      </c>
      <c r="O8" s="20">
        <v>19262596</v>
      </c>
      <c r="P8" s="20">
        <v>20222254</v>
      </c>
      <c r="Q8" s="20">
        <v>21261209</v>
      </c>
      <c r="R8" s="20">
        <v>21261209</v>
      </c>
      <c r="S8" s="20">
        <v>22765196</v>
      </c>
      <c r="T8" s="20">
        <v>23618845</v>
      </c>
      <c r="U8" s="20">
        <v>27465273</v>
      </c>
      <c r="V8" s="20">
        <v>27465273</v>
      </c>
      <c r="W8" s="20">
        <v>27465273</v>
      </c>
      <c r="X8" s="20">
        <v>8449862</v>
      </c>
      <c r="Y8" s="20">
        <v>19015411</v>
      </c>
      <c r="Z8" s="21">
        <v>225.04</v>
      </c>
      <c r="AA8" s="22">
        <v>8449862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7306220</v>
      </c>
      <c r="H9" s="20">
        <v>7690015</v>
      </c>
      <c r="I9" s="20">
        <v>7990417</v>
      </c>
      <c r="J9" s="20">
        <v>7990417</v>
      </c>
      <c r="K9" s="20">
        <v>8453691</v>
      </c>
      <c r="L9" s="20">
        <v>34222</v>
      </c>
      <c r="M9" s="20">
        <v>34222</v>
      </c>
      <c r="N9" s="20">
        <v>34222</v>
      </c>
      <c r="O9" s="20">
        <v>34222</v>
      </c>
      <c r="P9" s="20">
        <v>34222</v>
      </c>
      <c r="Q9" s="20">
        <v>34222</v>
      </c>
      <c r="R9" s="20">
        <v>34222</v>
      </c>
      <c r="S9" s="20">
        <v>34222</v>
      </c>
      <c r="T9" s="20">
        <v>34222</v>
      </c>
      <c r="U9" s="20">
        <v>11652461</v>
      </c>
      <c r="V9" s="20">
        <v>11652461</v>
      </c>
      <c r="W9" s="20">
        <v>11652461</v>
      </c>
      <c r="X9" s="20"/>
      <c r="Y9" s="20">
        <v>11652461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>
        <v>55114</v>
      </c>
      <c r="M10" s="20">
        <v>55114</v>
      </c>
      <c r="N10" s="24">
        <v>55114</v>
      </c>
      <c r="O10" s="24">
        <v>55114</v>
      </c>
      <c r="P10" s="24">
        <v>55114</v>
      </c>
      <c r="Q10" s="20">
        <v>55114</v>
      </c>
      <c r="R10" s="24">
        <v>55114</v>
      </c>
      <c r="S10" s="24">
        <v>55114</v>
      </c>
      <c r="T10" s="20">
        <v>55114</v>
      </c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34803784</v>
      </c>
      <c r="D12" s="29">
        <f>SUM(D6:D11)</f>
        <v>34803784</v>
      </c>
      <c r="E12" s="30">
        <f t="shared" si="0"/>
        <v>36312000</v>
      </c>
      <c r="F12" s="31">
        <f t="shared" si="0"/>
        <v>36611939</v>
      </c>
      <c r="G12" s="31">
        <f t="shared" si="0"/>
        <v>72809211</v>
      </c>
      <c r="H12" s="31">
        <f t="shared" si="0"/>
        <v>73976333</v>
      </c>
      <c r="I12" s="31">
        <f t="shared" si="0"/>
        <v>71642489</v>
      </c>
      <c r="J12" s="31">
        <f t="shared" si="0"/>
        <v>71642489</v>
      </c>
      <c r="K12" s="31">
        <f t="shared" si="0"/>
        <v>72409764</v>
      </c>
      <c r="L12" s="31">
        <f t="shared" si="0"/>
        <v>53408681</v>
      </c>
      <c r="M12" s="31">
        <f t="shared" si="0"/>
        <v>49434764</v>
      </c>
      <c r="N12" s="31">
        <f t="shared" si="0"/>
        <v>49434764</v>
      </c>
      <c r="O12" s="31">
        <f t="shared" si="0"/>
        <v>43708233</v>
      </c>
      <c r="P12" s="31">
        <f t="shared" si="0"/>
        <v>46985057</v>
      </c>
      <c r="Q12" s="31">
        <f t="shared" si="0"/>
        <v>50241387</v>
      </c>
      <c r="R12" s="31">
        <f t="shared" si="0"/>
        <v>50241387</v>
      </c>
      <c r="S12" s="31">
        <f t="shared" si="0"/>
        <v>48977121</v>
      </c>
      <c r="T12" s="31">
        <f t="shared" si="0"/>
        <v>48384699</v>
      </c>
      <c r="U12" s="31">
        <f t="shared" si="0"/>
        <v>66132427</v>
      </c>
      <c r="V12" s="31">
        <f t="shared" si="0"/>
        <v>66132427</v>
      </c>
      <c r="W12" s="31">
        <f t="shared" si="0"/>
        <v>66132427</v>
      </c>
      <c r="X12" s="31">
        <f t="shared" si="0"/>
        <v>36611939</v>
      </c>
      <c r="Y12" s="31">
        <f t="shared" si="0"/>
        <v>29520488</v>
      </c>
      <c r="Z12" s="32">
        <f>+IF(X12&lt;&gt;0,+(Y12/X12)*100,0)</f>
        <v>80.63076910512716</v>
      </c>
      <c r="AA12" s="33">
        <f>SUM(AA6:AA11)</f>
        <v>36611939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44431880</v>
      </c>
      <c r="D17" s="18">
        <v>44431880</v>
      </c>
      <c r="E17" s="19">
        <v>44302000</v>
      </c>
      <c r="F17" s="20">
        <v>44302250</v>
      </c>
      <c r="G17" s="20">
        <v>45236560</v>
      </c>
      <c r="H17" s="20">
        <v>45236560</v>
      </c>
      <c r="I17" s="20">
        <v>45236560</v>
      </c>
      <c r="J17" s="20">
        <v>45236560</v>
      </c>
      <c r="K17" s="20">
        <v>45236560</v>
      </c>
      <c r="L17" s="20">
        <v>44498212</v>
      </c>
      <c r="M17" s="20">
        <v>44498212</v>
      </c>
      <c r="N17" s="20">
        <v>44498212</v>
      </c>
      <c r="O17" s="20">
        <v>44498212</v>
      </c>
      <c r="P17" s="20">
        <v>44498212</v>
      </c>
      <c r="Q17" s="20">
        <v>44498212</v>
      </c>
      <c r="R17" s="20">
        <v>44498212</v>
      </c>
      <c r="S17" s="20">
        <v>44498212</v>
      </c>
      <c r="T17" s="20">
        <v>44498212</v>
      </c>
      <c r="U17" s="20">
        <v>44498212</v>
      </c>
      <c r="V17" s="20">
        <v>44498212</v>
      </c>
      <c r="W17" s="20">
        <v>44498212</v>
      </c>
      <c r="X17" s="20">
        <v>44302250</v>
      </c>
      <c r="Y17" s="20">
        <v>195962</v>
      </c>
      <c r="Z17" s="21">
        <v>0.44</v>
      </c>
      <c r="AA17" s="22">
        <v>44302250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55697623</v>
      </c>
      <c r="D19" s="18">
        <v>55697623</v>
      </c>
      <c r="E19" s="19">
        <v>65910000</v>
      </c>
      <c r="F19" s="20">
        <v>65910070</v>
      </c>
      <c r="G19" s="20">
        <v>58249195</v>
      </c>
      <c r="H19" s="20">
        <v>58418833</v>
      </c>
      <c r="I19" s="20">
        <v>59244489</v>
      </c>
      <c r="J19" s="20">
        <v>59244489</v>
      </c>
      <c r="K19" s="20">
        <v>60248780</v>
      </c>
      <c r="L19" s="20">
        <v>58382321</v>
      </c>
      <c r="M19" s="20">
        <v>59685204</v>
      </c>
      <c r="N19" s="20">
        <v>59685204</v>
      </c>
      <c r="O19" s="20">
        <v>62358848</v>
      </c>
      <c r="P19" s="20">
        <v>64283469</v>
      </c>
      <c r="Q19" s="20">
        <v>65342435</v>
      </c>
      <c r="R19" s="20">
        <v>65342435</v>
      </c>
      <c r="S19" s="20">
        <v>66207611</v>
      </c>
      <c r="T19" s="20">
        <v>66784395</v>
      </c>
      <c r="U19" s="20">
        <v>68279703</v>
      </c>
      <c r="V19" s="20">
        <v>68279703</v>
      </c>
      <c r="W19" s="20">
        <v>68279703</v>
      </c>
      <c r="X19" s="20">
        <v>65910070</v>
      </c>
      <c r="Y19" s="20">
        <v>2369633</v>
      </c>
      <c r="Z19" s="21">
        <v>3.6</v>
      </c>
      <c r="AA19" s="22">
        <v>65910070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117778</v>
      </c>
      <c r="D22" s="18">
        <v>117778</v>
      </c>
      <c r="E22" s="19">
        <v>119000</v>
      </c>
      <c r="F22" s="20">
        <v>118539</v>
      </c>
      <c r="G22" s="20">
        <v>117778</v>
      </c>
      <c r="H22" s="20">
        <v>117778</v>
      </c>
      <c r="I22" s="20">
        <v>117778</v>
      </c>
      <c r="J22" s="20">
        <v>117778</v>
      </c>
      <c r="K22" s="20">
        <v>117778</v>
      </c>
      <c r="L22" s="20">
        <v>117778</v>
      </c>
      <c r="M22" s="20">
        <v>117778</v>
      </c>
      <c r="N22" s="20">
        <v>117778</v>
      </c>
      <c r="O22" s="20">
        <v>117778</v>
      </c>
      <c r="P22" s="20">
        <v>117778</v>
      </c>
      <c r="Q22" s="20">
        <v>117778</v>
      </c>
      <c r="R22" s="20">
        <v>117778</v>
      </c>
      <c r="S22" s="20">
        <v>117778</v>
      </c>
      <c r="T22" s="20">
        <v>117778</v>
      </c>
      <c r="U22" s="20">
        <v>117778</v>
      </c>
      <c r="V22" s="20">
        <v>117778</v>
      </c>
      <c r="W22" s="20">
        <v>117778</v>
      </c>
      <c r="X22" s="20">
        <v>118539</v>
      </c>
      <c r="Y22" s="20">
        <v>-761</v>
      </c>
      <c r="Z22" s="21">
        <v>-0.64</v>
      </c>
      <c r="AA22" s="22">
        <v>118539</v>
      </c>
    </row>
    <row r="23" spans="1:27" ht="13.5">
      <c r="A23" s="23" t="s">
        <v>49</v>
      </c>
      <c r="B23" s="17"/>
      <c r="C23" s="18">
        <v>1490001</v>
      </c>
      <c r="D23" s="18">
        <v>1490001</v>
      </c>
      <c r="E23" s="19"/>
      <c r="F23" s="20"/>
      <c r="G23" s="24"/>
      <c r="H23" s="24"/>
      <c r="I23" s="24"/>
      <c r="J23" s="20"/>
      <c r="K23" s="24"/>
      <c r="L23" s="24">
        <v>1490001</v>
      </c>
      <c r="M23" s="20">
        <v>1490001</v>
      </c>
      <c r="N23" s="24">
        <v>1490001</v>
      </c>
      <c r="O23" s="24">
        <v>1490001</v>
      </c>
      <c r="P23" s="24">
        <v>1490001</v>
      </c>
      <c r="Q23" s="20">
        <v>1490001</v>
      </c>
      <c r="R23" s="24">
        <v>1490001</v>
      </c>
      <c r="S23" s="24">
        <v>1490001</v>
      </c>
      <c r="T23" s="20">
        <v>1490001</v>
      </c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101737282</v>
      </c>
      <c r="D24" s="29">
        <f>SUM(D15:D23)</f>
        <v>101737282</v>
      </c>
      <c r="E24" s="36">
        <f t="shared" si="1"/>
        <v>110331000</v>
      </c>
      <c r="F24" s="37">
        <f t="shared" si="1"/>
        <v>110330859</v>
      </c>
      <c r="G24" s="37">
        <f t="shared" si="1"/>
        <v>103603533</v>
      </c>
      <c r="H24" s="37">
        <f t="shared" si="1"/>
        <v>103773171</v>
      </c>
      <c r="I24" s="37">
        <f t="shared" si="1"/>
        <v>104598827</v>
      </c>
      <c r="J24" s="37">
        <f t="shared" si="1"/>
        <v>104598827</v>
      </c>
      <c r="K24" s="37">
        <f t="shared" si="1"/>
        <v>105603118</v>
      </c>
      <c r="L24" s="37">
        <f t="shared" si="1"/>
        <v>104488312</v>
      </c>
      <c r="M24" s="37">
        <f t="shared" si="1"/>
        <v>105791195</v>
      </c>
      <c r="N24" s="37">
        <f t="shared" si="1"/>
        <v>105791195</v>
      </c>
      <c r="O24" s="37">
        <f t="shared" si="1"/>
        <v>108464839</v>
      </c>
      <c r="P24" s="37">
        <f t="shared" si="1"/>
        <v>110389460</v>
      </c>
      <c r="Q24" s="37">
        <f t="shared" si="1"/>
        <v>111448426</v>
      </c>
      <c r="R24" s="37">
        <f t="shared" si="1"/>
        <v>111448426</v>
      </c>
      <c r="S24" s="37">
        <f t="shared" si="1"/>
        <v>112313602</v>
      </c>
      <c r="T24" s="37">
        <f t="shared" si="1"/>
        <v>112890386</v>
      </c>
      <c r="U24" s="37">
        <f t="shared" si="1"/>
        <v>112895693</v>
      </c>
      <c r="V24" s="37">
        <f t="shared" si="1"/>
        <v>112895693</v>
      </c>
      <c r="W24" s="37">
        <f t="shared" si="1"/>
        <v>112895693</v>
      </c>
      <c r="X24" s="37">
        <f t="shared" si="1"/>
        <v>110330859</v>
      </c>
      <c r="Y24" s="37">
        <f t="shared" si="1"/>
        <v>2564834</v>
      </c>
      <c r="Z24" s="38">
        <f>+IF(X24&lt;&gt;0,+(Y24/X24)*100,0)</f>
        <v>2.324675093846591</v>
      </c>
      <c r="AA24" s="39">
        <f>SUM(AA15:AA23)</f>
        <v>110330859</v>
      </c>
    </row>
    <row r="25" spans="1:27" ht="13.5">
      <c r="A25" s="27" t="s">
        <v>51</v>
      </c>
      <c r="B25" s="28"/>
      <c r="C25" s="29">
        <f aca="true" t="shared" si="2" ref="C25:Y25">+C12+C24</f>
        <v>136541066</v>
      </c>
      <c r="D25" s="29">
        <f>+D12+D24</f>
        <v>136541066</v>
      </c>
      <c r="E25" s="30">
        <f t="shared" si="2"/>
        <v>146643000</v>
      </c>
      <c r="F25" s="31">
        <f t="shared" si="2"/>
        <v>146942798</v>
      </c>
      <c r="G25" s="31">
        <f t="shared" si="2"/>
        <v>176412744</v>
      </c>
      <c r="H25" s="31">
        <f t="shared" si="2"/>
        <v>177749504</v>
      </c>
      <c r="I25" s="31">
        <f t="shared" si="2"/>
        <v>176241316</v>
      </c>
      <c r="J25" s="31">
        <f t="shared" si="2"/>
        <v>176241316</v>
      </c>
      <c r="K25" s="31">
        <f t="shared" si="2"/>
        <v>178012882</v>
      </c>
      <c r="L25" s="31">
        <f t="shared" si="2"/>
        <v>157896993</v>
      </c>
      <c r="M25" s="31">
        <f t="shared" si="2"/>
        <v>155225959</v>
      </c>
      <c r="N25" s="31">
        <f t="shared" si="2"/>
        <v>155225959</v>
      </c>
      <c r="O25" s="31">
        <f t="shared" si="2"/>
        <v>152173072</v>
      </c>
      <c r="P25" s="31">
        <f t="shared" si="2"/>
        <v>157374517</v>
      </c>
      <c r="Q25" s="31">
        <f t="shared" si="2"/>
        <v>161689813</v>
      </c>
      <c r="R25" s="31">
        <f t="shared" si="2"/>
        <v>161689813</v>
      </c>
      <c r="S25" s="31">
        <f t="shared" si="2"/>
        <v>161290723</v>
      </c>
      <c r="T25" s="31">
        <f t="shared" si="2"/>
        <v>161275085</v>
      </c>
      <c r="U25" s="31">
        <f t="shared" si="2"/>
        <v>179028120</v>
      </c>
      <c r="V25" s="31">
        <f t="shared" si="2"/>
        <v>179028120</v>
      </c>
      <c r="W25" s="31">
        <f t="shared" si="2"/>
        <v>179028120</v>
      </c>
      <c r="X25" s="31">
        <f t="shared" si="2"/>
        <v>146942798</v>
      </c>
      <c r="Y25" s="31">
        <f t="shared" si="2"/>
        <v>32085322</v>
      </c>
      <c r="Z25" s="32">
        <f>+IF(X25&lt;&gt;0,+(Y25/X25)*100,0)</f>
        <v>21.835246392953536</v>
      </c>
      <c r="AA25" s="33">
        <f>+AA12+AA24</f>
        <v>146942798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124511</v>
      </c>
      <c r="D30" s="18">
        <v>124511</v>
      </c>
      <c r="E30" s="19">
        <v>40000</v>
      </c>
      <c r="F30" s="20">
        <v>40000</v>
      </c>
      <c r="G30" s="20">
        <v>889293</v>
      </c>
      <c r="H30" s="20">
        <v>890742</v>
      </c>
      <c r="I30" s="20">
        <v>896036</v>
      </c>
      <c r="J30" s="20">
        <v>896036</v>
      </c>
      <c r="K30" s="20">
        <v>893438</v>
      </c>
      <c r="L30" s="20"/>
      <c r="M30" s="20"/>
      <c r="N30" s="20"/>
      <c r="O30" s="20"/>
      <c r="P30" s="20"/>
      <c r="Q30" s="20"/>
      <c r="R30" s="20"/>
      <c r="S30" s="20"/>
      <c r="T30" s="20"/>
      <c r="U30" s="20">
        <v>415786</v>
      </c>
      <c r="V30" s="20">
        <v>415786</v>
      </c>
      <c r="W30" s="20">
        <v>415786</v>
      </c>
      <c r="X30" s="20">
        <v>40000</v>
      </c>
      <c r="Y30" s="20">
        <v>375786</v>
      </c>
      <c r="Z30" s="21">
        <v>939.47</v>
      </c>
      <c r="AA30" s="22">
        <v>40000</v>
      </c>
    </row>
    <row r="31" spans="1:27" ht="13.5">
      <c r="A31" s="23" t="s">
        <v>56</v>
      </c>
      <c r="B31" s="17"/>
      <c r="C31" s="18">
        <v>150094</v>
      </c>
      <c r="D31" s="18">
        <v>150094</v>
      </c>
      <c r="E31" s="19">
        <v>177000</v>
      </c>
      <c r="F31" s="20">
        <v>177000</v>
      </c>
      <c r="G31" s="20">
        <v>85032</v>
      </c>
      <c r="H31" s="20">
        <v>105625</v>
      </c>
      <c r="I31" s="20">
        <v>111624</v>
      </c>
      <c r="J31" s="20">
        <v>111624</v>
      </c>
      <c r="K31" s="20">
        <v>126653</v>
      </c>
      <c r="L31" s="20">
        <v>127758</v>
      </c>
      <c r="M31" s="20">
        <v>115644</v>
      </c>
      <c r="N31" s="20">
        <v>115644</v>
      </c>
      <c r="O31" s="20">
        <v>117001</v>
      </c>
      <c r="P31" s="20">
        <v>118365</v>
      </c>
      <c r="Q31" s="20">
        <v>142012</v>
      </c>
      <c r="R31" s="20">
        <v>142012</v>
      </c>
      <c r="S31" s="20">
        <v>110082</v>
      </c>
      <c r="T31" s="20">
        <v>119497</v>
      </c>
      <c r="U31" s="20">
        <v>104368</v>
      </c>
      <c r="V31" s="20">
        <v>104368</v>
      </c>
      <c r="W31" s="20">
        <v>104368</v>
      </c>
      <c r="X31" s="20">
        <v>177000</v>
      </c>
      <c r="Y31" s="20">
        <v>-72632</v>
      </c>
      <c r="Z31" s="21">
        <v>-41.04</v>
      </c>
      <c r="AA31" s="22">
        <v>177000</v>
      </c>
    </row>
    <row r="32" spans="1:27" ht="13.5">
      <c r="A32" s="23" t="s">
        <v>57</v>
      </c>
      <c r="B32" s="17"/>
      <c r="C32" s="18">
        <v>10760914</v>
      </c>
      <c r="D32" s="18">
        <v>10760914</v>
      </c>
      <c r="E32" s="19">
        <v>4216000</v>
      </c>
      <c r="F32" s="20">
        <v>7644757</v>
      </c>
      <c r="G32" s="20">
        <v>19053559</v>
      </c>
      <c r="H32" s="20">
        <v>22420466</v>
      </c>
      <c r="I32" s="20">
        <v>20583375</v>
      </c>
      <c r="J32" s="20">
        <v>20583375</v>
      </c>
      <c r="K32" s="20">
        <v>22993112</v>
      </c>
      <c r="L32" s="20">
        <v>19094085</v>
      </c>
      <c r="M32" s="20">
        <v>19714867</v>
      </c>
      <c r="N32" s="20">
        <v>19714867</v>
      </c>
      <c r="O32" s="20">
        <v>18241767</v>
      </c>
      <c r="P32" s="20">
        <v>17888345</v>
      </c>
      <c r="Q32" s="20">
        <v>18158436</v>
      </c>
      <c r="R32" s="20">
        <v>18158436</v>
      </c>
      <c r="S32" s="20">
        <v>18011218</v>
      </c>
      <c r="T32" s="20">
        <v>16262429</v>
      </c>
      <c r="U32" s="20">
        <v>16232521</v>
      </c>
      <c r="V32" s="20">
        <v>16232521</v>
      </c>
      <c r="W32" s="20">
        <v>16232521</v>
      </c>
      <c r="X32" s="20">
        <v>7644757</v>
      </c>
      <c r="Y32" s="20">
        <v>8587764</v>
      </c>
      <c r="Z32" s="21">
        <v>112.34</v>
      </c>
      <c r="AA32" s="22">
        <v>7644757</v>
      </c>
    </row>
    <row r="33" spans="1:27" ht="13.5">
      <c r="A33" s="23" t="s">
        <v>58</v>
      </c>
      <c r="B33" s="17"/>
      <c r="C33" s="18">
        <v>1390929</v>
      </c>
      <c r="D33" s="18">
        <v>1390929</v>
      </c>
      <c r="E33" s="19">
        <v>1395000</v>
      </c>
      <c r="F33" s="20">
        <v>1395151</v>
      </c>
      <c r="G33" s="20">
        <v>23022388</v>
      </c>
      <c r="H33" s="20">
        <v>23022388</v>
      </c>
      <c r="I33" s="20">
        <v>23022388</v>
      </c>
      <c r="J33" s="20">
        <v>23022388</v>
      </c>
      <c r="K33" s="20">
        <v>23012249</v>
      </c>
      <c r="L33" s="20">
        <v>1380790</v>
      </c>
      <c r="M33" s="20">
        <v>1380790</v>
      </c>
      <c r="N33" s="20">
        <v>1380790</v>
      </c>
      <c r="O33" s="20">
        <v>1341770</v>
      </c>
      <c r="P33" s="20">
        <v>1341770</v>
      </c>
      <c r="Q33" s="20">
        <v>1341770</v>
      </c>
      <c r="R33" s="20">
        <v>1341770</v>
      </c>
      <c r="S33" s="20">
        <v>1305469</v>
      </c>
      <c r="T33" s="20">
        <v>1305469</v>
      </c>
      <c r="U33" s="20">
        <v>22710675</v>
      </c>
      <c r="V33" s="20">
        <v>22710675</v>
      </c>
      <c r="W33" s="20">
        <v>22710675</v>
      </c>
      <c r="X33" s="20">
        <v>1395151</v>
      </c>
      <c r="Y33" s="20">
        <v>21315524</v>
      </c>
      <c r="Z33" s="21">
        <v>1527.83</v>
      </c>
      <c r="AA33" s="22">
        <v>1395151</v>
      </c>
    </row>
    <row r="34" spans="1:27" ht="13.5">
      <c r="A34" s="27" t="s">
        <v>59</v>
      </c>
      <c r="B34" s="28"/>
      <c r="C34" s="29">
        <f aca="true" t="shared" si="3" ref="C34:Y34">SUM(C29:C33)</f>
        <v>12426448</v>
      </c>
      <c r="D34" s="29">
        <f>SUM(D29:D33)</f>
        <v>12426448</v>
      </c>
      <c r="E34" s="30">
        <f t="shared" si="3"/>
        <v>5828000</v>
      </c>
      <c r="F34" s="31">
        <f t="shared" si="3"/>
        <v>9256908</v>
      </c>
      <c r="G34" s="31">
        <f t="shared" si="3"/>
        <v>43050272</v>
      </c>
      <c r="H34" s="31">
        <f t="shared" si="3"/>
        <v>46439221</v>
      </c>
      <c r="I34" s="31">
        <f t="shared" si="3"/>
        <v>44613423</v>
      </c>
      <c r="J34" s="31">
        <f t="shared" si="3"/>
        <v>44613423</v>
      </c>
      <c r="K34" s="31">
        <f t="shared" si="3"/>
        <v>47025452</v>
      </c>
      <c r="L34" s="31">
        <f t="shared" si="3"/>
        <v>20602633</v>
      </c>
      <c r="M34" s="31">
        <f t="shared" si="3"/>
        <v>21211301</v>
      </c>
      <c r="N34" s="31">
        <f t="shared" si="3"/>
        <v>21211301</v>
      </c>
      <c r="O34" s="31">
        <f t="shared" si="3"/>
        <v>19700538</v>
      </c>
      <c r="P34" s="31">
        <f t="shared" si="3"/>
        <v>19348480</v>
      </c>
      <c r="Q34" s="31">
        <f t="shared" si="3"/>
        <v>19642218</v>
      </c>
      <c r="R34" s="31">
        <f t="shared" si="3"/>
        <v>19642218</v>
      </c>
      <c r="S34" s="31">
        <f t="shared" si="3"/>
        <v>19426769</v>
      </c>
      <c r="T34" s="31">
        <f t="shared" si="3"/>
        <v>17687395</v>
      </c>
      <c r="U34" s="31">
        <f t="shared" si="3"/>
        <v>39463350</v>
      </c>
      <c r="V34" s="31">
        <f t="shared" si="3"/>
        <v>39463350</v>
      </c>
      <c r="W34" s="31">
        <f t="shared" si="3"/>
        <v>39463350</v>
      </c>
      <c r="X34" s="31">
        <f t="shared" si="3"/>
        <v>9256908</v>
      </c>
      <c r="Y34" s="31">
        <f t="shared" si="3"/>
        <v>30206442</v>
      </c>
      <c r="Z34" s="32">
        <f>+IF(X34&lt;&gt;0,+(Y34/X34)*100,0)</f>
        <v>326.31243607476705</v>
      </c>
      <c r="AA34" s="33">
        <f>SUM(AA29:AA33)</f>
        <v>9256908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863441</v>
      </c>
      <c r="D37" s="18">
        <v>863441</v>
      </c>
      <c r="E37" s="19">
        <v>868000</v>
      </c>
      <c r="F37" s="20">
        <v>867725</v>
      </c>
      <c r="G37" s="20">
        <v>987952</v>
      </c>
      <c r="H37" s="20">
        <v>964317</v>
      </c>
      <c r="I37" s="20">
        <v>913725</v>
      </c>
      <c r="J37" s="20">
        <v>913725</v>
      </c>
      <c r="K37" s="20">
        <v>913725</v>
      </c>
      <c r="L37" s="20">
        <v>913725</v>
      </c>
      <c r="M37" s="20">
        <v>889635</v>
      </c>
      <c r="N37" s="20">
        <v>889635</v>
      </c>
      <c r="O37" s="20">
        <v>889635</v>
      </c>
      <c r="P37" s="20">
        <v>889635</v>
      </c>
      <c r="Q37" s="20">
        <v>889635</v>
      </c>
      <c r="R37" s="20">
        <v>889635</v>
      </c>
      <c r="S37" s="20">
        <v>889635</v>
      </c>
      <c r="T37" s="20">
        <v>889635</v>
      </c>
      <c r="U37" s="20">
        <v>46461107</v>
      </c>
      <c r="V37" s="20">
        <v>46461107</v>
      </c>
      <c r="W37" s="20">
        <v>46461107</v>
      </c>
      <c r="X37" s="20">
        <v>867725</v>
      </c>
      <c r="Y37" s="20">
        <v>45593382</v>
      </c>
      <c r="Z37" s="21">
        <v>5254.36</v>
      </c>
      <c r="AA37" s="22">
        <v>867725</v>
      </c>
    </row>
    <row r="38" spans="1:27" ht="13.5">
      <c r="A38" s="23" t="s">
        <v>58</v>
      </c>
      <c r="B38" s="17"/>
      <c r="C38" s="18">
        <v>7165593</v>
      </c>
      <c r="D38" s="18">
        <v>7165593</v>
      </c>
      <c r="E38" s="19">
        <v>7361000</v>
      </c>
      <c r="F38" s="20">
        <v>7360920</v>
      </c>
      <c r="G38" s="20"/>
      <c r="H38" s="20"/>
      <c r="I38" s="20"/>
      <c r="J38" s="20"/>
      <c r="K38" s="20"/>
      <c r="L38" s="20">
        <v>7165593</v>
      </c>
      <c r="M38" s="20">
        <v>7165593</v>
      </c>
      <c r="N38" s="20">
        <v>7165593</v>
      </c>
      <c r="O38" s="20">
        <v>7165593</v>
      </c>
      <c r="P38" s="20">
        <v>7165593</v>
      </c>
      <c r="Q38" s="20">
        <v>7165593</v>
      </c>
      <c r="R38" s="20">
        <v>7165593</v>
      </c>
      <c r="S38" s="20">
        <v>7165593</v>
      </c>
      <c r="T38" s="20">
        <v>7165593</v>
      </c>
      <c r="U38" s="20"/>
      <c r="V38" s="20"/>
      <c r="W38" s="20"/>
      <c r="X38" s="20">
        <v>7360920</v>
      </c>
      <c r="Y38" s="20">
        <v>-7360920</v>
      </c>
      <c r="Z38" s="21">
        <v>-100</v>
      </c>
      <c r="AA38" s="22">
        <v>7360920</v>
      </c>
    </row>
    <row r="39" spans="1:27" ht="13.5">
      <c r="A39" s="27" t="s">
        <v>61</v>
      </c>
      <c r="B39" s="35"/>
      <c r="C39" s="29">
        <f aca="true" t="shared" si="4" ref="C39:Y39">SUM(C37:C38)</f>
        <v>8029034</v>
      </c>
      <c r="D39" s="29">
        <f>SUM(D37:D38)</f>
        <v>8029034</v>
      </c>
      <c r="E39" s="36">
        <f t="shared" si="4"/>
        <v>8229000</v>
      </c>
      <c r="F39" s="37">
        <f t="shared" si="4"/>
        <v>8228645</v>
      </c>
      <c r="G39" s="37">
        <f t="shared" si="4"/>
        <v>987952</v>
      </c>
      <c r="H39" s="37">
        <f t="shared" si="4"/>
        <v>964317</v>
      </c>
      <c r="I39" s="37">
        <f t="shared" si="4"/>
        <v>913725</v>
      </c>
      <c r="J39" s="37">
        <f t="shared" si="4"/>
        <v>913725</v>
      </c>
      <c r="K39" s="37">
        <f t="shared" si="4"/>
        <v>913725</v>
      </c>
      <c r="L39" s="37">
        <f t="shared" si="4"/>
        <v>8079318</v>
      </c>
      <c r="M39" s="37">
        <f t="shared" si="4"/>
        <v>8055228</v>
      </c>
      <c r="N39" s="37">
        <f t="shared" si="4"/>
        <v>8055228</v>
      </c>
      <c r="O39" s="37">
        <f t="shared" si="4"/>
        <v>8055228</v>
      </c>
      <c r="P39" s="37">
        <f t="shared" si="4"/>
        <v>8055228</v>
      </c>
      <c r="Q39" s="37">
        <f t="shared" si="4"/>
        <v>8055228</v>
      </c>
      <c r="R39" s="37">
        <f t="shared" si="4"/>
        <v>8055228</v>
      </c>
      <c r="S39" s="37">
        <f t="shared" si="4"/>
        <v>8055228</v>
      </c>
      <c r="T39" s="37">
        <f t="shared" si="4"/>
        <v>8055228</v>
      </c>
      <c r="U39" s="37">
        <f t="shared" si="4"/>
        <v>46461107</v>
      </c>
      <c r="V39" s="37">
        <f t="shared" si="4"/>
        <v>46461107</v>
      </c>
      <c r="W39" s="37">
        <f t="shared" si="4"/>
        <v>46461107</v>
      </c>
      <c r="X39" s="37">
        <f t="shared" si="4"/>
        <v>8228645</v>
      </c>
      <c r="Y39" s="37">
        <f t="shared" si="4"/>
        <v>38232462</v>
      </c>
      <c r="Z39" s="38">
        <f>+IF(X39&lt;&gt;0,+(Y39/X39)*100,0)</f>
        <v>464.6264603710574</v>
      </c>
      <c r="AA39" s="39">
        <f>SUM(AA37:AA38)</f>
        <v>8228645</v>
      </c>
    </row>
    <row r="40" spans="1:27" ht="13.5">
      <c r="A40" s="27" t="s">
        <v>62</v>
      </c>
      <c r="B40" s="28"/>
      <c r="C40" s="29">
        <f aca="true" t="shared" si="5" ref="C40:Y40">+C34+C39</f>
        <v>20455482</v>
      </c>
      <c r="D40" s="29">
        <f>+D34+D39</f>
        <v>20455482</v>
      </c>
      <c r="E40" s="30">
        <f t="shared" si="5"/>
        <v>14057000</v>
      </c>
      <c r="F40" s="31">
        <f t="shared" si="5"/>
        <v>17485553</v>
      </c>
      <c r="G40" s="31">
        <f t="shared" si="5"/>
        <v>44038224</v>
      </c>
      <c r="H40" s="31">
        <f t="shared" si="5"/>
        <v>47403538</v>
      </c>
      <c r="I40" s="31">
        <f t="shared" si="5"/>
        <v>45527148</v>
      </c>
      <c r="J40" s="31">
        <f t="shared" si="5"/>
        <v>45527148</v>
      </c>
      <c r="K40" s="31">
        <f t="shared" si="5"/>
        <v>47939177</v>
      </c>
      <c r="L40" s="31">
        <f t="shared" si="5"/>
        <v>28681951</v>
      </c>
      <c r="M40" s="31">
        <f t="shared" si="5"/>
        <v>29266529</v>
      </c>
      <c r="N40" s="31">
        <f t="shared" si="5"/>
        <v>29266529</v>
      </c>
      <c r="O40" s="31">
        <f t="shared" si="5"/>
        <v>27755766</v>
      </c>
      <c r="P40" s="31">
        <f t="shared" si="5"/>
        <v>27403708</v>
      </c>
      <c r="Q40" s="31">
        <f t="shared" si="5"/>
        <v>27697446</v>
      </c>
      <c r="R40" s="31">
        <f t="shared" si="5"/>
        <v>27697446</v>
      </c>
      <c r="S40" s="31">
        <f t="shared" si="5"/>
        <v>27481997</v>
      </c>
      <c r="T40" s="31">
        <f t="shared" si="5"/>
        <v>25742623</v>
      </c>
      <c r="U40" s="31">
        <f t="shared" si="5"/>
        <v>85924457</v>
      </c>
      <c r="V40" s="31">
        <f t="shared" si="5"/>
        <v>85924457</v>
      </c>
      <c r="W40" s="31">
        <f t="shared" si="5"/>
        <v>85924457</v>
      </c>
      <c r="X40" s="31">
        <f t="shared" si="5"/>
        <v>17485553</v>
      </c>
      <c r="Y40" s="31">
        <f t="shared" si="5"/>
        <v>68438904</v>
      </c>
      <c r="Z40" s="32">
        <f>+IF(X40&lt;&gt;0,+(Y40/X40)*100,0)</f>
        <v>391.4025710253488</v>
      </c>
      <c r="AA40" s="33">
        <f>+AA34+AA39</f>
        <v>17485553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116085584</v>
      </c>
      <c r="D42" s="43">
        <f>+D25-D40</f>
        <v>116085584</v>
      </c>
      <c r="E42" s="44">
        <f t="shared" si="6"/>
        <v>132586000</v>
      </c>
      <c r="F42" s="45">
        <f t="shared" si="6"/>
        <v>129457245</v>
      </c>
      <c r="G42" s="45">
        <f t="shared" si="6"/>
        <v>132374520</v>
      </c>
      <c r="H42" s="45">
        <f t="shared" si="6"/>
        <v>130345966</v>
      </c>
      <c r="I42" s="45">
        <f t="shared" si="6"/>
        <v>130714168</v>
      </c>
      <c r="J42" s="45">
        <f t="shared" si="6"/>
        <v>130714168</v>
      </c>
      <c r="K42" s="45">
        <f t="shared" si="6"/>
        <v>130073705</v>
      </c>
      <c r="L42" s="45">
        <f t="shared" si="6"/>
        <v>129215042</v>
      </c>
      <c r="M42" s="45">
        <f t="shared" si="6"/>
        <v>125959430</v>
      </c>
      <c r="N42" s="45">
        <f t="shared" si="6"/>
        <v>125959430</v>
      </c>
      <c r="O42" s="45">
        <f t="shared" si="6"/>
        <v>124417306</v>
      </c>
      <c r="P42" s="45">
        <f t="shared" si="6"/>
        <v>129970809</v>
      </c>
      <c r="Q42" s="45">
        <f t="shared" si="6"/>
        <v>133992367</v>
      </c>
      <c r="R42" s="45">
        <f t="shared" si="6"/>
        <v>133992367</v>
      </c>
      <c r="S42" s="45">
        <f t="shared" si="6"/>
        <v>133808726</v>
      </c>
      <c r="T42" s="45">
        <f t="shared" si="6"/>
        <v>135532462</v>
      </c>
      <c r="U42" s="45">
        <f t="shared" si="6"/>
        <v>93103663</v>
      </c>
      <c r="V42" s="45">
        <f t="shared" si="6"/>
        <v>93103663</v>
      </c>
      <c r="W42" s="45">
        <f t="shared" si="6"/>
        <v>93103663</v>
      </c>
      <c r="X42" s="45">
        <f t="shared" si="6"/>
        <v>129457245</v>
      </c>
      <c r="Y42" s="45">
        <f t="shared" si="6"/>
        <v>-36353582</v>
      </c>
      <c r="Z42" s="46">
        <f>+IF(X42&lt;&gt;0,+(Y42/X42)*100,0)</f>
        <v>-28.081535336241707</v>
      </c>
      <c r="AA42" s="47">
        <f>+AA25-AA40</f>
        <v>129457245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116085584</v>
      </c>
      <c r="D45" s="18">
        <v>116085584</v>
      </c>
      <c r="E45" s="19">
        <v>132586000</v>
      </c>
      <c r="F45" s="20">
        <v>129457245</v>
      </c>
      <c r="G45" s="20">
        <v>94020198</v>
      </c>
      <c r="H45" s="20">
        <v>130345966</v>
      </c>
      <c r="I45" s="20">
        <v>130714168</v>
      </c>
      <c r="J45" s="20">
        <v>130714168</v>
      </c>
      <c r="K45" s="20">
        <v>130073705</v>
      </c>
      <c r="L45" s="20">
        <v>129215041</v>
      </c>
      <c r="M45" s="20">
        <v>125959429</v>
      </c>
      <c r="N45" s="20">
        <v>125959429</v>
      </c>
      <c r="O45" s="20">
        <v>124417306</v>
      </c>
      <c r="P45" s="20">
        <v>129970807</v>
      </c>
      <c r="Q45" s="20">
        <v>133992367</v>
      </c>
      <c r="R45" s="20">
        <v>133992367</v>
      </c>
      <c r="S45" s="20">
        <v>133808727</v>
      </c>
      <c r="T45" s="20">
        <v>135532461</v>
      </c>
      <c r="U45" s="20">
        <v>93103663</v>
      </c>
      <c r="V45" s="20">
        <v>93103663</v>
      </c>
      <c r="W45" s="20">
        <v>93103663</v>
      </c>
      <c r="X45" s="20">
        <v>129457245</v>
      </c>
      <c r="Y45" s="20">
        <v>-36353582</v>
      </c>
      <c r="Z45" s="48">
        <v>-28.08</v>
      </c>
      <c r="AA45" s="22">
        <v>129457245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38354322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116085584</v>
      </c>
      <c r="D48" s="51">
        <f>SUM(D45:D47)</f>
        <v>116085584</v>
      </c>
      <c r="E48" s="52">
        <f t="shared" si="7"/>
        <v>132586000</v>
      </c>
      <c r="F48" s="53">
        <f t="shared" si="7"/>
        <v>129457245</v>
      </c>
      <c r="G48" s="53">
        <f t="shared" si="7"/>
        <v>132374520</v>
      </c>
      <c r="H48" s="53">
        <f t="shared" si="7"/>
        <v>130345966</v>
      </c>
      <c r="I48" s="53">
        <f t="shared" si="7"/>
        <v>130714168</v>
      </c>
      <c r="J48" s="53">
        <f t="shared" si="7"/>
        <v>130714168</v>
      </c>
      <c r="K48" s="53">
        <f t="shared" si="7"/>
        <v>130073705</v>
      </c>
      <c r="L48" s="53">
        <f t="shared" si="7"/>
        <v>129215041</v>
      </c>
      <c r="M48" s="53">
        <f t="shared" si="7"/>
        <v>125959429</v>
      </c>
      <c r="N48" s="53">
        <f t="shared" si="7"/>
        <v>125959429</v>
      </c>
      <c r="O48" s="53">
        <f t="shared" si="7"/>
        <v>124417306</v>
      </c>
      <c r="P48" s="53">
        <f t="shared" si="7"/>
        <v>129970807</v>
      </c>
      <c r="Q48" s="53">
        <f t="shared" si="7"/>
        <v>133992367</v>
      </c>
      <c r="R48" s="53">
        <f t="shared" si="7"/>
        <v>133992367</v>
      </c>
      <c r="S48" s="53">
        <f t="shared" si="7"/>
        <v>133808727</v>
      </c>
      <c r="T48" s="53">
        <f t="shared" si="7"/>
        <v>135532461</v>
      </c>
      <c r="U48" s="53">
        <f t="shared" si="7"/>
        <v>93103663</v>
      </c>
      <c r="V48" s="53">
        <f t="shared" si="7"/>
        <v>93103663</v>
      </c>
      <c r="W48" s="53">
        <f t="shared" si="7"/>
        <v>93103663</v>
      </c>
      <c r="X48" s="53">
        <f t="shared" si="7"/>
        <v>129457245</v>
      </c>
      <c r="Y48" s="53">
        <f t="shared" si="7"/>
        <v>-36353582</v>
      </c>
      <c r="Z48" s="54">
        <f>+IF(X48&lt;&gt;0,+(Y48/X48)*100,0)</f>
        <v>-28.081535336241707</v>
      </c>
      <c r="AA48" s="55">
        <f>SUM(AA45:AA47)</f>
        <v>129457245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38756277</v>
      </c>
      <c r="D6" s="18">
        <v>38756277</v>
      </c>
      <c r="E6" s="19">
        <v>23490000</v>
      </c>
      <c r="F6" s="20">
        <v>23490000</v>
      </c>
      <c r="G6" s="20">
        <v>134431429</v>
      </c>
      <c r="H6" s="20">
        <v>-56586025</v>
      </c>
      <c r="I6" s="20">
        <v>-27208607</v>
      </c>
      <c r="J6" s="20">
        <v>-27208607</v>
      </c>
      <c r="K6" s="20">
        <v>6612331</v>
      </c>
      <c r="L6" s="20">
        <v>162712865</v>
      </c>
      <c r="M6" s="20">
        <v>-161936280</v>
      </c>
      <c r="N6" s="20">
        <v>-161936280</v>
      </c>
      <c r="O6" s="20">
        <v>5754847</v>
      </c>
      <c r="P6" s="20">
        <v>-73994266</v>
      </c>
      <c r="Q6" s="20">
        <v>52311290</v>
      </c>
      <c r="R6" s="20">
        <v>52311290</v>
      </c>
      <c r="S6" s="20">
        <v>-15866925</v>
      </c>
      <c r="T6" s="20">
        <v>21019871</v>
      </c>
      <c r="U6" s="20">
        <v>-7706534</v>
      </c>
      <c r="V6" s="20">
        <v>-7706534</v>
      </c>
      <c r="W6" s="20">
        <v>-7706534</v>
      </c>
      <c r="X6" s="20">
        <v>23490000</v>
      </c>
      <c r="Y6" s="20">
        <v>-31196534</v>
      </c>
      <c r="Z6" s="21">
        <v>-132.81</v>
      </c>
      <c r="AA6" s="22">
        <v>23490000</v>
      </c>
    </row>
    <row r="7" spans="1:27" ht="13.5">
      <c r="A7" s="23" t="s">
        <v>34</v>
      </c>
      <c r="B7" s="17"/>
      <c r="C7" s="18">
        <v>480000000</v>
      </c>
      <c r="D7" s="18">
        <v>480000000</v>
      </c>
      <c r="E7" s="19">
        <v>355000000</v>
      </c>
      <c r="F7" s="20">
        <v>355000000</v>
      </c>
      <c r="G7" s="20">
        <v>29964557</v>
      </c>
      <c r="H7" s="20">
        <v>30402439</v>
      </c>
      <c r="I7" s="20">
        <v>-10897388</v>
      </c>
      <c r="J7" s="20">
        <v>-10897388</v>
      </c>
      <c r="K7" s="20">
        <v>-49594812</v>
      </c>
      <c r="L7" s="20">
        <v>-90224734</v>
      </c>
      <c r="M7" s="20">
        <v>110224802</v>
      </c>
      <c r="N7" s="20">
        <v>110224802</v>
      </c>
      <c r="O7" s="20">
        <v>26105957</v>
      </c>
      <c r="P7" s="20">
        <v>19986289</v>
      </c>
      <c r="Q7" s="20">
        <v>69768424</v>
      </c>
      <c r="R7" s="20">
        <v>69768424</v>
      </c>
      <c r="S7" s="20">
        <v>-61018674</v>
      </c>
      <c r="T7" s="20">
        <v>-94757758</v>
      </c>
      <c r="U7" s="20">
        <v>-106132454</v>
      </c>
      <c r="V7" s="20">
        <v>-106132454</v>
      </c>
      <c r="W7" s="20">
        <v>-106132454</v>
      </c>
      <c r="X7" s="20">
        <v>355000000</v>
      </c>
      <c r="Y7" s="20">
        <v>-461132454</v>
      </c>
      <c r="Z7" s="21">
        <v>-129.9</v>
      </c>
      <c r="AA7" s="22">
        <v>355000000</v>
      </c>
    </row>
    <row r="8" spans="1:27" ht="13.5">
      <c r="A8" s="23" t="s">
        <v>35</v>
      </c>
      <c r="B8" s="17"/>
      <c r="C8" s="18">
        <v>44203392</v>
      </c>
      <c r="D8" s="18">
        <v>44203392</v>
      </c>
      <c r="E8" s="19">
        <v>13775000</v>
      </c>
      <c r="F8" s="20">
        <v>13775300</v>
      </c>
      <c r="G8" s="20">
        <v>-18115</v>
      </c>
      <c r="H8" s="20">
        <v>1695318</v>
      </c>
      <c r="I8" s="20">
        <v>-130072</v>
      </c>
      <c r="J8" s="20">
        <v>-130072</v>
      </c>
      <c r="K8" s="20">
        <v>1573830</v>
      </c>
      <c r="L8" s="20">
        <v>-137340</v>
      </c>
      <c r="M8" s="20">
        <v>340715</v>
      </c>
      <c r="N8" s="20">
        <v>340715</v>
      </c>
      <c r="O8" s="20">
        <v>-179506</v>
      </c>
      <c r="P8" s="20">
        <v>277573</v>
      </c>
      <c r="Q8" s="20">
        <v>534863</v>
      </c>
      <c r="R8" s="20">
        <v>534863</v>
      </c>
      <c r="S8" s="20">
        <v>1256590</v>
      </c>
      <c r="T8" s="20">
        <v>-2410011</v>
      </c>
      <c r="U8" s="20">
        <v>-443823</v>
      </c>
      <c r="V8" s="20">
        <v>-443823</v>
      </c>
      <c r="W8" s="20">
        <v>-443823</v>
      </c>
      <c r="X8" s="20">
        <v>13775300</v>
      </c>
      <c r="Y8" s="20">
        <v>-14219123</v>
      </c>
      <c r="Z8" s="21">
        <v>-103.22</v>
      </c>
      <c r="AA8" s="22">
        <v>13775300</v>
      </c>
    </row>
    <row r="9" spans="1:27" ht="13.5">
      <c r="A9" s="23" t="s">
        <v>36</v>
      </c>
      <c r="B9" s="17"/>
      <c r="C9" s="18">
        <v>20412540</v>
      </c>
      <c r="D9" s="18">
        <v>20412540</v>
      </c>
      <c r="E9" s="19">
        <v>9633000</v>
      </c>
      <c r="F9" s="20">
        <v>9632325</v>
      </c>
      <c r="G9" s="20">
        <v>-21738</v>
      </c>
      <c r="H9" s="20">
        <v>926153</v>
      </c>
      <c r="I9" s="20">
        <v>59072</v>
      </c>
      <c r="J9" s="20">
        <v>59072</v>
      </c>
      <c r="K9" s="20">
        <v>-19066</v>
      </c>
      <c r="L9" s="20">
        <v>19191</v>
      </c>
      <c r="M9" s="20">
        <v>-7622</v>
      </c>
      <c r="N9" s="20">
        <v>-7622</v>
      </c>
      <c r="O9" s="20">
        <v>-5017415</v>
      </c>
      <c r="P9" s="20">
        <v>-18709</v>
      </c>
      <c r="Q9" s="20">
        <v>1276372</v>
      </c>
      <c r="R9" s="20">
        <v>1276372</v>
      </c>
      <c r="S9" s="20">
        <v>-39321</v>
      </c>
      <c r="T9" s="20">
        <v>-2563934</v>
      </c>
      <c r="U9" s="20">
        <v>-625858</v>
      </c>
      <c r="V9" s="20">
        <v>-625858</v>
      </c>
      <c r="W9" s="20">
        <v>-625858</v>
      </c>
      <c r="X9" s="20">
        <v>9632325</v>
      </c>
      <c r="Y9" s="20">
        <v>-10258183</v>
      </c>
      <c r="Z9" s="21">
        <v>-106.5</v>
      </c>
      <c r="AA9" s="22">
        <v>9632325</v>
      </c>
    </row>
    <row r="10" spans="1:27" ht="13.5">
      <c r="A10" s="23" t="s">
        <v>37</v>
      </c>
      <c r="B10" s="17"/>
      <c r="C10" s="18">
        <v>39281</v>
      </c>
      <c r="D10" s="18">
        <v>39281</v>
      </c>
      <c r="E10" s="19">
        <v>40000</v>
      </c>
      <c r="F10" s="20">
        <v>40285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40285</v>
      </c>
      <c r="Y10" s="24">
        <v>-40285</v>
      </c>
      <c r="Z10" s="25">
        <v>-100</v>
      </c>
      <c r="AA10" s="26">
        <v>40285</v>
      </c>
    </row>
    <row r="11" spans="1:27" ht="13.5">
      <c r="A11" s="23" t="s">
        <v>38</v>
      </c>
      <c r="B11" s="17"/>
      <c r="C11" s="18">
        <v>6552046</v>
      </c>
      <c r="D11" s="18">
        <v>6552046</v>
      </c>
      <c r="E11" s="19">
        <v>8493000</v>
      </c>
      <c r="F11" s="20">
        <v>8493000</v>
      </c>
      <c r="G11" s="20">
        <v>-144874</v>
      </c>
      <c r="H11" s="20">
        <v>-16423</v>
      </c>
      <c r="I11" s="20">
        <v>522411</v>
      </c>
      <c r="J11" s="20">
        <v>522411</v>
      </c>
      <c r="K11" s="20">
        <v>903708</v>
      </c>
      <c r="L11" s="20">
        <v>-74613</v>
      </c>
      <c r="M11" s="20">
        <v>150865</v>
      </c>
      <c r="N11" s="20">
        <v>150865</v>
      </c>
      <c r="O11" s="20">
        <v>-727836</v>
      </c>
      <c r="P11" s="20">
        <v>1134019</v>
      </c>
      <c r="Q11" s="20">
        <v>-196206</v>
      </c>
      <c r="R11" s="20">
        <v>-196206</v>
      </c>
      <c r="S11" s="20">
        <v>-116977</v>
      </c>
      <c r="T11" s="20">
        <v>-81936</v>
      </c>
      <c r="U11" s="20">
        <v>-12187</v>
      </c>
      <c r="V11" s="20">
        <v>-12187</v>
      </c>
      <c r="W11" s="20">
        <v>-12187</v>
      </c>
      <c r="X11" s="20">
        <v>8493000</v>
      </c>
      <c r="Y11" s="20">
        <v>-8505187</v>
      </c>
      <c r="Z11" s="21">
        <v>-100.14</v>
      </c>
      <c r="AA11" s="22">
        <v>8493000</v>
      </c>
    </row>
    <row r="12" spans="1:27" ht="13.5">
      <c r="A12" s="27" t="s">
        <v>39</v>
      </c>
      <c r="B12" s="28"/>
      <c r="C12" s="29">
        <f aca="true" t="shared" si="0" ref="C12:Y12">SUM(C6:C11)</f>
        <v>589963536</v>
      </c>
      <c r="D12" s="29">
        <f>SUM(D6:D11)</f>
        <v>589963536</v>
      </c>
      <c r="E12" s="30">
        <f t="shared" si="0"/>
        <v>410431000</v>
      </c>
      <c r="F12" s="31">
        <f t="shared" si="0"/>
        <v>410430910</v>
      </c>
      <c r="G12" s="31">
        <f t="shared" si="0"/>
        <v>164211259</v>
      </c>
      <c r="H12" s="31">
        <f t="shared" si="0"/>
        <v>-23578538</v>
      </c>
      <c r="I12" s="31">
        <f t="shared" si="0"/>
        <v>-37654584</v>
      </c>
      <c r="J12" s="31">
        <f t="shared" si="0"/>
        <v>-37654584</v>
      </c>
      <c r="K12" s="31">
        <f t="shared" si="0"/>
        <v>-40524009</v>
      </c>
      <c r="L12" s="31">
        <f t="shared" si="0"/>
        <v>72295369</v>
      </c>
      <c r="M12" s="31">
        <f t="shared" si="0"/>
        <v>-51227520</v>
      </c>
      <c r="N12" s="31">
        <f t="shared" si="0"/>
        <v>-51227520</v>
      </c>
      <c r="O12" s="31">
        <f t="shared" si="0"/>
        <v>25936047</v>
      </c>
      <c r="P12" s="31">
        <f t="shared" si="0"/>
        <v>-52615094</v>
      </c>
      <c r="Q12" s="31">
        <f t="shared" si="0"/>
        <v>123694743</v>
      </c>
      <c r="R12" s="31">
        <f t="shared" si="0"/>
        <v>123694743</v>
      </c>
      <c r="S12" s="31">
        <f t="shared" si="0"/>
        <v>-75785307</v>
      </c>
      <c r="T12" s="31">
        <f t="shared" si="0"/>
        <v>-78793768</v>
      </c>
      <c r="U12" s="31">
        <f t="shared" si="0"/>
        <v>-114920856</v>
      </c>
      <c r="V12" s="31">
        <f t="shared" si="0"/>
        <v>-114920856</v>
      </c>
      <c r="W12" s="31">
        <f t="shared" si="0"/>
        <v>-114920856</v>
      </c>
      <c r="X12" s="31">
        <f t="shared" si="0"/>
        <v>410430910</v>
      </c>
      <c r="Y12" s="31">
        <f t="shared" si="0"/>
        <v>-525351766</v>
      </c>
      <c r="Z12" s="32">
        <f>+IF(X12&lt;&gt;0,+(Y12/X12)*100,0)</f>
        <v>-128.00004902164898</v>
      </c>
      <c r="AA12" s="33">
        <f>SUM(AA6:AA11)</f>
        <v>410430910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392637</v>
      </c>
      <c r="D15" s="18">
        <v>392637</v>
      </c>
      <c r="E15" s="19">
        <v>354000</v>
      </c>
      <c r="F15" s="20">
        <v>354113</v>
      </c>
      <c r="G15" s="20">
        <v>-3387</v>
      </c>
      <c r="H15" s="20">
        <v>-3405</v>
      </c>
      <c r="I15" s="20">
        <v>-3424</v>
      </c>
      <c r="J15" s="20">
        <v>-3424</v>
      </c>
      <c r="K15" s="20">
        <v>-3442</v>
      </c>
      <c r="L15" s="20">
        <v>-3424</v>
      </c>
      <c r="M15" s="20">
        <v>-3443</v>
      </c>
      <c r="N15" s="20">
        <v>-3443</v>
      </c>
      <c r="O15" s="20">
        <v>-3463</v>
      </c>
      <c r="P15" s="20">
        <v>-3482</v>
      </c>
      <c r="Q15" s="20">
        <v>-3502</v>
      </c>
      <c r="R15" s="20">
        <v>-3502</v>
      </c>
      <c r="S15" s="20">
        <v>-3521</v>
      </c>
      <c r="T15" s="20">
        <v>-3541</v>
      </c>
      <c r="U15" s="20">
        <v>-3561</v>
      </c>
      <c r="V15" s="20">
        <v>-3561</v>
      </c>
      <c r="W15" s="20">
        <v>-3561</v>
      </c>
      <c r="X15" s="20">
        <v>354113</v>
      </c>
      <c r="Y15" s="20">
        <v>-357674</v>
      </c>
      <c r="Z15" s="21">
        <v>-101.01</v>
      </c>
      <c r="AA15" s="22">
        <v>354113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23004474</v>
      </c>
      <c r="D18" s="18">
        <v>23004474</v>
      </c>
      <c r="E18" s="19">
        <v>19755000</v>
      </c>
      <c r="F18" s="20">
        <v>19755436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19755436</v>
      </c>
      <c r="Y18" s="20">
        <v>-19755436</v>
      </c>
      <c r="Z18" s="21">
        <v>-100</v>
      </c>
      <c r="AA18" s="22">
        <v>19755436</v>
      </c>
    </row>
    <row r="19" spans="1:27" ht="13.5">
      <c r="A19" s="23" t="s">
        <v>45</v>
      </c>
      <c r="B19" s="17"/>
      <c r="C19" s="18">
        <v>1342633792</v>
      </c>
      <c r="D19" s="18">
        <v>1342633792</v>
      </c>
      <c r="E19" s="19">
        <v>1997112000</v>
      </c>
      <c r="F19" s="20">
        <v>1981927000</v>
      </c>
      <c r="G19" s="20">
        <v>135610</v>
      </c>
      <c r="H19" s="20">
        <v>8747727</v>
      </c>
      <c r="I19" s="20">
        <v>-2483634</v>
      </c>
      <c r="J19" s="20">
        <v>-2483634</v>
      </c>
      <c r="K19" s="20">
        <v>9806942</v>
      </c>
      <c r="L19" s="20">
        <v>9497946</v>
      </c>
      <c r="M19" s="20">
        <v>4181900</v>
      </c>
      <c r="N19" s="20">
        <v>4181900</v>
      </c>
      <c r="O19" s="20">
        <v>4925340</v>
      </c>
      <c r="P19" s="20">
        <v>16688027</v>
      </c>
      <c r="Q19" s="20">
        <v>8088007</v>
      </c>
      <c r="R19" s="20">
        <v>8088007</v>
      </c>
      <c r="S19" s="20">
        <v>27350709</v>
      </c>
      <c r="T19" s="20">
        <v>17609971</v>
      </c>
      <c r="U19" s="20">
        <v>53641188</v>
      </c>
      <c r="V19" s="20">
        <v>53641188</v>
      </c>
      <c r="W19" s="20">
        <v>53641188</v>
      </c>
      <c r="X19" s="20">
        <v>1981927000</v>
      </c>
      <c r="Y19" s="20">
        <v>-1928285812</v>
      </c>
      <c r="Z19" s="21">
        <v>-97.29</v>
      </c>
      <c r="AA19" s="22">
        <v>1981927000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931975</v>
      </c>
      <c r="D22" s="18">
        <v>931975</v>
      </c>
      <c r="E22" s="19">
        <v>1828000</v>
      </c>
      <c r="F22" s="20">
        <v>1828000</v>
      </c>
      <c r="G22" s="20"/>
      <c r="H22" s="20"/>
      <c r="I22" s="20">
        <v>-140531</v>
      </c>
      <c r="J22" s="20">
        <v>-140531</v>
      </c>
      <c r="K22" s="20">
        <v>-46844</v>
      </c>
      <c r="L22" s="20">
        <v>12575</v>
      </c>
      <c r="M22" s="20">
        <v>-57001</v>
      </c>
      <c r="N22" s="20">
        <v>-57001</v>
      </c>
      <c r="O22" s="20">
        <v>122035</v>
      </c>
      <c r="P22" s="20">
        <v>-57888</v>
      </c>
      <c r="Q22" s="20">
        <v>-53213</v>
      </c>
      <c r="R22" s="20">
        <v>-53213</v>
      </c>
      <c r="S22" s="20">
        <v>-88039</v>
      </c>
      <c r="T22" s="20"/>
      <c r="U22" s="20">
        <v>72675</v>
      </c>
      <c r="V22" s="20">
        <v>72675</v>
      </c>
      <c r="W22" s="20">
        <v>72675</v>
      </c>
      <c r="X22" s="20">
        <v>1828000</v>
      </c>
      <c r="Y22" s="20">
        <v>-1755325</v>
      </c>
      <c r="Z22" s="21">
        <v>-96.02</v>
      </c>
      <c r="AA22" s="22">
        <v>1828000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1366962878</v>
      </c>
      <c r="D24" s="29">
        <f>SUM(D15:D23)</f>
        <v>1366962878</v>
      </c>
      <c r="E24" s="36">
        <f t="shared" si="1"/>
        <v>2019049000</v>
      </c>
      <c r="F24" s="37">
        <f t="shared" si="1"/>
        <v>2003864549</v>
      </c>
      <c r="G24" s="37">
        <f t="shared" si="1"/>
        <v>132223</v>
      </c>
      <c r="H24" s="37">
        <f t="shared" si="1"/>
        <v>8744322</v>
      </c>
      <c r="I24" s="37">
        <f t="shared" si="1"/>
        <v>-2627589</v>
      </c>
      <c r="J24" s="37">
        <f t="shared" si="1"/>
        <v>-2627589</v>
      </c>
      <c r="K24" s="37">
        <f t="shared" si="1"/>
        <v>9756656</v>
      </c>
      <c r="L24" s="37">
        <f t="shared" si="1"/>
        <v>9507097</v>
      </c>
      <c r="M24" s="37">
        <f t="shared" si="1"/>
        <v>4121456</v>
      </c>
      <c r="N24" s="37">
        <f t="shared" si="1"/>
        <v>4121456</v>
      </c>
      <c r="O24" s="37">
        <f t="shared" si="1"/>
        <v>5043912</v>
      </c>
      <c r="P24" s="37">
        <f t="shared" si="1"/>
        <v>16626657</v>
      </c>
      <c r="Q24" s="37">
        <f t="shared" si="1"/>
        <v>8031292</v>
      </c>
      <c r="R24" s="37">
        <f t="shared" si="1"/>
        <v>8031292</v>
      </c>
      <c r="S24" s="37">
        <f t="shared" si="1"/>
        <v>27259149</v>
      </c>
      <c r="T24" s="37">
        <f t="shared" si="1"/>
        <v>17606430</v>
      </c>
      <c r="U24" s="37">
        <f t="shared" si="1"/>
        <v>53710302</v>
      </c>
      <c r="V24" s="37">
        <f t="shared" si="1"/>
        <v>53710302</v>
      </c>
      <c r="W24" s="37">
        <f t="shared" si="1"/>
        <v>53710302</v>
      </c>
      <c r="X24" s="37">
        <f t="shared" si="1"/>
        <v>2003864549</v>
      </c>
      <c r="Y24" s="37">
        <f t="shared" si="1"/>
        <v>-1950154247</v>
      </c>
      <c r="Z24" s="38">
        <f>+IF(X24&lt;&gt;0,+(Y24/X24)*100,0)</f>
        <v>-97.31966404481763</v>
      </c>
      <c r="AA24" s="39">
        <f>SUM(AA15:AA23)</f>
        <v>2003864549</v>
      </c>
    </row>
    <row r="25" spans="1:27" ht="13.5">
      <c r="A25" s="27" t="s">
        <v>51</v>
      </c>
      <c r="B25" s="28"/>
      <c r="C25" s="29">
        <f aca="true" t="shared" si="2" ref="C25:Y25">+C12+C24</f>
        <v>1956926414</v>
      </c>
      <c r="D25" s="29">
        <f>+D12+D24</f>
        <v>1956926414</v>
      </c>
      <c r="E25" s="30">
        <f t="shared" si="2"/>
        <v>2429480000</v>
      </c>
      <c r="F25" s="31">
        <f t="shared" si="2"/>
        <v>2414295459</v>
      </c>
      <c r="G25" s="31">
        <f t="shared" si="2"/>
        <v>164343482</v>
      </c>
      <c r="H25" s="31">
        <f t="shared" si="2"/>
        <v>-14834216</v>
      </c>
      <c r="I25" s="31">
        <f t="shared" si="2"/>
        <v>-40282173</v>
      </c>
      <c r="J25" s="31">
        <f t="shared" si="2"/>
        <v>-40282173</v>
      </c>
      <c r="K25" s="31">
        <f t="shared" si="2"/>
        <v>-30767353</v>
      </c>
      <c r="L25" s="31">
        <f t="shared" si="2"/>
        <v>81802466</v>
      </c>
      <c r="M25" s="31">
        <f t="shared" si="2"/>
        <v>-47106064</v>
      </c>
      <c r="N25" s="31">
        <f t="shared" si="2"/>
        <v>-47106064</v>
      </c>
      <c r="O25" s="31">
        <f t="shared" si="2"/>
        <v>30979959</v>
      </c>
      <c r="P25" s="31">
        <f t="shared" si="2"/>
        <v>-35988437</v>
      </c>
      <c r="Q25" s="31">
        <f t="shared" si="2"/>
        <v>131726035</v>
      </c>
      <c r="R25" s="31">
        <f t="shared" si="2"/>
        <v>131726035</v>
      </c>
      <c r="S25" s="31">
        <f t="shared" si="2"/>
        <v>-48526158</v>
      </c>
      <c r="T25" s="31">
        <f t="shared" si="2"/>
        <v>-61187338</v>
      </c>
      <c r="U25" s="31">
        <f t="shared" si="2"/>
        <v>-61210554</v>
      </c>
      <c r="V25" s="31">
        <f t="shared" si="2"/>
        <v>-61210554</v>
      </c>
      <c r="W25" s="31">
        <f t="shared" si="2"/>
        <v>-61210554</v>
      </c>
      <c r="X25" s="31">
        <f t="shared" si="2"/>
        <v>2414295459</v>
      </c>
      <c r="Y25" s="31">
        <f t="shared" si="2"/>
        <v>-2475506013</v>
      </c>
      <c r="Z25" s="32">
        <f>+IF(X25&lt;&gt;0,+(Y25/X25)*100,0)</f>
        <v>-102.53533815721765</v>
      </c>
      <c r="AA25" s="33">
        <f>+AA12+AA24</f>
        <v>2414295459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12035986</v>
      </c>
      <c r="D30" s="18">
        <v>12035986</v>
      </c>
      <c r="E30" s="19">
        <v>13654000</v>
      </c>
      <c r="F30" s="20">
        <v>13654000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13654000</v>
      </c>
      <c r="Y30" s="20">
        <v>-13654000</v>
      </c>
      <c r="Z30" s="21">
        <v>-100</v>
      </c>
      <c r="AA30" s="22">
        <v>13654000</v>
      </c>
    </row>
    <row r="31" spans="1:27" ht="13.5">
      <c r="A31" s="23" t="s">
        <v>56</v>
      </c>
      <c r="B31" s="17"/>
      <c r="C31" s="18">
        <v>9661373</v>
      </c>
      <c r="D31" s="18">
        <v>9661373</v>
      </c>
      <c r="E31" s="19">
        <v>8655000</v>
      </c>
      <c r="F31" s="20">
        <v>8654800</v>
      </c>
      <c r="G31" s="20">
        <v>-58702</v>
      </c>
      <c r="H31" s="20">
        <v>-56824</v>
      </c>
      <c r="I31" s="20">
        <v>-48224</v>
      </c>
      <c r="J31" s="20">
        <v>-48224</v>
      </c>
      <c r="K31" s="20">
        <v>-3842</v>
      </c>
      <c r="L31" s="20">
        <v>-37682</v>
      </c>
      <c r="M31" s="20">
        <v>-12682</v>
      </c>
      <c r="N31" s="20">
        <v>-12682</v>
      </c>
      <c r="O31" s="20">
        <v>-26007</v>
      </c>
      <c r="P31" s="20">
        <v>-12177</v>
      </c>
      <c r="Q31" s="20">
        <v>-14586</v>
      </c>
      <c r="R31" s="20">
        <v>-14586</v>
      </c>
      <c r="S31" s="20">
        <v>-18274</v>
      </c>
      <c r="T31" s="20">
        <v>351012</v>
      </c>
      <c r="U31" s="20">
        <v>-24458</v>
      </c>
      <c r="V31" s="20">
        <v>-24458</v>
      </c>
      <c r="W31" s="20">
        <v>-24458</v>
      </c>
      <c r="X31" s="20">
        <v>8654800</v>
      </c>
      <c r="Y31" s="20">
        <v>-8679258</v>
      </c>
      <c r="Z31" s="21">
        <v>-100.28</v>
      </c>
      <c r="AA31" s="22">
        <v>8654800</v>
      </c>
    </row>
    <row r="32" spans="1:27" ht="13.5">
      <c r="A32" s="23" t="s">
        <v>57</v>
      </c>
      <c r="B32" s="17"/>
      <c r="C32" s="18">
        <v>214755856</v>
      </c>
      <c r="D32" s="18">
        <v>214755856</v>
      </c>
      <c r="E32" s="19">
        <v>95209000</v>
      </c>
      <c r="F32" s="20">
        <v>95209057</v>
      </c>
      <c r="G32" s="20">
        <v>35613559</v>
      </c>
      <c r="H32" s="20">
        <v>-1122762</v>
      </c>
      <c r="I32" s="20">
        <v>9289501</v>
      </c>
      <c r="J32" s="20">
        <v>9289501</v>
      </c>
      <c r="K32" s="20">
        <v>-4982412</v>
      </c>
      <c r="L32" s="20">
        <v>-57263564</v>
      </c>
      <c r="M32" s="20">
        <v>-20859529</v>
      </c>
      <c r="N32" s="20">
        <v>-20859529</v>
      </c>
      <c r="O32" s="20">
        <v>55035549</v>
      </c>
      <c r="P32" s="20">
        <v>-23464184</v>
      </c>
      <c r="Q32" s="20">
        <v>22062918</v>
      </c>
      <c r="R32" s="20">
        <v>22062918</v>
      </c>
      <c r="S32" s="20">
        <v>-18826849</v>
      </c>
      <c r="T32" s="20">
        <v>-36274251</v>
      </c>
      <c r="U32" s="20">
        <v>-51263552</v>
      </c>
      <c r="V32" s="20">
        <v>-51263552</v>
      </c>
      <c r="W32" s="20">
        <v>-51263552</v>
      </c>
      <c r="X32" s="20">
        <v>95209057</v>
      </c>
      <c r="Y32" s="20">
        <v>-146472609</v>
      </c>
      <c r="Z32" s="21">
        <v>-153.84</v>
      </c>
      <c r="AA32" s="22">
        <v>95209057</v>
      </c>
    </row>
    <row r="33" spans="1:27" ht="13.5">
      <c r="A33" s="23" t="s">
        <v>58</v>
      </c>
      <c r="B33" s="17"/>
      <c r="C33" s="18">
        <v>4561006</v>
      </c>
      <c r="D33" s="18">
        <v>4561006</v>
      </c>
      <c r="E33" s="19">
        <v>2473000</v>
      </c>
      <c r="F33" s="20">
        <v>2473000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2473000</v>
      </c>
      <c r="Y33" s="20">
        <v>-2473000</v>
      </c>
      <c r="Z33" s="21">
        <v>-100</v>
      </c>
      <c r="AA33" s="22">
        <v>2473000</v>
      </c>
    </row>
    <row r="34" spans="1:27" ht="13.5">
      <c r="A34" s="27" t="s">
        <v>59</v>
      </c>
      <c r="B34" s="28"/>
      <c r="C34" s="29">
        <f aca="true" t="shared" si="3" ref="C34:Y34">SUM(C29:C33)</f>
        <v>241014221</v>
      </c>
      <c r="D34" s="29">
        <f>SUM(D29:D33)</f>
        <v>241014221</v>
      </c>
      <c r="E34" s="30">
        <f t="shared" si="3"/>
        <v>119991000</v>
      </c>
      <c r="F34" s="31">
        <f t="shared" si="3"/>
        <v>119990857</v>
      </c>
      <c r="G34" s="31">
        <f t="shared" si="3"/>
        <v>35554857</v>
      </c>
      <c r="H34" s="31">
        <f t="shared" si="3"/>
        <v>-1179586</v>
      </c>
      <c r="I34" s="31">
        <f t="shared" si="3"/>
        <v>9241277</v>
      </c>
      <c r="J34" s="31">
        <f t="shared" si="3"/>
        <v>9241277</v>
      </c>
      <c r="K34" s="31">
        <f t="shared" si="3"/>
        <v>-4986254</v>
      </c>
      <c r="L34" s="31">
        <f t="shared" si="3"/>
        <v>-57301246</v>
      </c>
      <c r="M34" s="31">
        <f t="shared" si="3"/>
        <v>-20872211</v>
      </c>
      <c r="N34" s="31">
        <f t="shared" si="3"/>
        <v>-20872211</v>
      </c>
      <c r="O34" s="31">
        <f t="shared" si="3"/>
        <v>55009542</v>
      </c>
      <c r="P34" s="31">
        <f t="shared" si="3"/>
        <v>-23476361</v>
      </c>
      <c r="Q34" s="31">
        <f t="shared" si="3"/>
        <v>22048332</v>
      </c>
      <c r="R34" s="31">
        <f t="shared" si="3"/>
        <v>22048332</v>
      </c>
      <c r="S34" s="31">
        <f t="shared" si="3"/>
        <v>-18845123</v>
      </c>
      <c r="T34" s="31">
        <f t="shared" si="3"/>
        <v>-35923239</v>
      </c>
      <c r="U34" s="31">
        <f t="shared" si="3"/>
        <v>-51288010</v>
      </c>
      <c r="V34" s="31">
        <f t="shared" si="3"/>
        <v>-51288010</v>
      </c>
      <c r="W34" s="31">
        <f t="shared" si="3"/>
        <v>-51288010</v>
      </c>
      <c r="X34" s="31">
        <f t="shared" si="3"/>
        <v>119990857</v>
      </c>
      <c r="Y34" s="31">
        <f t="shared" si="3"/>
        <v>-171278867</v>
      </c>
      <c r="Z34" s="32">
        <f>+IF(X34&lt;&gt;0,+(Y34/X34)*100,0)</f>
        <v>-142.74326501393352</v>
      </c>
      <c r="AA34" s="33">
        <f>SUM(AA29:AA33)</f>
        <v>119990857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72486892</v>
      </c>
      <c r="D37" s="18">
        <v>72486892</v>
      </c>
      <c r="E37" s="19">
        <v>63931000</v>
      </c>
      <c r="F37" s="20">
        <v>63931000</v>
      </c>
      <c r="G37" s="20"/>
      <c r="H37" s="20"/>
      <c r="I37" s="20"/>
      <c r="J37" s="20"/>
      <c r="K37" s="20"/>
      <c r="L37" s="20">
        <v>-23526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63931000</v>
      </c>
      <c r="Y37" s="20">
        <v>-63931000</v>
      </c>
      <c r="Z37" s="21">
        <v>-100</v>
      </c>
      <c r="AA37" s="22">
        <v>63931000</v>
      </c>
    </row>
    <row r="38" spans="1:27" ht="13.5">
      <c r="A38" s="23" t="s">
        <v>58</v>
      </c>
      <c r="B38" s="17"/>
      <c r="C38" s="18">
        <v>80175204</v>
      </c>
      <c r="D38" s="18">
        <v>80175204</v>
      </c>
      <c r="E38" s="19">
        <v>96516000</v>
      </c>
      <c r="F38" s="20">
        <v>96515602</v>
      </c>
      <c r="G38" s="20"/>
      <c r="H38" s="20"/>
      <c r="I38" s="20">
        <v>-1552379</v>
      </c>
      <c r="J38" s="20">
        <v>-1552379</v>
      </c>
      <c r="K38" s="20">
        <v>-1730075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96515602</v>
      </c>
      <c r="Y38" s="20">
        <v>-96515602</v>
      </c>
      <c r="Z38" s="21">
        <v>-100</v>
      </c>
      <c r="AA38" s="22">
        <v>96515602</v>
      </c>
    </row>
    <row r="39" spans="1:27" ht="13.5">
      <c r="A39" s="27" t="s">
        <v>61</v>
      </c>
      <c r="B39" s="35"/>
      <c r="C39" s="29">
        <f aca="true" t="shared" si="4" ref="C39:Y39">SUM(C37:C38)</f>
        <v>152662096</v>
      </c>
      <c r="D39" s="29">
        <f>SUM(D37:D38)</f>
        <v>152662096</v>
      </c>
      <c r="E39" s="36">
        <f t="shared" si="4"/>
        <v>160447000</v>
      </c>
      <c r="F39" s="37">
        <f t="shared" si="4"/>
        <v>160446602</v>
      </c>
      <c r="G39" s="37">
        <f t="shared" si="4"/>
        <v>0</v>
      </c>
      <c r="H39" s="37">
        <f t="shared" si="4"/>
        <v>0</v>
      </c>
      <c r="I39" s="37">
        <f t="shared" si="4"/>
        <v>-1552379</v>
      </c>
      <c r="J39" s="37">
        <f t="shared" si="4"/>
        <v>-1552379</v>
      </c>
      <c r="K39" s="37">
        <f t="shared" si="4"/>
        <v>-1730075</v>
      </c>
      <c r="L39" s="37">
        <f t="shared" si="4"/>
        <v>-23526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160446602</v>
      </c>
      <c r="Y39" s="37">
        <f t="shared" si="4"/>
        <v>-160446602</v>
      </c>
      <c r="Z39" s="38">
        <f>+IF(X39&lt;&gt;0,+(Y39/X39)*100,0)</f>
        <v>-100</v>
      </c>
      <c r="AA39" s="39">
        <f>SUM(AA37:AA38)</f>
        <v>160446602</v>
      </c>
    </row>
    <row r="40" spans="1:27" ht="13.5">
      <c r="A40" s="27" t="s">
        <v>62</v>
      </c>
      <c r="B40" s="28"/>
      <c r="C40" s="29">
        <f aca="true" t="shared" si="5" ref="C40:Y40">+C34+C39</f>
        <v>393676317</v>
      </c>
      <c r="D40" s="29">
        <f>+D34+D39</f>
        <v>393676317</v>
      </c>
      <c r="E40" s="30">
        <f t="shared" si="5"/>
        <v>280438000</v>
      </c>
      <c r="F40" s="31">
        <f t="shared" si="5"/>
        <v>280437459</v>
      </c>
      <c r="G40" s="31">
        <f t="shared" si="5"/>
        <v>35554857</v>
      </c>
      <c r="H40" s="31">
        <f t="shared" si="5"/>
        <v>-1179586</v>
      </c>
      <c r="I40" s="31">
        <f t="shared" si="5"/>
        <v>7688898</v>
      </c>
      <c r="J40" s="31">
        <f t="shared" si="5"/>
        <v>7688898</v>
      </c>
      <c r="K40" s="31">
        <f t="shared" si="5"/>
        <v>-6716329</v>
      </c>
      <c r="L40" s="31">
        <f t="shared" si="5"/>
        <v>-57324772</v>
      </c>
      <c r="M40" s="31">
        <f t="shared" si="5"/>
        <v>-20872211</v>
      </c>
      <c r="N40" s="31">
        <f t="shared" si="5"/>
        <v>-20872211</v>
      </c>
      <c r="O40" s="31">
        <f t="shared" si="5"/>
        <v>55009542</v>
      </c>
      <c r="P40" s="31">
        <f t="shared" si="5"/>
        <v>-23476361</v>
      </c>
      <c r="Q40" s="31">
        <f t="shared" si="5"/>
        <v>22048332</v>
      </c>
      <c r="R40" s="31">
        <f t="shared" si="5"/>
        <v>22048332</v>
      </c>
      <c r="S40" s="31">
        <f t="shared" si="5"/>
        <v>-18845123</v>
      </c>
      <c r="T40" s="31">
        <f t="shared" si="5"/>
        <v>-35923239</v>
      </c>
      <c r="U40" s="31">
        <f t="shared" si="5"/>
        <v>-51288010</v>
      </c>
      <c r="V40" s="31">
        <f t="shared" si="5"/>
        <v>-51288010</v>
      </c>
      <c r="W40" s="31">
        <f t="shared" si="5"/>
        <v>-51288010</v>
      </c>
      <c r="X40" s="31">
        <f t="shared" si="5"/>
        <v>280437459</v>
      </c>
      <c r="Y40" s="31">
        <f t="shared" si="5"/>
        <v>-331725469</v>
      </c>
      <c r="Z40" s="32">
        <f>+IF(X40&lt;&gt;0,+(Y40/X40)*100,0)</f>
        <v>-118.28857321089905</v>
      </c>
      <c r="AA40" s="33">
        <f>+AA34+AA39</f>
        <v>280437459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1563250097</v>
      </c>
      <c r="D42" s="43">
        <f>+D25-D40</f>
        <v>1563250097</v>
      </c>
      <c r="E42" s="44">
        <f t="shared" si="6"/>
        <v>2149042000</v>
      </c>
      <c r="F42" s="45">
        <f t="shared" si="6"/>
        <v>2133858000</v>
      </c>
      <c r="G42" s="45">
        <f t="shared" si="6"/>
        <v>128788625</v>
      </c>
      <c r="H42" s="45">
        <f t="shared" si="6"/>
        <v>-13654630</v>
      </c>
      <c r="I42" s="45">
        <f t="shared" si="6"/>
        <v>-47971071</v>
      </c>
      <c r="J42" s="45">
        <f t="shared" si="6"/>
        <v>-47971071</v>
      </c>
      <c r="K42" s="45">
        <f t="shared" si="6"/>
        <v>-24051024</v>
      </c>
      <c r="L42" s="45">
        <f t="shared" si="6"/>
        <v>139127238</v>
      </c>
      <c r="M42" s="45">
        <f t="shared" si="6"/>
        <v>-26233853</v>
      </c>
      <c r="N42" s="45">
        <f t="shared" si="6"/>
        <v>-26233853</v>
      </c>
      <c r="O42" s="45">
        <f t="shared" si="6"/>
        <v>-24029583</v>
      </c>
      <c r="P42" s="45">
        <f t="shared" si="6"/>
        <v>-12512076</v>
      </c>
      <c r="Q42" s="45">
        <f t="shared" si="6"/>
        <v>109677703</v>
      </c>
      <c r="R42" s="45">
        <f t="shared" si="6"/>
        <v>109677703</v>
      </c>
      <c r="S42" s="45">
        <f t="shared" si="6"/>
        <v>-29681035</v>
      </c>
      <c r="T42" s="45">
        <f t="shared" si="6"/>
        <v>-25264099</v>
      </c>
      <c r="U42" s="45">
        <f t="shared" si="6"/>
        <v>-9922544</v>
      </c>
      <c r="V42" s="45">
        <f t="shared" si="6"/>
        <v>-9922544</v>
      </c>
      <c r="W42" s="45">
        <f t="shared" si="6"/>
        <v>-9922544</v>
      </c>
      <c r="X42" s="45">
        <f t="shared" si="6"/>
        <v>2133858000</v>
      </c>
      <c r="Y42" s="45">
        <f t="shared" si="6"/>
        <v>-2143780544</v>
      </c>
      <c r="Z42" s="46">
        <f>+IF(X42&lt;&gt;0,+(Y42/X42)*100,0)</f>
        <v>-100.46500488786039</v>
      </c>
      <c r="AA42" s="47">
        <f>+AA25-AA40</f>
        <v>2133858000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1563250097</v>
      </c>
      <c r="D45" s="18">
        <v>1563250097</v>
      </c>
      <c r="E45" s="19">
        <v>1884050000</v>
      </c>
      <c r="F45" s="20">
        <v>1868866000</v>
      </c>
      <c r="G45" s="20">
        <v>128788625</v>
      </c>
      <c r="H45" s="20">
        <v>-13654630</v>
      </c>
      <c r="I45" s="20">
        <v>-47971071</v>
      </c>
      <c r="J45" s="20">
        <v>-47971071</v>
      </c>
      <c r="K45" s="20">
        <v>-24051024</v>
      </c>
      <c r="L45" s="20">
        <v>139127238</v>
      </c>
      <c r="M45" s="20">
        <v>-26233853</v>
      </c>
      <c r="N45" s="20">
        <v>-26233853</v>
      </c>
      <c r="O45" s="20">
        <v>-24029583</v>
      </c>
      <c r="P45" s="20">
        <v>-12512076</v>
      </c>
      <c r="Q45" s="20">
        <v>109677703</v>
      </c>
      <c r="R45" s="20">
        <v>109677703</v>
      </c>
      <c r="S45" s="20">
        <v>-29681035</v>
      </c>
      <c r="T45" s="20">
        <v>-25264099</v>
      </c>
      <c r="U45" s="20">
        <v>-9922544</v>
      </c>
      <c r="V45" s="20">
        <v>-9922544</v>
      </c>
      <c r="W45" s="20">
        <v>-9922544</v>
      </c>
      <c r="X45" s="20">
        <v>1868866000</v>
      </c>
      <c r="Y45" s="20">
        <v>-1878788544</v>
      </c>
      <c r="Z45" s="48">
        <v>-100.53</v>
      </c>
      <c r="AA45" s="22">
        <v>1868866000</v>
      </c>
    </row>
    <row r="46" spans="1:27" ht="13.5">
      <c r="A46" s="23" t="s">
        <v>67</v>
      </c>
      <c r="B46" s="17"/>
      <c r="C46" s="18"/>
      <c r="D46" s="18"/>
      <c r="E46" s="19">
        <v>264992000</v>
      </c>
      <c r="F46" s="20">
        <v>264992000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264992000</v>
      </c>
      <c r="Y46" s="20">
        <v>-264992000</v>
      </c>
      <c r="Z46" s="48">
        <v>-100</v>
      </c>
      <c r="AA46" s="22">
        <v>264992000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1563250097</v>
      </c>
      <c r="D48" s="51">
        <f>SUM(D45:D47)</f>
        <v>1563250097</v>
      </c>
      <c r="E48" s="52">
        <f t="shared" si="7"/>
        <v>2149042000</v>
      </c>
      <c r="F48" s="53">
        <f t="shared" si="7"/>
        <v>2133858000</v>
      </c>
      <c r="G48" s="53">
        <f t="shared" si="7"/>
        <v>128788625</v>
      </c>
      <c r="H48" s="53">
        <f t="shared" si="7"/>
        <v>-13654630</v>
      </c>
      <c r="I48" s="53">
        <f t="shared" si="7"/>
        <v>-47971071</v>
      </c>
      <c r="J48" s="53">
        <f t="shared" si="7"/>
        <v>-47971071</v>
      </c>
      <c r="K48" s="53">
        <f t="shared" si="7"/>
        <v>-24051024</v>
      </c>
      <c r="L48" s="53">
        <f t="shared" si="7"/>
        <v>139127238</v>
      </c>
      <c r="M48" s="53">
        <f t="shared" si="7"/>
        <v>-26233853</v>
      </c>
      <c r="N48" s="53">
        <f t="shared" si="7"/>
        <v>-26233853</v>
      </c>
      <c r="O48" s="53">
        <f t="shared" si="7"/>
        <v>-24029583</v>
      </c>
      <c r="P48" s="53">
        <f t="shared" si="7"/>
        <v>-12512076</v>
      </c>
      <c r="Q48" s="53">
        <f t="shared" si="7"/>
        <v>109677703</v>
      </c>
      <c r="R48" s="53">
        <f t="shared" si="7"/>
        <v>109677703</v>
      </c>
      <c r="S48" s="53">
        <f t="shared" si="7"/>
        <v>-29681035</v>
      </c>
      <c r="T48" s="53">
        <f t="shared" si="7"/>
        <v>-25264099</v>
      </c>
      <c r="U48" s="53">
        <f t="shared" si="7"/>
        <v>-9922544</v>
      </c>
      <c r="V48" s="53">
        <f t="shared" si="7"/>
        <v>-9922544</v>
      </c>
      <c r="W48" s="53">
        <f t="shared" si="7"/>
        <v>-9922544</v>
      </c>
      <c r="X48" s="53">
        <f t="shared" si="7"/>
        <v>2133858000</v>
      </c>
      <c r="Y48" s="53">
        <f t="shared" si="7"/>
        <v>-2143780544</v>
      </c>
      <c r="Z48" s="54">
        <f>+IF(X48&lt;&gt;0,+(Y48/X48)*100,0)</f>
        <v>-100.46500488786039</v>
      </c>
      <c r="AA48" s="55">
        <f>SUM(AA45:AA47)</f>
        <v>2133858000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8773059</v>
      </c>
      <c r="D6" s="18">
        <v>8773059</v>
      </c>
      <c r="E6" s="19">
        <v>6895000</v>
      </c>
      <c r="F6" s="20">
        <v>6895000</v>
      </c>
      <c r="G6" s="20">
        <v>25963930</v>
      </c>
      <c r="H6" s="20">
        <v>24854523</v>
      </c>
      <c r="I6" s="20">
        <v>10078359</v>
      </c>
      <c r="J6" s="20">
        <v>10078359</v>
      </c>
      <c r="K6" s="20">
        <v>6746130</v>
      </c>
      <c r="L6" s="20">
        <v>25511290</v>
      </c>
      <c r="M6" s="20">
        <v>21313805</v>
      </c>
      <c r="N6" s="20">
        <v>21313805</v>
      </c>
      <c r="O6" s="20">
        <v>5859818</v>
      </c>
      <c r="P6" s="20">
        <v>11857004</v>
      </c>
      <c r="Q6" s="20">
        <v>23666852</v>
      </c>
      <c r="R6" s="20">
        <v>23666852</v>
      </c>
      <c r="S6" s="20">
        <v>17962740</v>
      </c>
      <c r="T6" s="20">
        <v>14474504</v>
      </c>
      <c r="U6" s="20">
        <v>4295815</v>
      </c>
      <c r="V6" s="20">
        <v>4295815</v>
      </c>
      <c r="W6" s="20">
        <v>4295815</v>
      </c>
      <c r="X6" s="20">
        <v>6895000</v>
      </c>
      <c r="Y6" s="20">
        <v>-2599185</v>
      </c>
      <c r="Z6" s="21">
        <v>-37.7</v>
      </c>
      <c r="AA6" s="22">
        <v>6895000</v>
      </c>
    </row>
    <row r="7" spans="1:27" ht="13.5">
      <c r="A7" s="23" t="s">
        <v>34</v>
      </c>
      <c r="B7" s="17"/>
      <c r="C7" s="18"/>
      <c r="D7" s="18"/>
      <c r="E7" s="19">
        <v>16163392</v>
      </c>
      <c r="F7" s="20">
        <v>16163692</v>
      </c>
      <c r="G7" s="20">
        <v>6784254</v>
      </c>
      <c r="H7" s="20">
        <v>6799189</v>
      </c>
      <c r="I7" s="20">
        <v>15949249</v>
      </c>
      <c r="J7" s="20">
        <v>15949249</v>
      </c>
      <c r="K7" s="20">
        <v>16485494</v>
      </c>
      <c r="L7" s="20">
        <v>16548517</v>
      </c>
      <c r="M7" s="20">
        <v>16636147</v>
      </c>
      <c r="N7" s="20">
        <v>16636147</v>
      </c>
      <c r="O7" s="20">
        <v>30491453</v>
      </c>
      <c r="P7" s="20">
        <v>25687758</v>
      </c>
      <c r="Q7" s="20">
        <v>25793402</v>
      </c>
      <c r="R7" s="20">
        <v>25793402</v>
      </c>
      <c r="S7" s="20">
        <v>25908952</v>
      </c>
      <c r="T7" s="20">
        <v>26138829</v>
      </c>
      <c r="U7" s="20">
        <v>26138829</v>
      </c>
      <c r="V7" s="20">
        <v>26138829</v>
      </c>
      <c r="W7" s="20">
        <v>26138829</v>
      </c>
      <c r="X7" s="20">
        <v>16163692</v>
      </c>
      <c r="Y7" s="20">
        <v>9975137</v>
      </c>
      <c r="Z7" s="21">
        <v>61.71</v>
      </c>
      <c r="AA7" s="22">
        <v>16163692</v>
      </c>
    </row>
    <row r="8" spans="1:27" ht="13.5">
      <c r="A8" s="23" t="s">
        <v>35</v>
      </c>
      <c r="B8" s="17"/>
      <c r="C8" s="18">
        <v>488754</v>
      </c>
      <c r="D8" s="18">
        <v>488754</v>
      </c>
      <c r="E8" s="19">
        <v>706662</v>
      </c>
      <c r="F8" s="20">
        <v>706951</v>
      </c>
      <c r="G8" s="20">
        <v>5716835</v>
      </c>
      <c r="H8" s="20">
        <v>4743012</v>
      </c>
      <c r="I8" s="20">
        <v>1695484</v>
      </c>
      <c r="J8" s="20">
        <v>1695484</v>
      </c>
      <c r="K8" s="20">
        <v>1744195</v>
      </c>
      <c r="L8" s="20">
        <v>1599945</v>
      </c>
      <c r="M8" s="20">
        <v>1738463</v>
      </c>
      <c r="N8" s="20">
        <v>1738463</v>
      </c>
      <c r="O8" s="20">
        <v>1522356</v>
      </c>
      <c r="P8" s="20">
        <v>6066909</v>
      </c>
      <c r="Q8" s="20">
        <v>683679</v>
      </c>
      <c r="R8" s="20">
        <v>683679</v>
      </c>
      <c r="S8" s="20">
        <v>683679</v>
      </c>
      <c r="T8" s="20">
        <v>683679</v>
      </c>
      <c r="U8" s="20">
        <v>772120</v>
      </c>
      <c r="V8" s="20">
        <v>772120</v>
      </c>
      <c r="W8" s="20">
        <v>772120</v>
      </c>
      <c r="X8" s="20">
        <v>706951</v>
      </c>
      <c r="Y8" s="20">
        <v>65169</v>
      </c>
      <c r="Z8" s="21">
        <v>9.22</v>
      </c>
      <c r="AA8" s="22">
        <v>706951</v>
      </c>
    </row>
    <row r="9" spans="1:27" ht="13.5">
      <c r="A9" s="23" t="s">
        <v>36</v>
      </c>
      <c r="B9" s="17"/>
      <c r="C9" s="18">
        <v>8461599</v>
      </c>
      <c r="D9" s="18">
        <v>8461599</v>
      </c>
      <c r="E9" s="19">
        <v>1995000</v>
      </c>
      <c r="F9" s="20">
        <v>1995000</v>
      </c>
      <c r="G9" s="20">
        <v>563088</v>
      </c>
      <c r="H9" s="20">
        <v>558978</v>
      </c>
      <c r="I9" s="20">
        <v>605644</v>
      </c>
      <c r="J9" s="20">
        <v>605644</v>
      </c>
      <c r="K9" s="20">
        <v>616920</v>
      </c>
      <c r="L9" s="20">
        <v>616920</v>
      </c>
      <c r="M9" s="20">
        <v>616920</v>
      </c>
      <c r="N9" s="20">
        <v>616920</v>
      </c>
      <c r="O9" s="20">
        <v>658634</v>
      </c>
      <c r="P9" s="20">
        <v>683679</v>
      </c>
      <c r="Q9" s="20"/>
      <c r="R9" s="20"/>
      <c r="S9" s="20"/>
      <c r="T9" s="20"/>
      <c r="U9" s="20"/>
      <c r="V9" s="20"/>
      <c r="W9" s="20"/>
      <c r="X9" s="20">
        <v>1995000</v>
      </c>
      <c r="Y9" s="20">
        <v>-1995000</v>
      </c>
      <c r="Z9" s="21">
        <v>-100</v>
      </c>
      <c r="AA9" s="22">
        <v>1995000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17723412</v>
      </c>
      <c r="D12" s="29">
        <f>SUM(D6:D11)</f>
        <v>17723412</v>
      </c>
      <c r="E12" s="30">
        <f t="shared" si="0"/>
        <v>25760054</v>
      </c>
      <c r="F12" s="31">
        <f t="shared" si="0"/>
        <v>25760643</v>
      </c>
      <c r="G12" s="31">
        <f t="shared" si="0"/>
        <v>39028107</v>
      </c>
      <c r="H12" s="31">
        <f t="shared" si="0"/>
        <v>36955702</v>
      </c>
      <c r="I12" s="31">
        <f t="shared" si="0"/>
        <v>28328736</v>
      </c>
      <c r="J12" s="31">
        <f t="shared" si="0"/>
        <v>28328736</v>
      </c>
      <c r="K12" s="31">
        <f t="shared" si="0"/>
        <v>25592739</v>
      </c>
      <c r="L12" s="31">
        <f t="shared" si="0"/>
        <v>44276672</v>
      </c>
      <c r="M12" s="31">
        <f t="shared" si="0"/>
        <v>40305335</v>
      </c>
      <c r="N12" s="31">
        <f t="shared" si="0"/>
        <v>40305335</v>
      </c>
      <c r="O12" s="31">
        <f t="shared" si="0"/>
        <v>38532261</v>
      </c>
      <c r="P12" s="31">
        <f t="shared" si="0"/>
        <v>44295350</v>
      </c>
      <c r="Q12" s="31">
        <f t="shared" si="0"/>
        <v>50143933</v>
      </c>
      <c r="R12" s="31">
        <f t="shared" si="0"/>
        <v>50143933</v>
      </c>
      <c r="S12" s="31">
        <f t="shared" si="0"/>
        <v>44555371</v>
      </c>
      <c r="T12" s="31">
        <f t="shared" si="0"/>
        <v>41297012</v>
      </c>
      <c r="U12" s="31">
        <f t="shared" si="0"/>
        <v>31206764</v>
      </c>
      <c r="V12" s="31">
        <f t="shared" si="0"/>
        <v>31206764</v>
      </c>
      <c r="W12" s="31">
        <f t="shared" si="0"/>
        <v>31206764</v>
      </c>
      <c r="X12" s="31">
        <f t="shared" si="0"/>
        <v>25760643</v>
      </c>
      <c r="Y12" s="31">
        <f t="shared" si="0"/>
        <v>5446121</v>
      </c>
      <c r="Z12" s="32">
        <f>+IF(X12&lt;&gt;0,+(Y12/X12)*100,0)</f>
        <v>21.141246357864592</v>
      </c>
      <c r="AA12" s="33">
        <f>SUM(AA6:AA11)</f>
        <v>25760643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169211</v>
      </c>
      <c r="D15" s="18">
        <v>169211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126056247</v>
      </c>
      <c r="D19" s="18">
        <v>126056247</v>
      </c>
      <c r="E19" s="19">
        <v>92816646</v>
      </c>
      <c r="F19" s="20">
        <v>92816646</v>
      </c>
      <c r="G19" s="20">
        <v>127515814</v>
      </c>
      <c r="H19" s="20">
        <v>127139990</v>
      </c>
      <c r="I19" s="20">
        <v>128546002</v>
      </c>
      <c r="J19" s="20">
        <v>128546002</v>
      </c>
      <c r="K19" s="20">
        <v>130946047</v>
      </c>
      <c r="L19" s="20">
        <v>130950408</v>
      </c>
      <c r="M19" s="20">
        <v>130575881</v>
      </c>
      <c r="N19" s="20">
        <v>130575881</v>
      </c>
      <c r="O19" s="20">
        <v>126098272</v>
      </c>
      <c r="P19" s="20">
        <v>125901444</v>
      </c>
      <c r="Q19" s="20">
        <v>127097870</v>
      </c>
      <c r="R19" s="20">
        <v>127097870</v>
      </c>
      <c r="S19" s="20">
        <v>127629381</v>
      </c>
      <c r="T19" s="20">
        <v>132232144</v>
      </c>
      <c r="U19" s="20">
        <v>131603719</v>
      </c>
      <c r="V19" s="20">
        <v>131603719</v>
      </c>
      <c r="W19" s="20">
        <v>131603719</v>
      </c>
      <c r="X19" s="20">
        <v>92816646</v>
      </c>
      <c r="Y19" s="20">
        <v>38787073</v>
      </c>
      <c r="Z19" s="21">
        <v>41.79</v>
      </c>
      <c r="AA19" s="22">
        <v>92816646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46850</v>
      </c>
      <c r="D22" s="18">
        <v>46850</v>
      </c>
      <c r="E22" s="19">
        <v>366268</v>
      </c>
      <c r="F22" s="20">
        <v>366268</v>
      </c>
      <c r="G22" s="20">
        <v>46850</v>
      </c>
      <c r="H22" s="20">
        <v>46850</v>
      </c>
      <c r="I22" s="20">
        <v>46850</v>
      </c>
      <c r="J22" s="20">
        <v>46850</v>
      </c>
      <c r="K22" s="20">
        <v>46850</v>
      </c>
      <c r="L22" s="20">
        <v>46850</v>
      </c>
      <c r="M22" s="20">
        <v>46850</v>
      </c>
      <c r="N22" s="20">
        <v>46850</v>
      </c>
      <c r="O22" s="20">
        <v>14318</v>
      </c>
      <c r="P22" s="20">
        <v>12396</v>
      </c>
      <c r="Q22" s="20">
        <v>11930</v>
      </c>
      <c r="R22" s="20">
        <v>11930</v>
      </c>
      <c r="S22" s="20">
        <v>12082</v>
      </c>
      <c r="T22" s="20">
        <v>11082</v>
      </c>
      <c r="U22" s="20">
        <v>10419</v>
      </c>
      <c r="V22" s="20">
        <v>10419</v>
      </c>
      <c r="W22" s="20">
        <v>10419</v>
      </c>
      <c r="X22" s="20">
        <v>366268</v>
      </c>
      <c r="Y22" s="20">
        <v>-355849</v>
      </c>
      <c r="Z22" s="21">
        <v>-97.16</v>
      </c>
      <c r="AA22" s="22">
        <v>366268</v>
      </c>
    </row>
    <row r="23" spans="1:27" ht="13.5">
      <c r="A23" s="23" t="s">
        <v>49</v>
      </c>
      <c r="B23" s="17"/>
      <c r="C23" s="18"/>
      <c r="D23" s="18"/>
      <c r="E23" s="19">
        <v>51308777</v>
      </c>
      <c r="F23" s="20">
        <v>51308777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51308777</v>
      </c>
      <c r="Y23" s="24">
        <v>-51308777</v>
      </c>
      <c r="Z23" s="25">
        <v>-100</v>
      </c>
      <c r="AA23" s="26">
        <v>51308777</v>
      </c>
    </row>
    <row r="24" spans="1:27" ht="13.5">
      <c r="A24" s="27" t="s">
        <v>50</v>
      </c>
      <c r="B24" s="35"/>
      <c r="C24" s="29">
        <f aca="true" t="shared" si="1" ref="C24:Y24">SUM(C15:C23)</f>
        <v>126272308</v>
      </c>
      <c r="D24" s="29">
        <f>SUM(D15:D23)</f>
        <v>126272308</v>
      </c>
      <c r="E24" s="36">
        <f t="shared" si="1"/>
        <v>144491691</v>
      </c>
      <c r="F24" s="37">
        <f t="shared" si="1"/>
        <v>144491691</v>
      </c>
      <c r="G24" s="37">
        <f t="shared" si="1"/>
        <v>127562664</v>
      </c>
      <c r="H24" s="37">
        <f t="shared" si="1"/>
        <v>127186840</v>
      </c>
      <c r="I24" s="37">
        <f t="shared" si="1"/>
        <v>128592852</v>
      </c>
      <c r="J24" s="37">
        <f t="shared" si="1"/>
        <v>128592852</v>
      </c>
      <c r="K24" s="37">
        <f t="shared" si="1"/>
        <v>130992897</v>
      </c>
      <c r="L24" s="37">
        <f t="shared" si="1"/>
        <v>130997258</v>
      </c>
      <c r="M24" s="37">
        <f t="shared" si="1"/>
        <v>130622731</v>
      </c>
      <c r="N24" s="37">
        <f t="shared" si="1"/>
        <v>130622731</v>
      </c>
      <c r="O24" s="37">
        <f t="shared" si="1"/>
        <v>126112590</v>
      </c>
      <c r="P24" s="37">
        <f t="shared" si="1"/>
        <v>125913840</v>
      </c>
      <c r="Q24" s="37">
        <f t="shared" si="1"/>
        <v>127109800</v>
      </c>
      <c r="R24" s="37">
        <f t="shared" si="1"/>
        <v>127109800</v>
      </c>
      <c r="S24" s="37">
        <f t="shared" si="1"/>
        <v>127641463</v>
      </c>
      <c r="T24" s="37">
        <f t="shared" si="1"/>
        <v>132243226</v>
      </c>
      <c r="U24" s="37">
        <f t="shared" si="1"/>
        <v>131614138</v>
      </c>
      <c r="V24" s="37">
        <f t="shared" si="1"/>
        <v>131614138</v>
      </c>
      <c r="W24" s="37">
        <f t="shared" si="1"/>
        <v>131614138</v>
      </c>
      <c r="X24" s="37">
        <f t="shared" si="1"/>
        <v>144491691</v>
      </c>
      <c r="Y24" s="37">
        <f t="shared" si="1"/>
        <v>-12877553</v>
      </c>
      <c r="Z24" s="38">
        <f>+IF(X24&lt;&gt;0,+(Y24/X24)*100,0)</f>
        <v>-8.912313857549083</v>
      </c>
      <c r="AA24" s="39">
        <f>SUM(AA15:AA23)</f>
        <v>144491691</v>
      </c>
    </row>
    <row r="25" spans="1:27" ht="13.5">
      <c r="A25" s="27" t="s">
        <v>51</v>
      </c>
      <c r="B25" s="28"/>
      <c r="C25" s="29">
        <f aca="true" t="shared" si="2" ref="C25:Y25">+C12+C24</f>
        <v>143995720</v>
      </c>
      <c r="D25" s="29">
        <f>+D12+D24</f>
        <v>143995720</v>
      </c>
      <c r="E25" s="30">
        <f t="shared" si="2"/>
        <v>170251745</v>
      </c>
      <c r="F25" s="31">
        <f t="shared" si="2"/>
        <v>170252334</v>
      </c>
      <c r="G25" s="31">
        <f t="shared" si="2"/>
        <v>166590771</v>
      </c>
      <c r="H25" s="31">
        <f t="shared" si="2"/>
        <v>164142542</v>
      </c>
      <c r="I25" s="31">
        <f t="shared" si="2"/>
        <v>156921588</v>
      </c>
      <c r="J25" s="31">
        <f t="shared" si="2"/>
        <v>156921588</v>
      </c>
      <c r="K25" s="31">
        <f t="shared" si="2"/>
        <v>156585636</v>
      </c>
      <c r="L25" s="31">
        <f t="shared" si="2"/>
        <v>175273930</v>
      </c>
      <c r="M25" s="31">
        <f t="shared" si="2"/>
        <v>170928066</v>
      </c>
      <c r="N25" s="31">
        <f t="shared" si="2"/>
        <v>170928066</v>
      </c>
      <c r="O25" s="31">
        <f t="shared" si="2"/>
        <v>164644851</v>
      </c>
      <c r="P25" s="31">
        <f t="shared" si="2"/>
        <v>170209190</v>
      </c>
      <c r="Q25" s="31">
        <f t="shared" si="2"/>
        <v>177253733</v>
      </c>
      <c r="R25" s="31">
        <f t="shared" si="2"/>
        <v>177253733</v>
      </c>
      <c r="S25" s="31">
        <f t="shared" si="2"/>
        <v>172196834</v>
      </c>
      <c r="T25" s="31">
        <f t="shared" si="2"/>
        <v>173540238</v>
      </c>
      <c r="U25" s="31">
        <f t="shared" si="2"/>
        <v>162820902</v>
      </c>
      <c r="V25" s="31">
        <f t="shared" si="2"/>
        <v>162820902</v>
      </c>
      <c r="W25" s="31">
        <f t="shared" si="2"/>
        <v>162820902</v>
      </c>
      <c r="X25" s="31">
        <f t="shared" si="2"/>
        <v>170252334</v>
      </c>
      <c r="Y25" s="31">
        <f t="shared" si="2"/>
        <v>-7431432</v>
      </c>
      <c r="Z25" s="32">
        <f>+IF(X25&lt;&gt;0,+(Y25/X25)*100,0)</f>
        <v>-4.364951613526778</v>
      </c>
      <c r="AA25" s="33">
        <f>+AA12+AA24</f>
        <v>170252334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759747</v>
      </c>
      <c r="D30" s="18">
        <v>759747</v>
      </c>
      <c r="E30" s="19">
        <v>1500000</v>
      </c>
      <c r="F30" s="20">
        <v>1500000</v>
      </c>
      <c r="G30" s="20">
        <v>91137</v>
      </c>
      <c r="H30" s="20">
        <v>85488</v>
      </c>
      <c r="I30" s="20">
        <v>75883</v>
      </c>
      <c r="J30" s="20">
        <v>75883</v>
      </c>
      <c r="K30" s="20">
        <v>76165</v>
      </c>
      <c r="L30" s="20">
        <v>72299</v>
      </c>
      <c r="M30" s="20">
        <v>67444</v>
      </c>
      <c r="N30" s="20">
        <v>67444</v>
      </c>
      <c r="O30" s="20">
        <v>61784</v>
      </c>
      <c r="P30" s="20">
        <v>56945</v>
      </c>
      <c r="Q30" s="20">
        <v>51285</v>
      </c>
      <c r="R30" s="20">
        <v>51285</v>
      </c>
      <c r="S30" s="20">
        <v>51285</v>
      </c>
      <c r="T30" s="20">
        <v>51285</v>
      </c>
      <c r="U30" s="20">
        <v>39966</v>
      </c>
      <c r="V30" s="20">
        <v>39966</v>
      </c>
      <c r="W30" s="20">
        <v>39966</v>
      </c>
      <c r="X30" s="20">
        <v>1500000</v>
      </c>
      <c r="Y30" s="20">
        <v>-1460034</v>
      </c>
      <c r="Z30" s="21">
        <v>-97.34</v>
      </c>
      <c r="AA30" s="22">
        <v>1500000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4769</v>
      </c>
      <c r="H31" s="20">
        <v>4769</v>
      </c>
      <c r="I31" s="20">
        <v>4769</v>
      </c>
      <c r="J31" s="20">
        <v>4769</v>
      </c>
      <c r="K31" s="20">
        <v>4769</v>
      </c>
      <c r="L31" s="20">
        <v>4769</v>
      </c>
      <c r="M31" s="20">
        <v>4769</v>
      </c>
      <c r="N31" s="20">
        <v>4769</v>
      </c>
      <c r="O31" s="20">
        <v>4769</v>
      </c>
      <c r="P31" s="20">
        <v>4769</v>
      </c>
      <c r="Q31" s="20">
        <v>4769</v>
      </c>
      <c r="R31" s="20">
        <v>4769</v>
      </c>
      <c r="S31" s="20">
        <v>4769</v>
      </c>
      <c r="T31" s="20">
        <v>4769</v>
      </c>
      <c r="U31" s="20">
        <v>4769</v>
      </c>
      <c r="V31" s="20">
        <v>4769</v>
      </c>
      <c r="W31" s="20">
        <v>4769</v>
      </c>
      <c r="X31" s="20"/>
      <c r="Y31" s="20">
        <v>4769</v>
      </c>
      <c r="Z31" s="21"/>
      <c r="AA31" s="22"/>
    </row>
    <row r="32" spans="1:27" ht="13.5">
      <c r="A32" s="23" t="s">
        <v>57</v>
      </c>
      <c r="B32" s="17"/>
      <c r="C32" s="18">
        <v>8218994</v>
      </c>
      <c r="D32" s="18">
        <v>8218994</v>
      </c>
      <c r="E32" s="19">
        <v>2632000</v>
      </c>
      <c r="F32" s="20">
        <v>2632000</v>
      </c>
      <c r="G32" s="20">
        <v>14982527</v>
      </c>
      <c r="H32" s="20">
        <v>15952546</v>
      </c>
      <c r="I32" s="20">
        <v>15990781</v>
      </c>
      <c r="J32" s="20">
        <v>15990781</v>
      </c>
      <c r="K32" s="20">
        <v>18871751</v>
      </c>
      <c r="L32" s="20">
        <v>16589262</v>
      </c>
      <c r="M32" s="20">
        <v>14112506</v>
      </c>
      <c r="N32" s="20">
        <v>14112506</v>
      </c>
      <c r="O32" s="20">
        <v>13437631</v>
      </c>
      <c r="P32" s="20">
        <v>18153035</v>
      </c>
      <c r="Q32" s="20">
        <v>22666925</v>
      </c>
      <c r="R32" s="20">
        <v>22666925</v>
      </c>
      <c r="S32" s="20">
        <v>20920426</v>
      </c>
      <c r="T32" s="20">
        <v>24651510</v>
      </c>
      <c r="U32" s="20">
        <v>12209459</v>
      </c>
      <c r="V32" s="20">
        <v>12209459</v>
      </c>
      <c r="W32" s="20">
        <v>12209459</v>
      </c>
      <c r="X32" s="20">
        <v>2632000</v>
      </c>
      <c r="Y32" s="20">
        <v>9577459</v>
      </c>
      <c r="Z32" s="21">
        <v>363.89</v>
      </c>
      <c r="AA32" s="22">
        <v>2632000</v>
      </c>
    </row>
    <row r="33" spans="1:27" ht="13.5">
      <c r="A33" s="23" t="s">
        <v>58</v>
      </c>
      <c r="B33" s="17"/>
      <c r="C33" s="18">
        <v>1553188</v>
      </c>
      <c r="D33" s="18">
        <v>1553188</v>
      </c>
      <c r="E33" s="19"/>
      <c r="F33" s="20"/>
      <c r="G33" s="20">
        <v>1553188</v>
      </c>
      <c r="H33" s="20">
        <v>1553188</v>
      </c>
      <c r="I33" s="20">
        <v>1512632</v>
      </c>
      <c r="J33" s="20">
        <v>1512632</v>
      </c>
      <c r="K33" s="20">
        <v>1577981</v>
      </c>
      <c r="L33" s="20">
        <v>1512632</v>
      </c>
      <c r="M33" s="20">
        <v>1512632</v>
      </c>
      <c r="N33" s="20">
        <v>1512632</v>
      </c>
      <c r="O33" s="20">
        <v>1547807</v>
      </c>
      <c r="P33" s="20">
        <v>1547807</v>
      </c>
      <c r="Q33" s="20">
        <v>1547807</v>
      </c>
      <c r="R33" s="20">
        <v>1547807</v>
      </c>
      <c r="S33" s="20">
        <v>1547807</v>
      </c>
      <c r="T33" s="20">
        <v>1547807</v>
      </c>
      <c r="U33" s="20">
        <v>1547807</v>
      </c>
      <c r="V33" s="20">
        <v>1547807</v>
      </c>
      <c r="W33" s="20">
        <v>1547807</v>
      </c>
      <c r="X33" s="20"/>
      <c r="Y33" s="20">
        <v>1547807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10531929</v>
      </c>
      <c r="D34" s="29">
        <f>SUM(D29:D33)</f>
        <v>10531929</v>
      </c>
      <c r="E34" s="30">
        <f t="shared" si="3"/>
        <v>4132000</v>
      </c>
      <c r="F34" s="31">
        <f t="shared" si="3"/>
        <v>4132000</v>
      </c>
      <c r="G34" s="31">
        <f t="shared" si="3"/>
        <v>16631621</v>
      </c>
      <c r="H34" s="31">
        <f t="shared" si="3"/>
        <v>17595991</v>
      </c>
      <c r="I34" s="31">
        <f t="shared" si="3"/>
        <v>17584065</v>
      </c>
      <c r="J34" s="31">
        <f t="shared" si="3"/>
        <v>17584065</v>
      </c>
      <c r="K34" s="31">
        <f t="shared" si="3"/>
        <v>20530666</v>
      </c>
      <c r="L34" s="31">
        <f t="shared" si="3"/>
        <v>18178962</v>
      </c>
      <c r="M34" s="31">
        <f t="shared" si="3"/>
        <v>15697351</v>
      </c>
      <c r="N34" s="31">
        <f t="shared" si="3"/>
        <v>15697351</v>
      </c>
      <c r="O34" s="31">
        <f t="shared" si="3"/>
        <v>15051991</v>
      </c>
      <c r="P34" s="31">
        <f t="shared" si="3"/>
        <v>19762556</v>
      </c>
      <c r="Q34" s="31">
        <f t="shared" si="3"/>
        <v>24270786</v>
      </c>
      <c r="R34" s="31">
        <f t="shared" si="3"/>
        <v>24270786</v>
      </c>
      <c r="S34" s="31">
        <f t="shared" si="3"/>
        <v>22524287</v>
      </c>
      <c r="T34" s="31">
        <f t="shared" si="3"/>
        <v>26255371</v>
      </c>
      <c r="U34" s="31">
        <f t="shared" si="3"/>
        <v>13802001</v>
      </c>
      <c r="V34" s="31">
        <f t="shared" si="3"/>
        <v>13802001</v>
      </c>
      <c r="W34" s="31">
        <f t="shared" si="3"/>
        <v>13802001</v>
      </c>
      <c r="X34" s="31">
        <f t="shared" si="3"/>
        <v>4132000</v>
      </c>
      <c r="Y34" s="31">
        <f t="shared" si="3"/>
        <v>9670001</v>
      </c>
      <c r="Z34" s="32">
        <f>+IF(X34&lt;&gt;0,+(Y34/X34)*100,0)</f>
        <v>234.02712971926428</v>
      </c>
      <c r="AA34" s="33">
        <f>SUM(AA29:AA33)</f>
        <v>4132000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601685</v>
      </c>
      <c r="D37" s="18">
        <v>601685</v>
      </c>
      <c r="E37" s="19">
        <v>100000</v>
      </c>
      <c r="F37" s="20">
        <v>100000</v>
      </c>
      <c r="G37" s="20">
        <v>1161407</v>
      </c>
      <c r="H37" s="20">
        <v>1046843</v>
      </c>
      <c r="I37" s="20">
        <v>904641</v>
      </c>
      <c r="J37" s="20">
        <v>904641</v>
      </c>
      <c r="K37" s="20">
        <v>834164</v>
      </c>
      <c r="L37" s="20">
        <v>733812</v>
      </c>
      <c r="M37" s="20">
        <v>624966</v>
      </c>
      <c r="N37" s="20">
        <v>624966</v>
      </c>
      <c r="O37" s="20">
        <v>61784</v>
      </c>
      <c r="P37" s="20">
        <v>597612</v>
      </c>
      <c r="Q37" s="20">
        <v>581176</v>
      </c>
      <c r="R37" s="20">
        <v>581176</v>
      </c>
      <c r="S37" s="20">
        <v>554979</v>
      </c>
      <c r="T37" s="20">
        <v>554979</v>
      </c>
      <c r="U37" s="20">
        <v>502586</v>
      </c>
      <c r="V37" s="20">
        <v>502586</v>
      </c>
      <c r="W37" s="20">
        <v>502586</v>
      </c>
      <c r="X37" s="20">
        <v>100000</v>
      </c>
      <c r="Y37" s="20">
        <v>402586</v>
      </c>
      <c r="Z37" s="21">
        <v>402.59</v>
      </c>
      <c r="AA37" s="22">
        <v>100000</v>
      </c>
    </row>
    <row r="38" spans="1:27" ht="13.5">
      <c r="A38" s="23" t="s">
        <v>58</v>
      </c>
      <c r="B38" s="17"/>
      <c r="C38" s="18">
        <v>465804</v>
      </c>
      <c r="D38" s="18">
        <v>465804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1067489</v>
      </c>
      <c r="D39" s="29">
        <f>SUM(D37:D38)</f>
        <v>1067489</v>
      </c>
      <c r="E39" s="36">
        <f t="shared" si="4"/>
        <v>100000</v>
      </c>
      <c r="F39" s="37">
        <f t="shared" si="4"/>
        <v>100000</v>
      </c>
      <c r="G39" s="37">
        <f t="shared" si="4"/>
        <v>1161407</v>
      </c>
      <c r="H39" s="37">
        <f t="shared" si="4"/>
        <v>1046843</v>
      </c>
      <c r="I39" s="37">
        <f t="shared" si="4"/>
        <v>904641</v>
      </c>
      <c r="J39" s="37">
        <f t="shared" si="4"/>
        <v>904641</v>
      </c>
      <c r="K39" s="37">
        <f t="shared" si="4"/>
        <v>834164</v>
      </c>
      <c r="L39" s="37">
        <f t="shared" si="4"/>
        <v>733812</v>
      </c>
      <c r="M39" s="37">
        <f t="shared" si="4"/>
        <v>624966</v>
      </c>
      <c r="N39" s="37">
        <f t="shared" si="4"/>
        <v>624966</v>
      </c>
      <c r="O39" s="37">
        <f t="shared" si="4"/>
        <v>61784</v>
      </c>
      <c r="P39" s="37">
        <f t="shared" si="4"/>
        <v>597612</v>
      </c>
      <c r="Q39" s="37">
        <f t="shared" si="4"/>
        <v>581176</v>
      </c>
      <c r="R39" s="37">
        <f t="shared" si="4"/>
        <v>581176</v>
      </c>
      <c r="S39" s="37">
        <f t="shared" si="4"/>
        <v>554979</v>
      </c>
      <c r="T39" s="37">
        <f t="shared" si="4"/>
        <v>554979</v>
      </c>
      <c r="U39" s="37">
        <f t="shared" si="4"/>
        <v>502586</v>
      </c>
      <c r="V39" s="37">
        <f t="shared" si="4"/>
        <v>502586</v>
      </c>
      <c r="W39" s="37">
        <f t="shared" si="4"/>
        <v>502586</v>
      </c>
      <c r="X39" s="37">
        <f t="shared" si="4"/>
        <v>100000</v>
      </c>
      <c r="Y39" s="37">
        <f t="shared" si="4"/>
        <v>402586</v>
      </c>
      <c r="Z39" s="38">
        <f>+IF(X39&lt;&gt;0,+(Y39/X39)*100,0)</f>
        <v>402.58599999999996</v>
      </c>
      <c r="AA39" s="39">
        <f>SUM(AA37:AA38)</f>
        <v>100000</v>
      </c>
    </row>
    <row r="40" spans="1:27" ht="13.5">
      <c r="A40" s="27" t="s">
        <v>62</v>
      </c>
      <c r="B40" s="28"/>
      <c r="C40" s="29">
        <f aca="true" t="shared" si="5" ref="C40:Y40">+C34+C39</f>
        <v>11599418</v>
      </c>
      <c r="D40" s="29">
        <f>+D34+D39</f>
        <v>11599418</v>
      </c>
      <c r="E40" s="30">
        <f t="shared" si="5"/>
        <v>4232000</v>
      </c>
      <c r="F40" s="31">
        <f t="shared" si="5"/>
        <v>4232000</v>
      </c>
      <c r="G40" s="31">
        <f t="shared" si="5"/>
        <v>17793028</v>
      </c>
      <c r="H40" s="31">
        <f t="shared" si="5"/>
        <v>18642834</v>
      </c>
      <c r="I40" s="31">
        <f t="shared" si="5"/>
        <v>18488706</v>
      </c>
      <c r="J40" s="31">
        <f t="shared" si="5"/>
        <v>18488706</v>
      </c>
      <c r="K40" s="31">
        <f t="shared" si="5"/>
        <v>21364830</v>
      </c>
      <c r="L40" s="31">
        <f t="shared" si="5"/>
        <v>18912774</v>
      </c>
      <c r="M40" s="31">
        <f t="shared" si="5"/>
        <v>16322317</v>
      </c>
      <c r="N40" s="31">
        <f t="shared" si="5"/>
        <v>16322317</v>
      </c>
      <c r="O40" s="31">
        <f t="shared" si="5"/>
        <v>15113775</v>
      </c>
      <c r="P40" s="31">
        <f t="shared" si="5"/>
        <v>20360168</v>
      </c>
      <c r="Q40" s="31">
        <f t="shared" si="5"/>
        <v>24851962</v>
      </c>
      <c r="R40" s="31">
        <f t="shared" si="5"/>
        <v>24851962</v>
      </c>
      <c r="S40" s="31">
        <f t="shared" si="5"/>
        <v>23079266</v>
      </c>
      <c r="T40" s="31">
        <f t="shared" si="5"/>
        <v>26810350</v>
      </c>
      <c r="U40" s="31">
        <f t="shared" si="5"/>
        <v>14304587</v>
      </c>
      <c r="V40" s="31">
        <f t="shared" si="5"/>
        <v>14304587</v>
      </c>
      <c r="W40" s="31">
        <f t="shared" si="5"/>
        <v>14304587</v>
      </c>
      <c r="X40" s="31">
        <f t="shared" si="5"/>
        <v>4232000</v>
      </c>
      <c r="Y40" s="31">
        <f t="shared" si="5"/>
        <v>10072587</v>
      </c>
      <c r="Z40" s="32">
        <f>+IF(X40&lt;&gt;0,+(Y40/X40)*100,0)</f>
        <v>238.0100897920605</v>
      </c>
      <c r="AA40" s="33">
        <f>+AA34+AA39</f>
        <v>4232000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132396302</v>
      </c>
      <c r="D42" s="43">
        <f>+D25-D40</f>
        <v>132396302</v>
      </c>
      <c r="E42" s="44">
        <f t="shared" si="6"/>
        <v>166019745</v>
      </c>
      <c r="F42" s="45">
        <f t="shared" si="6"/>
        <v>166020334</v>
      </c>
      <c r="G42" s="45">
        <f t="shared" si="6"/>
        <v>148797743</v>
      </c>
      <c r="H42" s="45">
        <f t="shared" si="6"/>
        <v>145499708</v>
      </c>
      <c r="I42" s="45">
        <f t="shared" si="6"/>
        <v>138432882</v>
      </c>
      <c r="J42" s="45">
        <f t="shared" si="6"/>
        <v>138432882</v>
      </c>
      <c r="K42" s="45">
        <f t="shared" si="6"/>
        <v>135220806</v>
      </c>
      <c r="L42" s="45">
        <f t="shared" si="6"/>
        <v>156361156</v>
      </c>
      <c r="M42" s="45">
        <f t="shared" si="6"/>
        <v>154605749</v>
      </c>
      <c r="N42" s="45">
        <f t="shared" si="6"/>
        <v>154605749</v>
      </c>
      <c r="O42" s="45">
        <f t="shared" si="6"/>
        <v>149531076</v>
      </c>
      <c r="P42" s="45">
        <f t="shared" si="6"/>
        <v>149849022</v>
      </c>
      <c r="Q42" s="45">
        <f t="shared" si="6"/>
        <v>152401771</v>
      </c>
      <c r="R42" s="45">
        <f t="shared" si="6"/>
        <v>152401771</v>
      </c>
      <c r="S42" s="45">
        <f t="shared" si="6"/>
        <v>149117568</v>
      </c>
      <c r="T42" s="45">
        <f t="shared" si="6"/>
        <v>146729888</v>
      </c>
      <c r="U42" s="45">
        <f t="shared" si="6"/>
        <v>148516315</v>
      </c>
      <c r="V42" s="45">
        <f t="shared" si="6"/>
        <v>148516315</v>
      </c>
      <c r="W42" s="45">
        <f t="shared" si="6"/>
        <v>148516315</v>
      </c>
      <c r="X42" s="45">
        <f t="shared" si="6"/>
        <v>166020334</v>
      </c>
      <c r="Y42" s="45">
        <f t="shared" si="6"/>
        <v>-17504019</v>
      </c>
      <c r="Z42" s="46">
        <f>+IF(X42&lt;&gt;0,+(Y42/X42)*100,0)</f>
        <v>-10.543298268512096</v>
      </c>
      <c r="AA42" s="47">
        <f>+AA25-AA40</f>
        <v>166020334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132232911</v>
      </c>
      <c r="D45" s="18">
        <v>132232911</v>
      </c>
      <c r="E45" s="19">
        <v>166019745</v>
      </c>
      <c r="F45" s="20">
        <v>166020334</v>
      </c>
      <c r="G45" s="20">
        <v>148797743</v>
      </c>
      <c r="H45" s="20">
        <v>145499708</v>
      </c>
      <c r="I45" s="20">
        <v>138432882</v>
      </c>
      <c r="J45" s="20">
        <v>138432882</v>
      </c>
      <c r="K45" s="20">
        <v>135220806</v>
      </c>
      <c r="L45" s="20">
        <v>156361156</v>
      </c>
      <c r="M45" s="20">
        <v>154605749</v>
      </c>
      <c r="N45" s="20">
        <v>154605749</v>
      </c>
      <c r="O45" s="20">
        <v>149531076</v>
      </c>
      <c r="P45" s="20">
        <v>149849022</v>
      </c>
      <c r="Q45" s="20">
        <v>152401771</v>
      </c>
      <c r="R45" s="20">
        <v>152401771</v>
      </c>
      <c r="S45" s="20">
        <v>149117568</v>
      </c>
      <c r="T45" s="20">
        <v>146729888</v>
      </c>
      <c r="U45" s="20">
        <v>148516315</v>
      </c>
      <c r="V45" s="20">
        <v>148516315</v>
      </c>
      <c r="W45" s="20">
        <v>148516315</v>
      </c>
      <c r="X45" s="20">
        <v>166020334</v>
      </c>
      <c r="Y45" s="20">
        <v>-17504019</v>
      </c>
      <c r="Z45" s="48">
        <v>-10.54</v>
      </c>
      <c r="AA45" s="22">
        <v>166020334</v>
      </c>
    </row>
    <row r="46" spans="1:27" ht="13.5">
      <c r="A46" s="23" t="s">
        <v>67</v>
      </c>
      <c r="B46" s="17"/>
      <c r="C46" s="18">
        <v>163391</v>
      </c>
      <c r="D46" s="18">
        <v>163391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132396302</v>
      </c>
      <c r="D48" s="51">
        <f>SUM(D45:D47)</f>
        <v>132396302</v>
      </c>
      <c r="E48" s="52">
        <f t="shared" si="7"/>
        <v>166019745</v>
      </c>
      <c r="F48" s="53">
        <f t="shared" si="7"/>
        <v>166020334</v>
      </c>
      <c r="G48" s="53">
        <f t="shared" si="7"/>
        <v>148797743</v>
      </c>
      <c r="H48" s="53">
        <f t="shared" si="7"/>
        <v>145499708</v>
      </c>
      <c r="I48" s="53">
        <f t="shared" si="7"/>
        <v>138432882</v>
      </c>
      <c r="J48" s="53">
        <f t="shared" si="7"/>
        <v>138432882</v>
      </c>
      <c r="K48" s="53">
        <f t="shared" si="7"/>
        <v>135220806</v>
      </c>
      <c r="L48" s="53">
        <f t="shared" si="7"/>
        <v>156361156</v>
      </c>
      <c r="M48" s="53">
        <f t="shared" si="7"/>
        <v>154605749</v>
      </c>
      <c r="N48" s="53">
        <f t="shared" si="7"/>
        <v>154605749</v>
      </c>
      <c r="O48" s="53">
        <f t="shared" si="7"/>
        <v>149531076</v>
      </c>
      <c r="P48" s="53">
        <f t="shared" si="7"/>
        <v>149849022</v>
      </c>
      <c r="Q48" s="53">
        <f t="shared" si="7"/>
        <v>152401771</v>
      </c>
      <c r="R48" s="53">
        <f t="shared" si="7"/>
        <v>152401771</v>
      </c>
      <c r="S48" s="53">
        <f t="shared" si="7"/>
        <v>149117568</v>
      </c>
      <c r="T48" s="53">
        <f t="shared" si="7"/>
        <v>146729888</v>
      </c>
      <c r="U48" s="53">
        <f t="shared" si="7"/>
        <v>148516315</v>
      </c>
      <c r="V48" s="53">
        <f t="shared" si="7"/>
        <v>148516315</v>
      </c>
      <c r="W48" s="53">
        <f t="shared" si="7"/>
        <v>148516315</v>
      </c>
      <c r="X48" s="53">
        <f t="shared" si="7"/>
        <v>166020334</v>
      </c>
      <c r="Y48" s="53">
        <f t="shared" si="7"/>
        <v>-17504019</v>
      </c>
      <c r="Z48" s="54">
        <f>+IF(X48&lt;&gt;0,+(Y48/X48)*100,0)</f>
        <v>-10.543298268512096</v>
      </c>
      <c r="AA48" s="55">
        <f>SUM(AA45:AA47)</f>
        <v>166020334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52370000</v>
      </c>
      <c r="F6" s="20">
        <v>52370000</v>
      </c>
      <c r="G6" s="20">
        <v>56690277</v>
      </c>
      <c r="H6" s="20">
        <v>5678993</v>
      </c>
      <c r="I6" s="20">
        <v>9375813</v>
      </c>
      <c r="J6" s="20">
        <v>9375813</v>
      </c>
      <c r="K6" s="20">
        <v>-21660921</v>
      </c>
      <c r="L6" s="20">
        <v>105315468</v>
      </c>
      <c r="M6" s="20">
        <v>11108166</v>
      </c>
      <c r="N6" s="20">
        <v>11108166</v>
      </c>
      <c r="O6" s="20"/>
      <c r="P6" s="20"/>
      <c r="Q6" s="20">
        <v>30760946</v>
      </c>
      <c r="R6" s="20">
        <v>30760946</v>
      </c>
      <c r="S6" s="20">
        <v>11553053</v>
      </c>
      <c r="T6" s="20">
        <v>-519488</v>
      </c>
      <c r="U6" s="20">
        <v>-45480858</v>
      </c>
      <c r="V6" s="20">
        <v>-45480858</v>
      </c>
      <c r="W6" s="20">
        <v>-45480858</v>
      </c>
      <c r="X6" s="20">
        <v>52370000</v>
      </c>
      <c r="Y6" s="20">
        <v>-97850858</v>
      </c>
      <c r="Z6" s="21">
        <v>-186.85</v>
      </c>
      <c r="AA6" s="22">
        <v>52370000</v>
      </c>
    </row>
    <row r="7" spans="1:27" ht="13.5">
      <c r="A7" s="23" t="s">
        <v>34</v>
      </c>
      <c r="B7" s="17"/>
      <c r="C7" s="18"/>
      <c r="D7" s="18"/>
      <c r="E7" s="19">
        <v>147630000</v>
      </c>
      <c r="F7" s="20">
        <v>39860000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39860000</v>
      </c>
      <c r="Y7" s="20">
        <v>-39860000</v>
      </c>
      <c r="Z7" s="21">
        <v>-100</v>
      </c>
      <c r="AA7" s="22">
        <v>39860000</v>
      </c>
    </row>
    <row r="8" spans="1:27" ht="13.5">
      <c r="A8" s="23" t="s">
        <v>35</v>
      </c>
      <c r="B8" s="17"/>
      <c r="C8" s="18">
        <v>3823100</v>
      </c>
      <c r="D8" s="18">
        <v>3823100</v>
      </c>
      <c r="E8" s="19">
        <v>20419952</v>
      </c>
      <c r="F8" s="20">
        <v>20419952</v>
      </c>
      <c r="G8" s="20">
        <v>549006</v>
      </c>
      <c r="H8" s="20">
        <v>2333354</v>
      </c>
      <c r="I8" s="20">
        <v>672235</v>
      </c>
      <c r="J8" s="20">
        <v>672235</v>
      </c>
      <c r="K8" s="20">
        <v>2534372</v>
      </c>
      <c r="L8" s="20">
        <v>2543646</v>
      </c>
      <c r="M8" s="20">
        <v>-2272287</v>
      </c>
      <c r="N8" s="20">
        <v>-2272287</v>
      </c>
      <c r="O8" s="20">
        <v>-1294534</v>
      </c>
      <c r="P8" s="20">
        <v>-1170122</v>
      </c>
      <c r="Q8" s="20">
        <v>11867696</v>
      </c>
      <c r="R8" s="20">
        <v>11867696</v>
      </c>
      <c r="S8" s="20">
        <v>5998244</v>
      </c>
      <c r="T8" s="20">
        <v>-344550</v>
      </c>
      <c r="U8" s="20">
        <v>-8409548</v>
      </c>
      <c r="V8" s="20">
        <v>-8409548</v>
      </c>
      <c r="W8" s="20">
        <v>-8409548</v>
      </c>
      <c r="X8" s="20">
        <v>20419952</v>
      </c>
      <c r="Y8" s="20">
        <v>-28829500</v>
      </c>
      <c r="Z8" s="21">
        <v>-141.18</v>
      </c>
      <c r="AA8" s="22">
        <v>20419952</v>
      </c>
    </row>
    <row r="9" spans="1:27" ht="13.5">
      <c r="A9" s="23" t="s">
        <v>36</v>
      </c>
      <c r="B9" s="17"/>
      <c r="C9" s="18">
        <v>12542021</v>
      </c>
      <c r="D9" s="18">
        <v>12542021</v>
      </c>
      <c r="E9" s="19">
        <v>4729620</v>
      </c>
      <c r="F9" s="20">
        <v>4729620</v>
      </c>
      <c r="G9" s="20">
        <v>-390554</v>
      </c>
      <c r="H9" s="20">
        <v>826565</v>
      </c>
      <c r="I9" s="20">
        <v>614168</v>
      </c>
      <c r="J9" s="20">
        <v>614168</v>
      </c>
      <c r="K9" s="20">
        <v>620769</v>
      </c>
      <c r="L9" s="20">
        <v>618150</v>
      </c>
      <c r="M9" s="20">
        <v>8382788</v>
      </c>
      <c r="N9" s="20">
        <v>8382788</v>
      </c>
      <c r="O9" s="20">
        <v>55153900</v>
      </c>
      <c r="P9" s="20">
        <v>8387959</v>
      </c>
      <c r="Q9" s="20">
        <v>-991706</v>
      </c>
      <c r="R9" s="20">
        <v>-991706</v>
      </c>
      <c r="S9" s="20">
        <v>-1025158</v>
      </c>
      <c r="T9" s="20">
        <v>7352912</v>
      </c>
      <c r="U9" s="20">
        <v>7028042</v>
      </c>
      <c r="V9" s="20">
        <v>7028042</v>
      </c>
      <c r="W9" s="20">
        <v>7028042</v>
      </c>
      <c r="X9" s="20">
        <v>4729620</v>
      </c>
      <c r="Y9" s="20">
        <v>2298422</v>
      </c>
      <c r="Z9" s="21">
        <v>48.6</v>
      </c>
      <c r="AA9" s="22">
        <v>4729620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3365745</v>
      </c>
      <c r="D11" s="18">
        <v>3365745</v>
      </c>
      <c r="E11" s="19">
        <v>6182456</v>
      </c>
      <c r="F11" s="20">
        <v>6182456</v>
      </c>
      <c r="G11" s="20">
        <v>107919</v>
      </c>
      <c r="H11" s="20">
        <v>214127</v>
      </c>
      <c r="I11" s="20">
        <v>90072</v>
      </c>
      <c r="J11" s="20">
        <v>90072</v>
      </c>
      <c r="K11" s="20">
        <v>133819</v>
      </c>
      <c r="L11" s="20">
        <v>165551</v>
      </c>
      <c r="M11" s="20">
        <v>3536518</v>
      </c>
      <c r="N11" s="20">
        <v>3536518</v>
      </c>
      <c r="O11" s="20">
        <v>3511008</v>
      </c>
      <c r="P11" s="20">
        <v>3506626</v>
      </c>
      <c r="Q11" s="20">
        <v>149532</v>
      </c>
      <c r="R11" s="20">
        <v>149532</v>
      </c>
      <c r="S11" s="20">
        <v>153283</v>
      </c>
      <c r="T11" s="20">
        <v>5464966</v>
      </c>
      <c r="U11" s="20">
        <v>5262855</v>
      </c>
      <c r="V11" s="20">
        <v>5262855</v>
      </c>
      <c r="W11" s="20">
        <v>5262855</v>
      </c>
      <c r="X11" s="20">
        <v>6182456</v>
      </c>
      <c r="Y11" s="20">
        <v>-919601</v>
      </c>
      <c r="Z11" s="21">
        <v>-14.87</v>
      </c>
      <c r="AA11" s="22">
        <v>6182456</v>
      </c>
    </row>
    <row r="12" spans="1:27" ht="13.5">
      <c r="A12" s="27" t="s">
        <v>39</v>
      </c>
      <c r="B12" s="28"/>
      <c r="C12" s="29">
        <f aca="true" t="shared" si="0" ref="C12:Y12">SUM(C6:C11)</f>
        <v>19730866</v>
      </c>
      <c r="D12" s="29">
        <f>SUM(D6:D11)</f>
        <v>19730866</v>
      </c>
      <c r="E12" s="30">
        <f t="shared" si="0"/>
        <v>231332028</v>
      </c>
      <c r="F12" s="31">
        <f t="shared" si="0"/>
        <v>123562028</v>
      </c>
      <c r="G12" s="31">
        <f t="shared" si="0"/>
        <v>56956648</v>
      </c>
      <c r="H12" s="31">
        <f t="shared" si="0"/>
        <v>9053039</v>
      </c>
      <c r="I12" s="31">
        <f t="shared" si="0"/>
        <v>10752288</v>
      </c>
      <c r="J12" s="31">
        <f t="shared" si="0"/>
        <v>10752288</v>
      </c>
      <c r="K12" s="31">
        <f t="shared" si="0"/>
        <v>-18371961</v>
      </c>
      <c r="L12" s="31">
        <f t="shared" si="0"/>
        <v>108642815</v>
      </c>
      <c r="M12" s="31">
        <f t="shared" si="0"/>
        <v>20755185</v>
      </c>
      <c r="N12" s="31">
        <f t="shared" si="0"/>
        <v>20755185</v>
      </c>
      <c r="O12" s="31">
        <f t="shared" si="0"/>
        <v>57370374</v>
      </c>
      <c r="P12" s="31">
        <f t="shared" si="0"/>
        <v>10724463</v>
      </c>
      <c r="Q12" s="31">
        <f t="shared" si="0"/>
        <v>41786468</v>
      </c>
      <c r="R12" s="31">
        <f t="shared" si="0"/>
        <v>41786468</v>
      </c>
      <c r="S12" s="31">
        <f t="shared" si="0"/>
        <v>16679422</v>
      </c>
      <c r="T12" s="31">
        <f t="shared" si="0"/>
        <v>11953840</v>
      </c>
      <c r="U12" s="31">
        <f t="shared" si="0"/>
        <v>-41599509</v>
      </c>
      <c r="V12" s="31">
        <f t="shared" si="0"/>
        <v>-41599509</v>
      </c>
      <c r="W12" s="31">
        <f t="shared" si="0"/>
        <v>-41599509</v>
      </c>
      <c r="X12" s="31">
        <f t="shared" si="0"/>
        <v>123562028</v>
      </c>
      <c r="Y12" s="31">
        <f t="shared" si="0"/>
        <v>-165161537</v>
      </c>
      <c r="Z12" s="32">
        <f>+IF(X12&lt;&gt;0,+(Y12/X12)*100,0)</f>
        <v>-133.6669037189969</v>
      </c>
      <c r="AA12" s="33">
        <f>SUM(AA6:AA11)</f>
        <v>123562028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3124887</v>
      </c>
      <c r="D15" s="18">
        <v>3124887</v>
      </c>
      <c r="E15" s="19">
        <v>4528700</v>
      </c>
      <c r="F15" s="20">
        <v>4528700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-6250</v>
      </c>
      <c r="U15" s="20">
        <v>-17500</v>
      </c>
      <c r="V15" s="20">
        <v>-17500</v>
      </c>
      <c r="W15" s="20">
        <v>-17500</v>
      </c>
      <c r="X15" s="20">
        <v>4528700</v>
      </c>
      <c r="Y15" s="20">
        <v>-4546200</v>
      </c>
      <c r="Z15" s="21">
        <v>-100.39</v>
      </c>
      <c r="AA15" s="22">
        <v>4528700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50000000</v>
      </c>
      <c r="H16" s="24">
        <v>50000000</v>
      </c>
      <c r="I16" s="24"/>
      <c r="J16" s="20"/>
      <c r="K16" s="24"/>
      <c r="L16" s="24"/>
      <c r="M16" s="20">
        <v>20000000</v>
      </c>
      <c r="N16" s="24">
        <v>20000000</v>
      </c>
      <c r="O16" s="24"/>
      <c r="P16" s="24"/>
      <c r="Q16" s="20">
        <v>65000000</v>
      </c>
      <c r="R16" s="24">
        <v>65000000</v>
      </c>
      <c r="S16" s="24">
        <v>50000000</v>
      </c>
      <c r="T16" s="20">
        <v>15000000</v>
      </c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2052991773</v>
      </c>
      <c r="D19" s="18">
        <v>2052991773</v>
      </c>
      <c r="E19" s="19">
        <v>2665909628</v>
      </c>
      <c r="F19" s="20">
        <v>2668389628</v>
      </c>
      <c r="G19" s="20"/>
      <c r="H19" s="20"/>
      <c r="I19" s="20"/>
      <c r="J19" s="20"/>
      <c r="K19" s="20"/>
      <c r="L19" s="20">
        <v>-12983595</v>
      </c>
      <c r="M19" s="20">
        <v>2038547644</v>
      </c>
      <c r="N19" s="20">
        <v>2038547644</v>
      </c>
      <c r="O19" s="20">
        <v>2035127173</v>
      </c>
      <c r="P19" s="20">
        <v>2031935509</v>
      </c>
      <c r="Q19" s="20">
        <v>-25150043</v>
      </c>
      <c r="R19" s="20">
        <v>-25150043</v>
      </c>
      <c r="S19" s="20">
        <v>-28822558</v>
      </c>
      <c r="T19" s="20">
        <v>2022927514</v>
      </c>
      <c r="U19" s="20">
        <v>2022864236</v>
      </c>
      <c r="V19" s="20">
        <v>2022864236</v>
      </c>
      <c r="W19" s="20">
        <v>2022864236</v>
      </c>
      <c r="X19" s="20">
        <v>2668389628</v>
      </c>
      <c r="Y19" s="20">
        <v>-645525392</v>
      </c>
      <c r="Z19" s="21">
        <v>-24.19</v>
      </c>
      <c r="AA19" s="22">
        <v>2668389628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383745</v>
      </c>
      <c r="D22" s="18">
        <v>383745</v>
      </c>
      <c r="E22" s="19">
        <v>360635</v>
      </c>
      <c r="F22" s="20">
        <v>360635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360635</v>
      </c>
      <c r="Y22" s="20">
        <v>-360635</v>
      </c>
      <c r="Z22" s="21">
        <v>-100</v>
      </c>
      <c r="AA22" s="22">
        <v>360635</v>
      </c>
    </row>
    <row r="23" spans="1:27" ht="13.5">
      <c r="A23" s="23" t="s">
        <v>49</v>
      </c>
      <c r="B23" s="17"/>
      <c r="C23" s="18">
        <v>1151452</v>
      </c>
      <c r="D23" s="18">
        <v>1151452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2057651857</v>
      </c>
      <c r="D24" s="29">
        <f>SUM(D15:D23)</f>
        <v>2057651857</v>
      </c>
      <c r="E24" s="36">
        <f t="shared" si="1"/>
        <v>2670798963</v>
      </c>
      <c r="F24" s="37">
        <f t="shared" si="1"/>
        <v>2673278963</v>
      </c>
      <c r="G24" s="37">
        <f t="shared" si="1"/>
        <v>50000000</v>
      </c>
      <c r="H24" s="37">
        <f t="shared" si="1"/>
        <v>50000000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-12983595</v>
      </c>
      <c r="M24" s="37">
        <f t="shared" si="1"/>
        <v>2058547644</v>
      </c>
      <c r="N24" s="37">
        <f t="shared" si="1"/>
        <v>2058547644</v>
      </c>
      <c r="O24" s="37">
        <f t="shared" si="1"/>
        <v>2035127173</v>
      </c>
      <c r="P24" s="37">
        <f t="shared" si="1"/>
        <v>2031935509</v>
      </c>
      <c r="Q24" s="37">
        <f t="shared" si="1"/>
        <v>39849957</v>
      </c>
      <c r="R24" s="37">
        <f t="shared" si="1"/>
        <v>39849957</v>
      </c>
      <c r="S24" s="37">
        <f t="shared" si="1"/>
        <v>21177442</v>
      </c>
      <c r="T24" s="37">
        <f t="shared" si="1"/>
        <v>2037921264</v>
      </c>
      <c r="U24" s="37">
        <f t="shared" si="1"/>
        <v>2022846736</v>
      </c>
      <c r="V24" s="37">
        <f t="shared" si="1"/>
        <v>2022846736</v>
      </c>
      <c r="W24" s="37">
        <f t="shared" si="1"/>
        <v>2022846736</v>
      </c>
      <c r="X24" s="37">
        <f t="shared" si="1"/>
        <v>2673278963</v>
      </c>
      <c r="Y24" s="37">
        <f t="shared" si="1"/>
        <v>-650432227</v>
      </c>
      <c r="Z24" s="38">
        <f>+IF(X24&lt;&gt;0,+(Y24/X24)*100,0)</f>
        <v>-24.330877398222356</v>
      </c>
      <c r="AA24" s="39">
        <f>SUM(AA15:AA23)</f>
        <v>2673278963</v>
      </c>
    </row>
    <row r="25" spans="1:27" ht="13.5">
      <c r="A25" s="27" t="s">
        <v>51</v>
      </c>
      <c r="B25" s="28"/>
      <c r="C25" s="29">
        <f aca="true" t="shared" si="2" ref="C25:Y25">+C12+C24</f>
        <v>2077382723</v>
      </c>
      <c r="D25" s="29">
        <f>+D12+D24</f>
        <v>2077382723</v>
      </c>
      <c r="E25" s="30">
        <f t="shared" si="2"/>
        <v>2902130991</v>
      </c>
      <c r="F25" s="31">
        <f t="shared" si="2"/>
        <v>2796840991</v>
      </c>
      <c r="G25" s="31">
        <f t="shared" si="2"/>
        <v>106956648</v>
      </c>
      <c r="H25" s="31">
        <f t="shared" si="2"/>
        <v>59053039</v>
      </c>
      <c r="I25" s="31">
        <f t="shared" si="2"/>
        <v>10752288</v>
      </c>
      <c r="J25" s="31">
        <f t="shared" si="2"/>
        <v>10752288</v>
      </c>
      <c r="K25" s="31">
        <f t="shared" si="2"/>
        <v>-18371961</v>
      </c>
      <c r="L25" s="31">
        <f t="shared" si="2"/>
        <v>95659220</v>
      </c>
      <c r="M25" s="31">
        <f t="shared" si="2"/>
        <v>2079302829</v>
      </c>
      <c r="N25" s="31">
        <f t="shared" si="2"/>
        <v>2079302829</v>
      </c>
      <c r="O25" s="31">
        <f t="shared" si="2"/>
        <v>2092497547</v>
      </c>
      <c r="P25" s="31">
        <f t="shared" si="2"/>
        <v>2042659972</v>
      </c>
      <c r="Q25" s="31">
        <f t="shared" si="2"/>
        <v>81636425</v>
      </c>
      <c r="R25" s="31">
        <f t="shared" si="2"/>
        <v>81636425</v>
      </c>
      <c r="S25" s="31">
        <f t="shared" si="2"/>
        <v>37856864</v>
      </c>
      <c r="T25" s="31">
        <f t="shared" si="2"/>
        <v>2049875104</v>
      </c>
      <c r="U25" s="31">
        <f t="shared" si="2"/>
        <v>1981247227</v>
      </c>
      <c r="V25" s="31">
        <f t="shared" si="2"/>
        <v>1981247227</v>
      </c>
      <c r="W25" s="31">
        <f t="shared" si="2"/>
        <v>1981247227</v>
      </c>
      <c r="X25" s="31">
        <f t="shared" si="2"/>
        <v>2796840991</v>
      </c>
      <c r="Y25" s="31">
        <f t="shared" si="2"/>
        <v>-815593764</v>
      </c>
      <c r="Z25" s="32">
        <f>+IF(X25&lt;&gt;0,+(Y25/X25)*100,0)</f>
        <v>-29.16124894566807</v>
      </c>
      <c r="AA25" s="33">
        <f>+AA12+AA24</f>
        <v>2796840991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5499352</v>
      </c>
      <c r="D29" s="18">
        <v>5499352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>
        <v>415970</v>
      </c>
      <c r="P29" s="20">
        <v>14399853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562815</v>
      </c>
      <c r="D30" s="18">
        <v>562815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3227865</v>
      </c>
      <c r="D31" s="18">
        <v>3227865</v>
      </c>
      <c r="E31" s="19">
        <v>3500000</v>
      </c>
      <c r="F31" s="20">
        <v>3500000</v>
      </c>
      <c r="G31" s="20">
        <v>950</v>
      </c>
      <c r="H31" s="20">
        <v>328</v>
      </c>
      <c r="I31" s="20">
        <v>-365</v>
      </c>
      <c r="J31" s="20">
        <v>-365</v>
      </c>
      <c r="K31" s="20">
        <v>-365</v>
      </c>
      <c r="L31" s="20">
        <v>-27222</v>
      </c>
      <c r="M31" s="20">
        <v>3199791</v>
      </c>
      <c r="N31" s="20">
        <v>3199791</v>
      </c>
      <c r="O31" s="20">
        <v>3200591</v>
      </c>
      <c r="P31" s="20">
        <v>3210836</v>
      </c>
      <c r="Q31" s="20">
        <v>51909</v>
      </c>
      <c r="R31" s="20">
        <v>51909</v>
      </c>
      <c r="S31" s="20">
        <v>53000</v>
      </c>
      <c r="T31" s="20">
        <v>3279944</v>
      </c>
      <c r="U31" s="20">
        <v>3329844</v>
      </c>
      <c r="V31" s="20">
        <v>3329844</v>
      </c>
      <c r="W31" s="20">
        <v>3329844</v>
      </c>
      <c r="X31" s="20">
        <v>3500000</v>
      </c>
      <c r="Y31" s="20">
        <v>-170156</v>
      </c>
      <c r="Z31" s="21">
        <v>-4.86</v>
      </c>
      <c r="AA31" s="22">
        <v>3500000</v>
      </c>
    </row>
    <row r="32" spans="1:27" ht="13.5">
      <c r="A32" s="23" t="s">
        <v>57</v>
      </c>
      <c r="B32" s="17"/>
      <c r="C32" s="18">
        <v>80719908</v>
      </c>
      <c r="D32" s="18">
        <v>80719908</v>
      </c>
      <c r="E32" s="19">
        <v>70000000</v>
      </c>
      <c r="F32" s="20">
        <v>70000000</v>
      </c>
      <c r="G32" s="20">
        <v>-25151757</v>
      </c>
      <c r="H32" s="20">
        <v>-24478582</v>
      </c>
      <c r="I32" s="20">
        <v>-25241629</v>
      </c>
      <c r="J32" s="20">
        <v>-25241629</v>
      </c>
      <c r="K32" s="20">
        <v>-34786429</v>
      </c>
      <c r="L32" s="20">
        <v>-36780843</v>
      </c>
      <c r="M32" s="20">
        <v>39612582</v>
      </c>
      <c r="N32" s="20">
        <v>39612582</v>
      </c>
      <c r="O32" s="20">
        <v>44721462</v>
      </c>
      <c r="P32" s="20">
        <v>49753080</v>
      </c>
      <c r="Q32" s="20">
        <v>-42773270</v>
      </c>
      <c r="R32" s="20">
        <v>-42773270</v>
      </c>
      <c r="S32" s="20">
        <v>-38283862</v>
      </c>
      <c r="T32" s="20">
        <v>44014530</v>
      </c>
      <c r="U32" s="20">
        <v>41053914</v>
      </c>
      <c r="V32" s="20">
        <v>41053914</v>
      </c>
      <c r="W32" s="20">
        <v>41053914</v>
      </c>
      <c r="X32" s="20">
        <v>70000000</v>
      </c>
      <c r="Y32" s="20">
        <v>-28946086</v>
      </c>
      <c r="Z32" s="21">
        <v>-41.35</v>
      </c>
      <c r="AA32" s="22">
        <v>70000000</v>
      </c>
    </row>
    <row r="33" spans="1:27" ht="13.5">
      <c r="A33" s="23" t="s">
        <v>58</v>
      </c>
      <c r="B33" s="17"/>
      <c r="C33" s="18">
        <v>5869455</v>
      </c>
      <c r="D33" s="18">
        <v>5869455</v>
      </c>
      <c r="E33" s="19"/>
      <c r="F33" s="20"/>
      <c r="G33" s="20">
        <v>-8657593</v>
      </c>
      <c r="H33" s="20">
        <v>-15741800</v>
      </c>
      <c r="I33" s="20">
        <v>-18692403</v>
      </c>
      <c r="J33" s="20">
        <v>-18692403</v>
      </c>
      <c r="K33" s="20">
        <v>-21303882</v>
      </c>
      <c r="L33" s="20">
        <v>-26745008</v>
      </c>
      <c r="M33" s="20">
        <v>-44925242</v>
      </c>
      <c r="N33" s="20">
        <v>-44925242</v>
      </c>
      <c r="O33" s="20"/>
      <c r="P33" s="20">
        <v>-12606133</v>
      </c>
      <c r="Q33" s="20">
        <v>-5551897</v>
      </c>
      <c r="R33" s="20">
        <v>-5551897</v>
      </c>
      <c r="S33" s="20">
        <v>-3198286</v>
      </c>
      <c r="T33" s="20">
        <v>-7178874</v>
      </c>
      <c r="U33" s="20">
        <v>-8454561</v>
      </c>
      <c r="V33" s="20">
        <v>-8454561</v>
      </c>
      <c r="W33" s="20">
        <v>-8454561</v>
      </c>
      <c r="X33" s="20"/>
      <c r="Y33" s="20">
        <v>-8454561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95879395</v>
      </c>
      <c r="D34" s="29">
        <f>SUM(D29:D33)</f>
        <v>95879395</v>
      </c>
      <c r="E34" s="30">
        <f t="shared" si="3"/>
        <v>73500000</v>
      </c>
      <c r="F34" s="31">
        <f t="shared" si="3"/>
        <v>73500000</v>
      </c>
      <c r="G34" s="31">
        <f t="shared" si="3"/>
        <v>-33808400</v>
      </c>
      <c r="H34" s="31">
        <f t="shared" si="3"/>
        <v>-40220054</v>
      </c>
      <c r="I34" s="31">
        <f t="shared" si="3"/>
        <v>-43934397</v>
      </c>
      <c r="J34" s="31">
        <f t="shared" si="3"/>
        <v>-43934397</v>
      </c>
      <c r="K34" s="31">
        <f t="shared" si="3"/>
        <v>-56090676</v>
      </c>
      <c r="L34" s="31">
        <f t="shared" si="3"/>
        <v>-63553073</v>
      </c>
      <c r="M34" s="31">
        <f t="shared" si="3"/>
        <v>-2112869</v>
      </c>
      <c r="N34" s="31">
        <f t="shared" si="3"/>
        <v>-2112869</v>
      </c>
      <c r="O34" s="31">
        <f t="shared" si="3"/>
        <v>48338023</v>
      </c>
      <c r="P34" s="31">
        <f t="shared" si="3"/>
        <v>54757636</v>
      </c>
      <c r="Q34" s="31">
        <f t="shared" si="3"/>
        <v>-48273258</v>
      </c>
      <c r="R34" s="31">
        <f t="shared" si="3"/>
        <v>-48273258</v>
      </c>
      <c r="S34" s="31">
        <f t="shared" si="3"/>
        <v>-41429148</v>
      </c>
      <c r="T34" s="31">
        <f t="shared" si="3"/>
        <v>40115600</v>
      </c>
      <c r="U34" s="31">
        <f t="shared" si="3"/>
        <v>35929197</v>
      </c>
      <c r="V34" s="31">
        <f t="shared" si="3"/>
        <v>35929197</v>
      </c>
      <c r="W34" s="31">
        <f t="shared" si="3"/>
        <v>35929197</v>
      </c>
      <c r="X34" s="31">
        <f t="shared" si="3"/>
        <v>73500000</v>
      </c>
      <c r="Y34" s="31">
        <f t="shared" si="3"/>
        <v>-37570803</v>
      </c>
      <c r="Z34" s="32">
        <f>+IF(X34&lt;&gt;0,+(Y34/X34)*100,0)</f>
        <v>-51.11673877551021</v>
      </c>
      <c r="AA34" s="33">
        <f>SUM(AA29:AA33)</f>
        <v>73500000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5325</v>
      </c>
      <c r="D38" s="18">
        <v>5325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5325</v>
      </c>
      <c r="D39" s="29">
        <f>SUM(D37:D38)</f>
        <v>5325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95884720</v>
      </c>
      <c r="D40" s="29">
        <f>+D34+D39</f>
        <v>95884720</v>
      </c>
      <c r="E40" s="30">
        <f t="shared" si="5"/>
        <v>73500000</v>
      </c>
      <c r="F40" s="31">
        <f t="shared" si="5"/>
        <v>73500000</v>
      </c>
      <c r="G40" s="31">
        <f t="shared" si="5"/>
        <v>-33808400</v>
      </c>
      <c r="H40" s="31">
        <f t="shared" si="5"/>
        <v>-40220054</v>
      </c>
      <c r="I40" s="31">
        <f t="shared" si="5"/>
        <v>-43934397</v>
      </c>
      <c r="J40" s="31">
        <f t="shared" si="5"/>
        <v>-43934397</v>
      </c>
      <c r="K40" s="31">
        <f t="shared" si="5"/>
        <v>-56090676</v>
      </c>
      <c r="L40" s="31">
        <f t="shared" si="5"/>
        <v>-63553073</v>
      </c>
      <c r="M40" s="31">
        <f t="shared" si="5"/>
        <v>-2112869</v>
      </c>
      <c r="N40" s="31">
        <f t="shared" si="5"/>
        <v>-2112869</v>
      </c>
      <c r="O40" s="31">
        <f t="shared" si="5"/>
        <v>48338023</v>
      </c>
      <c r="P40" s="31">
        <f t="shared" si="5"/>
        <v>54757636</v>
      </c>
      <c r="Q40" s="31">
        <f t="shared" si="5"/>
        <v>-48273258</v>
      </c>
      <c r="R40" s="31">
        <f t="shared" si="5"/>
        <v>-48273258</v>
      </c>
      <c r="S40" s="31">
        <f t="shared" si="5"/>
        <v>-41429148</v>
      </c>
      <c r="T40" s="31">
        <f t="shared" si="5"/>
        <v>40115600</v>
      </c>
      <c r="U40" s="31">
        <f t="shared" si="5"/>
        <v>35929197</v>
      </c>
      <c r="V40" s="31">
        <f t="shared" si="5"/>
        <v>35929197</v>
      </c>
      <c r="W40" s="31">
        <f t="shared" si="5"/>
        <v>35929197</v>
      </c>
      <c r="X40" s="31">
        <f t="shared" si="5"/>
        <v>73500000</v>
      </c>
      <c r="Y40" s="31">
        <f t="shared" si="5"/>
        <v>-37570803</v>
      </c>
      <c r="Z40" s="32">
        <f>+IF(X40&lt;&gt;0,+(Y40/X40)*100,0)</f>
        <v>-51.11673877551021</v>
      </c>
      <c r="AA40" s="33">
        <f>+AA34+AA39</f>
        <v>73500000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1981498003</v>
      </c>
      <c r="D42" s="43">
        <f>+D25-D40</f>
        <v>1981498003</v>
      </c>
      <c r="E42" s="44">
        <f t="shared" si="6"/>
        <v>2828630991</v>
      </c>
      <c r="F42" s="45">
        <f t="shared" si="6"/>
        <v>2723340991</v>
      </c>
      <c r="G42" s="45">
        <f t="shared" si="6"/>
        <v>140765048</v>
      </c>
      <c r="H42" s="45">
        <f t="shared" si="6"/>
        <v>99273093</v>
      </c>
      <c r="I42" s="45">
        <f t="shared" si="6"/>
        <v>54686685</v>
      </c>
      <c r="J42" s="45">
        <f t="shared" si="6"/>
        <v>54686685</v>
      </c>
      <c r="K42" s="45">
        <f t="shared" si="6"/>
        <v>37718715</v>
      </c>
      <c r="L42" s="45">
        <f t="shared" si="6"/>
        <v>159212293</v>
      </c>
      <c r="M42" s="45">
        <f t="shared" si="6"/>
        <v>2081415698</v>
      </c>
      <c r="N42" s="45">
        <f t="shared" si="6"/>
        <v>2081415698</v>
      </c>
      <c r="O42" s="45">
        <f t="shared" si="6"/>
        <v>2044159524</v>
      </c>
      <c r="P42" s="45">
        <f t="shared" si="6"/>
        <v>1987902336</v>
      </c>
      <c r="Q42" s="45">
        <f t="shared" si="6"/>
        <v>129909683</v>
      </c>
      <c r="R42" s="45">
        <f t="shared" si="6"/>
        <v>129909683</v>
      </c>
      <c r="S42" s="45">
        <f t="shared" si="6"/>
        <v>79286012</v>
      </c>
      <c r="T42" s="45">
        <f t="shared" si="6"/>
        <v>2009759504</v>
      </c>
      <c r="U42" s="45">
        <f t="shared" si="6"/>
        <v>1945318030</v>
      </c>
      <c r="V42" s="45">
        <f t="shared" si="6"/>
        <v>1945318030</v>
      </c>
      <c r="W42" s="45">
        <f t="shared" si="6"/>
        <v>1945318030</v>
      </c>
      <c r="X42" s="45">
        <f t="shared" si="6"/>
        <v>2723340991</v>
      </c>
      <c r="Y42" s="45">
        <f t="shared" si="6"/>
        <v>-778022961</v>
      </c>
      <c r="Z42" s="46">
        <f>+IF(X42&lt;&gt;0,+(Y42/X42)*100,0)</f>
        <v>-28.56869424619181</v>
      </c>
      <c r="AA42" s="47">
        <f>+AA25-AA40</f>
        <v>2723340991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1981498003</v>
      </c>
      <c r="D45" s="18">
        <v>1981498003</v>
      </c>
      <c r="E45" s="19">
        <v>2828630992</v>
      </c>
      <c r="F45" s="20">
        <v>2723340991</v>
      </c>
      <c r="G45" s="20">
        <v>140765048</v>
      </c>
      <c r="H45" s="20">
        <v>99273093</v>
      </c>
      <c r="I45" s="20">
        <v>54686685</v>
      </c>
      <c r="J45" s="20">
        <v>54686685</v>
      </c>
      <c r="K45" s="20">
        <v>37718715</v>
      </c>
      <c r="L45" s="20">
        <v>162666234</v>
      </c>
      <c r="M45" s="20">
        <v>2238014921</v>
      </c>
      <c r="N45" s="20">
        <v>2238014921</v>
      </c>
      <c r="O45" s="20">
        <v>2201588971</v>
      </c>
      <c r="P45" s="20">
        <v>2146162006</v>
      </c>
      <c r="Q45" s="20">
        <v>136684518</v>
      </c>
      <c r="R45" s="20">
        <v>136684518</v>
      </c>
      <c r="S45" s="20">
        <v>86891073</v>
      </c>
      <c r="T45" s="20">
        <v>2170512978</v>
      </c>
      <c r="U45" s="20">
        <v>2097633089</v>
      </c>
      <c r="V45" s="20">
        <v>2097633089</v>
      </c>
      <c r="W45" s="20">
        <v>2097633089</v>
      </c>
      <c r="X45" s="20">
        <v>2723340991</v>
      </c>
      <c r="Y45" s="20">
        <v>-625707902</v>
      </c>
      <c r="Z45" s="48">
        <v>-22.98</v>
      </c>
      <c r="AA45" s="22">
        <v>2723340991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>
        <v>-3453941</v>
      </c>
      <c r="M46" s="20">
        <v>-156599223</v>
      </c>
      <c r="N46" s="20">
        <v>-156599223</v>
      </c>
      <c r="O46" s="20">
        <v>-157429447</v>
      </c>
      <c r="P46" s="20">
        <v>-158259670</v>
      </c>
      <c r="Q46" s="20">
        <v>-6774835</v>
      </c>
      <c r="R46" s="20">
        <v>-6774835</v>
      </c>
      <c r="S46" s="20">
        <v>-7605061</v>
      </c>
      <c r="T46" s="20">
        <v>-160753474</v>
      </c>
      <c r="U46" s="20">
        <v>-152315059</v>
      </c>
      <c r="V46" s="20">
        <v>-152315059</v>
      </c>
      <c r="W46" s="20">
        <v>-152315059</v>
      </c>
      <c r="X46" s="20"/>
      <c r="Y46" s="20">
        <v>-152315059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1981498003</v>
      </c>
      <c r="D48" s="51">
        <f>SUM(D45:D47)</f>
        <v>1981498003</v>
      </c>
      <c r="E48" s="52">
        <f t="shared" si="7"/>
        <v>2828630992</v>
      </c>
      <c r="F48" s="53">
        <f t="shared" si="7"/>
        <v>2723340991</v>
      </c>
      <c r="G48" s="53">
        <f t="shared" si="7"/>
        <v>140765048</v>
      </c>
      <c r="H48" s="53">
        <f t="shared" si="7"/>
        <v>99273093</v>
      </c>
      <c r="I48" s="53">
        <f t="shared" si="7"/>
        <v>54686685</v>
      </c>
      <c r="J48" s="53">
        <f t="shared" si="7"/>
        <v>54686685</v>
      </c>
      <c r="K48" s="53">
        <f t="shared" si="7"/>
        <v>37718715</v>
      </c>
      <c r="L48" s="53">
        <f t="shared" si="7"/>
        <v>159212293</v>
      </c>
      <c r="M48" s="53">
        <f t="shared" si="7"/>
        <v>2081415698</v>
      </c>
      <c r="N48" s="53">
        <f t="shared" si="7"/>
        <v>2081415698</v>
      </c>
      <c r="O48" s="53">
        <f t="shared" si="7"/>
        <v>2044159524</v>
      </c>
      <c r="P48" s="53">
        <f t="shared" si="7"/>
        <v>1987902336</v>
      </c>
      <c r="Q48" s="53">
        <f t="shared" si="7"/>
        <v>129909683</v>
      </c>
      <c r="R48" s="53">
        <f t="shared" si="7"/>
        <v>129909683</v>
      </c>
      <c r="S48" s="53">
        <f t="shared" si="7"/>
        <v>79286012</v>
      </c>
      <c r="T48" s="53">
        <f t="shared" si="7"/>
        <v>2009759504</v>
      </c>
      <c r="U48" s="53">
        <f t="shared" si="7"/>
        <v>1945318030</v>
      </c>
      <c r="V48" s="53">
        <f t="shared" si="7"/>
        <v>1945318030</v>
      </c>
      <c r="W48" s="53">
        <f t="shared" si="7"/>
        <v>1945318030</v>
      </c>
      <c r="X48" s="53">
        <f t="shared" si="7"/>
        <v>2723340991</v>
      </c>
      <c r="Y48" s="53">
        <f t="shared" si="7"/>
        <v>-778022961</v>
      </c>
      <c r="Z48" s="54">
        <f>+IF(X48&lt;&gt;0,+(Y48/X48)*100,0)</f>
        <v>-28.56869424619181</v>
      </c>
      <c r="AA48" s="55">
        <f>SUM(AA45:AA47)</f>
        <v>2723340991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13205998</v>
      </c>
      <c r="D6" s="18">
        <v>13205998</v>
      </c>
      <c r="E6" s="19"/>
      <c r="F6" s="20"/>
      <c r="G6" s="20">
        <v>10215599</v>
      </c>
      <c r="H6" s="20">
        <v>5107799</v>
      </c>
      <c r="I6" s="20">
        <v>17552847</v>
      </c>
      <c r="J6" s="20">
        <v>17552847</v>
      </c>
      <c r="K6" s="20">
        <v>25537754</v>
      </c>
      <c r="L6" s="20">
        <v>22335224</v>
      </c>
      <c r="M6" s="20">
        <v>51160277</v>
      </c>
      <c r="N6" s="20">
        <v>51160277</v>
      </c>
      <c r="O6" s="20">
        <v>24514023</v>
      </c>
      <c r="P6" s="20"/>
      <c r="Q6" s="20">
        <v>15412358</v>
      </c>
      <c r="R6" s="20">
        <v>15412358</v>
      </c>
      <c r="S6" s="20">
        <v>22157169</v>
      </c>
      <c r="T6" s="20">
        <v>42384053</v>
      </c>
      <c r="U6" s="20">
        <v>42384053</v>
      </c>
      <c r="V6" s="20">
        <v>42384053</v>
      </c>
      <c r="W6" s="20">
        <v>42384053</v>
      </c>
      <c r="X6" s="20"/>
      <c r="Y6" s="20">
        <v>42384053</v>
      </c>
      <c r="Z6" s="21"/>
      <c r="AA6" s="22"/>
    </row>
    <row r="7" spans="1:27" ht="13.5">
      <c r="A7" s="23" t="s">
        <v>34</v>
      </c>
      <c r="B7" s="17"/>
      <c r="C7" s="18">
        <v>81677144</v>
      </c>
      <c r="D7" s="18">
        <v>81677144</v>
      </c>
      <c r="E7" s="19">
        <v>65473000</v>
      </c>
      <c r="F7" s="20">
        <v>102488000</v>
      </c>
      <c r="G7" s="20">
        <v>59346246</v>
      </c>
      <c r="H7" s="20">
        <v>29673123</v>
      </c>
      <c r="I7" s="20">
        <v>22673123</v>
      </c>
      <c r="J7" s="20">
        <v>22673123</v>
      </c>
      <c r="K7" s="20">
        <v>17673782</v>
      </c>
      <c r="L7" s="20">
        <v>34654481</v>
      </c>
      <c r="M7" s="20">
        <v>47654481</v>
      </c>
      <c r="N7" s="20">
        <v>47654481</v>
      </c>
      <c r="O7" s="20">
        <v>60654481</v>
      </c>
      <c r="P7" s="20">
        <v>103654481</v>
      </c>
      <c r="Q7" s="20">
        <v>113654481</v>
      </c>
      <c r="R7" s="20">
        <v>113654481</v>
      </c>
      <c r="S7" s="20">
        <v>103654480</v>
      </c>
      <c r="T7" s="20">
        <v>110654482</v>
      </c>
      <c r="U7" s="20">
        <v>110654482</v>
      </c>
      <c r="V7" s="20">
        <v>110654482</v>
      </c>
      <c r="W7" s="20">
        <v>110654482</v>
      </c>
      <c r="X7" s="20">
        <v>102488000</v>
      </c>
      <c r="Y7" s="20">
        <v>8166482</v>
      </c>
      <c r="Z7" s="21">
        <v>7.97</v>
      </c>
      <c r="AA7" s="22">
        <v>102488000</v>
      </c>
    </row>
    <row r="8" spans="1:27" ht="13.5">
      <c r="A8" s="23" t="s">
        <v>35</v>
      </c>
      <c r="B8" s="17"/>
      <c r="C8" s="18">
        <v>22517812</v>
      </c>
      <c r="D8" s="18">
        <v>22517812</v>
      </c>
      <c r="E8" s="19">
        <v>24602000</v>
      </c>
      <c r="F8" s="20">
        <v>178253000</v>
      </c>
      <c r="G8" s="20">
        <v>292048176</v>
      </c>
      <c r="H8" s="20">
        <v>146024088</v>
      </c>
      <c r="I8" s="20">
        <v>136254272</v>
      </c>
      <c r="J8" s="20">
        <v>136254272</v>
      </c>
      <c r="K8" s="20">
        <v>115526324</v>
      </c>
      <c r="L8" s="20">
        <v>-11603069</v>
      </c>
      <c r="M8" s="20">
        <v>-10083954</v>
      </c>
      <c r="N8" s="20">
        <v>-10083954</v>
      </c>
      <c r="O8" s="20">
        <v>12096873</v>
      </c>
      <c r="P8" s="20">
        <v>18626453</v>
      </c>
      <c r="Q8" s="20">
        <v>32470222</v>
      </c>
      <c r="R8" s="20">
        <v>32470222</v>
      </c>
      <c r="S8" s="20">
        <v>26202140</v>
      </c>
      <c r="T8" s="20">
        <v>31704850</v>
      </c>
      <c r="U8" s="20">
        <v>31704850</v>
      </c>
      <c r="V8" s="20">
        <v>31704850</v>
      </c>
      <c r="W8" s="20">
        <v>31704850</v>
      </c>
      <c r="X8" s="20">
        <v>178253000</v>
      </c>
      <c r="Y8" s="20">
        <v>-146548150</v>
      </c>
      <c r="Z8" s="21">
        <v>-82.21</v>
      </c>
      <c r="AA8" s="22">
        <v>178253000</v>
      </c>
    </row>
    <row r="9" spans="1:27" ht="13.5">
      <c r="A9" s="23" t="s">
        <v>36</v>
      </c>
      <c r="B9" s="17"/>
      <c r="C9" s="18">
        <v>81442076</v>
      </c>
      <c r="D9" s="18">
        <v>81442076</v>
      </c>
      <c r="E9" s="19">
        <v>56367000</v>
      </c>
      <c r="F9" s="20"/>
      <c r="G9" s="20">
        <v>2524312</v>
      </c>
      <c r="H9" s="20">
        <v>-4368808</v>
      </c>
      <c r="I9" s="20">
        <v>-6850356</v>
      </c>
      <c r="J9" s="20">
        <v>-6850356</v>
      </c>
      <c r="K9" s="20">
        <v>-6828889</v>
      </c>
      <c r="L9" s="20">
        <v>-8551934</v>
      </c>
      <c r="M9" s="20">
        <v>-8447817</v>
      </c>
      <c r="N9" s="20">
        <v>-8447817</v>
      </c>
      <c r="O9" s="20">
        <v>-7948767</v>
      </c>
      <c r="P9" s="20">
        <v>-8350193</v>
      </c>
      <c r="Q9" s="20">
        <v>8405476</v>
      </c>
      <c r="R9" s="20">
        <v>8405476</v>
      </c>
      <c r="S9" s="20">
        <v>18493093</v>
      </c>
      <c r="T9" s="20">
        <v>8197000</v>
      </c>
      <c r="U9" s="20">
        <v>8197000</v>
      </c>
      <c r="V9" s="20">
        <v>8197000</v>
      </c>
      <c r="W9" s="20">
        <v>8197000</v>
      </c>
      <c r="X9" s="20"/>
      <c r="Y9" s="20">
        <v>8197000</v>
      </c>
      <c r="Z9" s="21"/>
      <c r="AA9" s="22"/>
    </row>
    <row r="10" spans="1:27" ht="13.5">
      <c r="A10" s="23" t="s">
        <v>37</v>
      </c>
      <c r="B10" s="17"/>
      <c r="C10" s="18">
        <v>1400</v>
      </c>
      <c r="D10" s="18">
        <v>1400</v>
      </c>
      <c r="E10" s="19">
        <v>2000</v>
      </c>
      <c r="F10" s="20"/>
      <c r="G10" s="24">
        <v>2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36792648</v>
      </c>
      <c r="D11" s="18">
        <v>36792648</v>
      </c>
      <c r="E11" s="19">
        <v>35526000</v>
      </c>
      <c r="F11" s="20"/>
      <c r="G11" s="20">
        <v>639152</v>
      </c>
      <c r="H11" s="20">
        <v>319576</v>
      </c>
      <c r="I11" s="20">
        <v>-279413</v>
      </c>
      <c r="J11" s="20">
        <v>-279413</v>
      </c>
      <c r="K11" s="20">
        <v>-274707</v>
      </c>
      <c r="L11" s="20">
        <v>-825045</v>
      </c>
      <c r="M11" s="20">
        <v>-395387</v>
      </c>
      <c r="N11" s="20">
        <v>-395387</v>
      </c>
      <c r="O11" s="20">
        <v>-1246564</v>
      </c>
      <c r="P11" s="20">
        <v>-614980</v>
      </c>
      <c r="Q11" s="20">
        <v>393508</v>
      </c>
      <c r="R11" s="20">
        <v>393508</v>
      </c>
      <c r="S11" s="20">
        <v>14751</v>
      </c>
      <c r="T11" s="20">
        <v>242122</v>
      </c>
      <c r="U11" s="20">
        <v>242122</v>
      </c>
      <c r="V11" s="20">
        <v>242122</v>
      </c>
      <c r="W11" s="20">
        <v>242122</v>
      </c>
      <c r="X11" s="20"/>
      <c r="Y11" s="20">
        <v>242122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235637078</v>
      </c>
      <c r="D12" s="29">
        <f>SUM(D6:D11)</f>
        <v>235637078</v>
      </c>
      <c r="E12" s="30">
        <f t="shared" si="0"/>
        <v>181970000</v>
      </c>
      <c r="F12" s="31">
        <f t="shared" si="0"/>
        <v>280741000</v>
      </c>
      <c r="G12" s="31">
        <f t="shared" si="0"/>
        <v>364773487</v>
      </c>
      <c r="H12" s="31">
        <f t="shared" si="0"/>
        <v>176755778</v>
      </c>
      <c r="I12" s="31">
        <f t="shared" si="0"/>
        <v>169350473</v>
      </c>
      <c r="J12" s="31">
        <f t="shared" si="0"/>
        <v>169350473</v>
      </c>
      <c r="K12" s="31">
        <f t="shared" si="0"/>
        <v>151634264</v>
      </c>
      <c r="L12" s="31">
        <f t="shared" si="0"/>
        <v>36009657</v>
      </c>
      <c r="M12" s="31">
        <f t="shared" si="0"/>
        <v>79887600</v>
      </c>
      <c r="N12" s="31">
        <f t="shared" si="0"/>
        <v>79887600</v>
      </c>
      <c r="O12" s="31">
        <f t="shared" si="0"/>
        <v>88070046</v>
      </c>
      <c r="P12" s="31">
        <f t="shared" si="0"/>
        <v>113315761</v>
      </c>
      <c r="Q12" s="31">
        <f t="shared" si="0"/>
        <v>170336045</v>
      </c>
      <c r="R12" s="31">
        <f t="shared" si="0"/>
        <v>170336045</v>
      </c>
      <c r="S12" s="31">
        <f t="shared" si="0"/>
        <v>170521633</v>
      </c>
      <c r="T12" s="31">
        <f t="shared" si="0"/>
        <v>193182507</v>
      </c>
      <c r="U12" s="31">
        <f t="shared" si="0"/>
        <v>193182507</v>
      </c>
      <c r="V12" s="31">
        <f t="shared" si="0"/>
        <v>193182507</v>
      </c>
      <c r="W12" s="31">
        <f t="shared" si="0"/>
        <v>193182507</v>
      </c>
      <c r="X12" s="31">
        <f t="shared" si="0"/>
        <v>280741000</v>
      </c>
      <c r="Y12" s="31">
        <f t="shared" si="0"/>
        <v>-87558493</v>
      </c>
      <c r="Z12" s="32">
        <f>+IF(X12&lt;&gt;0,+(Y12/X12)*100,0)</f>
        <v>-31.188352609700754</v>
      </c>
      <c r="AA12" s="33">
        <f>SUM(AA6:AA11)</f>
        <v>280741000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20000</v>
      </c>
      <c r="F15" s="20"/>
      <c r="G15" s="20">
        <v>20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68087000</v>
      </c>
      <c r="D17" s="18">
        <v>68087000</v>
      </c>
      <c r="E17" s="19">
        <v>69897000</v>
      </c>
      <c r="F17" s="20"/>
      <c r="G17" s="20">
        <v>69897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862543775</v>
      </c>
      <c r="D19" s="18">
        <v>862543775</v>
      </c>
      <c r="E19" s="19">
        <v>965218000</v>
      </c>
      <c r="F19" s="20">
        <v>731375000</v>
      </c>
      <c r="G19" s="20">
        <v>965218</v>
      </c>
      <c r="H19" s="20">
        <v>6791</v>
      </c>
      <c r="I19" s="20">
        <v>82331</v>
      </c>
      <c r="J19" s="20">
        <v>82331</v>
      </c>
      <c r="K19" s="20">
        <v>-25666942</v>
      </c>
      <c r="L19" s="20">
        <v>-25508108</v>
      </c>
      <c r="M19" s="20">
        <v>-24600619</v>
      </c>
      <c r="N19" s="20">
        <v>-24600619</v>
      </c>
      <c r="O19" s="20">
        <v>-22839402</v>
      </c>
      <c r="P19" s="20">
        <v>-24513058</v>
      </c>
      <c r="Q19" s="20">
        <v>30239005</v>
      </c>
      <c r="R19" s="20">
        <v>30239005</v>
      </c>
      <c r="S19" s="20">
        <v>31436604</v>
      </c>
      <c r="T19" s="20">
        <v>28764347</v>
      </c>
      <c r="U19" s="20">
        <v>28764347</v>
      </c>
      <c r="V19" s="20">
        <v>28764347</v>
      </c>
      <c r="W19" s="20">
        <v>28764347</v>
      </c>
      <c r="X19" s="20">
        <v>731375000</v>
      </c>
      <c r="Y19" s="20">
        <v>-702610653</v>
      </c>
      <c r="Z19" s="21">
        <v>-96.07</v>
      </c>
      <c r="AA19" s="22">
        <v>731375000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571105</v>
      </c>
      <c r="D22" s="18">
        <v>571105</v>
      </c>
      <c r="E22" s="19">
        <v>1032000</v>
      </c>
      <c r="F22" s="20"/>
      <c r="G22" s="20">
        <v>1032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17610</v>
      </c>
      <c r="D23" s="18">
        <v>17610</v>
      </c>
      <c r="E23" s="19"/>
      <c r="F23" s="20"/>
      <c r="G23" s="24">
        <v>105481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931219490</v>
      </c>
      <c r="D24" s="29">
        <f>SUM(D15:D23)</f>
        <v>931219490</v>
      </c>
      <c r="E24" s="36">
        <f t="shared" si="1"/>
        <v>1036167000</v>
      </c>
      <c r="F24" s="37">
        <f t="shared" si="1"/>
        <v>731375000</v>
      </c>
      <c r="G24" s="37">
        <f t="shared" si="1"/>
        <v>1141648</v>
      </c>
      <c r="H24" s="37">
        <f t="shared" si="1"/>
        <v>6791</v>
      </c>
      <c r="I24" s="37">
        <f t="shared" si="1"/>
        <v>82331</v>
      </c>
      <c r="J24" s="37">
        <f t="shared" si="1"/>
        <v>82331</v>
      </c>
      <c r="K24" s="37">
        <f t="shared" si="1"/>
        <v>-25666942</v>
      </c>
      <c r="L24" s="37">
        <f t="shared" si="1"/>
        <v>-25508108</v>
      </c>
      <c r="M24" s="37">
        <f t="shared" si="1"/>
        <v>-24600619</v>
      </c>
      <c r="N24" s="37">
        <f t="shared" si="1"/>
        <v>-24600619</v>
      </c>
      <c r="O24" s="37">
        <f t="shared" si="1"/>
        <v>-22839402</v>
      </c>
      <c r="P24" s="37">
        <f t="shared" si="1"/>
        <v>-24513058</v>
      </c>
      <c r="Q24" s="37">
        <f t="shared" si="1"/>
        <v>30239005</v>
      </c>
      <c r="R24" s="37">
        <f t="shared" si="1"/>
        <v>30239005</v>
      </c>
      <c r="S24" s="37">
        <f t="shared" si="1"/>
        <v>31436604</v>
      </c>
      <c r="T24" s="37">
        <f t="shared" si="1"/>
        <v>28764347</v>
      </c>
      <c r="U24" s="37">
        <f t="shared" si="1"/>
        <v>28764347</v>
      </c>
      <c r="V24" s="37">
        <f t="shared" si="1"/>
        <v>28764347</v>
      </c>
      <c r="W24" s="37">
        <f t="shared" si="1"/>
        <v>28764347</v>
      </c>
      <c r="X24" s="37">
        <f t="shared" si="1"/>
        <v>731375000</v>
      </c>
      <c r="Y24" s="37">
        <f t="shared" si="1"/>
        <v>-702610653</v>
      </c>
      <c r="Z24" s="38">
        <f>+IF(X24&lt;&gt;0,+(Y24/X24)*100,0)</f>
        <v>-96.06708637839687</v>
      </c>
      <c r="AA24" s="39">
        <f>SUM(AA15:AA23)</f>
        <v>731375000</v>
      </c>
    </row>
    <row r="25" spans="1:27" ht="13.5">
      <c r="A25" s="27" t="s">
        <v>51</v>
      </c>
      <c r="B25" s="28"/>
      <c r="C25" s="29">
        <f aca="true" t="shared" si="2" ref="C25:Y25">+C12+C24</f>
        <v>1166856568</v>
      </c>
      <c r="D25" s="29">
        <f>+D12+D24</f>
        <v>1166856568</v>
      </c>
      <c r="E25" s="30">
        <f t="shared" si="2"/>
        <v>1218137000</v>
      </c>
      <c r="F25" s="31">
        <f t="shared" si="2"/>
        <v>1012116000</v>
      </c>
      <c r="G25" s="31">
        <f t="shared" si="2"/>
        <v>365915135</v>
      </c>
      <c r="H25" s="31">
        <f t="shared" si="2"/>
        <v>176762569</v>
      </c>
      <c r="I25" s="31">
        <f t="shared" si="2"/>
        <v>169432804</v>
      </c>
      <c r="J25" s="31">
        <f t="shared" si="2"/>
        <v>169432804</v>
      </c>
      <c r="K25" s="31">
        <f t="shared" si="2"/>
        <v>125967322</v>
      </c>
      <c r="L25" s="31">
        <f t="shared" si="2"/>
        <v>10501549</v>
      </c>
      <c r="M25" s="31">
        <f t="shared" si="2"/>
        <v>55286981</v>
      </c>
      <c r="N25" s="31">
        <f t="shared" si="2"/>
        <v>55286981</v>
      </c>
      <c r="O25" s="31">
        <f t="shared" si="2"/>
        <v>65230644</v>
      </c>
      <c r="P25" s="31">
        <f t="shared" si="2"/>
        <v>88802703</v>
      </c>
      <c r="Q25" s="31">
        <f t="shared" si="2"/>
        <v>200575050</v>
      </c>
      <c r="R25" s="31">
        <f t="shared" si="2"/>
        <v>200575050</v>
      </c>
      <c r="S25" s="31">
        <f t="shared" si="2"/>
        <v>201958237</v>
      </c>
      <c r="T25" s="31">
        <f t="shared" si="2"/>
        <v>221946854</v>
      </c>
      <c r="U25" s="31">
        <f t="shared" si="2"/>
        <v>221946854</v>
      </c>
      <c r="V25" s="31">
        <f t="shared" si="2"/>
        <v>221946854</v>
      </c>
      <c r="W25" s="31">
        <f t="shared" si="2"/>
        <v>221946854</v>
      </c>
      <c r="X25" s="31">
        <f t="shared" si="2"/>
        <v>1012116000</v>
      </c>
      <c r="Y25" s="31">
        <f t="shared" si="2"/>
        <v>-790169146</v>
      </c>
      <c r="Z25" s="32">
        <f>+IF(X25&lt;&gt;0,+(Y25/X25)*100,0)</f>
        <v>-78.07100628781681</v>
      </c>
      <c r="AA25" s="33">
        <f>+AA12+AA24</f>
        <v>1012116000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28580673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271372</v>
      </c>
      <c r="D30" s="18">
        <v>271372</v>
      </c>
      <c r="E30" s="19">
        <v>271000</v>
      </c>
      <c r="F30" s="20">
        <v>692000</v>
      </c>
      <c r="G30" s="20">
        <v>271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692000</v>
      </c>
      <c r="Y30" s="20">
        <v>-692000</v>
      </c>
      <c r="Z30" s="21">
        <v>-100</v>
      </c>
      <c r="AA30" s="22">
        <v>692000</v>
      </c>
    </row>
    <row r="31" spans="1:27" ht="13.5">
      <c r="A31" s="23" t="s">
        <v>56</v>
      </c>
      <c r="B31" s="17"/>
      <c r="C31" s="18">
        <v>8152163</v>
      </c>
      <c r="D31" s="18">
        <v>8152163</v>
      </c>
      <c r="E31" s="19">
        <v>8849000</v>
      </c>
      <c r="F31" s="20"/>
      <c r="G31" s="20">
        <v>219357</v>
      </c>
      <c r="H31" s="20">
        <v>109679</v>
      </c>
      <c r="I31" s="20">
        <v>69329</v>
      </c>
      <c r="J31" s="20">
        <v>69329</v>
      </c>
      <c r="K31" s="20">
        <v>95109</v>
      </c>
      <c r="L31" s="20">
        <v>183785</v>
      </c>
      <c r="M31" s="20">
        <v>344475</v>
      </c>
      <c r="N31" s="20">
        <v>344475</v>
      </c>
      <c r="O31" s="20">
        <v>1564926</v>
      </c>
      <c r="P31" s="20">
        <v>1610519</v>
      </c>
      <c r="Q31" s="20">
        <v>1683017</v>
      </c>
      <c r="R31" s="20">
        <v>1683017</v>
      </c>
      <c r="S31" s="20">
        <v>1783516</v>
      </c>
      <c r="T31" s="20">
        <v>1702356</v>
      </c>
      <c r="U31" s="20">
        <v>1702356</v>
      </c>
      <c r="V31" s="20">
        <v>1702356</v>
      </c>
      <c r="W31" s="20">
        <v>1702356</v>
      </c>
      <c r="X31" s="20"/>
      <c r="Y31" s="20">
        <v>1702356</v>
      </c>
      <c r="Z31" s="21"/>
      <c r="AA31" s="22"/>
    </row>
    <row r="32" spans="1:27" ht="13.5">
      <c r="A32" s="23" t="s">
        <v>57</v>
      </c>
      <c r="B32" s="17"/>
      <c r="C32" s="18">
        <v>122284403</v>
      </c>
      <c r="D32" s="18">
        <v>122284403</v>
      </c>
      <c r="E32" s="19">
        <v>78300000</v>
      </c>
      <c r="F32" s="20">
        <v>73871000</v>
      </c>
      <c r="G32" s="20">
        <v>-32806860</v>
      </c>
      <c r="H32" s="20">
        <v>-20929024</v>
      </c>
      <c r="I32" s="20">
        <v>-19717596</v>
      </c>
      <c r="J32" s="20">
        <v>-19717596</v>
      </c>
      <c r="K32" s="20">
        <v>-20518096</v>
      </c>
      <c r="L32" s="20">
        <v>-25215261</v>
      </c>
      <c r="M32" s="20">
        <v>22829531</v>
      </c>
      <c r="N32" s="20">
        <v>22829531</v>
      </c>
      <c r="O32" s="20">
        <v>-24947560</v>
      </c>
      <c r="P32" s="20">
        <v>-25969591</v>
      </c>
      <c r="Q32" s="20">
        <v>84762721</v>
      </c>
      <c r="R32" s="20">
        <v>84762721</v>
      </c>
      <c r="S32" s="20">
        <v>84020188</v>
      </c>
      <c r="T32" s="20">
        <v>124872387</v>
      </c>
      <c r="U32" s="20">
        <v>124872387</v>
      </c>
      <c r="V32" s="20">
        <v>124872387</v>
      </c>
      <c r="W32" s="20">
        <v>124872387</v>
      </c>
      <c r="X32" s="20">
        <v>73871000</v>
      </c>
      <c r="Y32" s="20">
        <v>51001387</v>
      </c>
      <c r="Z32" s="21">
        <v>69.04</v>
      </c>
      <c r="AA32" s="22">
        <v>73871000</v>
      </c>
    </row>
    <row r="33" spans="1:27" ht="13.5">
      <c r="A33" s="23" t="s">
        <v>58</v>
      </c>
      <c r="B33" s="17"/>
      <c r="C33" s="18">
        <v>24325822</v>
      </c>
      <c r="D33" s="18">
        <v>24325822</v>
      </c>
      <c r="E33" s="19">
        <v>23607000</v>
      </c>
      <c r="F33" s="20"/>
      <c r="G33" s="20">
        <v>1661145</v>
      </c>
      <c r="H33" s="20">
        <v>-830572</v>
      </c>
      <c r="I33" s="20">
        <v>-830572</v>
      </c>
      <c r="J33" s="20">
        <v>-830572</v>
      </c>
      <c r="K33" s="20">
        <v>-830572</v>
      </c>
      <c r="L33" s="20">
        <v>-830572</v>
      </c>
      <c r="M33" s="20">
        <v>-830572</v>
      </c>
      <c r="N33" s="20">
        <v>-830572</v>
      </c>
      <c r="O33" s="20">
        <v>-830572</v>
      </c>
      <c r="P33" s="20">
        <v>-193301</v>
      </c>
      <c r="Q33" s="20">
        <v>9895</v>
      </c>
      <c r="R33" s="20">
        <v>9895</v>
      </c>
      <c r="S33" s="20">
        <v>19761632</v>
      </c>
      <c r="T33" s="20">
        <v>594524</v>
      </c>
      <c r="U33" s="20">
        <v>594524</v>
      </c>
      <c r="V33" s="20">
        <v>594524</v>
      </c>
      <c r="W33" s="20">
        <v>594524</v>
      </c>
      <c r="X33" s="20"/>
      <c r="Y33" s="20">
        <v>594524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155033760</v>
      </c>
      <c r="D34" s="29">
        <f>SUM(D29:D33)</f>
        <v>155033760</v>
      </c>
      <c r="E34" s="30">
        <f t="shared" si="3"/>
        <v>111027000</v>
      </c>
      <c r="F34" s="31">
        <f t="shared" si="3"/>
        <v>74563000</v>
      </c>
      <c r="G34" s="31">
        <f t="shared" si="3"/>
        <v>-30926087</v>
      </c>
      <c r="H34" s="31">
        <f t="shared" si="3"/>
        <v>-21649917</v>
      </c>
      <c r="I34" s="31">
        <f t="shared" si="3"/>
        <v>-20478839</v>
      </c>
      <c r="J34" s="31">
        <f t="shared" si="3"/>
        <v>-20478839</v>
      </c>
      <c r="K34" s="31">
        <f t="shared" si="3"/>
        <v>-21253559</v>
      </c>
      <c r="L34" s="31">
        <f t="shared" si="3"/>
        <v>-25862048</v>
      </c>
      <c r="M34" s="31">
        <f t="shared" si="3"/>
        <v>22343434</v>
      </c>
      <c r="N34" s="31">
        <f t="shared" si="3"/>
        <v>22343434</v>
      </c>
      <c r="O34" s="31">
        <f t="shared" si="3"/>
        <v>-24213206</v>
      </c>
      <c r="P34" s="31">
        <f t="shared" si="3"/>
        <v>4028300</v>
      </c>
      <c r="Q34" s="31">
        <f t="shared" si="3"/>
        <v>86455633</v>
      </c>
      <c r="R34" s="31">
        <f t="shared" si="3"/>
        <v>86455633</v>
      </c>
      <c r="S34" s="31">
        <f t="shared" si="3"/>
        <v>105565336</v>
      </c>
      <c r="T34" s="31">
        <f t="shared" si="3"/>
        <v>127169267</v>
      </c>
      <c r="U34" s="31">
        <f t="shared" si="3"/>
        <v>127169267</v>
      </c>
      <c r="V34" s="31">
        <f t="shared" si="3"/>
        <v>127169267</v>
      </c>
      <c r="W34" s="31">
        <f t="shared" si="3"/>
        <v>127169267</v>
      </c>
      <c r="X34" s="31">
        <f t="shared" si="3"/>
        <v>74563000</v>
      </c>
      <c r="Y34" s="31">
        <f t="shared" si="3"/>
        <v>52606267</v>
      </c>
      <c r="Z34" s="32">
        <f>+IF(X34&lt;&gt;0,+(Y34/X34)*100,0)</f>
        <v>70.55277684642517</v>
      </c>
      <c r="AA34" s="33">
        <f>SUM(AA29:AA33)</f>
        <v>74563000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4710438</v>
      </c>
      <c r="D37" s="18">
        <v>4710438</v>
      </c>
      <c r="E37" s="19">
        <v>4990000</v>
      </c>
      <c r="F37" s="20">
        <v>5263000</v>
      </c>
      <c r="G37" s="20">
        <v>38646</v>
      </c>
      <c r="H37" s="20">
        <v>-19323</v>
      </c>
      <c r="I37" s="20">
        <v>-49694</v>
      </c>
      <c r="J37" s="20">
        <v>-49694</v>
      </c>
      <c r="K37" s="20">
        <v>-72294</v>
      </c>
      <c r="L37" s="20">
        <v>-93225</v>
      </c>
      <c r="M37" s="20">
        <v>-97229</v>
      </c>
      <c r="N37" s="20">
        <v>-97229</v>
      </c>
      <c r="O37" s="20">
        <v>-138555</v>
      </c>
      <c r="P37" s="20">
        <v>-165603</v>
      </c>
      <c r="Q37" s="20">
        <v>205516</v>
      </c>
      <c r="R37" s="20">
        <v>205516</v>
      </c>
      <c r="S37" s="20">
        <v>205713</v>
      </c>
      <c r="T37" s="20">
        <v>227736</v>
      </c>
      <c r="U37" s="20">
        <v>227736</v>
      </c>
      <c r="V37" s="20">
        <v>227736</v>
      </c>
      <c r="W37" s="20">
        <v>227736</v>
      </c>
      <c r="X37" s="20">
        <v>5263000</v>
      </c>
      <c r="Y37" s="20">
        <v>-5035264</v>
      </c>
      <c r="Z37" s="21">
        <v>-95.67</v>
      </c>
      <c r="AA37" s="22">
        <v>5263000</v>
      </c>
    </row>
    <row r="38" spans="1:27" ht="13.5">
      <c r="A38" s="23" t="s">
        <v>58</v>
      </c>
      <c r="B38" s="17"/>
      <c r="C38" s="18">
        <v>34061733</v>
      </c>
      <c r="D38" s="18">
        <v>34061733</v>
      </c>
      <c r="E38" s="19">
        <v>38052000</v>
      </c>
      <c r="F38" s="20">
        <v>29432000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29432000</v>
      </c>
      <c r="Y38" s="20">
        <v>-29432000</v>
      </c>
      <c r="Z38" s="21">
        <v>-100</v>
      </c>
      <c r="AA38" s="22">
        <v>29432000</v>
      </c>
    </row>
    <row r="39" spans="1:27" ht="13.5">
      <c r="A39" s="27" t="s">
        <v>61</v>
      </c>
      <c r="B39" s="35"/>
      <c r="C39" s="29">
        <f aca="true" t="shared" si="4" ref="C39:Y39">SUM(C37:C38)</f>
        <v>38772171</v>
      </c>
      <c r="D39" s="29">
        <f>SUM(D37:D38)</f>
        <v>38772171</v>
      </c>
      <c r="E39" s="36">
        <f t="shared" si="4"/>
        <v>43042000</v>
      </c>
      <c r="F39" s="37">
        <f t="shared" si="4"/>
        <v>34695000</v>
      </c>
      <c r="G39" s="37">
        <f t="shared" si="4"/>
        <v>38646</v>
      </c>
      <c r="H39" s="37">
        <f t="shared" si="4"/>
        <v>-19323</v>
      </c>
      <c r="I39" s="37">
        <f t="shared" si="4"/>
        <v>-49694</v>
      </c>
      <c r="J39" s="37">
        <f t="shared" si="4"/>
        <v>-49694</v>
      </c>
      <c r="K39" s="37">
        <f t="shared" si="4"/>
        <v>-72294</v>
      </c>
      <c r="L39" s="37">
        <f t="shared" si="4"/>
        <v>-93225</v>
      </c>
      <c r="M39" s="37">
        <f t="shared" si="4"/>
        <v>-97229</v>
      </c>
      <c r="N39" s="37">
        <f t="shared" si="4"/>
        <v>-97229</v>
      </c>
      <c r="O39" s="37">
        <f t="shared" si="4"/>
        <v>-138555</v>
      </c>
      <c r="P39" s="37">
        <f t="shared" si="4"/>
        <v>-165603</v>
      </c>
      <c r="Q39" s="37">
        <f t="shared" si="4"/>
        <v>205516</v>
      </c>
      <c r="R39" s="37">
        <f t="shared" si="4"/>
        <v>205516</v>
      </c>
      <c r="S39" s="37">
        <f t="shared" si="4"/>
        <v>205713</v>
      </c>
      <c r="T39" s="37">
        <f t="shared" si="4"/>
        <v>227736</v>
      </c>
      <c r="U39" s="37">
        <f t="shared" si="4"/>
        <v>227736</v>
      </c>
      <c r="V39" s="37">
        <f t="shared" si="4"/>
        <v>227736</v>
      </c>
      <c r="W39" s="37">
        <f t="shared" si="4"/>
        <v>227736</v>
      </c>
      <c r="X39" s="37">
        <f t="shared" si="4"/>
        <v>34695000</v>
      </c>
      <c r="Y39" s="37">
        <f t="shared" si="4"/>
        <v>-34467264</v>
      </c>
      <c r="Z39" s="38">
        <f>+IF(X39&lt;&gt;0,+(Y39/X39)*100,0)</f>
        <v>-99.3436057068742</v>
      </c>
      <c r="AA39" s="39">
        <f>SUM(AA37:AA38)</f>
        <v>34695000</v>
      </c>
    </row>
    <row r="40" spans="1:27" ht="13.5">
      <c r="A40" s="27" t="s">
        <v>62</v>
      </c>
      <c r="B40" s="28"/>
      <c r="C40" s="29">
        <f aca="true" t="shared" si="5" ref="C40:Y40">+C34+C39</f>
        <v>193805931</v>
      </c>
      <c r="D40" s="29">
        <f>+D34+D39</f>
        <v>193805931</v>
      </c>
      <c r="E40" s="30">
        <f t="shared" si="5"/>
        <v>154069000</v>
      </c>
      <c r="F40" s="31">
        <f t="shared" si="5"/>
        <v>109258000</v>
      </c>
      <c r="G40" s="31">
        <f t="shared" si="5"/>
        <v>-30887441</v>
      </c>
      <c r="H40" s="31">
        <f t="shared" si="5"/>
        <v>-21669240</v>
      </c>
      <c r="I40" s="31">
        <f t="shared" si="5"/>
        <v>-20528533</v>
      </c>
      <c r="J40" s="31">
        <f t="shared" si="5"/>
        <v>-20528533</v>
      </c>
      <c r="K40" s="31">
        <f t="shared" si="5"/>
        <v>-21325853</v>
      </c>
      <c r="L40" s="31">
        <f t="shared" si="5"/>
        <v>-25955273</v>
      </c>
      <c r="M40" s="31">
        <f t="shared" si="5"/>
        <v>22246205</v>
      </c>
      <c r="N40" s="31">
        <f t="shared" si="5"/>
        <v>22246205</v>
      </c>
      <c r="O40" s="31">
        <f t="shared" si="5"/>
        <v>-24351761</v>
      </c>
      <c r="P40" s="31">
        <f t="shared" si="5"/>
        <v>3862697</v>
      </c>
      <c r="Q40" s="31">
        <f t="shared" si="5"/>
        <v>86661149</v>
      </c>
      <c r="R40" s="31">
        <f t="shared" si="5"/>
        <v>86661149</v>
      </c>
      <c r="S40" s="31">
        <f t="shared" si="5"/>
        <v>105771049</v>
      </c>
      <c r="T40" s="31">
        <f t="shared" si="5"/>
        <v>127397003</v>
      </c>
      <c r="U40" s="31">
        <f t="shared" si="5"/>
        <v>127397003</v>
      </c>
      <c r="V40" s="31">
        <f t="shared" si="5"/>
        <v>127397003</v>
      </c>
      <c r="W40" s="31">
        <f t="shared" si="5"/>
        <v>127397003</v>
      </c>
      <c r="X40" s="31">
        <f t="shared" si="5"/>
        <v>109258000</v>
      </c>
      <c r="Y40" s="31">
        <f t="shared" si="5"/>
        <v>18139003</v>
      </c>
      <c r="Z40" s="32">
        <f>+IF(X40&lt;&gt;0,+(Y40/X40)*100,0)</f>
        <v>16.601990700909774</v>
      </c>
      <c r="AA40" s="33">
        <f>+AA34+AA39</f>
        <v>109258000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973050637</v>
      </c>
      <c r="D42" s="43">
        <f>+D25-D40</f>
        <v>973050637</v>
      </c>
      <c r="E42" s="44">
        <f t="shared" si="6"/>
        <v>1064068000</v>
      </c>
      <c r="F42" s="45">
        <f t="shared" si="6"/>
        <v>902858000</v>
      </c>
      <c r="G42" s="45">
        <f t="shared" si="6"/>
        <v>396802576</v>
      </c>
      <c r="H42" s="45">
        <f t="shared" si="6"/>
        <v>198431809</v>
      </c>
      <c r="I42" s="45">
        <f t="shared" si="6"/>
        <v>189961337</v>
      </c>
      <c r="J42" s="45">
        <f t="shared" si="6"/>
        <v>189961337</v>
      </c>
      <c r="K42" s="45">
        <f t="shared" si="6"/>
        <v>147293175</v>
      </c>
      <c r="L42" s="45">
        <f t="shared" si="6"/>
        <v>36456822</v>
      </c>
      <c r="M42" s="45">
        <f t="shared" si="6"/>
        <v>33040776</v>
      </c>
      <c r="N42" s="45">
        <f t="shared" si="6"/>
        <v>33040776</v>
      </c>
      <c r="O42" s="45">
        <f t="shared" si="6"/>
        <v>89582405</v>
      </c>
      <c r="P42" s="45">
        <f t="shared" si="6"/>
        <v>84940006</v>
      </c>
      <c r="Q42" s="45">
        <f t="shared" si="6"/>
        <v>113913901</v>
      </c>
      <c r="R42" s="45">
        <f t="shared" si="6"/>
        <v>113913901</v>
      </c>
      <c r="S42" s="45">
        <f t="shared" si="6"/>
        <v>96187188</v>
      </c>
      <c r="T42" s="45">
        <f t="shared" si="6"/>
        <v>94549851</v>
      </c>
      <c r="U42" s="45">
        <f t="shared" si="6"/>
        <v>94549851</v>
      </c>
      <c r="V42" s="45">
        <f t="shared" si="6"/>
        <v>94549851</v>
      </c>
      <c r="W42" s="45">
        <f t="shared" si="6"/>
        <v>94549851</v>
      </c>
      <c r="X42" s="45">
        <f t="shared" si="6"/>
        <v>902858000</v>
      </c>
      <c r="Y42" s="45">
        <f t="shared" si="6"/>
        <v>-808308149</v>
      </c>
      <c r="Z42" s="46">
        <f>+IF(X42&lt;&gt;0,+(Y42/X42)*100,0)</f>
        <v>-89.52771631862375</v>
      </c>
      <c r="AA42" s="47">
        <f>+AA25-AA40</f>
        <v>902858000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944866382</v>
      </c>
      <c r="D45" s="18">
        <v>944866382</v>
      </c>
      <c r="E45" s="19">
        <v>1035101000</v>
      </c>
      <c r="F45" s="20">
        <v>873572000</v>
      </c>
      <c r="G45" s="20">
        <v>395099371</v>
      </c>
      <c r="H45" s="20">
        <v>197549686</v>
      </c>
      <c r="I45" s="20">
        <v>189033918</v>
      </c>
      <c r="J45" s="20">
        <v>189033918</v>
      </c>
      <c r="K45" s="20">
        <v>146360615</v>
      </c>
      <c r="L45" s="20">
        <v>33714419</v>
      </c>
      <c r="M45" s="20">
        <v>30236008</v>
      </c>
      <c r="N45" s="20">
        <v>30236008</v>
      </c>
      <c r="O45" s="20">
        <v>86953871</v>
      </c>
      <c r="P45" s="20">
        <v>82891204</v>
      </c>
      <c r="Q45" s="20">
        <v>111995230</v>
      </c>
      <c r="R45" s="20">
        <v>111995230</v>
      </c>
      <c r="S45" s="20">
        <v>94322685</v>
      </c>
      <c r="T45" s="20">
        <v>92718981</v>
      </c>
      <c r="U45" s="20">
        <v>92718981</v>
      </c>
      <c r="V45" s="20">
        <v>92718981</v>
      </c>
      <c r="W45" s="20">
        <v>92718981</v>
      </c>
      <c r="X45" s="20">
        <v>873572000</v>
      </c>
      <c r="Y45" s="20">
        <v>-780853019</v>
      </c>
      <c r="Z45" s="48">
        <v>-89.39</v>
      </c>
      <c r="AA45" s="22">
        <v>873572000</v>
      </c>
    </row>
    <row r="46" spans="1:27" ht="13.5">
      <c r="A46" s="23" t="s">
        <v>67</v>
      </c>
      <c r="B46" s="17"/>
      <c r="C46" s="18">
        <v>28184255</v>
      </c>
      <c r="D46" s="18">
        <v>28184255</v>
      </c>
      <c r="E46" s="19">
        <v>28967000</v>
      </c>
      <c r="F46" s="20">
        <v>29286000</v>
      </c>
      <c r="G46" s="20">
        <v>1703205</v>
      </c>
      <c r="H46" s="20">
        <v>882123</v>
      </c>
      <c r="I46" s="20">
        <v>927420</v>
      </c>
      <c r="J46" s="20">
        <v>927420</v>
      </c>
      <c r="K46" s="20">
        <v>932560</v>
      </c>
      <c r="L46" s="20">
        <v>2742403</v>
      </c>
      <c r="M46" s="20">
        <v>2804769</v>
      </c>
      <c r="N46" s="20">
        <v>2804769</v>
      </c>
      <c r="O46" s="20">
        <v>2628534</v>
      </c>
      <c r="P46" s="20">
        <v>2048802</v>
      </c>
      <c r="Q46" s="20">
        <v>1918671</v>
      </c>
      <c r="R46" s="20">
        <v>1918671</v>
      </c>
      <c r="S46" s="20">
        <v>1864503</v>
      </c>
      <c r="T46" s="20">
        <v>1830870</v>
      </c>
      <c r="U46" s="20">
        <v>1830870</v>
      </c>
      <c r="V46" s="20">
        <v>1830870</v>
      </c>
      <c r="W46" s="20">
        <v>1830870</v>
      </c>
      <c r="X46" s="20">
        <v>29286000</v>
      </c>
      <c r="Y46" s="20">
        <v>-27455130</v>
      </c>
      <c r="Z46" s="48">
        <v>-93.75</v>
      </c>
      <c r="AA46" s="22">
        <v>29286000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973050637</v>
      </c>
      <c r="D48" s="51">
        <f>SUM(D45:D47)</f>
        <v>973050637</v>
      </c>
      <c r="E48" s="52">
        <f t="shared" si="7"/>
        <v>1064068000</v>
      </c>
      <c r="F48" s="53">
        <f t="shared" si="7"/>
        <v>902858000</v>
      </c>
      <c r="G48" s="53">
        <f t="shared" si="7"/>
        <v>396802576</v>
      </c>
      <c r="H48" s="53">
        <f t="shared" si="7"/>
        <v>198431809</v>
      </c>
      <c r="I48" s="53">
        <f t="shared" si="7"/>
        <v>189961338</v>
      </c>
      <c r="J48" s="53">
        <f t="shared" si="7"/>
        <v>189961338</v>
      </c>
      <c r="K48" s="53">
        <f t="shared" si="7"/>
        <v>147293175</v>
      </c>
      <c r="L48" s="53">
        <f t="shared" si="7"/>
        <v>36456822</v>
      </c>
      <c r="M48" s="53">
        <f t="shared" si="7"/>
        <v>33040777</v>
      </c>
      <c r="N48" s="53">
        <f t="shared" si="7"/>
        <v>33040777</v>
      </c>
      <c r="O48" s="53">
        <f t="shared" si="7"/>
        <v>89582405</v>
      </c>
      <c r="P48" s="53">
        <f t="shared" si="7"/>
        <v>84940006</v>
      </c>
      <c r="Q48" s="53">
        <f t="shared" si="7"/>
        <v>113913901</v>
      </c>
      <c r="R48" s="53">
        <f t="shared" si="7"/>
        <v>113913901</v>
      </c>
      <c r="S48" s="53">
        <f t="shared" si="7"/>
        <v>96187188</v>
      </c>
      <c r="T48" s="53">
        <f t="shared" si="7"/>
        <v>94549851</v>
      </c>
      <c r="U48" s="53">
        <f t="shared" si="7"/>
        <v>94549851</v>
      </c>
      <c r="V48" s="53">
        <f t="shared" si="7"/>
        <v>94549851</v>
      </c>
      <c r="W48" s="53">
        <f t="shared" si="7"/>
        <v>94549851</v>
      </c>
      <c r="X48" s="53">
        <f t="shared" si="7"/>
        <v>902858000</v>
      </c>
      <c r="Y48" s="53">
        <f t="shared" si="7"/>
        <v>-808308149</v>
      </c>
      <c r="Z48" s="54">
        <f>+IF(X48&lt;&gt;0,+(Y48/X48)*100,0)</f>
        <v>-89.52771631862375</v>
      </c>
      <c r="AA48" s="55">
        <f>SUM(AA45:AA47)</f>
        <v>902858000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2620919</v>
      </c>
      <c r="D6" s="18">
        <v>2620919</v>
      </c>
      <c r="E6" s="19">
        <v>6610653</v>
      </c>
      <c r="F6" s="20">
        <v>6610653</v>
      </c>
      <c r="G6" s="20">
        <v>3793067</v>
      </c>
      <c r="H6" s="20">
        <v>1182769</v>
      </c>
      <c r="I6" s="20">
        <v>721600</v>
      </c>
      <c r="J6" s="20">
        <v>721600</v>
      </c>
      <c r="K6" s="20">
        <v>2198026</v>
      </c>
      <c r="L6" s="20">
        <v>1779549</v>
      </c>
      <c r="M6" s="20">
        <v>1404447</v>
      </c>
      <c r="N6" s="20">
        <v>1404447</v>
      </c>
      <c r="O6" s="20">
        <v>1762890</v>
      </c>
      <c r="P6" s="20">
        <v>1592231</v>
      </c>
      <c r="Q6" s="20">
        <v>2773363</v>
      </c>
      <c r="R6" s="20">
        <v>2773363</v>
      </c>
      <c r="S6" s="20">
        <v>1662467</v>
      </c>
      <c r="T6" s="20"/>
      <c r="U6" s="20">
        <v>1190679</v>
      </c>
      <c r="V6" s="20">
        <v>1190679</v>
      </c>
      <c r="W6" s="20">
        <v>1190679</v>
      </c>
      <c r="X6" s="20">
        <v>6610653</v>
      </c>
      <c r="Y6" s="20">
        <v>-5419974</v>
      </c>
      <c r="Z6" s="21">
        <v>-81.99</v>
      </c>
      <c r="AA6" s="22">
        <v>6610653</v>
      </c>
    </row>
    <row r="7" spans="1:27" ht="13.5">
      <c r="A7" s="23" t="s">
        <v>34</v>
      </c>
      <c r="B7" s="17"/>
      <c r="C7" s="18">
        <v>35817746</v>
      </c>
      <c r="D7" s="18">
        <v>35817746</v>
      </c>
      <c r="E7" s="19">
        <v>19951183</v>
      </c>
      <c r="F7" s="20">
        <v>23015871</v>
      </c>
      <c r="G7" s="20">
        <v>46021302</v>
      </c>
      <c r="H7" s="20">
        <v>48834471</v>
      </c>
      <c r="I7" s="20">
        <v>39403053</v>
      </c>
      <c r="J7" s="20">
        <v>39403053</v>
      </c>
      <c r="K7" s="20">
        <v>42966555</v>
      </c>
      <c r="L7" s="20">
        <v>39867147</v>
      </c>
      <c r="M7" s="20">
        <v>52350994</v>
      </c>
      <c r="N7" s="20">
        <v>52350994</v>
      </c>
      <c r="O7" s="20">
        <v>51327054</v>
      </c>
      <c r="P7" s="20">
        <v>55227470</v>
      </c>
      <c r="Q7" s="20">
        <v>68453125</v>
      </c>
      <c r="R7" s="20">
        <v>68453125</v>
      </c>
      <c r="S7" s="20">
        <v>67535812</v>
      </c>
      <c r="T7" s="20">
        <v>64098222</v>
      </c>
      <c r="U7" s="20">
        <v>56875841</v>
      </c>
      <c r="V7" s="20">
        <v>56875841</v>
      </c>
      <c r="W7" s="20">
        <v>56875841</v>
      </c>
      <c r="X7" s="20">
        <v>23015871</v>
      </c>
      <c r="Y7" s="20">
        <v>33859970</v>
      </c>
      <c r="Z7" s="21">
        <v>147.12</v>
      </c>
      <c r="AA7" s="22">
        <v>23015871</v>
      </c>
    </row>
    <row r="8" spans="1:27" ht="13.5">
      <c r="A8" s="23" t="s">
        <v>35</v>
      </c>
      <c r="B8" s="17"/>
      <c r="C8" s="18">
        <v>5149420</v>
      </c>
      <c r="D8" s="18">
        <v>5149420</v>
      </c>
      <c r="E8" s="19">
        <v>14819412</v>
      </c>
      <c r="F8" s="20">
        <v>12219412</v>
      </c>
      <c r="G8" s="20">
        <v>26606449</v>
      </c>
      <c r="H8" s="20">
        <v>5261582</v>
      </c>
      <c r="I8" s="20">
        <v>4968276</v>
      </c>
      <c r="J8" s="20">
        <v>4968276</v>
      </c>
      <c r="K8" s="20">
        <v>4765578</v>
      </c>
      <c r="L8" s="20">
        <v>4470114</v>
      </c>
      <c r="M8" s="20">
        <v>4695894</v>
      </c>
      <c r="N8" s="20">
        <v>4695894</v>
      </c>
      <c r="O8" s="20">
        <v>4383372</v>
      </c>
      <c r="P8" s="20">
        <v>4384542</v>
      </c>
      <c r="Q8" s="20">
        <v>4809252</v>
      </c>
      <c r="R8" s="20">
        <v>4809252</v>
      </c>
      <c r="S8" s="20">
        <v>5865302</v>
      </c>
      <c r="T8" s="20">
        <v>1307086</v>
      </c>
      <c r="U8" s="20">
        <v>5125073</v>
      </c>
      <c r="V8" s="20">
        <v>5125073</v>
      </c>
      <c r="W8" s="20">
        <v>5125073</v>
      </c>
      <c r="X8" s="20">
        <v>12219412</v>
      </c>
      <c r="Y8" s="20">
        <v>-7094339</v>
      </c>
      <c r="Z8" s="21">
        <v>-58.06</v>
      </c>
      <c r="AA8" s="22">
        <v>12219412</v>
      </c>
    </row>
    <row r="9" spans="1:27" ht="13.5">
      <c r="A9" s="23" t="s">
        <v>36</v>
      </c>
      <c r="B9" s="17"/>
      <c r="C9" s="18">
        <v>9916971</v>
      </c>
      <c r="D9" s="18">
        <v>9916971</v>
      </c>
      <c r="E9" s="19">
        <v>6329827</v>
      </c>
      <c r="F9" s="20">
        <v>6329827</v>
      </c>
      <c r="G9" s="20">
        <v>6137969</v>
      </c>
      <c r="H9" s="20">
        <v>2595246</v>
      </c>
      <c r="I9" s="20">
        <v>3792432</v>
      </c>
      <c r="J9" s="20">
        <v>3792432</v>
      </c>
      <c r="K9" s="20">
        <v>2026461</v>
      </c>
      <c r="L9" s="20">
        <v>1849541</v>
      </c>
      <c r="M9" s="20">
        <v>2030998</v>
      </c>
      <c r="N9" s="20">
        <v>2030998</v>
      </c>
      <c r="O9" s="20">
        <v>3506158</v>
      </c>
      <c r="P9" s="20">
        <v>2098520</v>
      </c>
      <c r="Q9" s="20">
        <v>1951655</v>
      </c>
      <c r="R9" s="20">
        <v>1951655</v>
      </c>
      <c r="S9" s="20">
        <v>810459</v>
      </c>
      <c r="T9" s="20">
        <v>8917392</v>
      </c>
      <c r="U9" s="20">
        <v>3392475</v>
      </c>
      <c r="V9" s="20">
        <v>3392475</v>
      </c>
      <c r="W9" s="20">
        <v>3392475</v>
      </c>
      <c r="X9" s="20">
        <v>6329827</v>
      </c>
      <c r="Y9" s="20">
        <v>-2937352</v>
      </c>
      <c r="Z9" s="21">
        <v>-46.4</v>
      </c>
      <c r="AA9" s="22">
        <v>6329827</v>
      </c>
    </row>
    <row r="10" spans="1:27" ht="13.5">
      <c r="A10" s="23" t="s">
        <v>37</v>
      </c>
      <c r="B10" s="17"/>
      <c r="C10" s="18">
        <v>51097</v>
      </c>
      <c r="D10" s="18">
        <v>51097</v>
      </c>
      <c r="E10" s="19">
        <v>83000</v>
      </c>
      <c r="F10" s="20">
        <v>83000</v>
      </c>
      <c r="G10" s="24">
        <v>51097</v>
      </c>
      <c r="H10" s="24">
        <v>51097</v>
      </c>
      <c r="I10" s="24">
        <v>51097</v>
      </c>
      <c r="J10" s="20">
        <v>51097</v>
      </c>
      <c r="K10" s="24">
        <v>51097</v>
      </c>
      <c r="L10" s="24">
        <v>51097</v>
      </c>
      <c r="M10" s="20">
        <v>51097</v>
      </c>
      <c r="N10" s="24">
        <v>51097</v>
      </c>
      <c r="O10" s="24">
        <v>51097</v>
      </c>
      <c r="P10" s="24">
        <v>51097</v>
      </c>
      <c r="Q10" s="20">
        <v>51097</v>
      </c>
      <c r="R10" s="24">
        <v>51097</v>
      </c>
      <c r="S10" s="24">
        <v>51097</v>
      </c>
      <c r="T10" s="20">
        <v>51097</v>
      </c>
      <c r="U10" s="24">
        <v>51097</v>
      </c>
      <c r="V10" s="24">
        <v>51097</v>
      </c>
      <c r="W10" s="24">
        <v>51097</v>
      </c>
      <c r="X10" s="20">
        <v>83000</v>
      </c>
      <c r="Y10" s="24">
        <v>-31903</v>
      </c>
      <c r="Z10" s="25">
        <v>-38.44</v>
      </c>
      <c r="AA10" s="26">
        <v>83000</v>
      </c>
    </row>
    <row r="11" spans="1:27" ht="13.5">
      <c r="A11" s="23" t="s">
        <v>38</v>
      </c>
      <c r="B11" s="17"/>
      <c r="C11" s="18">
        <v>3801342</v>
      </c>
      <c r="D11" s="18">
        <v>3801342</v>
      </c>
      <c r="E11" s="19">
        <v>3200000</v>
      </c>
      <c r="F11" s="20">
        <v>3200000</v>
      </c>
      <c r="G11" s="20">
        <v>3622687</v>
      </c>
      <c r="H11" s="20">
        <v>3403872</v>
      </c>
      <c r="I11" s="20">
        <v>3709625</v>
      </c>
      <c r="J11" s="20">
        <v>3709625</v>
      </c>
      <c r="K11" s="20">
        <v>3940067</v>
      </c>
      <c r="L11" s="20">
        <v>3806223</v>
      </c>
      <c r="M11" s="20">
        <v>3649203</v>
      </c>
      <c r="N11" s="20">
        <v>3649203</v>
      </c>
      <c r="O11" s="20">
        <v>3768653</v>
      </c>
      <c r="P11" s="20">
        <v>3629127</v>
      </c>
      <c r="Q11" s="20">
        <v>3701000</v>
      </c>
      <c r="R11" s="20">
        <v>3701000</v>
      </c>
      <c r="S11" s="20">
        <v>3517799</v>
      </c>
      <c r="T11" s="20">
        <v>3439492</v>
      </c>
      <c r="U11" s="20">
        <v>3451628</v>
      </c>
      <c r="V11" s="20">
        <v>3451628</v>
      </c>
      <c r="W11" s="20">
        <v>3451628</v>
      </c>
      <c r="X11" s="20">
        <v>3200000</v>
      </c>
      <c r="Y11" s="20">
        <v>251628</v>
      </c>
      <c r="Z11" s="21">
        <v>7.86</v>
      </c>
      <c r="AA11" s="22">
        <v>3200000</v>
      </c>
    </row>
    <row r="12" spans="1:27" ht="13.5">
      <c r="A12" s="27" t="s">
        <v>39</v>
      </c>
      <c r="B12" s="28"/>
      <c r="C12" s="29">
        <f aca="true" t="shared" si="0" ref="C12:Y12">SUM(C6:C11)</f>
        <v>57357495</v>
      </c>
      <c r="D12" s="29">
        <f>SUM(D6:D11)</f>
        <v>57357495</v>
      </c>
      <c r="E12" s="30">
        <f t="shared" si="0"/>
        <v>50994075</v>
      </c>
      <c r="F12" s="31">
        <f t="shared" si="0"/>
        <v>51458763</v>
      </c>
      <c r="G12" s="31">
        <f t="shared" si="0"/>
        <v>86232571</v>
      </c>
      <c r="H12" s="31">
        <f t="shared" si="0"/>
        <v>61329037</v>
      </c>
      <c r="I12" s="31">
        <f t="shared" si="0"/>
        <v>52646083</v>
      </c>
      <c r="J12" s="31">
        <f t="shared" si="0"/>
        <v>52646083</v>
      </c>
      <c r="K12" s="31">
        <f t="shared" si="0"/>
        <v>55947784</v>
      </c>
      <c r="L12" s="31">
        <f t="shared" si="0"/>
        <v>51823671</v>
      </c>
      <c r="M12" s="31">
        <f t="shared" si="0"/>
        <v>64182633</v>
      </c>
      <c r="N12" s="31">
        <f t="shared" si="0"/>
        <v>64182633</v>
      </c>
      <c r="O12" s="31">
        <f t="shared" si="0"/>
        <v>64799224</v>
      </c>
      <c r="P12" s="31">
        <f t="shared" si="0"/>
        <v>66982987</v>
      </c>
      <c r="Q12" s="31">
        <f t="shared" si="0"/>
        <v>81739492</v>
      </c>
      <c r="R12" s="31">
        <f t="shared" si="0"/>
        <v>81739492</v>
      </c>
      <c r="S12" s="31">
        <f t="shared" si="0"/>
        <v>79442936</v>
      </c>
      <c r="T12" s="31">
        <f t="shared" si="0"/>
        <v>77813289</v>
      </c>
      <c r="U12" s="31">
        <f t="shared" si="0"/>
        <v>70086793</v>
      </c>
      <c r="V12" s="31">
        <f t="shared" si="0"/>
        <v>70086793</v>
      </c>
      <c r="W12" s="31">
        <f t="shared" si="0"/>
        <v>70086793</v>
      </c>
      <c r="X12" s="31">
        <f t="shared" si="0"/>
        <v>51458763</v>
      </c>
      <c r="Y12" s="31">
        <f t="shared" si="0"/>
        <v>18628030</v>
      </c>
      <c r="Z12" s="32">
        <f>+IF(X12&lt;&gt;0,+(Y12/X12)*100,0)</f>
        <v>36.19991798092776</v>
      </c>
      <c r="AA12" s="33">
        <f>SUM(AA6:AA11)</f>
        <v>51458763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473793</v>
      </c>
      <c r="D15" s="18">
        <v>473793</v>
      </c>
      <c r="E15" s="19">
        <v>451361</v>
      </c>
      <c r="F15" s="20">
        <v>451361</v>
      </c>
      <c r="G15" s="20">
        <v>481435</v>
      </c>
      <c r="H15" s="20"/>
      <c r="I15" s="20">
        <v>479772</v>
      </c>
      <c r="J15" s="20">
        <v>479772</v>
      </c>
      <c r="K15" s="20">
        <v>487414</v>
      </c>
      <c r="L15" s="20">
        <v>495055</v>
      </c>
      <c r="M15" s="20">
        <v>502696</v>
      </c>
      <c r="N15" s="20">
        <v>502696</v>
      </c>
      <c r="O15" s="20">
        <v>510337</v>
      </c>
      <c r="P15" s="20">
        <v>517979</v>
      </c>
      <c r="Q15" s="20">
        <v>525620</v>
      </c>
      <c r="R15" s="20">
        <v>525620</v>
      </c>
      <c r="S15" s="20">
        <v>533261</v>
      </c>
      <c r="T15" s="20">
        <v>1921880</v>
      </c>
      <c r="U15" s="20">
        <v>548544</v>
      </c>
      <c r="V15" s="20">
        <v>548544</v>
      </c>
      <c r="W15" s="20">
        <v>548544</v>
      </c>
      <c r="X15" s="20">
        <v>451361</v>
      </c>
      <c r="Y15" s="20">
        <v>97183</v>
      </c>
      <c r="Z15" s="21">
        <v>21.53</v>
      </c>
      <c r="AA15" s="22">
        <v>451361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>
        <v>472131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18425035</v>
      </c>
      <c r="D17" s="18">
        <v>18425035</v>
      </c>
      <c r="E17" s="19">
        <v>18500000</v>
      </c>
      <c r="F17" s="20">
        <v>18500000</v>
      </c>
      <c r="G17" s="20">
        <v>18425034</v>
      </c>
      <c r="H17" s="20">
        <v>18425034</v>
      </c>
      <c r="I17" s="20">
        <v>18425034</v>
      </c>
      <c r="J17" s="20">
        <v>18425034</v>
      </c>
      <c r="K17" s="20">
        <v>18425034</v>
      </c>
      <c r="L17" s="20">
        <v>18425034</v>
      </c>
      <c r="M17" s="20">
        <v>18425034</v>
      </c>
      <c r="N17" s="20">
        <v>18425034</v>
      </c>
      <c r="O17" s="20">
        <v>18425034</v>
      </c>
      <c r="P17" s="20">
        <v>18425034</v>
      </c>
      <c r="Q17" s="20">
        <v>18425034</v>
      </c>
      <c r="R17" s="20">
        <v>18425034</v>
      </c>
      <c r="S17" s="20">
        <v>18425034</v>
      </c>
      <c r="T17" s="20">
        <v>18425034</v>
      </c>
      <c r="U17" s="20">
        <v>18425034</v>
      </c>
      <c r="V17" s="20">
        <v>18425034</v>
      </c>
      <c r="W17" s="20">
        <v>18425034</v>
      </c>
      <c r="X17" s="20">
        <v>18500000</v>
      </c>
      <c r="Y17" s="20">
        <v>-74966</v>
      </c>
      <c r="Z17" s="21">
        <v>-0.41</v>
      </c>
      <c r="AA17" s="22">
        <v>18500000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183506934</v>
      </c>
      <c r="D19" s="18">
        <v>183506934</v>
      </c>
      <c r="E19" s="19">
        <v>194026975</v>
      </c>
      <c r="F19" s="20">
        <v>191761793</v>
      </c>
      <c r="G19" s="20">
        <v>189392132</v>
      </c>
      <c r="H19" s="20">
        <v>188119076</v>
      </c>
      <c r="I19" s="20">
        <v>188253369</v>
      </c>
      <c r="J19" s="20">
        <v>188253369</v>
      </c>
      <c r="K19" s="20">
        <v>190427454</v>
      </c>
      <c r="L19" s="20">
        <v>190539903</v>
      </c>
      <c r="M19" s="20">
        <v>188745717</v>
      </c>
      <c r="N19" s="20">
        <v>188745717</v>
      </c>
      <c r="O19" s="20">
        <v>188821539</v>
      </c>
      <c r="P19" s="20">
        <v>188929298</v>
      </c>
      <c r="Q19" s="20">
        <v>189361582</v>
      </c>
      <c r="R19" s="20">
        <v>189361582</v>
      </c>
      <c r="S19" s="20">
        <v>189685264</v>
      </c>
      <c r="T19" s="20">
        <v>190067770</v>
      </c>
      <c r="U19" s="20">
        <v>191119216</v>
      </c>
      <c r="V19" s="20">
        <v>191119216</v>
      </c>
      <c r="W19" s="20">
        <v>191119216</v>
      </c>
      <c r="X19" s="20">
        <v>191761793</v>
      </c>
      <c r="Y19" s="20">
        <v>-642577</v>
      </c>
      <c r="Z19" s="21">
        <v>-0.34</v>
      </c>
      <c r="AA19" s="22">
        <v>191761793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46284</v>
      </c>
      <c r="D22" s="18">
        <v>46284</v>
      </c>
      <c r="E22" s="19">
        <v>65000</v>
      </c>
      <c r="F22" s="20">
        <v>65000</v>
      </c>
      <c r="G22" s="20">
        <v>49452</v>
      </c>
      <c r="H22" s="20">
        <v>46283</v>
      </c>
      <c r="I22" s="20">
        <v>46283</v>
      </c>
      <c r="J22" s="20">
        <v>46283</v>
      </c>
      <c r="K22" s="20">
        <v>46284</v>
      </c>
      <c r="L22" s="20">
        <v>46283</v>
      </c>
      <c r="M22" s="20">
        <v>46284</v>
      </c>
      <c r="N22" s="20">
        <v>46284</v>
      </c>
      <c r="O22" s="20">
        <v>46284</v>
      </c>
      <c r="P22" s="20">
        <v>46284</v>
      </c>
      <c r="Q22" s="20">
        <v>46284</v>
      </c>
      <c r="R22" s="20">
        <v>46284</v>
      </c>
      <c r="S22" s="20">
        <v>46284</v>
      </c>
      <c r="T22" s="20">
        <v>46284</v>
      </c>
      <c r="U22" s="20">
        <v>46284</v>
      </c>
      <c r="V22" s="20">
        <v>46284</v>
      </c>
      <c r="W22" s="20">
        <v>46284</v>
      </c>
      <c r="X22" s="20">
        <v>65000</v>
      </c>
      <c r="Y22" s="20">
        <v>-18716</v>
      </c>
      <c r="Z22" s="21">
        <v>-28.79</v>
      </c>
      <c r="AA22" s="22">
        <v>65000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202452046</v>
      </c>
      <c r="D24" s="29">
        <f>SUM(D15:D23)</f>
        <v>202452046</v>
      </c>
      <c r="E24" s="36">
        <f t="shared" si="1"/>
        <v>213043336</v>
      </c>
      <c r="F24" s="37">
        <f t="shared" si="1"/>
        <v>210778154</v>
      </c>
      <c r="G24" s="37">
        <f t="shared" si="1"/>
        <v>208348053</v>
      </c>
      <c r="H24" s="37">
        <f t="shared" si="1"/>
        <v>207062524</v>
      </c>
      <c r="I24" s="37">
        <f t="shared" si="1"/>
        <v>207204458</v>
      </c>
      <c r="J24" s="37">
        <f t="shared" si="1"/>
        <v>207204458</v>
      </c>
      <c r="K24" s="37">
        <f t="shared" si="1"/>
        <v>209386186</v>
      </c>
      <c r="L24" s="37">
        <f t="shared" si="1"/>
        <v>209506275</v>
      </c>
      <c r="M24" s="37">
        <f t="shared" si="1"/>
        <v>207719731</v>
      </c>
      <c r="N24" s="37">
        <f t="shared" si="1"/>
        <v>207719731</v>
      </c>
      <c r="O24" s="37">
        <f t="shared" si="1"/>
        <v>207803194</v>
      </c>
      <c r="P24" s="37">
        <f t="shared" si="1"/>
        <v>207918595</v>
      </c>
      <c r="Q24" s="37">
        <f t="shared" si="1"/>
        <v>208358520</v>
      </c>
      <c r="R24" s="37">
        <f t="shared" si="1"/>
        <v>208358520</v>
      </c>
      <c r="S24" s="37">
        <f t="shared" si="1"/>
        <v>208689843</v>
      </c>
      <c r="T24" s="37">
        <f t="shared" si="1"/>
        <v>210460968</v>
      </c>
      <c r="U24" s="37">
        <f t="shared" si="1"/>
        <v>210139078</v>
      </c>
      <c r="V24" s="37">
        <f t="shared" si="1"/>
        <v>210139078</v>
      </c>
      <c r="W24" s="37">
        <f t="shared" si="1"/>
        <v>210139078</v>
      </c>
      <c r="X24" s="37">
        <f t="shared" si="1"/>
        <v>210778154</v>
      </c>
      <c r="Y24" s="37">
        <f t="shared" si="1"/>
        <v>-639076</v>
      </c>
      <c r="Z24" s="38">
        <f>+IF(X24&lt;&gt;0,+(Y24/X24)*100,0)</f>
        <v>-0.30319840451776614</v>
      </c>
      <c r="AA24" s="39">
        <f>SUM(AA15:AA23)</f>
        <v>210778154</v>
      </c>
    </row>
    <row r="25" spans="1:27" ht="13.5">
      <c r="A25" s="27" t="s">
        <v>51</v>
      </c>
      <c r="B25" s="28"/>
      <c r="C25" s="29">
        <f aca="true" t="shared" si="2" ref="C25:Y25">+C12+C24</f>
        <v>259809541</v>
      </c>
      <c r="D25" s="29">
        <f>+D12+D24</f>
        <v>259809541</v>
      </c>
      <c r="E25" s="30">
        <f t="shared" si="2"/>
        <v>264037411</v>
      </c>
      <c r="F25" s="31">
        <f t="shared" si="2"/>
        <v>262236917</v>
      </c>
      <c r="G25" s="31">
        <f t="shared" si="2"/>
        <v>294580624</v>
      </c>
      <c r="H25" s="31">
        <f t="shared" si="2"/>
        <v>268391561</v>
      </c>
      <c r="I25" s="31">
        <f t="shared" si="2"/>
        <v>259850541</v>
      </c>
      <c r="J25" s="31">
        <f t="shared" si="2"/>
        <v>259850541</v>
      </c>
      <c r="K25" s="31">
        <f t="shared" si="2"/>
        <v>265333970</v>
      </c>
      <c r="L25" s="31">
        <f t="shared" si="2"/>
        <v>261329946</v>
      </c>
      <c r="M25" s="31">
        <f t="shared" si="2"/>
        <v>271902364</v>
      </c>
      <c r="N25" s="31">
        <f t="shared" si="2"/>
        <v>271902364</v>
      </c>
      <c r="O25" s="31">
        <f t="shared" si="2"/>
        <v>272602418</v>
      </c>
      <c r="P25" s="31">
        <f t="shared" si="2"/>
        <v>274901582</v>
      </c>
      <c r="Q25" s="31">
        <f t="shared" si="2"/>
        <v>290098012</v>
      </c>
      <c r="R25" s="31">
        <f t="shared" si="2"/>
        <v>290098012</v>
      </c>
      <c r="S25" s="31">
        <f t="shared" si="2"/>
        <v>288132779</v>
      </c>
      <c r="T25" s="31">
        <f t="shared" si="2"/>
        <v>288274257</v>
      </c>
      <c r="U25" s="31">
        <f t="shared" si="2"/>
        <v>280225871</v>
      </c>
      <c r="V25" s="31">
        <f t="shared" si="2"/>
        <v>280225871</v>
      </c>
      <c r="W25" s="31">
        <f t="shared" si="2"/>
        <v>280225871</v>
      </c>
      <c r="X25" s="31">
        <f t="shared" si="2"/>
        <v>262236917</v>
      </c>
      <c r="Y25" s="31">
        <f t="shared" si="2"/>
        <v>17988954</v>
      </c>
      <c r="Z25" s="32">
        <f>+IF(X25&lt;&gt;0,+(Y25/X25)*100,0)</f>
        <v>6.859809902356349</v>
      </c>
      <c r="AA25" s="33">
        <f>+AA12+AA24</f>
        <v>262236917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2263284</v>
      </c>
      <c r="D30" s="18">
        <v>2263284</v>
      </c>
      <c r="E30" s="19">
        <v>2889978</v>
      </c>
      <c r="F30" s="20">
        <v>2889978</v>
      </c>
      <c r="G30" s="20">
        <v>2263284</v>
      </c>
      <c r="H30" s="20">
        <v>2263284</v>
      </c>
      <c r="I30" s="20">
        <v>2263284</v>
      </c>
      <c r="J30" s="20">
        <v>2263284</v>
      </c>
      <c r="K30" s="20">
        <v>2263284</v>
      </c>
      <c r="L30" s="20">
        <v>2263284</v>
      </c>
      <c r="M30" s="20">
        <v>2263284</v>
      </c>
      <c r="N30" s="20">
        <v>2263284</v>
      </c>
      <c r="O30" s="20">
        <v>2263284</v>
      </c>
      <c r="P30" s="20">
        <v>2263284</v>
      </c>
      <c r="Q30" s="20">
        <v>2263284</v>
      </c>
      <c r="R30" s="20">
        <v>2263284</v>
      </c>
      <c r="S30" s="20"/>
      <c r="T30" s="20">
        <v>153728</v>
      </c>
      <c r="U30" s="20">
        <v>2263284</v>
      </c>
      <c r="V30" s="20">
        <v>2263284</v>
      </c>
      <c r="W30" s="20">
        <v>2263284</v>
      </c>
      <c r="X30" s="20">
        <v>2889978</v>
      </c>
      <c r="Y30" s="20">
        <v>-626694</v>
      </c>
      <c r="Z30" s="21">
        <v>-21.69</v>
      </c>
      <c r="AA30" s="22">
        <v>2889978</v>
      </c>
    </row>
    <row r="31" spans="1:27" ht="13.5">
      <c r="A31" s="23" t="s">
        <v>56</v>
      </c>
      <c r="B31" s="17"/>
      <c r="C31" s="18">
        <v>3624592</v>
      </c>
      <c r="D31" s="18">
        <v>3624592</v>
      </c>
      <c r="E31" s="19">
        <v>4197000</v>
      </c>
      <c r="F31" s="20">
        <v>4197000</v>
      </c>
      <c r="G31" s="20">
        <v>3687985</v>
      </c>
      <c r="H31" s="20">
        <v>3736885</v>
      </c>
      <c r="I31" s="20">
        <v>3753104</v>
      </c>
      <c r="J31" s="20">
        <v>3753104</v>
      </c>
      <c r="K31" s="20">
        <v>3773429</v>
      </c>
      <c r="L31" s="20">
        <v>3821719</v>
      </c>
      <c r="M31" s="20">
        <v>3833761</v>
      </c>
      <c r="N31" s="20">
        <v>3833761</v>
      </c>
      <c r="O31" s="20">
        <v>3837182</v>
      </c>
      <c r="P31" s="20">
        <v>3888162</v>
      </c>
      <c r="Q31" s="20">
        <v>3917489</v>
      </c>
      <c r="R31" s="20">
        <v>3917489</v>
      </c>
      <c r="S31" s="20">
        <v>3918967</v>
      </c>
      <c r="T31" s="20">
        <v>3934267</v>
      </c>
      <c r="U31" s="20">
        <v>3940537</v>
      </c>
      <c r="V31" s="20">
        <v>3940537</v>
      </c>
      <c r="W31" s="20">
        <v>3940537</v>
      </c>
      <c r="X31" s="20">
        <v>4197000</v>
      </c>
      <c r="Y31" s="20">
        <v>-256463</v>
      </c>
      <c r="Z31" s="21">
        <v>-6.11</v>
      </c>
      <c r="AA31" s="22">
        <v>4197000</v>
      </c>
    </row>
    <row r="32" spans="1:27" ht="13.5">
      <c r="A32" s="23" t="s">
        <v>57</v>
      </c>
      <c r="B32" s="17"/>
      <c r="C32" s="18">
        <v>33157203</v>
      </c>
      <c r="D32" s="18">
        <v>33157203</v>
      </c>
      <c r="E32" s="19">
        <v>38508940</v>
      </c>
      <c r="F32" s="20">
        <v>28694822</v>
      </c>
      <c r="G32" s="20">
        <v>24108581</v>
      </c>
      <c r="H32" s="20">
        <v>20644432</v>
      </c>
      <c r="I32" s="20">
        <v>19766012</v>
      </c>
      <c r="J32" s="20">
        <v>19766012</v>
      </c>
      <c r="K32" s="20">
        <v>23956194</v>
      </c>
      <c r="L32" s="20">
        <v>21335635</v>
      </c>
      <c r="M32" s="20">
        <v>22684355</v>
      </c>
      <c r="N32" s="20">
        <v>22684355</v>
      </c>
      <c r="O32" s="20">
        <v>23083577</v>
      </c>
      <c r="P32" s="20">
        <v>26416986</v>
      </c>
      <c r="Q32" s="20">
        <v>33704770</v>
      </c>
      <c r="R32" s="20">
        <v>33704770</v>
      </c>
      <c r="S32" s="20">
        <v>31805053</v>
      </c>
      <c r="T32" s="20">
        <v>29502769</v>
      </c>
      <c r="U32" s="20">
        <v>26048675</v>
      </c>
      <c r="V32" s="20">
        <v>26048675</v>
      </c>
      <c r="W32" s="20">
        <v>26048675</v>
      </c>
      <c r="X32" s="20">
        <v>28694822</v>
      </c>
      <c r="Y32" s="20">
        <v>-2646147</v>
      </c>
      <c r="Z32" s="21">
        <v>-9.22</v>
      </c>
      <c r="AA32" s="22">
        <v>28694822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39045079</v>
      </c>
      <c r="D34" s="29">
        <f>SUM(D29:D33)</f>
        <v>39045079</v>
      </c>
      <c r="E34" s="30">
        <f t="shared" si="3"/>
        <v>45595918</v>
      </c>
      <c r="F34" s="31">
        <f t="shared" si="3"/>
        <v>35781800</v>
      </c>
      <c r="G34" s="31">
        <f t="shared" si="3"/>
        <v>30059850</v>
      </c>
      <c r="H34" s="31">
        <f t="shared" si="3"/>
        <v>26644601</v>
      </c>
      <c r="I34" s="31">
        <f t="shared" si="3"/>
        <v>25782400</v>
      </c>
      <c r="J34" s="31">
        <f t="shared" si="3"/>
        <v>25782400</v>
      </c>
      <c r="K34" s="31">
        <f t="shared" si="3"/>
        <v>29992907</v>
      </c>
      <c r="L34" s="31">
        <f t="shared" si="3"/>
        <v>27420638</v>
      </c>
      <c r="M34" s="31">
        <f t="shared" si="3"/>
        <v>28781400</v>
      </c>
      <c r="N34" s="31">
        <f t="shared" si="3"/>
        <v>28781400</v>
      </c>
      <c r="O34" s="31">
        <f t="shared" si="3"/>
        <v>29184043</v>
      </c>
      <c r="P34" s="31">
        <f t="shared" si="3"/>
        <v>32568432</v>
      </c>
      <c r="Q34" s="31">
        <f t="shared" si="3"/>
        <v>39885543</v>
      </c>
      <c r="R34" s="31">
        <f t="shared" si="3"/>
        <v>39885543</v>
      </c>
      <c r="S34" s="31">
        <f t="shared" si="3"/>
        <v>35724020</v>
      </c>
      <c r="T34" s="31">
        <f t="shared" si="3"/>
        <v>33590764</v>
      </c>
      <c r="U34" s="31">
        <f t="shared" si="3"/>
        <v>32252496</v>
      </c>
      <c r="V34" s="31">
        <f t="shared" si="3"/>
        <v>32252496</v>
      </c>
      <c r="W34" s="31">
        <f t="shared" si="3"/>
        <v>32252496</v>
      </c>
      <c r="X34" s="31">
        <f t="shared" si="3"/>
        <v>35781800</v>
      </c>
      <c r="Y34" s="31">
        <f t="shared" si="3"/>
        <v>-3529304</v>
      </c>
      <c r="Z34" s="32">
        <f>+IF(X34&lt;&gt;0,+(Y34/X34)*100,0)</f>
        <v>-9.863405418397061</v>
      </c>
      <c r="AA34" s="33">
        <f>SUM(AA29:AA33)</f>
        <v>35781800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7093009</v>
      </c>
      <c r="D37" s="18">
        <v>7093009</v>
      </c>
      <c r="E37" s="19">
        <v>7393636</v>
      </c>
      <c r="F37" s="20">
        <v>7393636</v>
      </c>
      <c r="G37" s="20">
        <v>7093009</v>
      </c>
      <c r="H37" s="20">
        <v>7093009</v>
      </c>
      <c r="I37" s="20">
        <v>6284290</v>
      </c>
      <c r="J37" s="20">
        <v>6284290</v>
      </c>
      <c r="K37" s="20">
        <v>6284290</v>
      </c>
      <c r="L37" s="20">
        <v>6284290</v>
      </c>
      <c r="M37" s="20">
        <v>6284290</v>
      </c>
      <c r="N37" s="20">
        <v>6284290</v>
      </c>
      <c r="O37" s="20">
        <v>6284290</v>
      </c>
      <c r="P37" s="20">
        <v>6284290</v>
      </c>
      <c r="Q37" s="20">
        <v>5615825</v>
      </c>
      <c r="R37" s="20">
        <v>5615825</v>
      </c>
      <c r="S37" s="20">
        <v>7879109</v>
      </c>
      <c r="T37" s="20">
        <v>7879109</v>
      </c>
      <c r="U37" s="20">
        <v>5615825</v>
      </c>
      <c r="V37" s="20">
        <v>5615825</v>
      </c>
      <c r="W37" s="20">
        <v>5615825</v>
      </c>
      <c r="X37" s="20">
        <v>7393636</v>
      </c>
      <c r="Y37" s="20">
        <v>-1777811</v>
      </c>
      <c r="Z37" s="21">
        <v>-24.05</v>
      </c>
      <c r="AA37" s="22">
        <v>7393636</v>
      </c>
    </row>
    <row r="38" spans="1:27" ht="13.5">
      <c r="A38" s="23" t="s">
        <v>58</v>
      </c>
      <c r="B38" s="17"/>
      <c r="C38" s="18">
        <v>58396265</v>
      </c>
      <c r="D38" s="18">
        <v>58396265</v>
      </c>
      <c r="E38" s="19">
        <v>62214692</v>
      </c>
      <c r="F38" s="20">
        <v>67163628</v>
      </c>
      <c r="G38" s="20">
        <v>50954569</v>
      </c>
      <c r="H38" s="20">
        <v>58396265</v>
      </c>
      <c r="I38" s="20">
        <v>58396264</v>
      </c>
      <c r="J38" s="20">
        <v>58396264</v>
      </c>
      <c r="K38" s="20">
        <v>58396265</v>
      </c>
      <c r="L38" s="20">
        <v>58396265</v>
      </c>
      <c r="M38" s="20">
        <v>58396265</v>
      </c>
      <c r="N38" s="20">
        <v>58396265</v>
      </c>
      <c r="O38" s="20">
        <v>58396265</v>
      </c>
      <c r="P38" s="20">
        <v>58396265</v>
      </c>
      <c r="Q38" s="20">
        <v>58396265</v>
      </c>
      <c r="R38" s="20">
        <v>58396265</v>
      </c>
      <c r="S38" s="20">
        <v>58396265</v>
      </c>
      <c r="T38" s="20">
        <v>58396265</v>
      </c>
      <c r="U38" s="20">
        <v>58396265</v>
      </c>
      <c r="V38" s="20">
        <v>58396265</v>
      </c>
      <c r="W38" s="20">
        <v>58396265</v>
      </c>
      <c r="X38" s="20">
        <v>67163628</v>
      </c>
      <c r="Y38" s="20">
        <v>-8767363</v>
      </c>
      <c r="Z38" s="21">
        <v>-13.05</v>
      </c>
      <c r="AA38" s="22">
        <v>67163628</v>
      </c>
    </row>
    <row r="39" spans="1:27" ht="13.5">
      <c r="A39" s="27" t="s">
        <v>61</v>
      </c>
      <c r="B39" s="35"/>
      <c r="C39" s="29">
        <f aca="true" t="shared" si="4" ref="C39:Y39">SUM(C37:C38)</f>
        <v>65489274</v>
      </c>
      <c r="D39" s="29">
        <f>SUM(D37:D38)</f>
        <v>65489274</v>
      </c>
      <c r="E39" s="36">
        <f t="shared" si="4"/>
        <v>69608328</v>
      </c>
      <c r="F39" s="37">
        <f t="shared" si="4"/>
        <v>74557264</v>
      </c>
      <c r="G39" s="37">
        <f t="shared" si="4"/>
        <v>58047578</v>
      </c>
      <c r="H39" s="37">
        <f t="shared" si="4"/>
        <v>65489274</v>
      </c>
      <c r="I39" s="37">
        <f t="shared" si="4"/>
        <v>64680554</v>
      </c>
      <c r="J39" s="37">
        <f t="shared" si="4"/>
        <v>64680554</v>
      </c>
      <c r="K39" s="37">
        <f t="shared" si="4"/>
        <v>64680555</v>
      </c>
      <c r="L39" s="37">
        <f t="shared" si="4"/>
        <v>64680555</v>
      </c>
      <c r="M39" s="37">
        <f t="shared" si="4"/>
        <v>64680555</v>
      </c>
      <c r="N39" s="37">
        <f t="shared" si="4"/>
        <v>64680555</v>
      </c>
      <c r="O39" s="37">
        <f t="shared" si="4"/>
        <v>64680555</v>
      </c>
      <c r="P39" s="37">
        <f t="shared" si="4"/>
        <v>64680555</v>
      </c>
      <c r="Q39" s="37">
        <f t="shared" si="4"/>
        <v>64012090</v>
      </c>
      <c r="R39" s="37">
        <f t="shared" si="4"/>
        <v>64012090</v>
      </c>
      <c r="S39" s="37">
        <f t="shared" si="4"/>
        <v>66275374</v>
      </c>
      <c r="T39" s="37">
        <f t="shared" si="4"/>
        <v>66275374</v>
      </c>
      <c r="U39" s="37">
        <f t="shared" si="4"/>
        <v>64012090</v>
      </c>
      <c r="V39" s="37">
        <f t="shared" si="4"/>
        <v>64012090</v>
      </c>
      <c r="W39" s="37">
        <f t="shared" si="4"/>
        <v>64012090</v>
      </c>
      <c r="X39" s="37">
        <f t="shared" si="4"/>
        <v>74557264</v>
      </c>
      <c r="Y39" s="37">
        <f t="shared" si="4"/>
        <v>-10545174</v>
      </c>
      <c r="Z39" s="38">
        <f>+IF(X39&lt;&gt;0,+(Y39/X39)*100,0)</f>
        <v>-14.143724480018474</v>
      </c>
      <c r="AA39" s="39">
        <f>SUM(AA37:AA38)</f>
        <v>74557264</v>
      </c>
    </row>
    <row r="40" spans="1:27" ht="13.5">
      <c r="A40" s="27" t="s">
        <v>62</v>
      </c>
      <c r="B40" s="28"/>
      <c r="C40" s="29">
        <f aca="true" t="shared" si="5" ref="C40:Y40">+C34+C39</f>
        <v>104534353</v>
      </c>
      <c r="D40" s="29">
        <f>+D34+D39</f>
        <v>104534353</v>
      </c>
      <c r="E40" s="30">
        <f t="shared" si="5"/>
        <v>115204246</v>
      </c>
      <c r="F40" s="31">
        <f t="shared" si="5"/>
        <v>110339064</v>
      </c>
      <c r="G40" s="31">
        <f t="shared" si="5"/>
        <v>88107428</v>
      </c>
      <c r="H40" s="31">
        <f t="shared" si="5"/>
        <v>92133875</v>
      </c>
      <c r="I40" s="31">
        <f t="shared" si="5"/>
        <v>90462954</v>
      </c>
      <c r="J40" s="31">
        <f t="shared" si="5"/>
        <v>90462954</v>
      </c>
      <c r="K40" s="31">
        <f t="shared" si="5"/>
        <v>94673462</v>
      </c>
      <c r="L40" s="31">
        <f t="shared" si="5"/>
        <v>92101193</v>
      </c>
      <c r="M40" s="31">
        <f t="shared" si="5"/>
        <v>93461955</v>
      </c>
      <c r="N40" s="31">
        <f t="shared" si="5"/>
        <v>93461955</v>
      </c>
      <c r="O40" s="31">
        <f t="shared" si="5"/>
        <v>93864598</v>
      </c>
      <c r="P40" s="31">
        <f t="shared" si="5"/>
        <v>97248987</v>
      </c>
      <c r="Q40" s="31">
        <f t="shared" si="5"/>
        <v>103897633</v>
      </c>
      <c r="R40" s="31">
        <f t="shared" si="5"/>
        <v>103897633</v>
      </c>
      <c r="S40" s="31">
        <f t="shared" si="5"/>
        <v>101999394</v>
      </c>
      <c r="T40" s="31">
        <f t="shared" si="5"/>
        <v>99866138</v>
      </c>
      <c r="U40" s="31">
        <f t="shared" si="5"/>
        <v>96264586</v>
      </c>
      <c r="V40" s="31">
        <f t="shared" si="5"/>
        <v>96264586</v>
      </c>
      <c r="W40" s="31">
        <f t="shared" si="5"/>
        <v>96264586</v>
      </c>
      <c r="X40" s="31">
        <f t="shared" si="5"/>
        <v>110339064</v>
      </c>
      <c r="Y40" s="31">
        <f t="shared" si="5"/>
        <v>-14074478</v>
      </c>
      <c r="Z40" s="32">
        <f>+IF(X40&lt;&gt;0,+(Y40/X40)*100,0)</f>
        <v>-12.755661947612678</v>
      </c>
      <c r="AA40" s="33">
        <f>+AA34+AA39</f>
        <v>110339064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155275188</v>
      </c>
      <c r="D42" s="43">
        <f>+D25-D40</f>
        <v>155275188</v>
      </c>
      <c r="E42" s="44">
        <f t="shared" si="6"/>
        <v>148833165</v>
      </c>
      <c r="F42" s="45">
        <f t="shared" si="6"/>
        <v>151897853</v>
      </c>
      <c r="G42" s="45">
        <f t="shared" si="6"/>
        <v>206473196</v>
      </c>
      <c r="H42" s="45">
        <f t="shared" si="6"/>
        <v>176257686</v>
      </c>
      <c r="I42" s="45">
        <f t="shared" si="6"/>
        <v>169387587</v>
      </c>
      <c r="J42" s="45">
        <f t="shared" si="6"/>
        <v>169387587</v>
      </c>
      <c r="K42" s="45">
        <f t="shared" si="6"/>
        <v>170660508</v>
      </c>
      <c r="L42" s="45">
        <f t="shared" si="6"/>
        <v>169228753</v>
      </c>
      <c r="M42" s="45">
        <f t="shared" si="6"/>
        <v>178440409</v>
      </c>
      <c r="N42" s="45">
        <f t="shared" si="6"/>
        <v>178440409</v>
      </c>
      <c r="O42" s="45">
        <f t="shared" si="6"/>
        <v>178737820</v>
      </c>
      <c r="P42" s="45">
        <f t="shared" si="6"/>
        <v>177652595</v>
      </c>
      <c r="Q42" s="45">
        <f t="shared" si="6"/>
        <v>186200379</v>
      </c>
      <c r="R42" s="45">
        <f t="shared" si="6"/>
        <v>186200379</v>
      </c>
      <c r="S42" s="45">
        <f t="shared" si="6"/>
        <v>186133385</v>
      </c>
      <c r="T42" s="45">
        <f t="shared" si="6"/>
        <v>188408119</v>
      </c>
      <c r="U42" s="45">
        <f t="shared" si="6"/>
        <v>183961285</v>
      </c>
      <c r="V42" s="45">
        <f t="shared" si="6"/>
        <v>183961285</v>
      </c>
      <c r="W42" s="45">
        <f t="shared" si="6"/>
        <v>183961285</v>
      </c>
      <c r="X42" s="45">
        <f t="shared" si="6"/>
        <v>151897853</v>
      </c>
      <c r="Y42" s="45">
        <f t="shared" si="6"/>
        <v>32063432</v>
      </c>
      <c r="Z42" s="46">
        <f>+IF(X42&lt;&gt;0,+(Y42/X42)*100,0)</f>
        <v>21.108548519115672</v>
      </c>
      <c r="AA42" s="47">
        <f>+AA25-AA40</f>
        <v>151897853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149553877</v>
      </c>
      <c r="D45" s="18">
        <v>149553877</v>
      </c>
      <c r="E45" s="19">
        <v>144274165</v>
      </c>
      <c r="F45" s="20">
        <v>147338853</v>
      </c>
      <c r="G45" s="20">
        <v>200776605</v>
      </c>
      <c r="H45" s="20">
        <v>170545812</v>
      </c>
      <c r="I45" s="20">
        <v>164435791</v>
      </c>
      <c r="J45" s="20">
        <v>164435791</v>
      </c>
      <c r="K45" s="20">
        <v>166095500</v>
      </c>
      <c r="L45" s="20">
        <v>164669058</v>
      </c>
      <c r="M45" s="20">
        <v>173879191</v>
      </c>
      <c r="N45" s="20">
        <v>173879191</v>
      </c>
      <c r="O45" s="20">
        <v>174175086</v>
      </c>
      <c r="P45" s="20">
        <v>173093310</v>
      </c>
      <c r="Q45" s="20">
        <v>181647211</v>
      </c>
      <c r="R45" s="20">
        <v>181647211</v>
      </c>
      <c r="S45" s="20">
        <v>181581961</v>
      </c>
      <c r="T45" s="20">
        <v>183767239</v>
      </c>
      <c r="U45" s="20">
        <v>179418783</v>
      </c>
      <c r="V45" s="20">
        <v>179418783</v>
      </c>
      <c r="W45" s="20">
        <v>179418783</v>
      </c>
      <c r="X45" s="20">
        <v>147338853</v>
      </c>
      <c r="Y45" s="20">
        <v>32079930</v>
      </c>
      <c r="Z45" s="48">
        <v>21.77</v>
      </c>
      <c r="AA45" s="22">
        <v>147338853</v>
      </c>
    </row>
    <row r="46" spans="1:27" ht="13.5">
      <c r="A46" s="23" t="s">
        <v>67</v>
      </c>
      <c r="B46" s="17"/>
      <c r="C46" s="18">
        <v>5721311</v>
      </c>
      <c r="D46" s="18">
        <v>5721311</v>
      </c>
      <c r="E46" s="19">
        <v>4559000</v>
      </c>
      <c r="F46" s="20">
        <v>4559000</v>
      </c>
      <c r="G46" s="20">
        <v>5696591</v>
      </c>
      <c r="H46" s="20">
        <v>5711874</v>
      </c>
      <c r="I46" s="20">
        <v>4951796</v>
      </c>
      <c r="J46" s="20">
        <v>4951796</v>
      </c>
      <c r="K46" s="20">
        <v>4565008</v>
      </c>
      <c r="L46" s="20">
        <v>4559695</v>
      </c>
      <c r="M46" s="20">
        <v>4561218</v>
      </c>
      <c r="N46" s="20">
        <v>4561218</v>
      </c>
      <c r="O46" s="20">
        <v>4562734</v>
      </c>
      <c r="P46" s="20">
        <v>4559285</v>
      </c>
      <c r="Q46" s="20">
        <v>4553168</v>
      </c>
      <c r="R46" s="20">
        <v>4553168</v>
      </c>
      <c r="S46" s="20">
        <v>4551424</v>
      </c>
      <c r="T46" s="20">
        <v>4640880</v>
      </c>
      <c r="U46" s="20">
        <v>4542502</v>
      </c>
      <c r="V46" s="20">
        <v>4542502</v>
      </c>
      <c r="W46" s="20">
        <v>4542502</v>
      </c>
      <c r="X46" s="20">
        <v>4559000</v>
      </c>
      <c r="Y46" s="20">
        <v>-16498</v>
      </c>
      <c r="Z46" s="48">
        <v>-0.36</v>
      </c>
      <c r="AA46" s="22">
        <v>4559000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155275188</v>
      </c>
      <c r="D48" s="51">
        <f>SUM(D45:D47)</f>
        <v>155275188</v>
      </c>
      <c r="E48" s="52">
        <f t="shared" si="7"/>
        <v>148833165</v>
      </c>
      <c r="F48" s="53">
        <f t="shared" si="7"/>
        <v>151897853</v>
      </c>
      <c r="G48" s="53">
        <f t="shared" si="7"/>
        <v>206473196</v>
      </c>
      <c r="H48" s="53">
        <f t="shared" si="7"/>
        <v>176257686</v>
      </c>
      <c r="I48" s="53">
        <f t="shared" si="7"/>
        <v>169387587</v>
      </c>
      <c r="J48" s="53">
        <f t="shared" si="7"/>
        <v>169387587</v>
      </c>
      <c r="K48" s="53">
        <f t="shared" si="7"/>
        <v>170660508</v>
      </c>
      <c r="L48" s="53">
        <f t="shared" si="7"/>
        <v>169228753</v>
      </c>
      <c r="M48" s="53">
        <f t="shared" si="7"/>
        <v>178440409</v>
      </c>
      <c r="N48" s="53">
        <f t="shared" si="7"/>
        <v>178440409</v>
      </c>
      <c r="O48" s="53">
        <f t="shared" si="7"/>
        <v>178737820</v>
      </c>
      <c r="P48" s="53">
        <f t="shared" si="7"/>
        <v>177652595</v>
      </c>
      <c r="Q48" s="53">
        <f t="shared" si="7"/>
        <v>186200379</v>
      </c>
      <c r="R48" s="53">
        <f t="shared" si="7"/>
        <v>186200379</v>
      </c>
      <c r="S48" s="53">
        <f t="shared" si="7"/>
        <v>186133385</v>
      </c>
      <c r="T48" s="53">
        <f t="shared" si="7"/>
        <v>188408119</v>
      </c>
      <c r="U48" s="53">
        <f t="shared" si="7"/>
        <v>183961285</v>
      </c>
      <c r="V48" s="53">
        <f t="shared" si="7"/>
        <v>183961285</v>
      </c>
      <c r="W48" s="53">
        <f t="shared" si="7"/>
        <v>183961285</v>
      </c>
      <c r="X48" s="53">
        <f t="shared" si="7"/>
        <v>151897853</v>
      </c>
      <c r="Y48" s="53">
        <f t="shared" si="7"/>
        <v>32063432</v>
      </c>
      <c r="Z48" s="54">
        <f>+IF(X48&lt;&gt;0,+(Y48/X48)*100,0)</f>
        <v>21.108548519115672</v>
      </c>
      <c r="AA48" s="55">
        <f>SUM(AA45:AA47)</f>
        <v>151897853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134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1067314000</v>
      </c>
      <c r="D6" s="18">
        <v>1067314000</v>
      </c>
      <c r="E6" s="19">
        <v>1460929000</v>
      </c>
      <c r="F6" s="20">
        <v>1298833000</v>
      </c>
      <c r="G6" s="20">
        <v>1000500</v>
      </c>
      <c r="H6" s="20">
        <v>1667712</v>
      </c>
      <c r="I6" s="20">
        <v>3328659</v>
      </c>
      <c r="J6" s="20">
        <v>3328659</v>
      </c>
      <c r="K6" s="20">
        <v>2754673</v>
      </c>
      <c r="L6" s="20">
        <v>2637920</v>
      </c>
      <c r="M6" s="20">
        <v>5326439</v>
      </c>
      <c r="N6" s="20">
        <v>5326439</v>
      </c>
      <c r="O6" s="20">
        <v>2660991</v>
      </c>
      <c r="P6" s="20">
        <v>4043067</v>
      </c>
      <c r="Q6" s="20">
        <v>5907774</v>
      </c>
      <c r="R6" s="20">
        <v>5907774</v>
      </c>
      <c r="S6" s="20">
        <v>3847154</v>
      </c>
      <c r="T6" s="20">
        <v>4326827</v>
      </c>
      <c r="U6" s="20">
        <v>3728768</v>
      </c>
      <c r="V6" s="20">
        <v>3728768</v>
      </c>
      <c r="W6" s="20">
        <v>3728768</v>
      </c>
      <c r="X6" s="20">
        <v>1298833000</v>
      </c>
      <c r="Y6" s="20">
        <v>-1295104232</v>
      </c>
      <c r="Z6" s="21">
        <v>-99.71</v>
      </c>
      <c r="AA6" s="22">
        <v>1298833000</v>
      </c>
    </row>
    <row r="7" spans="1:27" ht="13.5">
      <c r="A7" s="23" t="s">
        <v>34</v>
      </c>
      <c r="B7" s="17"/>
      <c r="C7" s="18">
        <v>6149940000</v>
      </c>
      <c r="D7" s="18">
        <v>6149940000</v>
      </c>
      <c r="E7" s="19">
        <v>5400000000</v>
      </c>
      <c r="F7" s="20">
        <v>5000000000</v>
      </c>
      <c r="G7" s="20">
        <v>6084664</v>
      </c>
      <c r="H7" s="20">
        <v>6238741</v>
      </c>
      <c r="I7" s="20">
        <v>4779461</v>
      </c>
      <c r="J7" s="20">
        <v>4779461</v>
      </c>
      <c r="K7" s="20">
        <v>4241646</v>
      </c>
      <c r="L7" s="20">
        <v>3907824</v>
      </c>
      <c r="M7" s="20">
        <v>3990137</v>
      </c>
      <c r="N7" s="20">
        <v>3990137</v>
      </c>
      <c r="O7" s="20">
        <v>3830410</v>
      </c>
      <c r="P7" s="20">
        <v>3477593</v>
      </c>
      <c r="Q7" s="20">
        <v>5531695</v>
      </c>
      <c r="R7" s="20">
        <v>5531695</v>
      </c>
      <c r="S7" s="20">
        <v>5238496</v>
      </c>
      <c r="T7" s="20">
        <v>5304619</v>
      </c>
      <c r="U7" s="20">
        <v>5378737</v>
      </c>
      <c r="V7" s="20">
        <v>5378737</v>
      </c>
      <c r="W7" s="20">
        <v>5378737</v>
      </c>
      <c r="X7" s="20">
        <v>5000000000</v>
      </c>
      <c r="Y7" s="20">
        <v>-4994621263</v>
      </c>
      <c r="Z7" s="21">
        <v>-99.89</v>
      </c>
      <c r="AA7" s="22">
        <v>5000000000</v>
      </c>
    </row>
    <row r="8" spans="1:27" ht="13.5">
      <c r="A8" s="23" t="s">
        <v>35</v>
      </c>
      <c r="B8" s="17"/>
      <c r="C8" s="18">
        <v>2879048000</v>
      </c>
      <c r="D8" s="18">
        <v>2879048000</v>
      </c>
      <c r="E8" s="19">
        <v>3235276243</v>
      </c>
      <c r="F8" s="20">
        <v>2965165387</v>
      </c>
      <c r="G8" s="20">
        <v>3054569</v>
      </c>
      <c r="H8" s="20">
        <v>2944533</v>
      </c>
      <c r="I8" s="20">
        <v>2836630</v>
      </c>
      <c r="J8" s="20">
        <v>2836630</v>
      </c>
      <c r="K8" s="20">
        <v>2755175</v>
      </c>
      <c r="L8" s="20">
        <v>2371058</v>
      </c>
      <c r="M8" s="20">
        <v>2997685</v>
      </c>
      <c r="N8" s="20">
        <v>2997685</v>
      </c>
      <c r="O8" s="20">
        <v>2957770</v>
      </c>
      <c r="P8" s="20">
        <v>2745869</v>
      </c>
      <c r="Q8" s="20">
        <v>2721029</v>
      </c>
      <c r="R8" s="20">
        <v>2721029</v>
      </c>
      <c r="S8" s="20">
        <v>2895057</v>
      </c>
      <c r="T8" s="20">
        <v>2582212</v>
      </c>
      <c r="U8" s="20">
        <v>3098641</v>
      </c>
      <c r="V8" s="20">
        <v>3098641</v>
      </c>
      <c r="W8" s="20">
        <v>3098641</v>
      </c>
      <c r="X8" s="20">
        <v>2965165387</v>
      </c>
      <c r="Y8" s="20">
        <v>-2962066746</v>
      </c>
      <c r="Z8" s="21">
        <v>-99.9</v>
      </c>
      <c r="AA8" s="22">
        <v>2965165387</v>
      </c>
    </row>
    <row r="9" spans="1:27" ht="13.5">
      <c r="A9" s="23" t="s">
        <v>36</v>
      </c>
      <c r="B9" s="17"/>
      <c r="C9" s="18">
        <v>2576289000</v>
      </c>
      <c r="D9" s="18">
        <v>2576289000</v>
      </c>
      <c r="E9" s="19">
        <v>2548502030</v>
      </c>
      <c r="F9" s="20">
        <v>2554292030</v>
      </c>
      <c r="G9" s="20">
        <v>2640373</v>
      </c>
      <c r="H9" s="20">
        <v>2549985</v>
      </c>
      <c r="I9" s="20">
        <v>2210469</v>
      </c>
      <c r="J9" s="20">
        <v>2210469</v>
      </c>
      <c r="K9" s="20">
        <v>2494474</v>
      </c>
      <c r="L9" s="20">
        <v>1964841</v>
      </c>
      <c r="M9" s="20">
        <v>2209221</v>
      </c>
      <c r="N9" s="20">
        <v>2209221</v>
      </c>
      <c r="O9" s="20">
        <v>1983377</v>
      </c>
      <c r="P9" s="20">
        <v>4983595</v>
      </c>
      <c r="Q9" s="20">
        <v>1720914</v>
      </c>
      <c r="R9" s="20">
        <v>1720914</v>
      </c>
      <c r="S9" s="20">
        <v>2220215</v>
      </c>
      <c r="T9" s="20">
        <v>2502808</v>
      </c>
      <c r="U9" s="20">
        <v>2992403</v>
      </c>
      <c r="V9" s="20">
        <v>2992403</v>
      </c>
      <c r="W9" s="20">
        <v>2992403</v>
      </c>
      <c r="X9" s="20">
        <v>2554292030</v>
      </c>
      <c r="Y9" s="20">
        <v>-2551299627</v>
      </c>
      <c r="Z9" s="21">
        <v>-99.88</v>
      </c>
      <c r="AA9" s="22">
        <v>2554292030</v>
      </c>
    </row>
    <row r="10" spans="1:27" ht="13.5">
      <c r="A10" s="23" t="s">
        <v>37</v>
      </c>
      <c r="B10" s="17"/>
      <c r="C10" s="18">
        <v>101603000</v>
      </c>
      <c r="D10" s="18">
        <v>101603000</v>
      </c>
      <c r="E10" s="19">
        <v>76139593</v>
      </c>
      <c r="F10" s="20">
        <v>76139593</v>
      </c>
      <c r="G10" s="24">
        <v>73183</v>
      </c>
      <c r="H10" s="24">
        <v>7139</v>
      </c>
      <c r="I10" s="24">
        <v>7139</v>
      </c>
      <c r="J10" s="20">
        <v>7139</v>
      </c>
      <c r="K10" s="24">
        <v>7139</v>
      </c>
      <c r="L10" s="24">
        <v>7139</v>
      </c>
      <c r="M10" s="20">
        <v>7139</v>
      </c>
      <c r="N10" s="24">
        <v>7139</v>
      </c>
      <c r="O10" s="24">
        <v>7139</v>
      </c>
      <c r="P10" s="24">
        <v>7139</v>
      </c>
      <c r="Q10" s="20">
        <v>7139</v>
      </c>
      <c r="R10" s="24">
        <v>7139</v>
      </c>
      <c r="S10" s="24">
        <v>7139</v>
      </c>
      <c r="T10" s="20">
        <v>7139</v>
      </c>
      <c r="U10" s="24">
        <v>7139</v>
      </c>
      <c r="V10" s="24">
        <v>7139</v>
      </c>
      <c r="W10" s="24">
        <v>7139</v>
      </c>
      <c r="X10" s="20">
        <v>76139593</v>
      </c>
      <c r="Y10" s="24">
        <v>-76132454</v>
      </c>
      <c r="Z10" s="25">
        <v>-99.99</v>
      </c>
      <c r="AA10" s="26">
        <v>76139593</v>
      </c>
    </row>
    <row r="11" spans="1:27" ht="13.5">
      <c r="A11" s="23" t="s">
        <v>38</v>
      </c>
      <c r="B11" s="17"/>
      <c r="C11" s="18">
        <v>389622000</v>
      </c>
      <c r="D11" s="18">
        <v>389622000</v>
      </c>
      <c r="E11" s="19">
        <v>278585050</v>
      </c>
      <c r="F11" s="20">
        <v>278005050</v>
      </c>
      <c r="G11" s="20">
        <v>286957</v>
      </c>
      <c r="H11" s="20">
        <v>331831</v>
      </c>
      <c r="I11" s="20">
        <v>316462</v>
      </c>
      <c r="J11" s="20">
        <v>316462</v>
      </c>
      <c r="K11" s="20">
        <v>316572</v>
      </c>
      <c r="L11" s="20">
        <v>334302</v>
      </c>
      <c r="M11" s="20">
        <v>352180</v>
      </c>
      <c r="N11" s="20">
        <v>352180</v>
      </c>
      <c r="O11" s="20">
        <v>351493</v>
      </c>
      <c r="P11" s="20">
        <v>358155</v>
      </c>
      <c r="Q11" s="20">
        <v>329591</v>
      </c>
      <c r="R11" s="20">
        <v>329591</v>
      </c>
      <c r="S11" s="20">
        <v>335669</v>
      </c>
      <c r="T11" s="20">
        <v>374198</v>
      </c>
      <c r="U11" s="20">
        <v>406298</v>
      </c>
      <c r="V11" s="20">
        <v>406298</v>
      </c>
      <c r="W11" s="20">
        <v>406298</v>
      </c>
      <c r="X11" s="20">
        <v>278005050</v>
      </c>
      <c r="Y11" s="20">
        <v>-277598752</v>
      </c>
      <c r="Z11" s="21">
        <v>-99.85</v>
      </c>
      <c r="AA11" s="22">
        <v>278005050</v>
      </c>
    </row>
    <row r="12" spans="1:27" ht="13.5">
      <c r="A12" s="27" t="s">
        <v>39</v>
      </c>
      <c r="B12" s="28"/>
      <c r="C12" s="29">
        <f aca="true" t="shared" si="0" ref="C12:Y12">SUM(C6:C11)</f>
        <v>13163816000</v>
      </c>
      <c r="D12" s="29">
        <f>SUM(D6:D11)</f>
        <v>13163816000</v>
      </c>
      <c r="E12" s="30">
        <f t="shared" si="0"/>
        <v>12999431916</v>
      </c>
      <c r="F12" s="31">
        <f t="shared" si="0"/>
        <v>12172435060</v>
      </c>
      <c r="G12" s="31">
        <f t="shared" si="0"/>
        <v>13140246</v>
      </c>
      <c r="H12" s="31">
        <f t="shared" si="0"/>
        <v>13739941</v>
      </c>
      <c r="I12" s="31">
        <f t="shared" si="0"/>
        <v>13478820</v>
      </c>
      <c r="J12" s="31">
        <f t="shared" si="0"/>
        <v>13478820</v>
      </c>
      <c r="K12" s="31">
        <f t="shared" si="0"/>
        <v>12569679</v>
      </c>
      <c r="L12" s="31">
        <f t="shared" si="0"/>
        <v>11223084</v>
      </c>
      <c r="M12" s="31">
        <f t="shared" si="0"/>
        <v>14882801</v>
      </c>
      <c r="N12" s="31">
        <f t="shared" si="0"/>
        <v>14882801</v>
      </c>
      <c r="O12" s="31">
        <f t="shared" si="0"/>
        <v>11791180</v>
      </c>
      <c r="P12" s="31">
        <f t="shared" si="0"/>
        <v>15615418</v>
      </c>
      <c r="Q12" s="31">
        <f t="shared" si="0"/>
        <v>16218142</v>
      </c>
      <c r="R12" s="31">
        <f t="shared" si="0"/>
        <v>16218142</v>
      </c>
      <c r="S12" s="31">
        <f t="shared" si="0"/>
        <v>14543730</v>
      </c>
      <c r="T12" s="31">
        <f t="shared" si="0"/>
        <v>15097803</v>
      </c>
      <c r="U12" s="31">
        <f t="shared" si="0"/>
        <v>15611986</v>
      </c>
      <c r="V12" s="31">
        <f t="shared" si="0"/>
        <v>15611986</v>
      </c>
      <c r="W12" s="31">
        <f t="shared" si="0"/>
        <v>15611986</v>
      </c>
      <c r="X12" s="31">
        <f t="shared" si="0"/>
        <v>12172435060</v>
      </c>
      <c r="Y12" s="31">
        <f t="shared" si="0"/>
        <v>-12156823074</v>
      </c>
      <c r="Z12" s="32">
        <f>+IF(X12&lt;&gt;0,+(Y12/X12)*100,0)</f>
        <v>-99.87174311530072</v>
      </c>
      <c r="AA12" s="33">
        <f>SUM(AA6:AA11)</f>
        <v>12172435060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91704000</v>
      </c>
      <c r="D15" s="18">
        <v>91704000</v>
      </c>
      <c r="E15" s="19">
        <v>155609777</v>
      </c>
      <c r="F15" s="20">
        <v>156333777</v>
      </c>
      <c r="G15" s="20">
        <v>266840</v>
      </c>
      <c r="H15" s="20">
        <v>16301</v>
      </c>
      <c r="I15" s="20">
        <v>78775</v>
      </c>
      <c r="J15" s="20">
        <v>78775</v>
      </c>
      <c r="K15" s="20">
        <v>315601</v>
      </c>
      <c r="L15" s="20">
        <v>96235</v>
      </c>
      <c r="M15" s="20">
        <v>95577</v>
      </c>
      <c r="N15" s="20">
        <v>95577</v>
      </c>
      <c r="O15" s="20">
        <v>95459</v>
      </c>
      <c r="P15" s="20">
        <v>94648</v>
      </c>
      <c r="Q15" s="20">
        <v>95520</v>
      </c>
      <c r="R15" s="20">
        <v>95520</v>
      </c>
      <c r="S15" s="20">
        <v>95292</v>
      </c>
      <c r="T15" s="20">
        <v>95301</v>
      </c>
      <c r="U15" s="20">
        <v>96203</v>
      </c>
      <c r="V15" s="20">
        <v>96203</v>
      </c>
      <c r="W15" s="20">
        <v>96203</v>
      </c>
      <c r="X15" s="20">
        <v>156333777</v>
      </c>
      <c r="Y15" s="20">
        <v>-156237574</v>
      </c>
      <c r="Z15" s="21">
        <v>-99.94</v>
      </c>
      <c r="AA15" s="22">
        <v>156333777</v>
      </c>
    </row>
    <row r="16" spans="1:27" ht="13.5">
      <c r="A16" s="23" t="s">
        <v>42</v>
      </c>
      <c r="B16" s="17"/>
      <c r="C16" s="18">
        <v>500000000</v>
      </c>
      <c r="D16" s="18">
        <v>500000000</v>
      </c>
      <c r="E16" s="19"/>
      <c r="F16" s="20"/>
      <c r="G16" s="24">
        <v>500000</v>
      </c>
      <c r="H16" s="24">
        <v>500000</v>
      </c>
      <c r="I16" s="24">
        <v>500000</v>
      </c>
      <c r="J16" s="20">
        <v>500000</v>
      </c>
      <c r="K16" s="24">
        <v>500000</v>
      </c>
      <c r="L16" s="24">
        <v>500000</v>
      </c>
      <c r="M16" s="20">
        <v>500000</v>
      </c>
      <c r="N16" s="24">
        <v>500000</v>
      </c>
      <c r="O16" s="24">
        <v>500000</v>
      </c>
      <c r="P16" s="24">
        <v>500000</v>
      </c>
      <c r="Q16" s="20">
        <v>500000</v>
      </c>
      <c r="R16" s="24">
        <v>500000</v>
      </c>
      <c r="S16" s="24">
        <v>500000</v>
      </c>
      <c r="T16" s="20">
        <v>500000</v>
      </c>
      <c r="U16" s="24">
        <v>500000</v>
      </c>
      <c r="V16" s="24">
        <v>500000</v>
      </c>
      <c r="W16" s="24">
        <v>500000</v>
      </c>
      <c r="X16" s="20"/>
      <c r="Y16" s="24">
        <v>500000</v>
      </c>
      <c r="Z16" s="25"/>
      <c r="AA16" s="26"/>
    </row>
    <row r="17" spans="1:27" ht="13.5">
      <c r="A17" s="23" t="s">
        <v>43</v>
      </c>
      <c r="B17" s="17"/>
      <c r="C17" s="18">
        <v>328723000</v>
      </c>
      <c r="D17" s="18">
        <v>328723000</v>
      </c>
      <c r="E17" s="19">
        <v>314825024</v>
      </c>
      <c r="F17" s="20">
        <v>317904024</v>
      </c>
      <c r="G17" s="20">
        <v>260013</v>
      </c>
      <c r="H17" s="20">
        <v>292867</v>
      </c>
      <c r="I17" s="20">
        <v>260959</v>
      </c>
      <c r="J17" s="20">
        <v>260959</v>
      </c>
      <c r="K17" s="20">
        <v>260956</v>
      </c>
      <c r="L17" s="20">
        <v>260956</v>
      </c>
      <c r="M17" s="20">
        <v>260954</v>
      </c>
      <c r="N17" s="20">
        <v>260954</v>
      </c>
      <c r="O17" s="20">
        <v>260954</v>
      </c>
      <c r="P17" s="20">
        <v>260017</v>
      </c>
      <c r="Q17" s="20">
        <v>248795</v>
      </c>
      <c r="R17" s="20">
        <v>248795</v>
      </c>
      <c r="S17" s="20">
        <v>261792</v>
      </c>
      <c r="T17" s="20">
        <v>260017</v>
      </c>
      <c r="U17" s="20">
        <v>259994</v>
      </c>
      <c r="V17" s="20">
        <v>259994</v>
      </c>
      <c r="W17" s="20">
        <v>259994</v>
      </c>
      <c r="X17" s="20">
        <v>317904024</v>
      </c>
      <c r="Y17" s="20">
        <v>-317644030</v>
      </c>
      <c r="Z17" s="21">
        <v>-99.92</v>
      </c>
      <c r="AA17" s="22">
        <v>317904024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724828</v>
      </c>
      <c r="H18" s="20">
        <v>579944</v>
      </c>
      <c r="I18" s="20">
        <v>581580</v>
      </c>
      <c r="J18" s="20">
        <v>581580</v>
      </c>
      <c r="K18" s="20">
        <v>585167</v>
      </c>
      <c r="L18" s="20">
        <v>585167</v>
      </c>
      <c r="M18" s="20">
        <v>585167</v>
      </c>
      <c r="N18" s="20">
        <v>585167</v>
      </c>
      <c r="O18" s="20">
        <v>585167</v>
      </c>
      <c r="P18" s="20">
        <v>584900</v>
      </c>
      <c r="Q18" s="20">
        <v>527790</v>
      </c>
      <c r="R18" s="20">
        <v>527790</v>
      </c>
      <c r="S18" s="20">
        <v>527790</v>
      </c>
      <c r="T18" s="20">
        <v>584900</v>
      </c>
      <c r="U18" s="20">
        <v>583433</v>
      </c>
      <c r="V18" s="20">
        <v>583433</v>
      </c>
      <c r="W18" s="20">
        <v>583433</v>
      </c>
      <c r="X18" s="20"/>
      <c r="Y18" s="20">
        <v>583433</v>
      </c>
      <c r="Z18" s="21"/>
      <c r="AA18" s="22"/>
    </row>
    <row r="19" spans="1:27" ht="13.5">
      <c r="A19" s="23" t="s">
        <v>45</v>
      </c>
      <c r="B19" s="17"/>
      <c r="C19" s="18">
        <v>38123721000</v>
      </c>
      <c r="D19" s="18">
        <v>38123721000</v>
      </c>
      <c r="E19" s="19">
        <v>42986560724</v>
      </c>
      <c r="F19" s="20">
        <v>42915734724</v>
      </c>
      <c r="G19" s="20">
        <v>36245322</v>
      </c>
      <c r="H19" s="20">
        <v>37625331</v>
      </c>
      <c r="I19" s="20">
        <v>37515019</v>
      </c>
      <c r="J19" s="20">
        <v>37515019</v>
      </c>
      <c r="K19" s="20">
        <v>37655939</v>
      </c>
      <c r="L19" s="20">
        <v>38306320</v>
      </c>
      <c r="M19" s="20">
        <v>37854169</v>
      </c>
      <c r="N19" s="20">
        <v>37854169</v>
      </c>
      <c r="O19" s="20">
        <v>37868425</v>
      </c>
      <c r="P19" s="20">
        <v>38476373</v>
      </c>
      <c r="Q19" s="20">
        <v>35989262</v>
      </c>
      <c r="R19" s="20">
        <v>35989262</v>
      </c>
      <c r="S19" s="20">
        <v>36025501</v>
      </c>
      <c r="T19" s="20">
        <v>38163019</v>
      </c>
      <c r="U19" s="20">
        <v>37945534</v>
      </c>
      <c r="V19" s="20">
        <v>37945534</v>
      </c>
      <c r="W19" s="20">
        <v>37945534</v>
      </c>
      <c r="X19" s="20">
        <v>42915734724</v>
      </c>
      <c r="Y19" s="20">
        <v>-42877789190</v>
      </c>
      <c r="Z19" s="21">
        <v>-99.91</v>
      </c>
      <c r="AA19" s="22">
        <v>42915734724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10050</v>
      </c>
      <c r="H21" s="20">
        <v>10512</v>
      </c>
      <c r="I21" s="20">
        <v>10512</v>
      </c>
      <c r="J21" s="20">
        <v>10512</v>
      </c>
      <c r="K21" s="20">
        <v>10512</v>
      </c>
      <c r="L21" s="20">
        <v>10512</v>
      </c>
      <c r="M21" s="20">
        <v>10512</v>
      </c>
      <c r="N21" s="20">
        <v>10512</v>
      </c>
      <c r="O21" s="20">
        <v>10512</v>
      </c>
      <c r="P21" s="20">
        <v>10512</v>
      </c>
      <c r="Q21" s="20">
        <v>10512</v>
      </c>
      <c r="R21" s="20">
        <v>10512</v>
      </c>
      <c r="S21" s="20">
        <v>10512</v>
      </c>
      <c r="T21" s="20">
        <v>10512</v>
      </c>
      <c r="U21" s="20">
        <v>10512</v>
      </c>
      <c r="V21" s="20">
        <v>10512</v>
      </c>
      <c r="W21" s="20">
        <v>10512</v>
      </c>
      <c r="X21" s="20"/>
      <c r="Y21" s="20">
        <v>10512</v>
      </c>
      <c r="Z21" s="21"/>
      <c r="AA21" s="22"/>
    </row>
    <row r="22" spans="1:27" ht="13.5">
      <c r="A22" s="23" t="s">
        <v>48</v>
      </c>
      <c r="B22" s="17"/>
      <c r="C22" s="18">
        <v>773544000</v>
      </c>
      <c r="D22" s="18">
        <v>773544000</v>
      </c>
      <c r="E22" s="19">
        <v>686584253</v>
      </c>
      <c r="F22" s="20">
        <v>685736253</v>
      </c>
      <c r="G22" s="20">
        <v>288311</v>
      </c>
      <c r="H22" s="20">
        <v>361410</v>
      </c>
      <c r="I22" s="20">
        <v>817591</v>
      </c>
      <c r="J22" s="20">
        <v>817591</v>
      </c>
      <c r="K22" s="20">
        <v>359260</v>
      </c>
      <c r="L22" s="20">
        <v>773566</v>
      </c>
      <c r="M22" s="20">
        <v>371426</v>
      </c>
      <c r="N22" s="20">
        <v>371426</v>
      </c>
      <c r="O22" s="20">
        <v>460211</v>
      </c>
      <c r="P22" s="20">
        <v>333245</v>
      </c>
      <c r="Q22" s="20">
        <v>771842</v>
      </c>
      <c r="R22" s="20">
        <v>771842</v>
      </c>
      <c r="S22" s="20">
        <v>771842</v>
      </c>
      <c r="T22" s="20">
        <v>771842</v>
      </c>
      <c r="U22" s="20">
        <v>771842</v>
      </c>
      <c r="V22" s="20">
        <v>771842</v>
      </c>
      <c r="W22" s="20">
        <v>771842</v>
      </c>
      <c r="X22" s="20">
        <v>685736253</v>
      </c>
      <c r="Y22" s="20">
        <v>-684964411</v>
      </c>
      <c r="Z22" s="21">
        <v>-99.89</v>
      </c>
      <c r="AA22" s="22">
        <v>685736253</v>
      </c>
    </row>
    <row r="23" spans="1:27" ht="13.5">
      <c r="A23" s="23" t="s">
        <v>49</v>
      </c>
      <c r="B23" s="17"/>
      <c r="C23" s="18">
        <v>5734000</v>
      </c>
      <c r="D23" s="18">
        <v>5734000</v>
      </c>
      <c r="E23" s="19">
        <v>98730500</v>
      </c>
      <c r="F23" s="20">
        <v>98730500</v>
      </c>
      <c r="G23" s="24">
        <v>72049</v>
      </c>
      <c r="H23" s="24">
        <v>288269</v>
      </c>
      <c r="I23" s="24">
        <v>288269</v>
      </c>
      <c r="J23" s="20">
        <v>288269</v>
      </c>
      <c r="K23" s="24">
        <v>288269</v>
      </c>
      <c r="L23" s="24">
        <v>288269</v>
      </c>
      <c r="M23" s="20">
        <v>288269</v>
      </c>
      <c r="N23" s="24">
        <v>288269</v>
      </c>
      <c r="O23" s="24">
        <v>288269</v>
      </c>
      <c r="P23" s="24">
        <v>288269</v>
      </c>
      <c r="Q23" s="20">
        <v>308959</v>
      </c>
      <c r="R23" s="24">
        <v>308959</v>
      </c>
      <c r="S23" s="24">
        <v>308959</v>
      </c>
      <c r="T23" s="20">
        <v>290630</v>
      </c>
      <c r="U23" s="24">
        <v>290630</v>
      </c>
      <c r="V23" s="24">
        <v>290630</v>
      </c>
      <c r="W23" s="24">
        <v>290630</v>
      </c>
      <c r="X23" s="20">
        <v>98730500</v>
      </c>
      <c r="Y23" s="24">
        <v>-98439870</v>
      </c>
      <c r="Z23" s="25">
        <v>-99.71</v>
      </c>
      <c r="AA23" s="26">
        <v>98730500</v>
      </c>
    </row>
    <row r="24" spans="1:27" ht="13.5">
      <c r="A24" s="27" t="s">
        <v>50</v>
      </c>
      <c r="B24" s="35"/>
      <c r="C24" s="29">
        <f aca="true" t="shared" si="1" ref="C24:Y24">SUM(C15:C23)</f>
        <v>39823426000</v>
      </c>
      <c r="D24" s="29">
        <f>SUM(D15:D23)</f>
        <v>39823426000</v>
      </c>
      <c r="E24" s="36">
        <f t="shared" si="1"/>
        <v>44242310278</v>
      </c>
      <c r="F24" s="37">
        <f t="shared" si="1"/>
        <v>44174439278</v>
      </c>
      <c r="G24" s="37">
        <f t="shared" si="1"/>
        <v>38367413</v>
      </c>
      <c r="H24" s="37">
        <f t="shared" si="1"/>
        <v>39674634</v>
      </c>
      <c r="I24" s="37">
        <f t="shared" si="1"/>
        <v>40052705</v>
      </c>
      <c r="J24" s="37">
        <f t="shared" si="1"/>
        <v>40052705</v>
      </c>
      <c r="K24" s="37">
        <f t="shared" si="1"/>
        <v>39975704</v>
      </c>
      <c r="L24" s="37">
        <f t="shared" si="1"/>
        <v>40821025</v>
      </c>
      <c r="M24" s="37">
        <f t="shared" si="1"/>
        <v>39966074</v>
      </c>
      <c r="N24" s="37">
        <f t="shared" si="1"/>
        <v>39966074</v>
      </c>
      <c r="O24" s="37">
        <f t="shared" si="1"/>
        <v>40068997</v>
      </c>
      <c r="P24" s="37">
        <f t="shared" si="1"/>
        <v>40547964</v>
      </c>
      <c r="Q24" s="37">
        <f t="shared" si="1"/>
        <v>38452680</v>
      </c>
      <c r="R24" s="37">
        <f t="shared" si="1"/>
        <v>38452680</v>
      </c>
      <c r="S24" s="37">
        <f t="shared" si="1"/>
        <v>38501688</v>
      </c>
      <c r="T24" s="37">
        <f t="shared" si="1"/>
        <v>40676221</v>
      </c>
      <c r="U24" s="37">
        <f t="shared" si="1"/>
        <v>40458148</v>
      </c>
      <c r="V24" s="37">
        <f t="shared" si="1"/>
        <v>40458148</v>
      </c>
      <c r="W24" s="37">
        <f t="shared" si="1"/>
        <v>40458148</v>
      </c>
      <c r="X24" s="37">
        <f t="shared" si="1"/>
        <v>44174439278</v>
      </c>
      <c r="Y24" s="37">
        <f t="shared" si="1"/>
        <v>-44133981130</v>
      </c>
      <c r="Z24" s="38">
        <f>+IF(X24&lt;&gt;0,+(Y24/X24)*100,0)</f>
        <v>-99.90841276389409</v>
      </c>
      <c r="AA24" s="39">
        <f>SUM(AA15:AA23)</f>
        <v>44174439278</v>
      </c>
    </row>
    <row r="25" spans="1:27" ht="13.5">
      <c r="A25" s="27" t="s">
        <v>51</v>
      </c>
      <c r="B25" s="28"/>
      <c r="C25" s="29">
        <f aca="true" t="shared" si="2" ref="C25:Y25">+C12+C24</f>
        <v>52987242000</v>
      </c>
      <c r="D25" s="29">
        <f>+D12+D24</f>
        <v>52987242000</v>
      </c>
      <c r="E25" s="30">
        <f t="shared" si="2"/>
        <v>57241742194</v>
      </c>
      <c r="F25" s="31">
        <f t="shared" si="2"/>
        <v>56346874338</v>
      </c>
      <c r="G25" s="31">
        <f t="shared" si="2"/>
        <v>51507659</v>
      </c>
      <c r="H25" s="31">
        <f t="shared" si="2"/>
        <v>53414575</v>
      </c>
      <c r="I25" s="31">
        <f t="shared" si="2"/>
        <v>53531525</v>
      </c>
      <c r="J25" s="31">
        <f t="shared" si="2"/>
        <v>53531525</v>
      </c>
      <c r="K25" s="31">
        <f t="shared" si="2"/>
        <v>52545383</v>
      </c>
      <c r="L25" s="31">
        <f t="shared" si="2"/>
        <v>52044109</v>
      </c>
      <c r="M25" s="31">
        <f t="shared" si="2"/>
        <v>54848875</v>
      </c>
      <c r="N25" s="31">
        <f t="shared" si="2"/>
        <v>54848875</v>
      </c>
      <c r="O25" s="31">
        <f t="shared" si="2"/>
        <v>51860177</v>
      </c>
      <c r="P25" s="31">
        <f t="shared" si="2"/>
        <v>56163382</v>
      </c>
      <c r="Q25" s="31">
        <f t="shared" si="2"/>
        <v>54670822</v>
      </c>
      <c r="R25" s="31">
        <f t="shared" si="2"/>
        <v>54670822</v>
      </c>
      <c r="S25" s="31">
        <f t="shared" si="2"/>
        <v>53045418</v>
      </c>
      <c r="T25" s="31">
        <f t="shared" si="2"/>
        <v>55774024</v>
      </c>
      <c r="U25" s="31">
        <f t="shared" si="2"/>
        <v>56070134</v>
      </c>
      <c r="V25" s="31">
        <f t="shared" si="2"/>
        <v>56070134</v>
      </c>
      <c r="W25" s="31">
        <f t="shared" si="2"/>
        <v>56070134</v>
      </c>
      <c r="X25" s="31">
        <f t="shared" si="2"/>
        <v>56346874338</v>
      </c>
      <c r="Y25" s="31">
        <f t="shared" si="2"/>
        <v>-56290804204</v>
      </c>
      <c r="Z25" s="32">
        <f>+IF(X25&lt;&gt;0,+(Y25/X25)*100,0)</f>
        <v>-99.90049113698186</v>
      </c>
      <c r="AA25" s="33">
        <f>+AA12+AA24</f>
        <v>56346874338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857562000</v>
      </c>
      <c r="D29" s="18">
        <v>857562000</v>
      </c>
      <c r="E29" s="19">
        <v>870544800</v>
      </c>
      <c r="F29" s="20">
        <v>876795000</v>
      </c>
      <c r="G29" s="20">
        <v>851812</v>
      </c>
      <c r="H29" s="20">
        <v>1071792</v>
      </c>
      <c r="I29" s="20">
        <v>2987307</v>
      </c>
      <c r="J29" s="20">
        <v>2987307</v>
      </c>
      <c r="K29" s="20">
        <v>2545120</v>
      </c>
      <c r="L29" s="20">
        <v>2114048</v>
      </c>
      <c r="M29" s="20">
        <v>4386875</v>
      </c>
      <c r="N29" s="20">
        <v>4386875</v>
      </c>
      <c r="O29" s="20">
        <v>1709163</v>
      </c>
      <c r="P29" s="20">
        <v>2497538</v>
      </c>
      <c r="Q29" s="20">
        <v>4470252</v>
      </c>
      <c r="R29" s="20">
        <v>4470252</v>
      </c>
      <c r="S29" s="20">
        <v>1586135</v>
      </c>
      <c r="T29" s="20">
        <v>1864004</v>
      </c>
      <c r="U29" s="20">
        <v>1978493</v>
      </c>
      <c r="V29" s="20">
        <v>1978493</v>
      </c>
      <c r="W29" s="20">
        <v>1978493</v>
      </c>
      <c r="X29" s="20">
        <v>876795000</v>
      </c>
      <c r="Y29" s="20">
        <v>-874816507</v>
      </c>
      <c r="Z29" s="21">
        <v>-99.77</v>
      </c>
      <c r="AA29" s="22">
        <v>876795000</v>
      </c>
    </row>
    <row r="30" spans="1:27" ht="13.5">
      <c r="A30" s="23" t="s">
        <v>55</v>
      </c>
      <c r="B30" s="17"/>
      <c r="C30" s="18">
        <v>993039000</v>
      </c>
      <c r="D30" s="18">
        <v>993039000</v>
      </c>
      <c r="E30" s="19">
        <v>1095000000</v>
      </c>
      <c r="F30" s="20">
        <v>1095000000</v>
      </c>
      <c r="G30" s="20">
        <v>1257000</v>
      </c>
      <c r="H30" s="20">
        <v>996114</v>
      </c>
      <c r="I30" s="20">
        <v>1013377</v>
      </c>
      <c r="J30" s="20">
        <v>1013377</v>
      </c>
      <c r="K30" s="20">
        <v>955358</v>
      </c>
      <c r="L30" s="20">
        <v>944005</v>
      </c>
      <c r="M30" s="20">
        <v>967632</v>
      </c>
      <c r="N30" s="20">
        <v>967632</v>
      </c>
      <c r="O30" s="20">
        <v>967632</v>
      </c>
      <c r="P30" s="20">
        <v>983724</v>
      </c>
      <c r="Q30" s="20">
        <v>1001619</v>
      </c>
      <c r="R30" s="20">
        <v>1001619</v>
      </c>
      <c r="S30" s="20">
        <v>940862</v>
      </c>
      <c r="T30" s="20">
        <v>940862</v>
      </c>
      <c r="U30" s="20">
        <v>992214</v>
      </c>
      <c r="V30" s="20">
        <v>992214</v>
      </c>
      <c r="W30" s="20">
        <v>992214</v>
      </c>
      <c r="X30" s="20">
        <v>1095000000</v>
      </c>
      <c r="Y30" s="20">
        <v>-1094007786</v>
      </c>
      <c r="Z30" s="21">
        <v>-99.91</v>
      </c>
      <c r="AA30" s="22">
        <v>1095000000</v>
      </c>
    </row>
    <row r="31" spans="1:27" ht="13.5">
      <c r="A31" s="23" t="s">
        <v>56</v>
      </c>
      <c r="B31" s="17"/>
      <c r="C31" s="18">
        <v>1533178000</v>
      </c>
      <c r="D31" s="18">
        <v>1533178000</v>
      </c>
      <c r="E31" s="19">
        <v>1314872755</v>
      </c>
      <c r="F31" s="20">
        <v>1336656755</v>
      </c>
      <c r="G31" s="20">
        <v>1256883</v>
      </c>
      <c r="H31" s="20">
        <v>1650870</v>
      </c>
      <c r="I31" s="20">
        <v>1355788</v>
      </c>
      <c r="J31" s="20">
        <v>1355788</v>
      </c>
      <c r="K31" s="20">
        <v>1355788</v>
      </c>
      <c r="L31" s="20">
        <v>1355788</v>
      </c>
      <c r="M31" s="20">
        <v>1355788</v>
      </c>
      <c r="N31" s="20">
        <v>1355788</v>
      </c>
      <c r="O31" s="20">
        <v>1355788</v>
      </c>
      <c r="P31" s="20">
        <v>1859823</v>
      </c>
      <c r="Q31" s="20">
        <v>1621330</v>
      </c>
      <c r="R31" s="20">
        <v>1621330</v>
      </c>
      <c r="S31" s="20">
        <v>1621330</v>
      </c>
      <c r="T31" s="20">
        <v>1621330</v>
      </c>
      <c r="U31" s="20">
        <v>1621330</v>
      </c>
      <c r="V31" s="20">
        <v>1621330</v>
      </c>
      <c r="W31" s="20">
        <v>1621330</v>
      </c>
      <c r="X31" s="20">
        <v>1336656755</v>
      </c>
      <c r="Y31" s="20">
        <v>-1335035425</v>
      </c>
      <c r="Z31" s="21">
        <v>-99.88</v>
      </c>
      <c r="AA31" s="22">
        <v>1336656755</v>
      </c>
    </row>
    <row r="32" spans="1:27" ht="13.5">
      <c r="A32" s="23" t="s">
        <v>57</v>
      </c>
      <c r="B32" s="17"/>
      <c r="C32" s="18">
        <v>7061447000</v>
      </c>
      <c r="D32" s="18">
        <v>7061447000</v>
      </c>
      <c r="E32" s="19">
        <v>5483595500</v>
      </c>
      <c r="F32" s="20">
        <v>5454271500</v>
      </c>
      <c r="G32" s="20">
        <v>6771501</v>
      </c>
      <c r="H32" s="20">
        <v>7093504</v>
      </c>
      <c r="I32" s="20">
        <v>7332549</v>
      </c>
      <c r="J32" s="20">
        <v>7332549</v>
      </c>
      <c r="K32" s="20">
        <v>5494036</v>
      </c>
      <c r="L32" s="20">
        <v>5209898</v>
      </c>
      <c r="M32" s="20">
        <v>4915312</v>
      </c>
      <c r="N32" s="20">
        <v>4915312</v>
      </c>
      <c r="O32" s="20">
        <v>5820764</v>
      </c>
      <c r="P32" s="20">
        <v>5188314</v>
      </c>
      <c r="Q32" s="20">
        <v>6394647</v>
      </c>
      <c r="R32" s="20">
        <v>6394647</v>
      </c>
      <c r="S32" s="20">
        <v>6586991</v>
      </c>
      <c r="T32" s="20">
        <v>6150393</v>
      </c>
      <c r="U32" s="20">
        <v>6750875</v>
      </c>
      <c r="V32" s="20">
        <v>6750875</v>
      </c>
      <c r="W32" s="20">
        <v>6750875</v>
      </c>
      <c r="X32" s="20">
        <v>5454271500</v>
      </c>
      <c r="Y32" s="20">
        <v>-5447520625</v>
      </c>
      <c r="Z32" s="21">
        <v>-99.88</v>
      </c>
      <c r="AA32" s="22">
        <v>5454271500</v>
      </c>
    </row>
    <row r="33" spans="1:27" ht="13.5">
      <c r="A33" s="23" t="s">
        <v>58</v>
      </c>
      <c r="B33" s="17"/>
      <c r="C33" s="18">
        <v>250238000</v>
      </c>
      <c r="D33" s="18">
        <v>250238000</v>
      </c>
      <c r="E33" s="19">
        <v>293848182</v>
      </c>
      <c r="F33" s="20">
        <v>293848181</v>
      </c>
      <c r="G33" s="20">
        <v>33798</v>
      </c>
      <c r="H33" s="20">
        <v>359392</v>
      </c>
      <c r="I33" s="20">
        <v>358720</v>
      </c>
      <c r="J33" s="20">
        <v>358720</v>
      </c>
      <c r="K33" s="20">
        <v>380920</v>
      </c>
      <c r="L33" s="20">
        <v>355583</v>
      </c>
      <c r="M33" s="20">
        <v>355529</v>
      </c>
      <c r="N33" s="20">
        <v>355529</v>
      </c>
      <c r="O33" s="20">
        <v>214102</v>
      </c>
      <c r="P33" s="20">
        <v>212779</v>
      </c>
      <c r="Q33" s="20">
        <v>201385</v>
      </c>
      <c r="R33" s="20">
        <v>201385</v>
      </c>
      <c r="S33" s="20">
        <v>199039</v>
      </c>
      <c r="T33" s="20">
        <v>208468</v>
      </c>
      <c r="U33" s="20">
        <v>208522</v>
      </c>
      <c r="V33" s="20">
        <v>208522</v>
      </c>
      <c r="W33" s="20">
        <v>208522</v>
      </c>
      <c r="X33" s="20">
        <v>293848181</v>
      </c>
      <c r="Y33" s="20">
        <v>-293639659</v>
      </c>
      <c r="Z33" s="21">
        <v>-99.93</v>
      </c>
      <c r="AA33" s="22">
        <v>293848181</v>
      </c>
    </row>
    <row r="34" spans="1:27" ht="13.5">
      <c r="A34" s="27" t="s">
        <v>59</v>
      </c>
      <c r="B34" s="28"/>
      <c r="C34" s="29">
        <f aca="true" t="shared" si="3" ref="C34:Y34">SUM(C29:C33)</f>
        <v>10695464000</v>
      </c>
      <c r="D34" s="29">
        <f>SUM(D29:D33)</f>
        <v>10695464000</v>
      </c>
      <c r="E34" s="30">
        <f t="shared" si="3"/>
        <v>9057861237</v>
      </c>
      <c r="F34" s="31">
        <f t="shared" si="3"/>
        <v>9056571436</v>
      </c>
      <c r="G34" s="31">
        <f t="shared" si="3"/>
        <v>10170994</v>
      </c>
      <c r="H34" s="31">
        <f t="shared" si="3"/>
        <v>11171672</v>
      </c>
      <c r="I34" s="31">
        <f t="shared" si="3"/>
        <v>13047741</v>
      </c>
      <c r="J34" s="31">
        <f t="shared" si="3"/>
        <v>13047741</v>
      </c>
      <c r="K34" s="31">
        <f t="shared" si="3"/>
        <v>10731222</v>
      </c>
      <c r="L34" s="31">
        <f t="shared" si="3"/>
        <v>9979322</v>
      </c>
      <c r="M34" s="31">
        <f t="shared" si="3"/>
        <v>11981136</v>
      </c>
      <c r="N34" s="31">
        <f t="shared" si="3"/>
        <v>11981136</v>
      </c>
      <c r="O34" s="31">
        <f t="shared" si="3"/>
        <v>10067449</v>
      </c>
      <c r="P34" s="31">
        <f t="shared" si="3"/>
        <v>10742178</v>
      </c>
      <c r="Q34" s="31">
        <f t="shared" si="3"/>
        <v>13689233</v>
      </c>
      <c r="R34" s="31">
        <f t="shared" si="3"/>
        <v>13689233</v>
      </c>
      <c r="S34" s="31">
        <f t="shared" si="3"/>
        <v>10934357</v>
      </c>
      <c r="T34" s="31">
        <f t="shared" si="3"/>
        <v>10785057</v>
      </c>
      <c r="U34" s="31">
        <f t="shared" si="3"/>
        <v>11551434</v>
      </c>
      <c r="V34" s="31">
        <f t="shared" si="3"/>
        <v>11551434</v>
      </c>
      <c r="W34" s="31">
        <f t="shared" si="3"/>
        <v>11551434</v>
      </c>
      <c r="X34" s="31">
        <f t="shared" si="3"/>
        <v>9056571436</v>
      </c>
      <c r="Y34" s="31">
        <f t="shared" si="3"/>
        <v>-9045020002</v>
      </c>
      <c r="Z34" s="32">
        <f>+IF(X34&lt;&gt;0,+(Y34/X34)*100,0)</f>
        <v>-99.8724524608277</v>
      </c>
      <c r="AA34" s="33">
        <f>SUM(AA29:AA33)</f>
        <v>9056571436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9376543000</v>
      </c>
      <c r="D37" s="18">
        <v>9376543000</v>
      </c>
      <c r="E37" s="19">
        <v>9525752000</v>
      </c>
      <c r="F37" s="20">
        <v>9525752000</v>
      </c>
      <c r="G37" s="20">
        <v>11884882</v>
      </c>
      <c r="H37" s="20">
        <v>9213899</v>
      </c>
      <c r="I37" s="20">
        <v>9975091</v>
      </c>
      <c r="J37" s="20">
        <v>9975091</v>
      </c>
      <c r="K37" s="20">
        <v>8961716</v>
      </c>
      <c r="L37" s="20">
        <v>8973068</v>
      </c>
      <c r="M37" s="20">
        <v>8741669</v>
      </c>
      <c r="N37" s="20">
        <v>8741669</v>
      </c>
      <c r="O37" s="20">
        <v>8793049</v>
      </c>
      <c r="P37" s="20">
        <v>8737353</v>
      </c>
      <c r="Q37" s="20">
        <v>8532226</v>
      </c>
      <c r="R37" s="20">
        <v>8532226</v>
      </c>
      <c r="S37" s="20">
        <v>8480845</v>
      </c>
      <c r="T37" s="20">
        <v>8480845</v>
      </c>
      <c r="U37" s="20">
        <v>9239533</v>
      </c>
      <c r="V37" s="20">
        <v>9239533</v>
      </c>
      <c r="W37" s="20">
        <v>9239533</v>
      </c>
      <c r="X37" s="20">
        <v>9525752000</v>
      </c>
      <c r="Y37" s="20">
        <v>-9516512467</v>
      </c>
      <c r="Z37" s="21">
        <v>-99.9</v>
      </c>
      <c r="AA37" s="22">
        <v>9525752000</v>
      </c>
    </row>
    <row r="38" spans="1:27" ht="13.5">
      <c r="A38" s="23" t="s">
        <v>58</v>
      </c>
      <c r="B38" s="17"/>
      <c r="C38" s="18">
        <v>3398547000</v>
      </c>
      <c r="D38" s="18">
        <v>3398547000</v>
      </c>
      <c r="E38" s="19">
        <v>3105586156</v>
      </c>
      <c r="F38" s="20">
        <v>3105586155</v>
      </c>
      <c r="G38" s="20">
        <v>274465</v>
      </c>
      <c r="H38" s="20">
        <v>3080682</v>
      </c>
      <c r="I38" s="20">
        <v>3488292</v>
      </c>
      <c r="J38" s="20">
        <v>3488292</v>
      </c>
      <c r="K38" s="20">
        <v>3782602</v>
      </c>
      <c r="L38" s="20">
        <v>3782600</v>
      </c>
      <c r="M38" s="20">
        <v>3488268</v>
      </c>
      <c r="N38" s="20">
        <v>3488268</v>
      </c>
      <c r="O38" s="20">
        <v>3423292</v>
      </c>
      <c r="P38" s="20">
        <v>3431716</v>
      </c>
      <c r="Q38" s="20">
        <v>3079593</v>
      </c>
      <c r="R38" s="20">
        <v>3079593</v>
      </c>
      <c r="S38" s="20">
        <v>3235309</v>
      </c>
      <c r="T38" s="20">
        <v>3390240</v>
      </c>
      <c r="U38" s="20">
        <v>3397167</v>
      </c>
      <c r="V38" s="20">
        <v>3397167</v>
      </c>
      <c r="W38" s="20">
        <v>3397167</v>
      </c>
      <c r="X38" s="20">
        <v>3105586155</v>
      </c>
      <c r="Y38" s="20">
        <v>-3102188988</v>
      </c>
      <c r="Z38" s="21">
        <v>-99.89</v>
      </c>
      <c r="AA38" s="22">
        <v>3105586155</v>
      </c>
    </row>
    <row r="39" spans="1:27" ht="13.5">
      <c r="A39" s="27" t="s">
        <v>61</v>
      </c>
      <c r="B39" s="35"/>
      <c r="C39" s="29">
        <f aca="true" t="shared" si="4" ref="C39:Y39">SUM(C37:C38)</f>
        <v>12775090000</v>
      </c>
      <c r="D39" s="29">
        <f>SUM(D37:D38)</f>
        <v>12775090000</v>
      </c>
      <c r="E39" s="36">
        <f t="shared" si="4"/>
        <v>12631338156</v>
      </c>
      <c r="F39" s="37">
        <f t="shared" si="4"/>
        <v>12631338155</v>
      </c>
      <c r="G39" s="37">
        <f t="shared" si="4"/>
        <v>12159347</v>
      </c>
      <c r="H39" s="37">
        <f t="shared" si="4"/>
        <v>12294581</v>
      </c>
      <c r="I39" s="37">
        <f t="shared" si="4"/>
        <v>13463383</v>
      </c>
      <c r="J39" s="37">
        <f t="shared" si="4"/>
        <v>13463383</v>
      </c>
      <c r="K39" s="37">
        <f t="shared" si="4"/>
        <v>12744318</v>
      </c>
      <c r="L39" s="37">
        <f t="shared" si="4"/>
        <v>12755668</v>
      </c>
      <c r="M39" s="37">
        <f t="shared" si="4"/>
        <v>12229937</v>
      </c>
      <c r="N39" s="37">
        <f t="shared" si="4"/>
        <v>12229937</v>
      </c>
      <c r="O39" s="37">
        <f t="shared" si="4"/>
        <v>12216341</v>
      </c>
      <c r="P39" s="37">
        <f t="shared" si="4"/>
        <v>12169069</v>
      </c>
      <c r="Q39" s="37">
        <f t="shared" si="4"/>
        <v>11611819</v>
      </c>
      <c r="R39" s="37">
        <f t="shared" si="4"/>
        <v>11611819</v>
      </c>
      <c r="S39" s="37">
        <f t="shared" si="4"/>
        <v>11716154</v>
      </c>
      <c r="T39" s="37">
        <f t="shared" si="4"/>
        <v>11871085</v>
      </c>
      <c r="U39" s="37">
        <f t="shared" si="4"/>
        <v>12636700</v>
      </c>
      <c r="V39" s="37">
        <f t="shared" si="4"/>
        <v>12636700</v>
      </c>
      <c r="W39" s="37">
        <f t="shared" si="4"/>
        <v>12636700</v>
      </c>
      <c r="X39" s="37">
        <f t="shared" si="4"/>
        <v>12631338155</v>
      </c>
      <c r="Y39" s="37">
        <f t="shared" si="4"/>
        <v>-12618701455</v>
      </c>
      <c r="Z39" s="38">
        <f>+IF(X39&lt;&gt;0,+(Y39/X39)*100,0)</f>
        <v>-99.89995755125123</v>
      </c>
      <c r="AA39" s="39">
        <f>SUM(AA37:AA38)</f>
        <v>12631338155</v>
      </c>
    </row>
    <row r="40" spans="1:27" ht="13.5">
      <c r="A40" s="27" t="s">
        <v>62</v>
      </c>
      <c r="B40" s="28"/>
      <c r="C40" s="29">
        <f aca="true" t="shared" si="5" ref="C40:Y40">+C34+C39</f>
        <v>23470554000</v>
      </c>
      <c r="D40" s="29">
        <f>+D34+D39</f>
        <v>23470554000</v>
      </c>
      <c r="E40" s="30">
        <f t="shared" si="5"/>
        <v>21689199393</v>
      </c>
      <c r="F40" s="31">
        <f t="shared" si="5"/>
        <v>21687909591</v>
      </c>
      <c r="G40" s="31">
        <f t="shared" si="5"/>
        <v>22330341</v>
      </c>
      <c r="H40" s="31">
        <f t="shared" si="5"/>
        <v>23466253</v>
      </c>
      <c r="I40" s="31">
        <f t="shared" si="5"/>
        <v>26511124</v>
      </c>
      <c r="J40" s="31">
        <f t="shared" si="5"/>
        <v>26511124</v>
      </c>
      <c r="K40" s="31">
        <f t="shared" si="5"/>
        <v>23475540</v>
      </c>
      <c r="L40" s="31">
        <f t="shared" si="5"/>
        <v>22734990</v>
      </c>
      <c r="M40" s="31">
        <f t="shared" si="5"/>
        <v>24211073</v>
      </c>
      <c r="N40" s="31">
        <f t="shared" si="5"/>
        <v>24211073</v>
      </c>
      <c r="O40" s="31">
        <f t="shared" si="5"/>
        <v>22283790</v>
      </c>
      <c r="P40" s="31">
        <f t="shared" si="5"/>
        <v>22911247</v>
      </c>
      <c r="Q40" s="31">
        <f t="shared" si="5"/>
        <v>25301052</v>
      </c>
      <c r="R40" s="31">
        <f t="shared" si="5"/>
        <v>25301052</v>
      </c>
      <c r="S40" s="31">
        <f t="shared" si="5"/>
        <v>22650511</v>
      </c>
      <c r="T40" s="31">
        <f t="shared" si="5"/>
        <v>22656142</v>
      </c>
      <c r="U40" s="31">
        <f t="shared" si="5"/>
        <v>24188134</v>
      </c>
      <c r="V40" s="31">
        <f t="shared" si="5"/>
        <v>24188134</v>
      </c>
      <c r="W40" s="31">
        <f t="shared" si="5"/>
        <v>24188134</v>
      </c>
      <c r="X40" s="31">
        <f t="shared" si="5"/>
        <v>21687909591</v>
      </c>
      <c r="Y40" s="31">
        <f t="shared" si="5"/>
        <v>-21663721457</v>
      </c>
      <c r="Z40" s="32">
        <f>+IF(X40&lt;&gt;0,+(Y40/X40)*100,0)</f>
        <v>-99.88847180546144</v>
      </c>
      <c r="AA40" s="33">
        <f>+AA34+AA39</f>
        <v>21687909591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29516688000</v>
      </c>
      <c r="D42" s="43">
        <f>+D25-D40</f>
        <v>29516688000</v>
      </c>
      <c r="E42" s="44">
        <f t="shared" si="6"/>
        <v>35552542801</v>
      </c>
      <c r="F42" s="45">
        <f t="shared" si="6"/>
        <v>34658964747</v>
      </c>
      <c r="G42" s="45">
        <f t="shared" si="6"/>
        <v>29177318</v>
      </c>
      <c r="H42" s="45">
        <f t="shared" si="6"/>
        <v>29948322</v>
      </c>
      <c r="I42" s="45">
        <f t="shared" si="6"/>
        <v>27020401</v>
      </c>
      <c r="J42" s="45">
        <f t="shared" si="6"/>
        <v>27020401</v>
      </c>
      <c r="K42" s="45">
        <f t="shared" si="6"/>
        <v>29069843</v>
      </c>
      <c r="L42" s="45">
        <f t="shared" si="6"/>
        <v>29309119</v>
      </c>
      <c r="M42" s="45">
        <f t="shared" si="6"/>
        <v>30637802</v>
      </c>
      <c r="N42" s="45">
        <f t="shared" si="6"/>
        <v>30637802</v>
      </c>
      <c r="O42" s="45">
        <f t="shared" si="6"/>
        <v>29576387</v>
      </c>
      <c r="P42" s="45">
        <f t="shared" si="6"/>
        <v>33252135</v>
      </c>
      <c r="Q42" s="45">
        <f t="shared" si="6"/>
        <v>29369770</v>
      </c>
      <c r="R42" s="45">
        <f t="shared" si="6"/>
        <v>29369770</v>
      </c>
      <c r="S42" s="45">
        <f t="shared" si="6"/>
        <v>30394907</v>
      </c>
      <c r="T42" s="45">
        <f t="shared" si="6"/>
        <v>33117882</v>
      </c>
      <c r="U42" s="45">
        <f t="shared" si="6"/>
        <v>31882000</v>
      </c>
      <c r="V42" s="45">
        <f t="shared" si="6"/>
        <v>31882000</v>
      </c>
      <c r="W42" s="45">
        <f t="shared" si="6"/>
        <v>31882000</v>
      </c>
      <c r="X42" s="45">
        <f t="shared" si="6"/>
        <v>34658964747</v>
      </c>
      <c r="Y42" s="45">
        <f t="shared" si="6"/>
        <v>-34627082747</v>
      </c>
      <c r="Z42" s="46">
        <f>+IF(X42&lt;&gt;0,+(Y42/X42)*100,0)</f>
        <v>-99.90801225532057</v>
      </c>
      <c r="AA42" s="47">
        <f>+AA25-AA40</f>
        <v>34658964747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29346324000</v>
      </c>
      <c r="D45" s="18">
        <v>29346324000</v>
      </c>
      <c r="E45" s="19">
        <v>22371696761</v>
      </c>
      <c r="F45" s="20">
        <v>22356343937</v>
      </c>
      <c r="G45" s="20">
        <v>15985061</v>
      </c>
      <c r="H45" s="20">
        <v>16441157</v>
      </c>
      <c r="I45" s="20">
        <v>13500496</v>
      </c>
      <c r="J45" s="20">
        <v>13500496</v>
      </c>
      <c r="K45" s="20">
        <v>15540606</v>
      </c>
      <c r="L45" s="20">
        <v>15757886</v>
      </c>
      <c r="M45" s="20">
        <v>17080438</v>
      </c>
      <c r="N45" s="20">
        <v>17080438</v>
      </c>
      <c r="O45" s="20">
        <v>16014638</v>
      </c>
      <c r="P45" s="20">
        <v>19544296</v>
      </c>
      <c r="Q45" s="20">
        <v>15915465</v>
      </c>
      <c r="R45" s="20">
        <v>15915465</v>
      </c>
      <c r="S45" s="20">
        <v>16934176</v>
      </c>
      <c r="T45" s="20">
        <v>19544850</v>
      </c>
      <c r="U45" s="20">
        <v>18307316</v>
      </c>
      <c r="V45" s="20">
        <v>18307316</v>
      </c>
      <c r="W45" s="20">
        <v>18307316</v>
      </c>
      <c r="X45" s="20">
        <v>22356343937</v>
      </c>
      <c r="Y45" s="20">
        <v>-22338036621</v>
      </c>
      <c r="Z45" s="48">
        <v>-99.92</v>
      </c>
      <c r="AA45" s="22">
        <v>22356343937</v>
      </c>
    </row>
    <row r="46" spans="1:27" ht="13.5">
      <c r="A46" s="23" t="s">
        <v>67</v>
      </c>
      <c r="B46" s="17"/>
      <c r="C46" s="18">
        <v>170364000</v>
      </c>
      <c r="D46" s="18">
        <v>170364000</v>
      </c>
      <c r="E46" s="19">
        <v>13180846040</v>
      </c>
      <c r="F46" s="20">
        <v>12302620809</v>
      </c>
      <c r="G46" s="20">
        <v>13192257</v>
      </c>
      <c r="H46" s="20">
        <v>13507165</v>
      </c>
      <c r="I46" s="20">
        <v>13519905</v>
      </c>
      <c r="J46" s="20">
        <v>13519905</v>
      </c>
      <c r="K46" s="20">
        <v>13529237</v>
      </c>
      <c r="L46" s="20">
        <v>13551233</v>
      </c>
      <c r="M46" s="20">
        <v>13557364</v>
      </c>
      <c r="N46" s="20">
        <v>13557364</v>
      </c>
      <c r="O46" s="20">
        <v>13561749</v>
      </c>
      <c r="P46" s="20">
        <v>13707839</v>
      </c>
      <c r="Q46" s="20">
        <v>13454305</v>
      </c>
      <c r="R46" s="20">
        <v>13454305</v>
      </c>
      <c r="S46" s="20">
        <v>13460731</v>
      </c>
      <c r="T46" s="20">
        <v>13573032</v>
      </c>
      <c r="U46" s="20">
        <v>13574684</v>
      </c>
      <c r="V46" s="20">
        <v>13574684</v>
      </c>
      <c r="W46" s="20">
        <v>13574684</v>
      </c>
      <c r="X46" s="20">
        <v>12302620809</v>
      </c>
      <c r="Y46" s="20">
        <v>-12289046125</v>
      </c>
      <c r="Z46" s="48">
        <v>-99.89</v>
      </c>
      <c r="AA46" s="22">
        <v>12302620809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29516688000</v>
      </c>
      <c r="D48" s="51">
        <f>SUM(D45:D47)</f>
        <v>29516688000</v>
      </c>
      <c r="E48" s="52">
        <f t="shared" si="7"/>
        <v>35552542801</v>
      </c>
      <c r="F48" s="53">
        <f t="shared" si="7"/>
        <v>34658964746</v>
      </c>
      <c r="G48" s="53">
        <f t="shared" si="7"/>
        <v>29177318</v>
      </c>
      <c r="H48" s="53">
        <f t="shared" si="7"/>
        <v>29948322</v>
      </c>
      <c r="I48" s="53">
        <f t="shared" si="7"/>
        <v>27020401</v>
      </c>
      <c r="J48" s="53">
        <f t="shared" si="7"/>
        <v>27020401</v>
      </c>
      <c r="K48" s="53">
        <f t="shared" si="7"/>
        <v>29069843</v>
      </c>
      <c r="L48" s="53">
        <f t="shared" si="7"/>
        <v>29309119</v>
      </c>
      <c r="M48" s="53">
        <f t="shared" si="7"/>
        <v>30637802</v>
      </c>
      <c r="N48" s="53">
        <f t="shared" si="7"/>
        <v>30637802</v>
      </c>
      <c r="O48" s="53">
        <f t="shared" si="7"/>
        <v>29576387</v>
      </c>
      <c r="P48" s="53">
        <f t="shared" si="7"/>
        <v>33252135</v>
      </c>
      <c r="Q48" s="53">
        <f t="shared" si="7"/>
        <v>29369770</v>
      </c>
      <c r="R48" s="53">
        <f t="shared" si="7"/>
        <v>29369770</v>
      </c>
      <c r="S48" s="53">
        <f t="shared" si="7"/>
        <v>30394907</v>
      </c>
      <c r="T48" s="53">
        <f t="shared" si="7"/>
        <v>33117882</v>
      </c>
      <c r="U48" s="53">
        <f t="shared" si="7"/>
        <v>31882000</v>
      </c>
      <c r="V48" s="53">
        <f t="shared" si="7"/>
        <v>31882000</v>
      </c>
      <c r="W48" s="53">
        <f t="shared" si="7"/>
        <v>31882000</v>
      </c>
      <c r="X48" s="53">
        <f t="shared" si="7"/>
        <v>34658964746</v>
      </c>
      <c r="Y48" s="53">
        <f t="shared" si="7"/>
        <v>-34627082746</v>
      </c>
      <c r="Z48" s="54">
        <f>+IF(X48&lt;&gt;0,+(Y48/X48)*100,0)</f>
        <v>-99.90801225531793</v>
      </c>
      <c r="AA48" s="55">
        <f>SUM(AA45:AA47)</f>
        <v>34658964746</v>
      </c>
    </row>
    <row r="49" spans="1:27" ht="13.5">
      <c r="A49" s="56" t="s">
        <v>131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132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133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2015-08-04T06:39:37Z</dcterms:created>
  <dcterms:modified xsi:type="dcterms:W3CDTF">2015-08-04T06:40:52Z</dcterms:modified>
  <cp:category/>
  <cp:version/>
  <cp:contentType/>
  <cp:contentStatus/>
</cp:coreProperties>
</file>