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LIM352" sheetId="2" r:id="rId2"/>
    <sheet name="LIM334" sheetId="3" r:id="rId3"/>
    <sheet name="LIM366" sheetId="4" r:id="rId4"/>
    <sheet name="LIM351" sheetId="5" r:id="rId5"/>
    <sheet name="DC35" sheetId="6" r:id="rId6"/>
    <sheet name="LIM472" sheetId="7" r:id="rId7"/>
    <sheet name="LIM471" sheetId="8" r:id="rId8"/>
    <sheet name="LIM474" sheetId="9" r:id="rId9"/>
    <sheet name="LIM331" sheetId="10" r:id="rId10"/>
    <sheet name="LIM332" sheetId="11" r:id="rId11"/>
    <sheet name="LIM475" sheetId="12" r:id="rId12"/>
    <sheet name="LIM333" sheetId="13" r:id="rId13"/>
    <sheet name="LIM355" sheetId="14" r:id="rId14"/>
    <sheet name="LIM362" sheetId="15" r:id="rId15"/>
    <sheet name="LIM344" sheetId="16" r:id="rId16"/>
    <sheet name="LIM473" sheetId="17" r:id="rId17"/>
    <sheet name="LIM335" sheetId="18" r:id="rId18"/>
    <sheet name="LIM365" sheetId="19" r:id="rId19"/>
    <sheet name="LIM367" sheetId="20" r:id="rId20"/>
    <sheet name="LIM353" sheetId="21" r:id="rId21"/>
    <sheet name="LIM364" sheetId="22" r:id="rId22"/>
    <sheet name="DC33" sheetId="23" r:id="rId23"/>
    <sheet name="LIM341" sheetId="24" r:id="rId24"/>
    <sheet name="LIM342" sheetId="25" r:id="rId25"/>
    <sheet name="LIM354" sheetId="26" r:id="rId26"/>
    <sheet name="DC47" sheetId="27" r:id="rId27"/>
    <sheet name="LIM361" sheetId="28" r:id="rId28"/>
    <sheet name="LIM343" sheetId="29" r:id="rId29"/>
    <sheet name="DC34" sheetId="30" r:id="rId30"/>
    <sheet name="DC36" sheetId="31" r:id="rId31"/>
  </sheets>
  <definedNames>
    <definedName name="_xlnm.Print_Area" localSheetId="22">'DC33'!$A$1:$AA$54</definedName>
    <definedName name="_xlnm.Print_Area" localSheetId="29">'DC34'!$A$1:$AA$54</definedName>
    <definedName name="_xlnm.Print_Area" localSheetId="5">'DC35'!$A$1:$AA$54</definedName>
    <definedName name="_xlnm.Print_Area" localSheetId="30">'DC36'!$A$1:$AA$54</definedName>
    <definedName name="_xlnm.Print_Area" localSheetId="26">'DC47'!$A$1:$AA$54</definedName>
    <definedName name="_xlnm.Print_Area" localSheetId="9">'LIM331'!$A$1:$AA$54</definedName>
    <definedName name="_xlnm.Print_Area" localSheetId="10">'LIM332'!$A$1:$AA$54</definedName>
    <definedName name="_xlnm.Print_Area" localSheetId="12">'LIM333'!$A$1:$AA$54</definedName>
    <definedName name="_xlnm.Print_Area" localSheetId="2">'LIM334'!$A$1:$AA$54</definedName>
    <definedName name="_xlnm.Print_Area" localSheetId="17">'LIM335'!$A$1:$AA$54</definedName>
    <definedName name="_xlnm.Print_Area" localSheetId="23">'LIM341'!$A$1:$AA$54</definedName>
    <definedName name="_xlnm.Print_Area" localSheetId="24">'LIM342'!$A$1:$AA$54</definedName>
    <definedName name="_xlnm.Print_Area" localSheetId="28">'LIM343'!$A$1:$AA$54</definedName>
    <definedName name="_xlnm.Print_Area" localSheetId="15">'LIM344'!$A$1:$AA$54</definedName>
    <definedName name="_xlnm.Print_Area" localSheetId="4">'LIM351'!$A$1:$AA$54</definedName>
    <definedName name="_xlnm.Print_Area" localSheetId="1">'LIM352'!$A$1:$AA$54</definedName>
    <definedName name="_xlnm.Print_Area" localSheetId="20">'LIM353'!$A$1:$AA$54</definedName>
    <definedName name="_xlnm.Print_Area" localSheetId="25">'LIM354'!$A$1:$AA$54</definedName>
    <definedName name="_xlnm.Print_Area" localSheetId="13">'LIM355'!$A$1:$AA$54</definedName>
    <definedName name="_xlnm.Print_Area" localSheetId="27">'LIM361'!$A$1:$AA$54</definedName>
    <definedName name="_xlnm.Print_Area" localSheetId="14">'LIM362'!$A$1:$AA$54</definedName>
    <definedName name="_xlnm.Print_Area" localSheetId="21">'LIM364'!$A$1:$AA$54</definedName>
    <definedName name="_xlnm.Print_Area" localSheetId="18">'LIM365'!$A$1:$AA$54</definedName>
    <definedName name="_xlnm.Print_Area" localSheetId="3">'LIM366'!$A$1:$AA$54</definedName>
    <definedName name="_xlnm.Print_Area" localSheetId="19">'LIM367'!$A$1:$AA$54</definedName>
    <definedName name="_xlnm.Print_Area" localSheetId="7">'LIM471'!$A$1:$AA$54</definedName>
    <definedName name="_xlnm.Print_Area" localSheetId="6">'LIM472'!$A$1:$AA$54</definedName>
    <definedName name="_xlnm.Print_Area" localSheetId="16">'LIM473'!$A$1:$AA$54</definedName>
    <definedName name="_xlnm.Print_Area" localSheetId="8">'LIM474'!$A$1:$AA$54</definedName>
    <definedName name="_xlnm.Print_Area" localSheetId="11">'LIM475'!$A$1:$AA$54</definedName>
    <definedName name="_xlnm.Print_Area" localSheetId="0">'Summary'!$A$1:$AA$54</definedName>
  </definedNames>
  <calcPr calcMode="manual" fullCalcOnLoad="1"/>
</workbook>
</file>

<file path=xl/sharedStrings.xml><?xml version="1.0" encoding="utf-8"?>
<sst xmlns="http://schemas.openxmlformats.org/spreadsheetml/2006/main" count="2418" uniqueCount="104">
  <si>
    <t>Limpopo: Aganang(LIM352) - Table C6 Quarterly Budget Statement - Financial Position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</si>
  <si>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</si>
  <si>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</si>
  <si>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</si>
  <si>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</si>
  <si>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</si>
  <si>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</si>
  <si>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</si>
  <si>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</si>
  <si>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</si>
  <si>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</si>
  <si>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</si>
  <si>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</si>
  <si>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</si>
  <si>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</si>
  <si>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</si>
  <si>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</si>
  <si>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</si>
  <si>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</si>
  <si>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</si>
  <si>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</si>
  <si>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</si>
  <si>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</si>
  <si>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</si>
  <si>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</si>
  <si>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</si>
  <si>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</si>
  <si>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</si>
  <si>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</si>
  <si>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</si>
  <si>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</si>
  <si>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</si>
  <si>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</si>
  <si>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</si>
  <si>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</si>
  <si>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</si>
  <si>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</si>
  <si>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</si>
  <si>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</si>
  <si>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</si>
  <si>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</si>
  <si>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</si>
  <si>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</si>
  <si>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</si>
  <si>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</si>
  <si>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</si>
  <si>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</si>
  <si>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</si>
  <si>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</si>
  <si>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</si>
  <si>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</si>
  <si>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</si>
  <si>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</si>
  <si>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</si>
  <si>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</si>
  <si>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</si>
  <si>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</si>
  <si>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</si>
  <si>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</si>
  <si>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</si>
  <si>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</si>
  <si>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</si>
  <si>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</si>
  <si>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</si>
  <si>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</si>
  <si>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</si>
  <si>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</si>
  <si>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</si>
  <si>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</si>
  <si>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</si>
  <si>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Ba-Phalaborwa(LIM334) - Table C6 Quarterly Budget Statement - Financial Position for 4th Quarter ended 30 June 2015 (Figures Finalised as at 2015/07/31)</t>
  </si>
  <si>
    <t>Limpopo: Bela Bela(LIM366) - Table C6 Quarterly Budget Statement - Financial Position for 4th Quarter ended 30 June 2015 (Figures Finalised as at 2015/07/31)</t>
  </si>
  <si>
    <t>Limpopo: Blouberg(LIM351) - Table C6 Quarterly Budget Statement - Financial Position for 4th Quarter ended 30 June 2015 (Figures Finalised as at 2015/07/31)</t>
  </si>
  <si>
    <t>Limpopo: Capricorn(DC35) - Table C6 Quarterly Budget Statement - Financial Position for 4th Quarter ended 30 June 2015 (Figures Finalised as at 2015/07/31)</t>
  </si>
  <si>
    <t>Limpopo: Elias Motsoaledi(LIM472) - Table C6 Quarterly Budget Statement - Financial Position for 4th Quarter ended 30 June 2015 (Figures Finalised as at 2015/07/31)</t>
  </si>
  <si>
    <t>Limpopo: Ephraim Mogale(LIM471) - Table C6 Quarterly Budget Statement - Financial Position for 4th Quarter ended 30 June 2015 (Figures Finalised as at 2015/07/31)</t>
  </si>
  <si>
    <t>Limpopo: Fetakgomo(LIM474) - Table C6 Quarterly Budget Statement - Financial Position for 4th Quarter ended 30 June 2015 (Figures Finalised as at 2015/07/31)</t>
  </si>
  <si>
    <t>Limpopo: Greater Giyani(LIM331) - Table C6 Quarterly Budget Statement - Financial Position for 4th Quarter ended 30 June 2015 (Figures Finalised as at 2015/07/31)</t>
  </si>
  <si>
    <t>Limpopo: Greater Letaba(LIM332) - Table C6 Quarterly Budget Statement - Financial Position for 4th Quarter ended 30 June 2015 (Figures Finalised as at 2015/07/31)</t>
  </si>
  <si>
    <t>Limpopo: Greater Tubatse(LIM475) - Table C6 Quarterly Budget Statement - Financial Position for 4th Quarter ended 30 June 2015 (Figures Finalised as at 2015/07/31)</t>
  </si>
  <si>
    <t>Limpopo: Greater Tzaneen(LIM333) - Table C6 Quarterly Budget Statement - Financial Position for 4th Quarter ended 30 June 2015 (Figures Finalised as at 2015/07/31)</t>
  </si>
  <si>
    <t>Limpopo: Lepelle-Nkumpi(LIM355) - Table C6 Quarterly Budget Statement - Financial Position for 4th Quarter ended 30 June 2015 (Figures Finalised as at 2015/07/31)</t>
  </si>
  <si>
    <t>Limpopo: Lephalale(LIM362) - Table C6 Quarterly Budget Statement - Financial Position for 4th Quarter ended 30 June 2015 (Figures Finalised as at 2015/07/31)</t>
  </si>
  <si>
    <t>Limpopo: Makhado(LIM344) - Table C6 Quarterly Budget Statement - Financial Position for 4th Quarter ended 30 June 2015 (Figures Finalised as at 2015/07/31)</t>
  </si>
  <si>
    <t>Limpopo: Makhuduthamaga(LIM473) - Table C6 Quarterly Budget Statement - Financial Position for 4th Quarter ended 30 June 2015 (Figures Finalised as at 2015/07/31)</t>
  </si>
  <si>
    <t>Limpopo: Maruleng(LIM335) - Table C6 Quarterly Budget Statement - Financial Position for 4th Quarter ended 30 June 2015 (Figures Finalised as at 2015/07/31)</t>
  </si>
  <si>
    <t>Limpopo: Modimolle(LIM365) - Table C6 Quarterly Budget Statement - Financial Position for 4th Quarter ended 30 June 2015 (Figures Finalised as at 2015/07/31)</t>
  </si>
  <si>
    <t>Limpopo: Mogalakwena(LIM367) - Table C6 Quarterly Budget Statement - Financial Position for 4th Quarter ended 30 June 2015 (Figures Finalised as at 2015/07/31)</t>
  </si>
  <si>
    <t>Limpopo: Molemole(LIM353) - Table C6 Quarterly Budget Statement - Financial Position for 4th Quarter ended 30 June 2015 (Figures Finalised as at 2015/07/31)</t>
  </si>
  <si>
    <t>Limpopo: Mookgopong(LIM364) - Table C6 Quarterly Budget Statement - Financial Position for 4th Quarter ended 30 June 2015 (Figures Finalised as at 2015/07/31)</t>
  </si>
  <si>
    <t>Limpopo: Mopani(DC33) - Table C6 Quarterly Budget Statement - Financial Position for 4th Quarter ended 30 June 2015 (Figures Finalised as at 2015/07/31)</t>
  </si>
  <si>
    <t>Limpopo: Musina(LIM341) - Table C6 Quarterly Budget Statement - Financial Position for 4th Quarter ended 30 June 2015 (Figures Finalised as at 2015/07/31)</t>
  </si>
  <si>
    <t>Limpopo: Mutale(LIM342) - Table C6 Quarterly Budget Statement - Financial Position for 4th Quarter ended 30 June 2015 (Figures Finalised as at 2015/07/31)</t>
  </si>
  <si>
    <t>Limpopo: Polokwane(LIM354) - Table C6 Quarterly Budget Statement - Financial Position for 4th Quarter ended 30 June 2015 (Figures Finalised as at 2015/07/31)</t>
  </si>
  <si>
    <t>Limpopo: Sekhukhune(DC47) - Table C6 Quarterly Budget Statement - Financial Position for 4th Quarter ended 30 June 2015 (Figures Finalised as at 2015/07/31)</t>
  </si>
  <si>
    <t>Limpopo: Thabazimbi(LIM361) - Table C6 Quarterly Budget Statement - Financial Position for 4th Quarter ended 30 June 2015 (Figures Finalised as at 2015/07/31)</t>
  </si>
  <si>
    <t>Limpopo: Thulamela(LIM343) - Table C6 Quarterly Budget Statement - Financial Position for 4th Quarter ended 30 June 2015 (Figures Finalised as at 2015/07/31)</t>
  </si>
  <si>
    <t>Limpopo: Vhembe(DC34) - Table C6 Quarterly Budget Statement - Financial Position for 4th Quarter ended 30 June 2015 (Figures Finalised as at 2015/07/31)</t>
  </si>
  <si>
    <t>Limpopo: Waterberg(DC36) - Table C6 Quarterly Budget Statement - Financial Position for 4th Quarter ended 30 June 2015 (Figures Finalised as at 2015/07/31)</t>
  </si>
  <si>
    <t>Summary - Table C6 Quarterly Budget Statement - Financial Position for 4th Quarter ended 30 June 2015 (Figures Finalised as at 2015/07/31)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</si>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</sst>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1590547499</v>
      </c>
      <c r="D6" s="18"/>
      <c r="E6" s="19">
        <v>506271656</v>
      </c>
      <c r="F6" s="20">
        <v>697700715</v>
      </c>
      <c r="G6" s="20">
        <v>2452062645</v>
      </c>
      <c r="H6" s="20">
        <v>1800174701</v>
      </c>
      <c r="I6" s="20">
        <v>1526719880</v>
      </c>
      <c r="J6" s="20">
        <v>1526719880</v>
      </c>
      <c r="K6" s="20">
        <v>1534517109</v>
      </c>
      <c r="L6" s="20">
        <v>1836804410</v>
      </c>
      <c r="M6" s="20">
        <v>2074198861</v>
      </c>
      <c r="N6" s="20">
        <v>2074198861</v>
      </c>
      <c r="O6" s="20">
        <v>1641790228</v>
      </c>
      <c r="P6" s="20">
        <v>1340914581</v>
      </c>
      <c r="Q6" s="20">
        <v>2270342739</v>
      </c>
      <c r="R6" s="20">
        <v>2270342739</v>
      </c>
      <c r="S6" s="20">
        <v>1946338730</v>
      </c>
      <c r="T6" s="20">
        <v>1458686644</v>
      </c>
      <c r="U6" s="20">
        <v>1140582078</v>
      </c>
      <c r="V6" s="20">
        <v>1411966152</v>
      </c>
      <c r="W6" s="20">
        <v>1411966152</v>
      </c>
      <c r="X6" s="20">
        <v>697700715</v>
      </c>
      <c r="Y6" s="20">
        <v>714265437</v>
      </c>
      <c r="Z6" s="21">
        <v>102.37</v>
      </c>
      <c r="AA6" s="22">
        <v>697700715</v>
      </c>
    </row>
    <row r="7" spans="1:27" ht="13.5">
      <c r="A7" s="23" t="s">
        <v>34</v>
      </c>
      <c r="B7" s="17"/>
      <c r="C7" s="18">
        <v>676329223</v>
      </c>
      <c r="D7" s="18"/>
      <c r="E7" s="19">
        <v>1002491231</v>
      </c>
      <c r="F7" s="20">
        <v>939024197</v>
      </c>
      <c r="G7" s="20">
        <v>1374211366</v>
      </c>
      <c r="H7" s="20">
        <v>1665801015</v>
      </c>
      <c r="I7" s="20">
        <v>1488536812</v>
      </c>
      <c r="J7" s="20">
        <v>1488536812</v>
      </c>
      <c r="K7" s="20">
        <v>1162256319</v>
      </c>
      <c r="L7" s="20">
        <v>1307971787</v>
      </c>
      <c r="M7" s="20">
        <v>1216098623</v>
      </c>
      <c r="N7" s="20">
        <v>1216098623</v>
      </c>
      <c r="O7" s="20">
        <v>1387584167</v>
      </c>
      <c r="P7" s="20">
        <v>1439017314</v>
      </c>
      <c r="Q7" s="20">
        <v>1694463471</v>
      </c>
      <c r="R7" s="20">
        <v>1694463471</v>
      </c>
      <c r="S7" s="20">
        <v>1890389101</v>
      </c>
      <c r="T7" s="20">
        <v>1738904702</v>
      </c>
      <c r="U7" s="20">
        <v>1564308333</v>
      </c>
      <c r="V7" s="20">
        <v>1564308333</v>
      </c>
      <c r="W7" s="20">
        <v>1564308333</v>
      </c>
      <c r="X7" s="20">
        <v>939024197</v>
      </c>
      <c r="Y7" s="20">
        <v>625284136</v>
      </c>
      <c r="Z7" s="21">
        <v>66.59</v>
      </c>
      <c r="AA7" s="22">
        <v>939024197</v>
      </c>
    </row>
    <row r="8" spans="1:27" ht="13.5">
      <c r="A8" s="23" t="s">
        <v>35</v>
      </c>
      <c r="B8" s="17"/>
      <c r="C8" s="18">
        <v>1413082179</v>
      </c>
      <c r="D8" s="18"/>
      <c r="E8" s="19">
        <v>1988947718</v>
      </c>
      <c r="F8" s="20">
        <v>1502241726</v>
      </c>
      <c r="G8" s="20">
        <v>2513996489</v>
      </c>
      <c r="H8" s="20">
        <v>2056783696</v>
      </c>
      <c r="I8" s="20">
        <v>2151999110</v>
      </c>
      <c r="J8" s="20">
        <v>2151999110</v>
      </c>
      <c r="K8" s="20">
        <v>1914019171</v>
      </c>
      <c r="L8" s="20">
        <v>1761148288</v>
      </c>
      <c r="M8" s="20">
        <v>2207403841</v>
      </c>
      <c r="N8" s="20">
        <v>2207403841</v>
      </c>
      <c r="O8" s="20">
        <v>2275120450</v>
      </c>
      <c r="P8" s="20">
        <v>2387781356</v>
      </c>
      <c r="Q8" s="20">
        <v>1958009616</v>
      </c>
      <c r="R8" s="20">
        <v>1958009616</v>
      </c>
      <c r="S8" s="20">
        <v>2021997483</v>
      </c>
      <c r="T8" s="20">
        <v>2062475650</v>
      </c>
      <c r="U8" s="20">
        <v>2071505296</v>
      </c>
      <c r="V8" s="20">
        <v>2269645795</v>
      </c>
      <c r="W8" s="20">
        <v>2269645795</v>
      </c>
      <c r="X8" s="20">
        <v>1502241726</v>
      </c>
      <c r="Y8" s="20">
        <v>767404069</v>
      </c>
      <c r="Z8" s="21">
        <v>51.08</v>
      </c>
      <c r="AA8" s="22">
        <v>1502241726</v>
      </c>
    </row>
    <row r="9" spans="1:27" ht="13.5">
      <c r="A9" s="23" t="s">
        <v>36</v>
      </c>
      <c r="B9" s="17"/>
      <c r="C9" s="18">
        <v>1442454064</v>
      </c>
      <c r="D9" s="18"/>
      <c r="E9" s="19">
        <v>744376240</v>
      </c>
      <c r="F9" s="20">
        <v>961345794</v>
      </c>
      <c r="G9" s="20">
        <v>666233634</v>
      </c>
      <c r="H9" s="20">
        <v>820913842</v>
      </c>
      <c r="I9" s="20">
        <v>636595404</v>
      </c>
      <c r="J9" s="20">
        <v>636595404</v>
      </c>
      <c r="K9" s="20">
        <v>736162563</v>
      </c>
      <c r="L9" s="20">
        <v>677568993</v>
      </c>
      <c r="M9" s="20">
        <v>695937314</v>
      </c>
      <c r="N9" s="20">
        <v>695937314</v>
      </c>
      <c r="O9" s="20">
        <v>589575034</v>
      </c>
      <c r="P9" s="20">
        <v>731355503</v>
      </c>
      <c r="Q9" s="20">
        <v>760342105</v>
      </c>
      <c r="R9" s="20">
        <v>760342105</v>
      </c>
      <c r="S9" s="20">
        <v>777469035</v>
      </c>
      <c r="T9" s="20">
        <v>839200207</v>
      </c>
      <c r="U9" s="20">
        <v>887080695</v>
      </c>
      <c r="V9" s="20">
        <v>919808075</v>
      </c>
      <c r="W9" s="20">
        <v>919808075</v>
      </c>
      <c r="X9" s="20">
        <v>961345794</v>
      </c>
      <c r="Y9" s="20">
        <v>-41537719</v>
      </c>
      <c r="Z9" s="21">
        <v>-4.32</v>
      </c>
      <c r="AA9" s="22">
        <v>961345794</v>
      </c>
    </row>
    <row r="10" spans="1:27" ht="13.5">
      <c r="A10" s="23" t="s">
        <v>37</v>
      </c>
      <c r="B10" s="17"/>
      <c r="C10" s="18">
        <v>402750771</v>
      </c>
      <c r="D10" s="18"/>
      <c r="E10" s="19">
        <v>31294805</v>
      </c>
      <c r="F10" s="20">
        <v>62501247</v>
      </c>
      <c r="G10" s="24">
        <v>8411794</v>
      </c>
      <c r="H10" s="24">
        <v>6065299</v>
      </c>
      <c r="I10" s="24">
        <v>23413565</v>
      </c>
      <c r="J10" s="20">
        <v>23413565</v>
      </c>
      <c r="K10" s="24">
        <v>6264791</v>
      </c>
      <c r="L10" s="24">
        <v>6319902</v>
      </c>
      <c r="M10" s="20">
        <v>13035572</v>
      </c>
      <c r="N10" s="24">
        <v>13035572</v>
      </c>
      <c r="O10" s="24">
        <v>13048065</v>
      </c>
      <c r="P10" s="24">
        <v>13054363</v>
      </c>
      <c r="Q10" s="20">
        <v>13060746</v>
      </c>
      <c r="R10" s="24">
        <v>13060746</v>
      </c>
      <c r="S10" s="24">
        <v>13002423</v>
      </c>
      <c r="T10" s="20">
        <v>13002759</v>
      </c>
      <c r="U10" s="24">
        <v>12819163</v>
      </c>
      <c r="V10" s="24">
        <v>12819163</v>
      </c>
      <c r="W10" s="24">
        <v>12819163</v>
      </c>
      <c r="X10" s="20">
        <v>62501247</v>
      </c>
      <c r="Y10" s="24">
        <v>-49682084</v>
      </c>
      <c r="Z10" s="25">
        <v>-79.49</v>
      </c>
      <c r="AA10" s="26">
        <v>62501247</v>
      </c>
    </row>
    <row r="11" spans="1:27" ht="13.5">
      <c r="A11" s="23" t="s">
        <v>38</v>
      </c>
      <c r="B11" s="17"/>
      <c r="C11" s="18">
        <v>419314286</v>
      </c>
      <c r="D11" s="18"/>
      <c r="E11" s="19">
        <v>380511976</v>
      </c>
      <c r="F11" s="20">
        <v>377803148</v>
      </c>
      <c r="G11" s="20">
        <v>553729462</v>
      </c>
      <c r="H11" s="20">
        <v>357690402</v>
      </c>
      <c r="I11" s="20">
        <v>365165399</v>
      </c>
      <c r="J11" s="20">
        <v>365165399</v>
      </c>
      <c r="K11" s="20">
        <v>353031220</v>
      </c>
      <c r="L11" s="20">
        <v>355550811</v>
      </c>
      <c r="M11" s="20">
        <v>240005597</v>
      </c>
      <c r="N11" s="20">
        <v>240005597</v>
      </c>
      <c r="O11" s="20">
        <v>342242710</v>
      </c>
      <c r="P11" s="20">
        <v>340401669</v>
      </c>
      <c r="Q11" s="20">
        <v>340788739</v>
      </c>
      <c r="R11" s="20">
        <v>340788739</v>
      </c>
      <c r="S11" s="20">
        <v>332747199</v>
      </c>
      <c r="T11" s="20">
        <v>329751810</v>
      </c>
      <c r="U11" s="20">
        <v>337987463</v>
      </c>
      <c r="V11" s="20">
        <v>338755231</v>
      </c>
      <c r="W11" s="20">
        <v>338755231</v>
      </c>
      <c r="X11" s="20">
        <v>377803148</v>
      </c>
      <c r="Y11" s="20">
        <v>-39047917</v>
      </c>
      <c r="Z11" s="21">
        <v>-10.34</v>
      </c>
      <c r="AA11" s="22">
        <v>377803148</v>
      </c>
    </row>
    <row r="12" spans="1:27" ht="13.5">
      <c r="A12" s="27" t="s">
        <v>39</v>
      </c>
      <c r="B12" s="28"/>
      <c r="C12" s="29">
        <f aca="true" t="shared" si="0" ref="C12:Y12">SUM(C6:C11)</f>
        <v>5944478022</v>
      </c>
      <c r="D12" s="29">
        <f>SUM(D6:D11)</f>
        <v>0</v>
      </c>
      <c r="E12" s="30">
        <f t="shared" si="0"/>
        <v>4653893626</v>
      </c>
      <c r="F12" s="31">
        <f t="shared" si="0"/>
        <v>4540616827</v>
      </c>
      <c r="G12" s="31">
        <f t="shared" si="0"/>
        <v>7568645390</v>
      </c>
      <c r="H12" s="31">
        <f t="shared" si="0"/>
        <v>6707428955</v>
      </c>
      <c r="I12" s="31">
        <f t="shared" si="0"/>
        <v>6192430170</v>
      </c>
      <c r="J12" s="31">
        <f t="shared" si="0"/>
        <v>6192430170</v>
      </c>
      <c r="K12" s="31">
        <f t="shared" si="0"/>
        <v>5706251173</v>
      </c>
      <c r="L12" s="31">
        <f t="shared" si="0"/>
        <v>5945364191</v>
      </c>
      <c r="M12" s="31">
        <f t="shared" si="0"/>
        <v>6446679808</v>
      </c>
      <c r="N12" s="31">
        <f t="shared" si="0"/>
        <v>6446679808</v>
      </c>
      <c r="O12" s="31">
        <f t="shared" si="0"/>
        <v>6249360654</v>
      </c>
      <c r="P12" s="31">
        <f t="shared" si="0"/>
        <v>6252524786</v>
      </c>
      <c r="Q12" s="31">
        <f t="shared" si="0"/>
        <v>7037007416</v>
      </c>
      <c r="R12" s="31">
        <f t="shared" si="0"/>
        <v>7037007416</v>
      </c>
      <c r="S12" s="31">
        <f t="shared" si="0"/>
        <v>6981943971</v>
      </c>
      <c r="T12" s="31">
        <f t="shared" si="0"/>
        <v>6442021772</v>
      </c>
      <c r="U12" s="31">
        <f t="shared" si="0"/>
        <v>6014283028</v>
      </c>
      <c r="V12" s="31">
        <f t="shared" si="0"/>
        <v>6517302749</v>
      </c>
      <c r="W12" s="31">
        <f t="shared" si="0"/>
        <v>6517302749</v>
      </c>
      <c r="X12" s="31">
        <f t="shared" si="0"/>
        <v>4540616827</v>
      </c>
      <c r="Y12" s="31">
        <f t="shared" si="0"/>
        <v>1976685922</v>
      </c>
      <c r="Z12" s="32">
        <f>+IF(X12&lt;&gt;0,+(Y12/X12)*100,0)</f>
        <v>43.53342282145403</v>
      </c>
      <c r="AA12" s="33">
        <f>SUM(AA6:AA11)</f>
        <v>4540616827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9270533</v>
      </c>
      <c r="D15" s="18"/>
      <c r="E15" s="19">
        <v>11417349</v>
      </c>
      <c r="F15" s="20">
        <v>11437349</v>
      </c>
      <c r="G15" s="20">
        <v>17007155</v>
      </c>
      <c r="H15" s="20">
        <v>16963188</v>
      </c>
      <c r="I15" s="20">
        <v>16395664</v>
      </c>
      <c r="J15" s="20">
        <v>16395664</v>
      </c>
      <c r="K15" s="20">
        <v>16380030</v>
      </c>
      <c r="L15" s="20">
        <v>16364278</v>
      </c>
      <c r="M15" s="20">
        <v>9565023</v>
      </c>
      <c r="N15" s="20">
        <v>9565023</v>
      </c>
      <c r="O15" s="20">
        <v>9549035</v>
      </c>
      <c r="P15" s="20">
        <v>16316311</v>
      </c>
      <c r="Q15" s="20">
        <v>8266409</v>
      </c>
      <c r="R15" s="20">
        <v>8266409</v>
      </c>
      <c r="S15" s="20">
        <v>8266063</v>
      </c>
      <c r="T15" s="20">
        <v>8265710</v>
      </c>
      <c r="U15" s="20">
        <v>8265710</v>
      </c>
      <c r="V15" s="20">
        <v>8265710</v>
      </c>
      <c r="W15" s="20">
        <v>8265710</v>
      </c>
      <c r="X15" s="20">
        <v>11437349</v>
      </c>
      <c r="Y15" s="20">
        <v>-3171639</v>
      </c>
      <c r="Z15" s="21">
        <v>-27.73</v>
      </c>
      <c r="AA15" s="22">
        <v>11437349</v>
      </c>
    </row>
    <row r="16" spans="1:27" ht="13.5">
      <c r="A16" s="23" t="s">
        <v>42</v>
      </c>
      <c r="B16" s="17"/>
      <c r="C16" s="18">
        <v>104859367</v>
      </c>
      <c r="D16" s="18"/>
      <c r="E16" s="19">
        <v>88949771</v>
      </c>
      <c r="F16" s="20">
        <v>91341381</v>
      </c>
      <c r="G16" s="24">
        <v>337331066</v>
      </c>
      <c r="H16" s="24">
        <v>376380087</v>
      </c>
      <c r="I16" s="24">
        <v>294165926</v>
      </c>
      <c r="J16" s="20">
        <v>294165926</v>
      </c>
      <c r="K16" s="24">
        <v>441467526</v>
      </c>
      <c r="L16" s="24">
        <v>342277340</v>
      </c>
      <c r="M16" s="20">
        <v>329356821</v>
      </c>
      <c r="N16" s="24">
        <v>329356821</v>
      </c>
      <c r="O16" s="24">
        <v>244447442</v>
      </c>
      <c r="P16" s="24">
        <v>212629548</v>
      </c>
      <c r="Q16" s="20">
        <v>185349282</v>
      </c>
      <c r="R16" s="24">
        <v>185349282</v>
      </c>
      <c r="S16" s="24">
        <v>241123245</v>
      </c>
      <c r="T16" s="20">
        <v>241615329</v>
      </c>
      <c r="U16" s="24">
        <v>335589530</v>
      </c>
      <c r="V16" s="24">
        <v>335589530</v>
      </c>
      <c r="W16" s="24">
        <v>335589530</v>
      </c>
      <c r="X16" s="20">
        <v>91341381</v>
      </c>
      <c r="Y16" s="24">
        <v>244248149</v>
      </c>
      <c r="Z16" s="25">
        <v>267.4</v>
      </c>
      <c r="AA16" s="26">
        <v>91341381</v>
      </c>
    </row>
    <row r="17" spans="1:27" ht="13.5">
      <c r="A17" s="23" t="s">
        <v>43</v>
      </c>
      <c r="B17" s="17"/>
      <c r="C17" s="18">
        <v>1276594829</v>
      </c>
      <c r="D17" s="18"/>
      <c r="E17" s="19">
        <v>851559203</v>
      </c>
      <c r="F17" s="20">
        <v>715330184</v>
      </c>
      <c r="G17" s="20">
        <v>562393665</v>
      </c>
      <c r="H17" s="20">
        <v>882870490</v>
      </c>
      <c r="I17" s="20">
        <v>882870490</v>
      </c>
      <c r="J17" s="20">
        <v>882870490</v>
      </c>
      <c r="K17" s="20">
        <v>882870490</v>
      </c>
      <c r="L17" s="20">
        <v>842433237</v>
      </c>
      <c r="M17" s="20">
        <v>890797800</v>
      </c>
      <c r="N17" s="20">
        <v>890797800</v>
      </c>
      <c r="O17" s="20">
        <v>902851951</v>
      </c>
      <c r="P17" s="20">
        <v>902851951</v>
      </c>
      <c r="Q17" s="20">
        <v>902851951</v>
      </c>
      <c r="R17" s="20">
        <v>902851951</v>
      </c>
      <c r="S17" s="20">
        <v>727710988</v>
      </c>
      <c r="T17" s="20">
        <v>885839198</v>
      </c>
      <c r="U17" s="20">
        <v>901701754</v>
      </c>
      <c r="V17" s="20">
        <v>902873254</v>
      </c>
      <c r="W17" s="20">
        <v>902873254</v>
      </c>
      <c r="X17" s="20">
        <v>715330184</v>
      </c>
      <c r="Y17" s="20">
        <v>187543070</v>
      </c>
      <c r="Z17" s="21">
        <v>26.22</v>
      </c>
      <c r="AA17" s="22">
        <v>715330184</v>
      </c>
    </row>
    <row r="18" spans="1:27" ht="13.5">
      <c r="A18" s="23" t="s">
        <v>44</v>
      </c>
      <c r="B18" s="17"/>
      <c r="C18" s="18"/>
      <c r="D18" s="18"/>
      <c r="E18" s="19">
        <v>8217389</v>
      </c>
      <c r="F18" s="20">
        <v>8217389</v>
      </c>
      <c r="G18" s="20">
        <v>154662464</v>
      </c>
      <c r="H18" s="20">
        <v>200202209</v>
      </c>
      <c r="I18" s="20">
        <v>209801450</v>
      </c>
      <c r="J18" s="20">
        <v>209801450</v>
      </c>
      <c r="K18" s="20">
        <v>200223513</v>
      </c>
      <c r="L18" s="20">
        <v>200202209</v>
      </c>
      <c r="M18" s="20">
        <v>200223513</v>
      </c>
      <c r="N18" s="20">
        <v>200223513</v>
      </c>
      <c r="O18" s="20">
        <v>200223513</v>
      </c>
      <c r="P18" s="20">
        <v>200202209</v>
      </c>
      <c r="Q18" s="20">
        <v>200202209</v>
      </c>
      <c r="R18" s="20">
        <v>200202209</v>
      </c>
      <c r="S18" s="20">
        <v>200202209</v>
      </c>
      <c r="T18" s="20">
        <v>200202209</v>
      </c>
      <c r="U18" s="20">
        <v>209801450</v>
      </c>
      <c r="V18" s="20">
        <v>209801450</v>
      </c>
      <c r="W18" s="20">
        <v>209801450</v>
      </c>
      <c r="X18" s="20">
        <v>8217389</v>
      </c>
      <c r="Y18" s="20">
        <v>201584061</v>
      </c>
      <c r="Z18" s="21">
        <v>2453.14</v>
      </c>
      <c r="AA18" s="22">
        <v>8217389</v>
      </c>
    </row>
    <row r="19" spans="1:27" ht="13.5">
      <c r="A19" s="23" t="s">
        <v>45</v>
      </c>
      <c r="B19" s="17"/>
      <c r="C19" s="18">
        <v>32426356811</v>
      </c>
      <c r="D19" s="18"/>
      <c r="E19" s="19">
        <v>33775918975</v>
      </c>
      <c r="F19" s="20">
        <v>36416852867</v>
      </c>
      <c r="G19" s="20">
        <v>25825421299</v>
      </c>
      <c r="H19" s="20">
        <v>25362032167</v>
      </c>
      <c r="I19" s="20">
        <v>24625468130</v>
      </c>
      <c r="J19" s="20">
        <v>24625468130</v>
      </c>
      <c r="K19" s="20">
        <v>33278329667</v>
      </c>
      <c r="L19" s="20">
        <v>20772547022</v>
      </c>
      <c r="M19" s="20">
        <v>23003176212</v>
      </c>
      <c r="N19" s="20">
        <v>23003176212</v>
      </c>
      <c r="O19" s="20">
        <v>23488721760</v>
      </c>
      <c r="P19" s="20">
        <v>22075649786</v>
      </c>
      <c r="Q19" s="20">
        <v>23253237181</v>
      </c>
      <c r="R19" s="20">
        <v>23253237181</v>
      </c>
      <c r="S19" s="20">
        <v>22746314229</v>
      </c>
      <c r="T19" s="20">
        <v>23405891510</v>
      </c>
      <c r="U19" s="20">
        <v>24387627392</v>
      </c>
      <c r="V19" s="20">
        <v>24692856965</v>
      </c>
      <c r="W19" s="20">
        <v>24692856965</v>
      </c>
      <c r="X19" s="20">
        <v>36416852867</v>
      </c>
      <c r="Y19" s="20">
        <v>-11723995902</v>
      </c>
      <c r="Z19" s="21">
        <v>-32.19</v>
      </c>
      <c r="AA19" s="22">
        <v>36416852867</v>
      </c>
    </row>
    <row r="20" spans="1:27" ht="13.5">
      <c r="A20" s="23" t="s">
        <v>46</v>
      </c>
      <c r="B20" s="17"/>
      <c r="C20" s="18">
        <v>78910</v>
      </c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17856343</v>
      </c>
      <c r="D21" s="18"/>
      <c r="E21" s="19">
        <v>15253349</v>
      </c>
      <c r="F21" s="20">
        <v>14365349</v>
      </c>
      <c r="G21" s="20">
        <v>11643</v>
      </c>
      <c r="H21" s="20"/>
      <c r="I21" s="20">
        <v>879600</v>
      </c>
      <c r="J21" s="20">
        <v>879600</v>
      </c>
      <c r="K21" s="20">
        <v>879600</v>
      </c>
      <c r="L21" s="20">
        <v>879600</v>
      </c>
      <c r="M21" s="20">
        <v>17512600</v>
      </c>
      <c r="N21" s="20">
        <v>17512600</v>
      </c>
      <c r="O21" s="20">
        <v>17512600</v>
      </c>
      <c r="P21" s="20">
        <v>17512600</v>
      </c>
      <c r="Q21" s="20">
        <v>17512600</v>
      </c>
      <c r="R21" s="20">
        <v>17512600</v>
      </c>
      <c r="S21" s="20">
        <v>17512600</v>
      </c>
      <c r="T21" s="20">
        <v>17512600</v>
      </c>
      <c r="U21" s="20">
        <v>17512600</v>
      </c>
      <c r="V21" s="20">
        <v>17512600</v>
      </c>
      <c r="W21" s="20">
        <v>17512600</v>
      </c>
      <c r="X21" s="20">
        <v>14365349</v>
      </c>
      <c r="Y21" s="20">
        <v>3147251</v>
      </c>
      <c r="Z21" s="21">
        <v>21.91</v>
      </c>
      <c r="AA21" s="22">
        <v>14365349</v>
      </c>
    </row>
    <row r="22" spans="1:27" ht="13.5">
      <c r="A22" s="23" t="s">
        <v>48</v>
      </c>
      <c r="B22" s="17"/>
      <c r="C22" s="18">
        <v>58134485</v>
      </c>
      <c r="D22" s="18"/>
      <c r="E22" s="19">
        <v>58987153</v>
      </c>
      <c r="F22" s="20">
        <v>41043820</v>
      </c>
      <c r="G22" s="20">
        <v>57923558</v>
      </c>
      <c r="H22" s="20">
        <v>52275451</v>
      </c>
      <c r="I22" s="20">
        <v>52314688</v>
      </c>
      <c r="J22" s="20">
        <v>52314688</v>
      </c>
      <c r="K22" s="20">
        <v>49091840</v>
      </c>
      <c r="L22" s="20">
        <v>24707272</v>
      </c>
      <c r="M22" s="20">
        <v>18656167</v>
      </c>
      <c r="N22" s="20">
        <v>18656167</v>
      </c>
      <c r="O22" s="20">
        <v>18507341</v>
      </c>
      <c r="P22" s="20">
        <v>19024740</v>
      </c>
      <c r="Q22" s="20">
        <v>18351778</v>
      </c>
      <c r="R22" s="20">
        <v>18351778</v>
      </c>
      <c r="S22" s="20">
        <v>15068399</v>
      </c>
      <c r="T22" s="20">
        <v>21431963</v>
      </c>
      <c r="U22" s="20">
        <v>20784190</v>
      </c>
      <c r="V22" s="20">
        <v>21511350</v>
      </c>
      <c r="W22" s="20">
        <v>21511350</v>
      </c>
      <c r="X22" s="20">
        <v>41043820</v>
      </c>
      <c r="Y22" s="20">
        <v>-19532470</v>
      </c>
      <c r="Z22" s="21">
        <v>-47.59</v>
      </c>
      <c r="AA22" s="22">
        <v>41043820</v>
      </c>
    </row>
    <row r="23" spans="1:27" ht="13.5">
      <c r="A23" s="23" t="s">
        <v>49</v>
      </c>
      <c r="B23" s="17"/>
      <c r="C23" s="18">
        <v>30920638</v>
      </c>
      <c r="D23" s="18"/>
      <c r="E23" s="19">
        <v>11145452</v>
      </c>
      <c r="F23" s="20">
        <v>11145452</v>
      </c>
      <c r="G23" s="24">
        <v>9378403</v>
      </c>
      <c r="H23" s="24">
        <v>15346291</v>
      </c>
      <c r="I23" s="24">
        <v>1555888</v>
      </c>
      <c r="J23" s="20">
        <v>1555888</v>
      </c>
      <c r="K23" s="24">
        <v>1555888</v>
      </c>
      <c r="L23" s="24">
        <v>1555888</v>
      </c>
      <c r="M23" s="20">
        <v>4746214</v>
      </c>
      <c r="N23" s="24">
        <v>4746214</v>
      </c>
      <c r="O23" s="24">
        <v>5602784</v>
      </c>
      <c r="P23" s="24">
        <v>5602784</v>
      </c>
      <c r="Q23" s="20">
        <v>5602784</v>
      </c>
      <c r="R23" s="24">
        <v>5602784</v>
      </c>
      <c r="S23" s="24">
        <v>5602784</v>
      </c>
      <c r="T23" s="20">
        <v>5109183</v>
      </c>
      <c r="U23" s="24">
        <v>5602784</v>
      </c>
      <c r="V23" s="24">
        <v>5602784</v>
      </c>
      <c r="W23" s="24">
        <v>5602784</v>
      </c>
      <c r="X23" s="20">
        <v>11145452</v>
      </c>
      <c r="Y23" s="24">
        <v>-5542668</v>
      </c>
      <c r="Z23" s="25">
        <v>-49.73</v>
      </c>
      <c r="AA23" s="26">
        <v>11145452</v>
      </c>
    </row>
    <row r="24" spans="1:27" ht="13.5">
      <c r="A24" s="27" t="s">
        <v>50</v>
      </c>
      <c r="B24" s="35"/>
      <c r="C24" s="29">
        <f aca="true" t="shared" si="1" ref="C24:Y24">SUM(C15:C23)</f>
        <v>33924071916</v>
      </c>
      <c r="D24" s="29">
        <f>SUM(D15:D23)</f>
        <v>0</v>
      </c>
      <c r="E24" s="36">
        <f t="shared" si="1"/>
        <v>34821448641</v>
      </c>
      <c r="F24" s="37">
        <f t="shared" si="1"/>
        <v>37309733791</v>
      </c>
      <c r="G24" s="37">
        <f t="shared" si="1"/>
        <v>26964129253</v>
      </c>
      <c r="H24" s="37">
        <f t="shared" si="1"/>
        <v>26906069883</v>
      </c>
      <c r="I24" s="37">
        <f t="shared" si="1"/>
        <v>26083451836</v>
      </c>
      <c r="J24" s="37">
        <f t="shared" si="1"/>
        <v>26083451836</v>
      </c>
      <c r="K24" s="37">
        <f t="shared" si="1"/>
        <v>34870798554</v>
      </c>
      <c r="L24" s="37">
        <f t="shared" si="1"/>
        <v>22200966846</v>
      </c>
      <c r="M24" s="37">
        <f t="shared" si="1"/>
        <v>24474034350</v>
      </c>
      <c r="N24" s="37">
        <f t="shared" si="1"/>
        <v>24474034350</v>
      </c>
      <c r="O24" s="37">
        <f t="shared" si="1"/>
        <v>24887416426</v>
      </c>
      <c r="P24" s="37">
        <f t="shared" si="1"/>
        <v>23449789929</v>
      </c>
      <c r="Q24" s="37">
        <f t="shared" si="1"/>
        <v>24591374194</v>
      </c>
      <c r="R24" s="37">
        <f t="shared" si="1"/>
        <v>24591374194</v>
      </c>
      <c r="S24" s="37">
        <f t="shared" si="1"/>
        <v>23961800517</v>
      </c>
      <c r="T24" s="37">
        <f t="shared" si="1"/>
        <v>24785867702</v>
      </c>
      <c r="U24" s="37">
        <f t="shared" si="1"/>
        <v>25886885410</v>
      </c>
      <c r="V24" s="37">
        <f t="shared" si="1"/>
        <v>26194013643</v>
      </c>
      <c r="W24" s="37">
        <f t="shared" si="1"/>
        <v>26194013643</v>
      </c>
      <c r="X24" s="37">
        <f t="shared" si="1"/>
        <v>37309733791</v>
      </c>
      <c r="Y24" s="37">
        <f t="shared" si="1"/>
        <v>-11115720148</v>
      </c>
      <c r="Z24" s="38">
        <f>+IF(X24&lt;&gt;0,+(Y24/X24)*100,0)</f>
        <v>-29.79308351613427</v>
      </c>
      <c r="AA24" s="39">
        <f>SUM(AA15:AA23)</f>
        <v>37309733791</v>
      </c>
    </row>
    <row r="25" spans="1:27" ht="13.5">
      <c r="A25" s="27" t="s">
        <v>51</v>
      </c>
      <c r="B25" s="28"/>
      <c r="C25" s="29">
        <f aca="true" t="shared" si="2" ref="C25:Y25">+C12+C24</f>
        <v>39868549938</v>
      </c>
      <c r="D25" s="29">
        <f>+D12+D24</f>
        <v>0</v>
      </c>
      <c r="E25" s="30">
        <f t="shared" si="2"/>
        <v>39475342267</v>
      </c>
      <c r="F25" s="31">
        <f t="shared" si="2"/>
        <v>41850350618</v>
      </c>
      <c r="G25" s="31">
        <f t="shared" si="2"/>
        <v>34532774643</v>
      </c>
      <c r="H25" s="31">
        <f t="shared" si="2"/>
        <v>33613498838</v>
      </c>
      <c r="I25" s="31">
        <f t="shared" si="2"/>
        <v>32275882006</v>
      </c>
      <c r="J25" s="31">
        <f t="shared" si="2"/>
        <v>32275882006</v>
      </c>
      <c r="K25" s="31">
        <f t="shared" si="2"/>
        <v>40577049727</v>
      </c>
      <c r="L25" s="31">
        <f t="shared" si="2"/>
        <v>28146331037</v>
      </c>
      <c r="M25" s="31">
        <f t="shared" si="2"/>
        <v>30920714158</v>
      </c>
      <c r="N25" s="31">
        <f t="shared" si="2"/>
        <v>30920714158</v>
      </c>
      <c r="O25" s="31">
        <f t="shared" si="2"/>
        <v>31136777080</v>
      </c>
      <c r="P25" s="31">
        <f t="shared" si="2"/>
        <v>29702314715</v>
      </c>
      <c r="Q25" s="31">
        <f t="shared" si="2"/>
        <v>31628381610</v>
      </c>
      <c r="R25" s="31">
        <f t="shared" si="2"/>
        <v>31628381610</v>
      </c>
      <c r="S25" s="31">
        <f t="shared" si="2"/>
        <v>30943744488</v>
      </c>
      <c r="T25" s="31">
        <f t="shared" si="2"/>
        <v>31227889474</v>
      </c>
      <c r="U25" s="31">
        <f t="shared" si="2"/>
        <v>31901168438</v>
      </c>
      <c r="V25" s="31">
        <f t="shared" si="2"/>
        <v>32711316392</v>
      </c>
      <c r="W25" s="31">
        <f t="shared" si="2"/>
        <v>32711316392</v>
      </c>
      <c r="X25" s="31">
        <f t="shared" si="2"/>
        <v>41850350618</v>
      </c>
      <c r="Y25" s="31">
        <f t="shared" si="2"/>
        <v>-9139034226</v>
      </c>
      <c r="Z25" s="32">
        <f>+IF(X25&lt;&gt;0,+(Y25/X25)*100,0)</f>
        <v>-21.83741376367171</v>
      </c>
      <c r="AA25" s="33">
        <f>+AA12+AA24</f>
        <v>41850350618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19857243</v>
      </c>
      <c r="D29" s="18"/>
      <c r="E29" s="19"/>
      <c r="F29" s="20"/>
      <c r="G29" s="20"/>
      <c r="H29" s="20"/>
      <c r="I29" s="20"/>
      <c r="J29" s="20"/>
      <c r="K29" s="20">
        <v>7262915</v>
      </c>
      <c r="L29" s="20">
        <v>19805547</v>
      </c>
      <c r="M29" s="20">
        <v>11951559</v>
      </c>
      <c r="N29" s="20">
        <v>11951559</v>
      </c>
      <c r="O29" s="20">
        <v>11007068</v>
      </c>
      <c r="P29" s="20">
        <v>39659508</v>
      </c>
      <c r="Q29" s="20">
        <v>4003114</v>
      </c>
      <c r="R29" s="20">
        <v>4003114</v>
      </c>
      <c r="S29" s="20">
        <v>15902654</v>
      </c>
      <c r="T29" s="20">
        <v>7593344</v>
      </c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188957982</v>
      </c>
      <c r="D30" s="18"/>
      <c r="E30" s="19">
        <v>66272391</v>
      </c>
      <c r="F30" s="20">
        <v>109133627</v>
      </c>
      <c r="G30" s="20">
        <v>34018947</v>
      </c>
      <c r="H30" s="20">
        <v>8633228</v>
      </c>
      <c r="I30" s="20">
        <v>8620052</v>
      </c>
      <c r="J30" s="20">
        <v>8620052</v>
      </c>
      <c r="K30" s="20">
        <v>15905353</v>
      </c>
      <c r="L30" s="20">
        <v>8632685</v>
      </c>
      <c r="M30" s="20">
        <v>45553168</v>
      </c>
      <c r="N30" s="20">
        <v>45553168</v>
      </c>
      <c r="O30" s="20">
        <v>45779077</v>
      </c>
      <c r="P30" s="20">
        <v>45779077</v>
      </c>
      <c r="Q30" s="20">
        <v>47930752</v>
      </c>
      <c r="R30" s="20">
        <v>47930752</v>
      </c>
      <c r="S30" s="20">
        <v>44329593</v>
      </c>
      <c r="T30" s="20">
        <v>43780593</v>
      </c>
      <c r="U30" s="20">
        <v>45363695</v>
      </c>
      <c r="V30" s="20">
        <v>45363695</v>
      </c>
      <c r="W30" s="20">
        <v>45363695</v>
      </c>
      <c r="X30" s="20">
        <v>109133627</v>
      </c>
      <c r="Y30" s="20">
        <v>-63769932</v>
      </c>
      <c r="Z30" s="21">
        <v>-58.43</v>
      </c>
      <c r="AA30" s="22">
        <v>109133627</v>
      </c>
    </row>
    <row r="31" spans="1:27" ht="13.5">
      <c r="A31" s="23" t="s">
        <v>56</v>
      </c>
      <c r="B31" s="17"/>
      <c r="C31" s="18">
        <v>149397644</v>
      </c>
      <c r="D31" s="18"/>
      <c r="E31" s="19">
        <v>138843899</v>
      </c>
      <c r="F31" s="20">
        <v>137366084</v>
      </c>
      <c r="G31" s="20">
        <v>127238087</v>
      </c>
      <c r="H31" s="20">
        <v>121606295</v>
      </c>
      <c r="I31" s="20">
        <v>122220216</v>
      </c>
      <c r="J31" s="20">
        <v>122220216</v>
      </c>
      <c r="K31" s="20">
        <v>139637347</v>
      </c>
      <c r="L31" s="20">
        <v>120186502</v>
      </c>
      <c r="M31" s="20">
        <v>122263416</v>
      </c>
      <c r="N31" s="20">
        <v>122263416</v>
      </c>
      <c r="O31" s="20">
        <v>131142090</v>
      </c>
      <c r="P31" s="20">
        <v>120763805</v>
      </c>
      <c r="Q31" s="20">
        <v>169306744</v>
      </c>
      <c r="R31" s="20">
        <v>169306744</v>
      </c>
      <c r="S31" s="20">
        <v>162428443</v>
      </c>
      <c r="T31" s="20">
        <v>164613348</v>
      </c>
      <c r="U31" s="20">
        <v>181349747</v>
      </c>
      <c r="V31" s="20">
        <v>180157675</v>
      </c>
      <c r="W31" s="20">
        <v>180157675</v>
      </c>
      <c r="X31" s="20">
        <v>137366084</v>
      </c>
      <c r="Y31" s="20">
        <v>42791591</v>
      </c>
      <c r="Z31" s="21">
        <v>31.15</v>
      </c>
      <c r="AA31" s="22">
        <v>137366084</v>
      </c>
    </row>
    <row r="32" spans="1:27" ht="13.5">
      <c r="A32" s="23" t="s">
        <v>57</v>
      </c>
      <c r="B32" s="17"/>
      <c r="C32" s="18">
        <v>4375787853</v>
      </c>
      <c r="D32" s="18"/>
      <c r="E32" s="19">
        <v>2567514152</v>
      </c>
      <c r="F32" s="20">
        <v>2323783006</v>
      </c>
      <c r="G32" s="20">
        <v>3288691602</v>
      </c>
      <c r="H32" s="20">
        <v>3153580633</v>
      </c>
      <c r="I32" s="20">
        <v>2965419125</v>
      </c>
      <c r="J32" s="20">
        <v>2965419125</v>
      </c>
      <c r="K32" s="20">
        <v>2335471946</v>
      </c>
      <c r="L32" s="20">
        <v>2483012355</v>
      </c>
      <c r="M32" s="20">
        <v>2781065038</v>
      </c>
      <c r="N32" s="20">
        <v>2781065038</v>
      </c>
      <c r="O32" s="20">
        <v>2409774639</v>
      </c>
      <c r="P32" s="20">
        <v>2867920094</v>
      </c>
      <c r="Q32" s="20">
        <v>3387862137</v>
      </c>
      <c r="R32" s="20">
        <v>3387862137</v>
      </c>
      <c r="S32" s="20">
        <v>3002862858</v>
      </c>
      <c r="T32" s="20">
        <v>2827162551</v>
      </c>
      <c r="U32" s="20">
        <v>3154343050</v>
      </c>
      <c r="V32" s="20">
        <v>3145288955</v>
      </c>
      <c r="W32" s="20">
        <v>3145288955</v>
      </c>
      <c r="X32" s="20">
        <v>2323783006</v>
      </c>
      <c r="Y32" s="20">
        <v>821505949</v>
      </c>
      <c r="Z32" s="21">
        <v>35.35</v>
      </c>
      <c r="AA32" s="22">
        <v>2323783006</v>
      </c>
    </row>
    <row r="33" spans="1:27" ht="13.5">
      <c r="A33" s="23" t="s">
        <v>58</v>
      </c>
      <c r="B33" s="17"/>
      <c r="C33" s="18">
        <v>223014760</v>
      </c>
      <c r="D33" s="18"/>
      <c r="E33" s="19">
        <v>73822874</v>
      </c>
      <c r="F33" s="20">
        <v>173644137</v>
      </c>
      <c r="G33" s="20">
        <v>277671146</v>
      </c>
      <c r="H33" s="20">
        <v>348482282</v>
      </c>
      <c r="I33" s="20">
        <v>662554120</v>
      </c>
      <c r="J33" s="20">
        <v>662554120</v>
      </c>
      <c r="K33" s="20">
        <v>316993658</v>
      </c>
      <c r="L33" s="20">
        <v>437359291</v>
      </c>
      <c r="M33" s="20">
        <v>482265875</v>
      </c>
      <c r="N33" s="20">
        <v>482265875</v>
      </c>
      <c r="O33" s="20">
        <v>507795113</v>
      </c>
      <c r="P33" s="20">
        <v>503211067</v>
      </c>
      <c r="Q33" s="20">
        <v>522227348</v>
      </c>
      <c r="R33" s="20">
        <v>522227348</v>
      </c>
      <c r="S33" s="20">
        <v>495071987</v>
      </c>
      <c r="T33" s="20">
        <v>564043335</v>
      </c>
      <c r="U33" s="20">
        <v>488104514</v>
      </c>
      <c r="V33" s="20">
        <v>636330517</v>
      </c>
      <c r="W33" s="20">
        <v>636330517</v>
      </c>
      <c r="X33" s="20">
        <v>173644137</v>
      </c>
      <c r="Y33" s="20">
        <v>462686380</v>
      </c>
      <c r="Z33" s="21">
        <v>266.46</v>
      </c>
      <c r="AA33" s="22">
        <v>173644137</v>
      </c>
    </row>
    <row r="34" spans="1:27" ht="13.5">
      <c r="A34" s="27" t="s">
        <v>59</v>
      </c>
      <c r="B34" s="28"/>
      <c r="C34" s="29">
        <f aca="true" t="shared" si="3" ref="C34:Y34">SUM(C29:C33)</f>
        <v>4957015482</v>
      </c>
      <c r="D34" s="29">
        <f>SUM(D29:D33)</f>
        <v>0</v>
      </c>
      <c r="E34" s="30">
        <f t="shared" si="3"/>
        <v>2846453316</v>
      </c>
      <c r="F34" s="31">
        <f t="shared" si="3"/>
        <v>2743926854</v>
      </c>
      <c r="G34" s="31">
        <f t="shared" si="3"/>
        <v>3727619782</v>
      </c>
      <c r="H34" s="31">
        <f t="shared" si="3"/>
        <v>3632302438</v>
      </c>
      <c r="I34" s="31">
        <f t="shared" si="3"/>
        <v>3758813513</v>
      </c>
      <c r="J34" s="31">
        <f t="shared" si="3"/>
        <v>3758813513</v>
      </c>
      <c r="K34" s="31">
        <f t="shared" si="3"/>
        <v>2815271219</v>
      </c>
      <c r="L34" s="31">
        <f t="shared" si="3"/>
        <v>3068996380</v>
      </c>
      <c r="M34" s="31">
        <f t="shared" si="3"/>
        <v>3443099056</v>
      </c>
      <c r="N34" s="31">
        <f t="shared" si="3"/>
        <v>3443099056</v>
      </c>
      <c r="O34" s="31">
        <f t="shared" si="3"/>
        <v>3105497987</v>
      </c>
      <c r="P34" s="31">
        <f t="shared" si="3"/>
        <v>3577333551</v>
      </c>
      <c r="Q34" s="31">
        <f t="shared" si="3"/>
        <v>4131330095</v>
      </c>
      <c r="R34" s="31">
        <f t="shared" si="3"/>
        <v>4131330095</v>
      </c>
      <c r="S34" s="31">
        <f t="shared" si="3"/>
        <v>3720595535</v>
      </c>
      <c r="T34" s="31">
        <f t="shared" si="3"/>
        <v>3607193171</v>
      </c>
      <c r="U34" s="31">
        <f t="shared" si="3"/>
        <v>3869161006</v>
      </c>
      <c r="V34" s="31">
        <f t="shared" si="3"/>
        <v>4007140842</v>
      </c>
      <c r="W34" s="31">
        <f t="shared" si="3"/>
        <v>4007140842</v>
      </c>
      <c r="X34" s="31">
        <f t="shared" si="3"/>
        <v>2743926854</v>
      </c>
      <c r="Y34" s="31">
        <f t="shared" si="3"/>
        <v>1263213988</v>
      </c>
      <c r="Z34" s="32">
        <f>+IF(X34&lt;&gt;0,+(Y34/X34)*100,0)</f>
        <v>46.03672237685677</v>
      </c>
      <c r="AA34" s="33">
        <f>SUM(AA29:AA33)</f>
        <v>2743926854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614549870</v>
      </c>
      <c r="D37" s="18"/>
      <c r="E37" s="19">
        <v>737303897</v>
      </c>
      <c r="F37" s="20">
        <v>668785653</v>
      </c>
      <c r="G37" s="20">
        <v>587578701</v>
      </c>
      <c r="H37" s="20">
        <v>654152540</v>
      </c>
      <c r="I37" s="20">
        <v>681058905</v>
      </c>
      <c r="J37" s="20">
        <v>681058905</v>
      </c>
      <c r="K37" s="20">
        <v>765252740</v>
      </c>
      <c r="L37" s="20">
        <v>680135226</v>
      </c>
      <c r="M37" s="20">
        <v>754954375</v>
      </c>
      <c r="N37" s="20">
        <v>754954375</v>
      </c>
      <c r="O37" s="20">
        <v>705603174</v>
      </c>
      <c r="P37" s="20">
        <v>642909015</v>
      </c>
      <c r="Q37" s="20">
        <v>603107846</v>
      </c>
      <c r="R37" s="20">
        <v>603107846</v>
      </c>
      <c r="S37" s="20">
        <v>599358514</v>
      </c>
      <c r="T37" s="20">
        <v>600922628</v>
      </c>
      <c r="U37" s="20">
        <v>670974078</v>
      </c>
      <c r="V37" s="20">
        <v>670201165</v>
      </c>
      <c r="W37" s="20">
        <v>670201165</v>
      </c>
      <c r="X37" s="20">
        <v>668785653</v>
      </c>
      <c r="Y37" s="20">
        <v>1415512</v>
      </c>
      <c r="Z37" s="21">
        <v>0.21</v>
      </c>
      <c r="AA37" s="22">
        <v>668785653</v>
      </c>
    </row>
    <row r="38" spans="1:27" ht="13.5">
      <c r="A38" s="23" t="s">
        <v>58</v>
      </c>
      <c r="B38" s="17"/>
      <c r="C38" s="18">
        <v>810102351</v>
      </c>
      <c r="D38" s="18"/>
      <c r="E38" s="19">
        <v>695587653</v>
      </c>
      <c r="F38" s="20">
        <v>926862044</v>
      </c>
      <c r="G38" s="20">
        <v>447194278</v>
      </c>
      <c r="H38" s="20">
        <v>546283030</v>
      </c>
      <c r="I38" s="20">
        <v>274759131</v>
      </c>
      <c r="J38" s="20">
        <v>274759131</v>
      </c>
      <c r="K38" s="20">
        <v>516160566</v>
      </c>
      <c r="L38" s="20">
        <v>549685322</v>
      </c>
      <c r="M38" s="20">
        <v>509854888</v>
      </c>
      <c r="N38" s="20">
        <v>509854888</v>
      </c>
      <c r="O38" s="20">
        <v>597616854</v>
      </c>
      <c r="P38" s="20">
        <v>584366632</v>
      </c>
      <c r="Q38" s="20">
        <v>584298349</v>
      </c>
      <c r="R38" s="20">
        <v>584298349</v>
      </c>
      <c r="S38" s="20">
        <v>570388325</v>
      </c>
      <c r="T38" s="20">
        <v>551900460</v>
      </c>
      <c r="U38" s="20">
        <v>581032292</v>
      </c>
      <c r="V38" s="20">
        <v>581032292</v>
      </c>
      <c r="W38" s="20">
        <v>581032292</v>
      </c>
      <c r="X38" s="20">
        <v>926862044</v>
      </c>
      <c r="Y38" s="20">
        <v>-345829752</v>
      </c>
      <c r="Z38" s="21">
        <v>-37.31</v>
      </c>
      <c r="AA38" s="22">
        <v>926862044</v>
      </c>
    </row>
    <row r="39" spans="1:27" ht="13.5">
      <c r="A39" s="27" t="s">
        <v>61</v>
      </c>
      <c r="B39" s="35"/>
      <c r="C39" s="29">
        <f aca="true" t="shared" si="4" ref="C39:Y39">SUM(C37:C38)</f>
        <v>1424652221</v>
      </c>
      <c r="D39" s="29">
        <f>SUM(D37:D38)</f>
        <v>0</v>
      </c>
      <c r="E39" s="36">
        <f t="shared" si="4"/>
        <v>1432891550</v>
      </c>
      <c r="F39" s="37">
        <f t="shared" si="4"/>
        <v>1595647697</v>
      </c>
      <c r="G39" s="37">
        <f t="shared" si="4"/>
        <v>1034772979</v>
      </c>
      <c r="H39" s="37">
        <f t="shared" si="4"/>
        <v>1200435570</v>
      </c>
      <c r="I39" s="37">
        <f t="shared" si="4"/>
        <v>955818036</v>
      </c>
      <c r="J39" s="37">
        <f t="shared" si="4"/>
        <v>955818036</v>
      </c>
      <c r="K39" s="37">
        <f t="shared" si="4"/>
        <v>1281413306</v>
      </c>
      <c r="L39" s="37">
        <f t="shared" si="4"/>
        <v>1229820548</v>
      </c>
      <c r="M39" s="37">
        <f t="shared" si="4"/>
        <v>1264809263</v>
      </c>
      <c r="N39" s="37">
        <f t="shared" si="4"/>
        <v>1264809263</v>
      </c>
      <c r="O39" s="37">
        <f t="shared" si="4"/>
        <v>1303220028</v>
      </c>
      <c r="P39" s="37">
        <f t="shared" si="4"/>
        <v>1227275647</v>
      </c>
      <c r="Q39" s="37">
        <f t="shared" si="4"/>
        <v>1187406195</v>
      </c>
      <c r="R39" s="37">
        <f t="shared" si="4"/>
        <v>1187406195</v>
      </c>
      <c r="S39" s="37">
        <f t="shared" si="4"/>
        <v>1169746839</v>
      </c>
      <c r="T39" s="37">
        <f t="shared" si="4"/>
        <v>1152823088</v>
      </c>
      <c r="U39" s="37">
        <f t="shared" si="4"/>
        <v>1252006370</v>
      </c>
      <c r="V39" s="37">
        <f t="shared" si="4"/>
        <v>1251233457</v>
      </c>
      <c r="W39" s="37">
        <f t="shared" si="4"/>
        <v>1251233457</v>
      </c>
      <c r="X39" s="37">
        <f t="shared" si="4"/>
        <v>1595647697</v>
      </c>
      <c r="Y39" s="37">
        <f t="shared" si="4"/>
        <v>-344414240</v>
      </c>
      <c r="Z39" s="38">
        <f>+IF(X39&lt;&gt;0,+(Y39/X39)*100,0)</f>
        <v>-21.584604211038446</v>
      </c>
      <c r="AA39" s="39">
        <f>SUM(AA37:AA38)</f>
        <v>1595647697</v>
      </c>
    </row>
    <row r="40" spans="1:27" ht="13.5">
      <c r="A40" s="27" t="s">
        <v>62</v>
      </c>
      <c r="B40" s="28"/>
      <c r="C40" s="29">
        <f aca="true" t="shared" si="5" ref="C40:Y40">+C34+C39</f>
        <v>6381667703</v>
      </c>
      <c r="D40" s="29">
        <f>+D34+D39</f>
        <v>0</v>
      </c>
      <c r="E40" s="30">
        <f t="shared" si="5"/>
        <v>4279344866</v>
      </c>
      <c r="F40" s="31">
        <f t="shared" si="5"/>
        <v>4339574551</v>
      </c>
      <c r="G40" s="31">
        <f t="shared" si="5"/>
        <v>4762392761</v>
      </c>
      <c r="H40" s="31">
        <f t="shared" si="5"/>
        <v>4832738008</v>
      </c>
      <c r="I40" s="31">
        <f t="shared" si="5"/>
        <v>4714631549</v>
      </c>
      <c r="J40" s="31">
        <f t="shared" si="5"/>
        <v>4714631549</v>
      </c>
      <c r="K40" s="31">
        <f t="shared" si="5"/>
        <v>4096684525</v>
      </c>
      <c r="L40" s="31">
        <f t="shared" si="5"/>
        <v>4298816928</v>
      </c>
      <c r="M40" s="31">
        <f t="shared" si="5"/>
        <v>4707908319</v>
      </c>
      <c r="N40" s="31">
        <f t="shared" si="5"/>
        <v>4707908319</v>
      </c>
      <c r="O40" s="31">
        <f t="shared" si="5"/>
        <v>4408718015</v>
      </c>
      <c r="P40" s="31">
        <f t="shared" si="5"/>
        <v>4804609198</v>
      </c>
      <c r="Q40" s="31">
        <f t="shared" si="5"/>
        <v>5318736290</v>
      </c>
      <c r="R40" s="31">
        <f t="shared" si="5"/>
        <v>5318736290</v>
      </c>
      <c r="S40" s="31">
        <f t="shared" si="5"/>
        <v>4890342374</v>
      </c>
      <c r="T40" s="31">
        <f t="shared" si="5"/>
        <v>4760016259</v>
      </c>
      <c r="U40" s="31">
        <f t="shared" si="5"/>
        <v>5121167376</v>
      </c>
      <c r="V40" s="31">
        <f t="shared" si="5"/>
        <v>5258374299</v>
      </c>
      <c r="W40" s="31">
        <f t="shared" si="5"/>
        <v>5258374299</v>
      </c>
      <c r="X40" s="31">
        <f t="shared" si="5"/>
        <v>4339574551</v>
      </c>
      <c r="Y40" s="31">
        <f t="shared" si="5"/>
        <v>918799748</v>
      </c>
      <c r="Z40" s="32">
        <f>+IF(X40&lt;&gt;0,+(Y40/X40)*100,0)</f>
        <v>21.1725766478254</v>
      </c>
      <c r="AA40" s="33">
        <f>+AA34+AA39</f>
        <v>4339574551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33486882235</v>
      </c>
      <c r="D42" s="43">
        <f>+D25-D40</f>
        <v>0</v>
      </c>
      <c r="E42" s="44">
        <f t="shared" si="6"/>
        <v>35195997401</v>
      </c>
      <c r="F42" s="45">
        <f t="shared" si="6"/>
        <v>37510776067</v>
      </c>
      <c r="G42" s="45">
        <f t="shared" si="6"/>
        <v>29770381882</v>
      </c>
      <c r="H42" s="45">
        <f t="shared" si="6"/>
        <v>28780760830</v>
      </c>
      <c r="I42" s="45">
        <f t="shared" si="6"/>
        <v>27561250457</v>
      </c>
      <c r="J42" s="45">
        <f t="shared" si="6"/>
        <v>27561250457</v>
      </c>
      <c r="K42" s="45">
        <f t="shared" si="6"/>
        <v>36480365202</v>
      </c>
      <c r="L42" s="45">
        <f t="shared" si="6"/>
        <v>23847514109</v>
      </c>
      <c r="M42" s="45">
        <f t="shared" si="6"/>
        <v>26212805839</v>
      </c>
      <c r="N42" s="45">
        <f t="shared" si="6"/>
        <v>26212805839</v>
      </c>
      <c r="O42" s="45">
        <f t="shared" si="6"/>
        <v>26728059065</v>
      </c>
      <c r="P42" s="45">
        <f t="shared" si="6"/>
        <v>24897705517</v>
      </c>
      <c r="Q42" s="45">
        <f t="shared" si="6"/>
        <v>26309645320</v>
      </c>
      <c r="R42" s="45">
        <f t="shared" si="6"/>
        <v>26309645320</v>
      </c>
      <c r="S42" s="45">
        <f t="shared" si="6"/>
        <v>26053402114</v>
      </c>
      <c r="T42" s="45">
        <f t="shared" si="6"/>
        <v>26467873215</v>
      </c>
      <c r="U42" s="45">
        <f t="shared" si="6"/>
        <v>26780001062</v>
      </c>
      <c r="V42" s="45">
        <f t="shared" si="6"/>
        <v>27452942093</v>
      </c>
      <c r="W42" s="45">
        <f t="shared" si="6"/>
        <v>27452942093</v>
      </c>
      <c r="X42" s="45">
        <f t="shared" si="6"/>
        <v>37510776067</v>
      </c>
      <c r="Y42" s="45">
        <f t="shared" si="6"/>
        <v>-10057833974</v>
      </c>
      <c r="Z42" s="46">
        <f>+IF(X42&lt;&gt;0,+(Y42/X42)*100,0)</f>
        <v>-26.813185512438253</v>
      </c>
      <c r="AA42" s="47">
        <f>+AA25-AA40</f>
        <v>37510776067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30395851954</v>
      </c>
      <c r="D45" s="18"/>
      <c r="E45" s="19">
        <v>31144399115</v>
      </c>
      <c r="F45" s="20">
        <v>33469676065</v>
      </c>
      <c r="G45" s="20">
        <v>26426411033</v>
      </c>
      <c r="H45" s="20">
        <v>24205016996</v>
      </c>
      <c r="I45" s="20">
        <v>22628519485</v>
      </c>
      <c r="J45" s="20">
        <v>22628519485</v>
      </c>
      <c r="K45" s="20">
        <v>31943531154</v>
      </c>
      <c r="L45" s="20">
        <v>19311400457</v>
      </c>
      <c r="M45" s="20">
        <v>22782975189</v>
      </c>
      <c r="N45" s="20">
        <v>22782975189</v>
      </c>
      <c r="O45" s="20">
        <v>22158767026</v>
      </c>
      <c r="P45" s="20">
        <v>20088378106</v>
      </c>
      <c r="Q45" s="20">
        <v>21349705204</v>
      </c>
      <c r="R45" s="20">
        <v>21349705204</v>
      </c>
      <c r="S45" s="20">
        <v>21558386272</v>
      </c>
      <c r="T45" s="20">
        <v>21943199519</v>
      </c>
      <c r="U45" s="20">
        <v>22281723568</v>
      </c>
      <c r="V45" s="20">
        <v>22954664598</v>
      </c>
      <c r="W45" s="20">
        <v>22954664598</v>
      </c>
      <c r="X45" s="20">
        <v>33469676065</v>
      </c>
      <c r="Y45" s="20">
        <v>-10515011467</v>
      </c>
      <c r="Z45" s="48">
        <v>-31.42</v>
      </c>
      <c r="AA45" s="22">
        <v>33469676065</v>
      </c>
    </row>
    <row r="46" spans="1:27" ht="13.5">
      <c r="A46" s="23" t="s">
        <v>67</v>
      </c>
      <c r="B46" s="17"/>
      <c r="C46" s="18">
        <v>3091030278</v>
      </c>
      <c r="D46" s="18"/>
      <c r="E46" s="19">
        <v>4051598283</v>
      </c>
      <c r="F46" s="20">
        <v>4041099998</v>
      </c>
      <c r="G46" s="20">
        <v>3343970848</v>
      </c>
      <c r="H46" s="20">
        <v>4575743833</v>
      </c>
      <c r="I46" s="20">
        <v>4932730969</v>
      </c>
      <c r="J46" s="20">
        <v>4932730969</v>
      </c>
      <c r="K46" s="20">
        <v>4544380218</v>
      </c>
      <c r="L46" s="20">
        <v>4536113650</v>
      </c>
      <c r="M46" s="20">
        <v>3429830650</v>
      </c>
      <c r="N46" s="20">
        <v>3429830650</v>
      </c>
      <c r="O46" s="20">
        <v>4569292041</v>
      </c>
      <c r="P46" s="20">
        <v>4809327410</v>
      </c>
      <c r="Q46" s="20">
        <v>4959940112</v>
      </c>
      <c r="R46" s="20">
        <v>4959940112</v>
      </c>
      <c r="S46" s="20">
        <v>4495015841</v>
      </c>
      <c r="T46" s="20">
        <v>4524673696</v>
      </c>
      <c r="U46" s="20">
        <v>4498277495</v>
      </c>
      <c r="V46" s="20">
        <v>4498277495</v>
      </c>
      <c r="W46" s="20">
        <v>4498277495</v>
      </c>
      <c r="X46" s="20">
        <v>4041099998</v>
      </c>
      <c r="Y46" s="20">
        <v>457177497</v>
      </c>
      <c r="Z46" s="48">
        <v>11.31</v>
      </c>
      <c r="AA46" s="22">
        <v>4041099998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>
        <v>-7546173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33486882232</v>
      </c>
      <c r="D48" s="51">
        <f>SUM(D45:D47)</f>
        <v>0</v>
      </c>
      <c r="E48" s="52">
        <f t="shared" si="7"/>
        <v>35195997398</v>
      </c>
      <c r="F48" s="53">
        <f t="shared" si="7"/>
        <v>37510776063</v>
      </c>
      <c r="G48" s="53">
        <f t="shared" si="7"/>
        <v>29770381881</v>
      </c>
      <c r="H48" s="53">
        <f t="shared" si="7"/>
        <v>28780760829</v>
      </c>
      <c r="I48" s="53">
        <f t="shared" si="7"/>
        <v>27561250454</v>
      </c>
      <c r="J48" s="53">
        <f t="shared" si="7"/>
        <v>27561250454</v>
      </c>
      <c r="K48" s="53">
        <f t="shared" si="7"/>
        <v>36480365199</v>
      </c>
      <c r="L48" s="53">
        <f t="shared" si="7"/>
        <v>23847514107</v>
      </c>
      <c r="M48" s="53">
        <f t="shared" si="7"/>
        <v>26212805839</v>
      </c>
      <c r="N48" s="53">
        <f t="shared" si="7"/>
        <v>26212805839</v>
      </c>
      <c r="O48" s="53">
        <f t="shared" si="7"/>
        <v>26728059067</v>
      </c>
      <c r="P48" s="53">
        <f t="shared" si="7"/>
        <v>24897705516</v>
      </c>
      <c r="Q48" s="53">
        <f t="shared" si="7"/>
        <v>26309645316</v>
      </c>
      <c r="R48" s="53">
        <f t="shared" si="7"/>
        <v>26309645316</v>
      </c>
      <c r="S48" s="53">
        <f t="shared" si="7"/>
        <v>26053402113</v>
      </c>
      <c r="T48" s="53">
        <f t="shared" si="7"/>
        <v>26467873215</v>
      </c>
      <c r="U48" s="53">
        <f t="shared" si="7"/>
        <v>26780001063</v>
      </c>
      <c r="V48" s="53">
        <f t="shared" si="7"/>
        <v>27452942093</v>
      </c>
      <c r="W48" s="53">
        <f t="shared" si="7"/>
        <v>27452942093</v>
      </c>
      <c r="X48" s="53">
        <f t="shared" si="7"/>
        <v>37510776063</v>
      </c>
      <c r="Y48" s="53">
        <f t="shared" si="7"/>
        <v>-10057833970</v>
      </c>
      <c r="Z48" s="54">
        <f>+IF(X48&lt;&gt;0,+(Y48/X48)*100,0)</f>
        <v>-26.813185504633903</v>
      </c>
      <c r="AA48" s="55">
        <f>SUM(AA45:AA47)</f>
        <v>37510776063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86643612</v>
      </c>
      <c r="D6" s="18">
        <v>86643612</v>
      </c>
      <c r="E6" s="19">
        <v>48000000</v>
      </c>
      <c r="F6" s="20">
        <v>48000000</v>
      </c>
      <c r="G6" s="20">
        <v>178688466</v>
      </c>
      <c r="H6" s="20">
        <v>161914032</v>
      </c>
      <c r="I6" s="20">
        <v>160721697</v>
      </c>
      <c r="J6" s="20">
        <v>160721697</v>
      </c>
      <c r="K6" s="20">
        <v>142338756</v>
      </c>
      <c r="L6" s="20">
        <v>185728700</v>
      </c>
      <c r="M6" s="20">
        <v>190309413</v>
      </c>
      <c r="N6" s="20">
        <v>190309413</v>
      </c>
      <c r="O6" s="20"/>
      <c r="P6" s="20">
        <v>158441797</v>
      </c>
      <c r="Q6" s="20">
        <v>177601447</v>
      </c>
      <c r="R6" s="20">
        <v>177601447</v>
      </c>
      <c r="S6" s="20">
        <v>196319878</v>
      </c>
      <c r="T6" s="20">
        <v>171787533</v>
      </c>
      <c r="U6" s="20">
        <v>150040686</v>
      </c>
      <c r="V6" s="20">
        <v>150040686</v>
      </c>
      <c r="W6" s="20">
        <v>150040686</v>
      </c>
      <c r="X6" s="20">
        <v>48000000</v>
      </c>
      <c r="Y6" s="20">
        <v>102040686</v>
      </c>
      <c r="Z6" s="21">
        <v>212.58</v>
      </c>
      <c r="AA6" s="22">
        <v>48000000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5486640</v>
      </c>
      <c r="D8" s="18">
        <v>5486640</v>
      </c>
      <c r="E8" s="19">
        <v>34111000</v>
      </c>
      <c r="F8" s="20">
        <v>34111000</v>
      </c>
      <c r="G8" s="20">
        <v>121918134</v>
      </c>
      <c r="H8" s="20">
        <v>121873289</v>
      </c>
      <c r="I8" s="20">
        <v>114101616</v>
      </c>
      <c r="J8" s="20">
        <v>114101616</v>
      </c>
      <c r="K8" s="20">
        <v>121543760</v>
      </c>
      <c r="L8" s="20">
        <v>95911539</v>
      </c>
      <c r="M8" s="20">
        <v>85669620</v>
      </c>
      <c r="N8" s="20">
        <v>85669620</v>
      </c>
      <c r="O8" s="20"/>
      <c r="P8" s="20">
        <v>188958222</v>
      </c>
      <c r="Q8" s="20">
        <v>154958541</v>
      </c>
      <c r="R8" s="20">
        <v>154958541</v>
      </c>
      <c r="S8" s="20">
        <v>92245983</v>
      </c>
      <c r="T8" s="20">
        <v>188842896</v>
      </c>
      <c r="U8" s="20">
        <v>196263887</v>
      </c>
      <c r="V8" s="20">
        <v>196263887</v>
      </c>
      <c r="W8" s="20">
        <v>196263887</v>
      </c>
      <c r="X8" s="20">
        <v>34111000</v>
      </c>
      <c r="Y8" s="20">
        <v>162152887</v>
      </c>
      <c r="Z8" s="21">
        <v>475.37</v>
      </c>
      <c r="AA8" s="22">
        <v>34111000</v>
      </c>
    </row>
    <row r="9" spans="1:27" ht="13.5">
      <c r="A9" s="23" t="s">
        <v>36</v>
      </c>
      <c r="B9" s="17"/>
      <c r="C9" s="18">
        <v>2726789</v>
      </c>
      <c r="D9" s="18">
        <v>2726789</v>
      </c>
      <c r="E9" s="19">
        <v>20000000</v>
      </c>
      <c r="F9" s="20">
        <v>20000000</v>
      </c>
      <c r="G9" s="20">
        <v>81278756</v>
      </c>
      <c r="H9" s="20">
        <v>81248860</v>
      </c>
      <c r="I9" s="20">
        <v>76067745</v>
      </c>
      <c r="J9" s="20">
        <v>76067745</v>
      </c>
      <c r="K9" s="20">
        <v>81029173</v>
      </c>
      <c r="L9" s="20">
        <v>60941027</v>
      </c>
      <c r="M9" s="20">
        <v>57113080</v>
      </c>
      <c r="N9" s="20">
        <v>57113080</v>
      </c>
      <c r="O9" s="20"/>
      <c r="P9" s="20">
        <v>125972149</v>
      </c>
      <c r="Q9" s="20">
        <v>103305694</v>
      </c>
      <c r="R9" s="20">
        <v>103305694</v>
      </c>
      <c r="S9" s="20">
        <v>138368975</v>
      </c>
      <c r="T9" s="20">
        <v>125895264</v>
      </c>
      <c r="U9" s="20">
        <v>130842591</v>
      </c>
      <c r="V9" s="20">
        <v>130842591</v>
      </c>
      <c r="W9" s="20">
        <v>130842591</v>
      </c>
      <c r="X9" s="20">
        <v>20000000</v>
      </c>
      <c r="Y9" s="20">
        <v>110842591</v>
      </c>
      <c r="Z9" s="21">
        <v>554.21</v>
      </c>
      <c r="AA9" s="22">
        <v>20000000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603684</v>
      </c>
      <c r="D11" s="18">
        <v>603684</v>
      </c>
      <c r="E11" s="19">
        <v>2500000</v>
      </c>
      <c r="F11" s="20">
        <v>2500000</v>
      </c>
      <c r="G11" s="20">
        <v>-237514</v>
      </c>
      <c r="H11" s="20">
        <v>-511574</v>
      </c>
      <c r="I11" s="20">
        <v>-511574</v>
      </c>
      <c r="J11" s="20">
        <v>-511574</v>
      </c>
      <c r="K11" s="20">
        <v>-427674</v>
      </c>
      <c r="L11" s="20">
        <v>19122</v>
      </c>
      <c r="M11" s="20">
        <v>57118</v>
      </c>
      <c r="N11" s="20">
        <v>57118</v>
      </c>
      <c r="O11" s="20"/>
      <c r="P11" s="20">
        <v>309398</v>
      </c>
      <c r="Q11" s="20">
        <v>503698</v>
      </c>
      <c r="R11" s="20">
        <v>503698</v>
      </c>
      <c r="S11" s="20">
        <v>503698</v>
      </c>
      <c r="T11" s="20">
        <v>678140</v>
      </c>
      <c r="U11" s="20">
        <v>1142312</v>
      </c>
      <c r="V11" s="20">
        <v>1142312</v>
      </c>
      <c r="W11" s="20">
        <v>1142312</v>
      </c>
      <c r="X11" s="20">
        <v>2500000</v>
      </c>
      <c r="Y11" s="20">
        <v>-1357688</v>
      </c>
      <c r="Z11" s="21">
        <v>-54.31</v>
      </c>
      <c r="AA11" s="22">
        <v>2500000</v>
      </c>
    </row>
    <row r="12" spans="1:27" ht="13.5">
      <c r="A12" s="27" t="s">
        <v>39</v>
      </c>
      <c r="B12" s="28"/>
      <c r="C12" s="29">
        <f aca="true" t="shared" si="0" ref="C12:Y12">SUM(C6:C11)</f>
        <v>95460725</v>
      </c>
      <c r="D12" s="29">
        <f>SUM(D6:D11)</f>
        <v>95460725</v>
      </c>
      <c r="E12" s="30">
        <f t="shared" si="0"/>
        <v>104611000</v>
      </c>
      <c r="F12" s="31">
        <f t="shared" si="0"/>
        <v>104611000</v>
      </c>
      <c r="G12" s="31">
        <f t="shared" si="0"/>
        <v>381647842</v>
      </c>
      <c r="H12" s="31">
        <f t="shared" si="0"/>
        <v>364524607</v>
      </c>
      <c r="I12" s="31">
        <f t="shared" si="0"/>
        <v>350379484</v>
      </c>
      <c r="J12" s="31">
        <f t="shared" si="0"/>
        <v>350379484</v>
      </c>
      <c r="K12" s="31">
        <f t="shared" si="0"/>
        <v>344484015</v>
      </c>
      <c r="L12" s="31">
        <f t="shared" si="0"/>
        <v>342600388</v>
      </c>
      <c r="M12" s="31">
        <f t="shared" si="0"/>
        <v>333149231</v>
      </c>
      <c r="N12" s="31">
        <f t="shared" si="0"/>
        <v>333149231</v>
      </c>
      <c r="O12" s="31">
        <f t="shared" si="0"/>
        <v>0</v>
      </c>
      <c r="P12" s="31">
        <f t="shared" si="0"/>
        <v>473681566</v>
      </c>
      <c r="Q12" s="31">
        <f t="shared" si="0"/>
        <v>436369380</v>
      </c>
      <c r="R12" s="31">
        <f t="shared" si="0"/>
        <v>436369380</v>
      </c>
      <c r="S12" s="31">
        <f t="shared" si="0"/>
        <v>427438534</v>
      </c>
      <c r="T12" s="31">
        <f t="shared" si="0"/>
        <v>487203833</v>
      </c>
      <c r="U12" s="31">
        <f t="shared" si="0"/>
        <v>478289476</v>
      </c>
      <c r="V12" s="31">
        <f t="shared" si="0"/>
        <v>478289476</v>
      </c>
      <c r="W12" s="31">
        <f t="shared" si="0"/>
        <v>478289476</v>
      </c>
      <c r="X12" s="31">
        <f t="shared" si="0"/>
        <v>104611000</v>
      </c>
      <c r="Y12" s="31">
        <f t="shared" si="0"/>
        <v>373678476</v>
      </c>
      <c r="Z12" s="32">
        <f>+IF(X12&lt;&gt;0,+(Y12/X12)*100,0)</f>
        <v>357.20763208458004</v>
      </c>
      <c r="AA12" s="33">
        <f>SUM(AA6:AA11)</f>
        <v>104611000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257376598</v>
      </c>
      <c r="D19" s="18">
        <v>257376598</v>
      </c>
      <c r="E19" s="19">
        <v>374849000</v>
      </c>
      <c r="F19" s="20">
        <v>374849000</v>
      </c>
      <c r="G19" s="20">
        <v>214341907</v>
      </c>
      <c r="H19" s="20">
        <v>279505874</v>
      </c>
      <c r="I19" s="20">
        <v>279505874</v>
      </c>
      <c r="J19" s="20">
        <v>279505874</v>
      </c>
      <c r="K19" s="20">
        <v>257376596</v>
      </c>
      <c r="L19" s="20">
        <v>257376596</v>
      </c>
      <c r="M19" s="20">
        <v>257376596</v>
      </c>
      <c r="N19" s="20">
        <v>257376596</v>
      </c>
      <c r="O19" s="20"/>
      <c r="P19" s="20">
        <v>257376596</v>
      </c>
      <c r="Q19" s="20">
        <v>257376596</v>
      </c>
      <c r="R19" s="20">
        <v>257376596</v>
      </c>
      <c r="S19" s="20">
        <v>257376596</v>
      </c>
      <c r="T19" s="20">
        <v>257376597</v>
      </c>
      <c r="U19" s="20">
        <v>257376597</v>
      </c>
      <c r="V19" s="20">
        <v>257376597</v>
      </c>
      <c r="W19" s="20">
        <v>257376597</v>
      </c>
      <c r="X19" s="20">
        <v>374849000</v>
      </c>
      <c r="Y19" s="20">
        <v>-117472403</v>
      </c>
      <c r="Z19" s="21">
        <v>-31.34</v>
      </c>
      <c r="AA19" s="22">
        <v>374849000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257376598</v>
      </c>
      <c r="D24" s="29">
        <f>SUM(D15:D23)</f>
        <v>257376598</v>
      </c>
      <c r="E24" s="36">
        <f t="shared" si="1"/>
        <v>374849000</v>
      </c>
      <c r="F24" s="37">
        <f t="shared" si="1"/>
        <v>374849000</v>
      </c>
      <c r="G24" s="37">
        <f t="shared" si="1"/>
        <v>214341907</v>
      </c>
      <c r="H24" s="37">
        <f t="shared" si="1"/>
        <v>279505874</v>
      </c>
      <c r="I24" s="37">
        <f t="shared" si="1"/>
        <v>279505874</v>
      </c>
      <c r="J24" s="37">
        <f t="shared" si="1"/>
        <v>279505874</v>
      </c>
      <c r="K24" s="37">
        <f t="shared" si="1"/>
        <v>257376596</v>
      </c>
      <c r="L24" s="37">
        <f t="shared" si="1"/>
        <v>257376596</v>
      </c>
      <c r="M24" s="37">
        <f t="shared" si="1"/>
        <v>257376596</v>
      </c>
      <c r="N24" s="37">
        <f t="shared" si="1"/>
        <v>257376596</v>
      </c>
      <c r="O24" s="37">
        <f t="shared" si="1"/>
        <v>0</v>
      </c>
      <c r="P24" s="37">
        <f t="shared" si="1"/>
        <v>257376596</v>
      </c>
      <c r="Q24" s="37">
        <f t="shared" si="1"/>
        <v>257376596</v>
      </c>
      <c r="R24" s="37">
        <f t="shared" si="1"/>
        <v>257376596</v>
      </c>
      <c r="S24" s="37">
        <f t="shared" si="1"/>
        <v>257376596</v>
      </c>
      <c r="T24" s="37">
        <f t="shared" si="1"/>
        <v>257376597</v>
      </c>
      <c r="U24" s="37">
        <f t="shared" si="1"/>
        <v>257376597</v>
      </c>
      <c r="V24" s="37">
        <f t="shared" si="1"/>
        <v>257376597</v>
      </c>
      <c r="W24" s="37">
        <f t="shared" si="1"/>
        <v>257376597</v>
      </c>
      <c r="X24" s="37">
        <f t="shared" si="1"/>
        <v>374849000</v>
      </c>
      <c r="Y24" s="37">
        <f t="shared" si="1"/>
        <v>-117472403</v>
      </c>
      <c r="Z24" s="38">
        <f>+IF(X24&lt;&gt;0,+(Y24/X24)*100,0)</f>
        <v>-31.338593140171113</v>
      </c>
      <c r="AA24" s="39">
        <f>SUM(AA15:AA23)</f>
        <v>374849000</v>
      </c>
    </row>
    <row r="25" spans="1:27" ht="13.5">
      <c r="A25" s="27" t="s">
        <v>51</v>
      </c>
      <c r="B25" s="28"/>
      <c r="C25" s="29">
        <f aca="true" t="shared" si="2" ref="C25:Y25">+C12+C24</f>
        <v>352837323</v>
      </c>
      <c r="D25" s="29">
        <f>+D12+D24</f>
        <v>352837323</v>
      </c>
      <c r="E25" s="30">
        <f t="shared" si="2"/>
        <v>479460000</v>
      </c>
      <c r="F25" s="31">
        <f t="shared" si="2"/>
        <v>479460000</v>
      </c>
      <c r="G25" s="31">
        <f t="shared" si="2"/>
        <v>595989749</v>
      </c>
      <c r="H25" s="31">
        <f t="shared" si="2"/>
        <v>644030481</v>
      </c>
      <c r="I25" s="31">
        <f t="shared" si="2"/>
        <v>629885358</v>
      </c>
      <c r="J25" s="31">
        <f t="shared" si="2"/>
        <v>629885358</v>
      </c>
      <c r="K25" s="31">
        <f t="shared" si="2"/>
        <v>601860611</v>
      </c>
      <c r="L25" s="31">
        <f t="shared" si="2"/>
        <v>599976984</v>
      </c>
      <c r="M25" s="31">
        <f t="shared" si="2"/>
        <v>590525827</v>
      </c>
      <c r="N25" s="31">
        <f t="shared" si="2"/>
        <v>590525827</v>
      </c>
      <c r="O25" s="31">
        <f t="shared" si="2"/>
        <v>0</v>
      </c>
      <c r="P25" s="31">
        <f t="shared" si="2"/>
        <v>731058162</v>
      </c>
      <c r="Q25" s="31">
        <f t="shared" si="2"/>
        <v>693745976</v>
      </c>
      <c r="R25" s="31">
        <f t="shared" si="2"/>
        <v>693745976</v>
      </c>
      <c r="S25" s="31">
        <f t="shared" si="2"/>
        <v>684815130</v>
      </c>
      <c r="T25" s="31">
        <f t="shared" si="2"/>
        <v>744580430</v>
      </c>
      <c r="U25" s="31">
        <f t="shared" si="2"/>
        <v>735666073</v>
      </c>
      <c r="V25" s="31">
        <f t="shared" si="2"/>
        <v>735666073</v>
      </c>
      <c r="W25" s="31">
        <f t="shared" si="2"/>
        <v>735666073</v>
      </c>
      <c r="X25" s="31">
        <f t="shared" si="2"/>
        <v>479460000</v>
      </c>
      <c r="Y25" s="31">
        <f t="shared" si="2"/>
        <v>256206073</v>
      </c>
      <c r="Z25" s="32">
        <f>+IF(X25&lt;&gt;0,+(Y25/X25)*100,0)</f>
        <v>53.43638113711259</v>
      </c>
      <c r="AA25" s="33">
        <f>+AA12+AA24</f>
        <v>479460000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31839949</v>
      </c>
      <c r="D32" s="18">
        <v>31839949</v>
      </c>
      <c r="E32" s="19">
        <v>56607000</v>
      </c>
      <c r="F32" s="20">
        <v>56607000</v>
      </c>
      <c r="G32" s="20">
        <v>333576874</v>
      </c>
      <c r="H32" s="20">
        <v>342183374</v>
      </c>
      <c r="I32" s="20">
        <v>341104261</v>
      </c>
      <c r="J32" s="20">
        <v>341104261</v>
      </c>
      <c r="K32" s="20">
        <v>350396165</v>
      </c>
      <c r="L32" s="20">
        <v>359736032</v>
      </c>
      <c r="M32" s="20">
        <v>369105372</v>
      </c>
      <c r="N32" s="20">
        <v>369105372</v>
      </c>
      <c r="O32" s="20"/>
      <c r="P32" s="20">
        <v>365586370</v>
      </c>
      <c r="Q32" s="20">
        <v>346926208</v>
      </c>
      <c r="R32" s="20">
        <v>346926208</v>
      </c>
      <c r="S32" s="20">
        <v>356456140</v>
      </c>
      <c r="T32" s="20">
        <v>387444931</v>
      </c>
      <c r="U32" s="20">
        <v>411424951</v>
      </c>
      <c r="V32" s="20">
        <v>411424951</v>
      </c>
      <c r="W32" s="20">
        <v>411424951</v>
      </c>
      <c r="X32" s="20">
        <v>56607000</v>
      </c>
      <c r="Y32" s="20">
        <v>354817951</v>
      </c>
      <c r="Z32" s="21">
        <v>626.81</v>
      </c>
      <c r="AA32" s="22">
        <v>56607000</v>
      </c>
    </row>
    <row r="33" spans="1:27" ht="13.5">
      <c r="A33" s="23" t="s">
        <v>58</v>
      </c>
      <c r="B33" s="17"/>
      <c r="C33" s="18">
        <v>2215951</v>
      </c>
      <c r="D33" s="18">
        <v>2215951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34055900</v>
      </c>
      <c r="D34" s="29">
        <f>SUM(D29:D33)</f>
        <v>34055900</v>
      </c>
      <c r="E34" s="30">
        <f t="shared" si="3"/>
        <v>56607000</v>
      </c>
      <c r="F34" s="31">
        <f t="shared" si="3"/>
        <v>56607000</v>
      </c>
      <c r="G34" s="31">
        <f t="shared" si="3"/>
        <v>333576874</v>
      </c>
      <c r="H34" s="31">
        <f t="shared" si="3"/>
        <v>342183374</v>
      </c>
      <c r="I34" s="31">
        <f t="shared" si="3"/>
        <v>341104261</v>
      </c>
      <c r="J34" s="31">
        <f t="shared" si="3"/>
        <v>341104261</v>
      </c>
      <c r="K34" s="31">
        <f t="shared" si="3"/>
        <v>350396165</v>
      </c>
      <c r="L34" s="31">
        <f t="shared" si="3"/>
        <v>359736032</v>
      </c>
      <c r="M34" s="31">
        <f t="shared" si="3"/>
        <v>369105372</v>
      </c>
      <c r="N34" s="31">
        <f t="shared" si="3"/>
        <v>369105372</v>
      </c>
      <c r="O34" s="31">
        <f t="shared" si="3"/>
        <v>0</v>
      </c>
      <c r="P34" s="31">
        <f t="shared" si="3"/>
        <v>365586370</v>
      </c>
      <c r="Q34" s="31">
        <f t="shared" si="3"/>
        <v>346926208</v>
      </c>
      <c r="R34" s="31">
        <f t="shared" si="3"/>
        <v>346926208</v>
      </c>
      <c r="S34" s="31">
        <f t="shared" si="3"/>
        <v>356456140</v>
      </c>
      <c r="T34" s="31">
        <f t="shared" si="3"/>
        <v>387444931</v>
      </c>
      <c r="U34" s="31">
        <f t="shared" si="3"/>
        <v>411424951</v>
      </c>
      <c r="V34" s="31">
        <f t="shared" si="3"/>
        <v>411424951</v>
      </c>
      <c r="W34" s="31">
        <f t="shared" si="3"/>
        <v>411424951</v>
      </c>
      <c r="X34" s="31">
        <f t="shared" si="3"/>
        <v>56607000</v>
      </c>
      <c r="Y34" s="31">
        <f t="shared" si="3"/>
        <v>354817951</v>
      </c>
      <c r="Z34" s="32">
        <f>+IF(X34&lt;&gt;0,+(Y34/X34)*100,0)</f>
        <v>626.8093186355045</v>
      </c>
      <c r="AA34" s="33">
        <f>SUM(AA29:AA33)</f>
        <v>56607000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17062412</v>
      </c>
      <c r="D38" s="18">
        <v>17062412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17062412</v>
      </c>
      <c r="D39" s="29">
        <f>SUM(D37:D38)</f>
        <v>17062412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51118312</v>
      </c>
      <c r="D40" s="29">
        <f>+D34+D39</f>
        <v>51118312</v>
      </c>
      <c r="E40" s="30">
        <f t="shared" si="5"/>
        <v>56607000</v>
      </c>
      <c r="F40" s="31">
        <f t="shared" si="5"/>
        <v>56607000</v>
      </c>
      <c r="G40" s="31">
        <f t="shared" si="5"/>
        <v>333576874</v>
      </c>
      <c r="H40" s="31">
        <f t="shared" si="5"/>
        <v>342183374</v>
      </c>
      <c r="I40" s="31">
        <f t="shared" si="5"/>
        <v>341104261</v>
      </c>
      <c r="J40" s="31">
        <f t="shared" si="5"/>
        <v>341104261</v>
      </c>
      <c r="K40" s="31">
        <f t="shared" si="5"/>
        <v>350396165</v>
      </c>
      <c r="L40" s="31">
        <f t="shared" si="5"/>
        <v>359736032</v>
      </c>
      <c r="M40" s="31">
        <f t="shared" si="5"/>
        <v>369105372</v>
      </c>
      <c r="N40" s="31">
        <f t="shared" si="5"/>
        <v>369105372</v>
      </c>
      <c r="O40" s="31">
        <f t="shared" si="5"/>
        <v>0</v>
      </c>
      <c r="P40" s="31">
        <f t="shared" si="5"/>
        <v>365586370</v>
      </c>
      <c r="Q40" s="31">
        <f t="shared" si="5"/>
        <v>346926208</v>
      </c>
      <c r="R40" s="31">
        <f t="shared" si="5"/>
        <v>346926208</v>
      </c>
      <c r="S40" s="31">
        <f t="shared" si="5"/>
        <v>356456140</v>
      </c>
      <c r="T40" s="31">
        <f t="shared" si="5"/>
        <v>387444931</v>
      </c>
      <c r="U40" s="31">
        <f t="shared" si="5"/>
        <v>411424951</v>
      </c>
      <c r="V40" s="31">
        <f t="shared" si="5"/>
        <v>411424951</v>
      </c>
      <c r="W40" s="31">
        <f t="shared" si="5"/>
        <v>411424951</v>
      </c>
      <c r="X40" s="31">
        <f t="shared" si="5"/>
        <v>56607000</v>
      </c>
      <c r="Y40" s="31">
        <f t="shared" si="5"/>
        <v>354817951</v>
      </c>
      <c r="Z40" s="32">
        <f>+IF(X40&lt;&gt;0,+(Y40/X40)*100,0)</f>
        <v>626.8093186355045</v>
      </c>
      <c r="AA40" s="33">
        <f>+AA34+AA39</f>
        <v>56607000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301719011</v>
      </c>
      <c r="D42" s="43">
        <f>+D25-D40</f>
        <v>301719011</v>
      </c>
      <c r="E42" s="44">
        <f t="shared" si="6"/>
        <v>422853000</v>
      </c>
      <c r="F42" s="45">
        <f t="shared" si="6"/>
        <v>422853000</v>
      </c>
      <c r="G42" s="45">
        <f t="shared" si="6"/>
        <v>262412875</v>
      </c>
      <c r="H42" s="45">
        <f t="shared" si="6"/>
        <v>301847107</v>
      </c>
      <c r="I42" s="45">
        <f t="shared" si="6"/>
        <v>288781097</v>
      </c>
      <c r="J42" s="45">
        <f t="shared" si="6"/>
        <v>288781097</v>
      </c>
      <c r="K42" s="45">
        <f t="shared" si="6"/>
        <v>251464446</v>
      </c>
      <c r="L42" s="45">
        <f t="shared" si="6"/>
        <v>240240952</v>
      </c>
      <c r="M42" s="45">
        <f t="shared" si="6"/>
        <v>221420455</v>
      </c>
      <c r="N42" s="45">
        <f t="shared" si="6"/>
        <v>221420455</v>
      </c>
      <c r="O42" s="45">
        <f t="shared" si="6"/>
        <v>0</v>
      </c>
      <c r="P42" s="45">
        <f t="shared" si="6"/>
        <v>365471792</v>
      </c>
      <c r="Q42" s="45">
        <f t="shared" si="6"/>
        <v>346819768</v>
      </c>
      <c r="R42" s="45">
        <f t="shared" si="6"/>
        <v>346819768</v>
      </c>
      <c r="S42" s="45">
        <f t="shared" si="6"/>
        <v>328358990</v>
      </c>
      <c r="T42" s="45">
        <f t="shared" si="6"/>
        <v>357135499</v>
      </c>
      <c r="U42" s="45">
        <f t="shared" si="6"/>
        <v>324241122</v>
      </c>
      <c r="V42" s="45">
        <f t="shared" si="6"/>
        <v>324241122</v>
      </c>
      <c r="W42" s="45">
        <f t="shared" si="6"/>
        <v>324241122</v>
      </c>
      <c r="X42" s="45">
        <f t="shared" si="6"/>
        <v>422853000</v>
      </c>
      <c r="Y42" s="45">
        <f t="shared" si="6"/>
        <v>-98611878</v>
      </c>
      <c r="Z42" s="46">
        <f>+IF(X42&lt;&gt;0,+(Y42/X42)*100,0)</f>
        <v>-23.320605032954713</v>
      </c>
      <c r="AA42" s="47">
        <f>+AA25-AA40</f>
        <v>422853000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301719011</v>
      </c>
      <c r="D45" s="18">
        <v>301719011</v>
      </c>
      <c r="E45" s="19">
        <v>422853000</v>
      </c>
      <c r="F45" s="20">
        <v>422853000</v>
      </c>
      <c r="G45" s="20">
        <v>262412875</v>
      </c>
      <c r="H45" s="20">
        <v>301847107</v>
      </c>
      <c r="I45" s="20">
        <v>288781097</v>
      </c>
      <c r="J45" s="20">
        <v>288781097</v>
      </c>
      <c r="K45" s="20">
        <v>251464446</v>
      </c>
      <c r="L45" s="20">
        <v>240240952</v>
      </c>
      <c r="M45" s="20">
        <v>221420455</v>
      </c>
      <c r="N45" s="20">
        <v>221420455</v>
      </c>
      <c r="O45" s="20"/>
      <c r="P45" s="20">
        <v>365471792</v>
      </c>
      <c r="Q45" s="20">
        <v>346819768</v>
      </c>
      <c r="R45" s="20">
        <v>346819768</v>
      </c>
      <c r="S45" s="20">
        <v>328358990</v>
      </c>
      <c r="T45" s="20">
        <v>357135499</v>
      </c>
      <c r="U45" s="20">
        <v>324241122</v>
      </c>
      <c r="V45" s="20">
        <v>324241122</v>
      </c>
      <c r="W45" s="20">
        <v>324241122</v>
      </c>
      <c r="X45" s="20">
        <v>422853000</v>
      </c>
      <c r="Y45" s="20">
        <v>-98611878</v>
      </c>
      <c r="Z45" s="48">
        <v>-23.32</v>
      </c>
      <c r="AA45" s="22">
        <v>422853000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301719011</v>
      </c>
      <c r="D48" s="51">
        <f>SUM(D45:D47)</f>
        <v>301719011</v>
      </c>
      <c r="E48" s="52">
        <f t="shared" si="7"/>
        <v>422853000</v>
      </c>
      <c r="F48" s="53">
        <f t="shared" si="7"/>
        <v>422853000</v>
      </c>
      <c r="G48" s="53">
        <f t="shared" si="7"/>
        <v>262412875</v>
      </c>
      <c r="H48" s="53">
        <f t="shared" si="7"/>
        <v>301847107</v>
      </c>
      <c r="I48" s="53">
        <f t="shared" si="7"/>
        <v>288781097</v>
      </c>
      <c r="J48" s="53">
        <f t="shared" si="7"/>
        <v>288781097</v>
      </c>
      <c r="K48" s="53">
        <f t="shared" si="7"/>
        <v>251464446</v>
      </c>
      <c r="L48" s="53">
        <f t="shared" si="7"/>
        <v>240240952</v>
      </c>
      <c r="M48" s="53">
        <f t="shared" si="7"/>
        <v>221420455</v>
      </c>
      <c r="N48" s="53">
        <f t="shared" si="7"/>
        <v>221420455</v>
      </c>
      <c r="O48" s="53">
        <f t="shared" si="7"/>
        <v>0</v>
      </c>
      <c r="P48" s="53">
        <f t="shared" si="7"/>
        <v>365471792</v>
      </c>
      <c r="Q48" s="53">
        <f t="shared" si="7"/>
        <v>346819768</v>
      </c>
      <c r="R48" s="53">
        <f t="shared" si="7"/>
        <v>346819768</v>
      </c>
      <c r="S48" s="53">
        <f t="shared" si="7"/>
        <v>328358990</v>
      </c>
      <c r="T48" s="53">
        <f t="shared" si="7"/>
        <v>357135499</v>
      </c>
      <c r="U48" s="53">
        <f t="shared" si="7"/>
        <v>324241122</v>
      </c>
      <c r="V48" s="53">
        <f t="shared" si="7"/>
        <v>324241122</v>
      </c>
      <c r="W48" s="53">
        <f t="shared" si="7"/>
        <v>324241122</v>
      </c>
      <c r="X48" s="53">
        <f t="shared" si="7"/>
        <v>422853000</v>
      </c>
      <c r="Y48" s="53">
        <f t="shared" si="7"/>
        <v>-98611878</v>
      </c>
      <c r="Z48" s="54">
        <f>+IF(X48&lt;&gt;0,+(Y48/X48)*100,0)</f>
        <v>-23.320605032954713</v>
      </c>
      <c r="AA48" s="55">
        <f>SUM(AA45:AA47)</f>
        <v>422853000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115705106</v>
      </c>
      <c r="D6" s="18">
        <v>115705106</v>
      </c>
      <c r="E6" s="19">
        <v>66612219</v>
      </c>
      <c r="F6" s="20">
        <v>66612219</v>
      </c>
      <c r="G6" s="20">
        <v>183284950</v>
      </c>
      <c r="H6" s="20">
        <v>166326818</v>
      </c>
      <c r="I6" s="20">
        <v>152324579</v>
      </c>
      <c r="J6" s="20">
        <v>152324579</v>
      </c>
      <c r="K6" s="20">
        <v>233194507</v>
      </c>
      <c r="L6" s="20">
        <v>123248492</v>
      </c>
      <c r="M6" s="20">
        <v>111093450</v>
      </c>
      <c r="N6" s="20">
        <v>111093450</v>
      </c>
      <c r="O6" s="20">
        <v>156653683</v>
      </c>
      <c r="P6" s="20">
        <v>137326006</v>
      </c>
      <c r="Q6" s="20">
        <v>184405288</v>
      </c>
      <c r="R6" s="20">
        <v>184405288</v>
      </c>
      <c r="S6" s="20">
        <v>163416909</v>
      </c>
      <c r="T6" s="20">
        <v>139740292</v>
      </c>
      <c r="U6" s="20">
        <v>95243800</v>
      </c>
      <c r="V6" s="20">
        <v>95243800</v>
      </c>
      <c r="W6" s="20">
        <v>95243800</v>
      </c>
      <c r="X6" s="20">
        <v>66612219</v>
      </c>
      <c r="Y6" s="20">
        <v>28631581</v>
      </c>
      <c r="Z6" s="21">
        <v>42.98</v>
      </c>
      <c r="AA6" s="22">
        <v>66612219</v>
      </c>
    </row>
    <row r="7" spans="1:27" ht="13.5">
      <c r="A7" s="23" t="s">
        <v>34</v>
      </c>
      <c r="B7" s="17"/>
      <c r="C7" s="18"/>
      <c r="D7" s="18"/>
      <c r="E7" s="19">
        <v>13262108</v>
      </c>
      <c r="F7" s="20">
        <v>13262108</v>
      </c>
      <c r="G7" s="20"/>
      <c r="H7" s="20"/>
      <c r="I7" s="20"/>
      <c r="J7" s="20"/>
      <c r="K7" s="20">
        <v>117707</v>
      </c>
      <c r="L7" s="20">
        <v>117707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13262108</v>
      </c>
      <c r="Y7" s="20">
        <v>-13262108</v>
      </c>
      <c r="Z7" s="21">
        <v>-100</v>
      </c>
      <c r="AA7" s="22">
        <v>13262108</v>
      </c>
    </row>
    <row r="8" spans="1:27" ht="13.5">
      <c r="A8" s="23" t="s">
        <v>35</v>
      </c>
      <c r="B8" s="17"/>
      <c r="C8" s="18">
        <v>11372863</v>
      </c>
      <c r="D8" s="18">
        <v>11372863</v>
      </c>
      <c r="E8" s="19">
        <v>10916016</v>
      </c>
      <c r="F8" s="20">
        <v>10916016</v>
      </c>
      <c r="G8" s="20">
        <v>19953685</v>
      </c>
      <c r="H8" s="20">
        <v>11372863</v>
      </c>
      <c r="I8" s="20">
        <v>11372863</v>
      </c>
      <c r="J8" s="20">
        <v>11372863</v>
      </c>
      <c r="K8" s="20">
        <v>11372863</v>
      </c>
      <c r="L8" s="20">
        <v>11372863</v>
      </c>
      <c r="M8" s="20">
        <v>11372863</v>
      </c>
      <c r="N8" s="20">
        <v>11372863</v>
      </c>
      <c r="O8" s="20">
        <v>11372863</v>
      </c>
      <c r="P8" s="20">
        <v>11372863</v>
      </c>
      <c r="Q8" s="20">
        <v>11372863</v>
      </c>
      <c r="R8" s="20">
        <v>11372863</v>
      </c>
      <c r="S8" s="20">
        <v>11372863</v>
      </c>
      <c r="T8" s="20">
        <v>11372863</v>
      </c>
      <c r="U8" s="20">
        <v>11372863</v>
      </c>
      <c r="V8" s="20">
        <v>11372863</v>
      </c>
      <c r="W8" s="20">
        <v>11372863</v>
      </c>
      <c r="X8" s="20">
        <v>10916016</v>
      </c>
      <c r="Y8" s="20">
        <v>456847</v>
      </c>
      <c r="Z8" s="21">
        <v>4.19</v>
      </c>
      <c r="AA8" s="22">
        <v>10916016</v>
      </c>
    </row>
    <row r="9" spans="1:27" ht="13.5">
      <c r="A9" s="23" t="s">
        <v>36</v>
      </c>
      <c r="B9" s="17"/>
      <c r="C9" s="18">
        <v>6362708</v>
      </c>
      <c r="D9" s="18">
        <v>6362708</v>
      </c>
      <c r="E9" s="19"/>
      <c r="F9" s="20"/>
      <c r="G9" s="20">
        <v>1792559</v>
      </c>
      <c r="H9" s="20">
        <v>6362708</v>
      </c>
      <c r="I9" s="20">
        <v>6362708</v>
      </c>
      <c r="J9" s="20">
        <v>6362708</v>
      </c>
      <c r="K9" s="20">
        <v>6362708</v>
      </c>
      <c r="L9" s="20">
        <v>6362708</v>
      </c>
      <c r="M9" s="20">
        <v>6362708</v>
      </c>
      <c r="N9" s="20">
        <v>6362708</v>
      </c>
      <c r="O9" s="20">
        <v>6362708</v>
      </c>
      <c r="P9" s="20">
        <v>6362708</v>
      </c>
      <c r="Q9" s="20">
        <v>6362708</v>
      </c>
      <c r="R9" s="20">
        <v>6362708</v>
      </c>
      <c r="S9" s="20">
        <v>6362708</v>
      </c>
      <c r="T9" s="20">
        <v>6362708</v>
      </c>
      <c r="U9" s="20">
        <v>6362708</v>
      </c>
      <c r="V9" s="20">
        <v>6362708</v>
      </c>
      <c r="W9" s="20">
        <v>6362708</v>
      </c>
      <c r="X9" s="20"/>
      <c r="Y9" s="20">
        <v>6362708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2903965</v>
      </c>
      <c r="D11" s="18">
        <v>2903965</v>
      </c>
      <c r="E11" s="19">
        <v>3013000</v>
      </c>
      <c r="F11" s="20">
        <v>3013000</v>
      </c>
      <c r="G11" s="20">
        <v>3955291</v>
      </c>
      <c r="H11" s="20">
        <v>2748203</v>
      </c>
      <c r="I11" s="20">
        <v>2805841</v>
      </c>
      <c r="J11" s="20">
        <v>2805841</v>
      </c>
      <c r="K11" s="20">
        <v>2805841</v>
      </c>
      <c r="L11" s="20">
        <v>2722685</v>
      </c>
      <c r="M11" s="20">
        <v>2815899</v>
      </c>
      <c r="N11" s="20">
        <v>2815899</v>
      </c>
      <c r="O11" s="20">
        <v>2845671</v>
      </c>
      <c r="P11" s="20">
        <v>2945698</v>
      </c>
      <c r="Q11" s="20">
        <v>2990177</v>
      </c>
      <c r="R11" s="20">
        <v>2990177</v>
      </c>
      <c r="S11" s="20">
        <v>2991287</v>
      </c>
      <c r="T11" s="20">
        <v>3179778</v>
      </c>
      <c r="U11" s="20">
        <v>3105030</v>
      </c>
      <c r="V11" s="20">
        <v>3105030</v>
      </c>
      <c r="W11" s="20">
        <v>3105030</v>
      </c>
      <c r="X11" s="20">
        <v>3013000</v>
      </c>
      <c r="Y11" s="20">
        <v>92030</v>
      </c>
      <c r="Z11" s="21">
        <v>3.05</v>
      </c>
      <c r="AA11" s="22">
        <v>3013000</v>
      </c>
    </row>
    <row r="12" spans="1:27" ht="13.5">
      <c r="A12" s="27" t="s">
        <v>39</v>
      </c>
      <c r="B12" s="28"/>
      <c r="C12" s="29">
        <f aca="true" t="shared" si="0" ref="C12:Y12">SUM(C6:C11)</f>
        <v>136344642</v>
      </c>
      <c r="D12" s="29">
        <f>SUM(D6:D11)</f>
        <v>136344642</v>
      </c>
      <c r="E12" s="30">
        <f t="shared" si="0"/>
        <v>93803343</v>
      </c>
      <c r="F12" s="31">
        <f t="shared" si="0"/>
        <v>93803343</v>
      </c>
      <c r="G12" s="31">
        <f t="shared" si="0"/>
        <v>208986485</v>
      </c>
      <c r="H12" s="31">
        <f t="shared" si="0"/>
        <v>186810592</v>
      </c>
      <c r="I12" s="31">
        <f t="shared" si="0"/>
        <v>172865991</v>
      </c>
      <c r="J12" s="31">
        <f t="shared" si="0"/>
        <v>172865991</v>
      </c>
      <c r="K12" s="31">
        <f t="shared" si="0"/>
        <v>253853626</v>
      </c>
      <c r="L12" s="31">
        <f t="shared" si="0"/>
        <v>143824455</v>
      </c>
      <c r="M12" s="31">
        <f t="shared" si="0"/>
        <v>131644920</v>
      </c>
      <c r="N12" s="31">
        <f t="shared" si="0"/>
        <v>131644920</v>
      </c>
      <c r="O12" s="31">
        <f t="shared" si="0"/>
        <v>177234925</v>
      </c>
      <c r="P12" s="31">
        <f t="shared" si="0"/>
        <v>158007275</v>
      </c>
      <c r="Q12" s="31">
        <f t="shared" si="0"/>
        <v>205131036</v>
      </c>
      <c r="R12" s="31">
        <f t="shared" si="0"/>
        <v>205131036</v>
      </c>
      <c r="S12" s="31">
        <f t="shared" si="0"/>
        <v>184143767</v>
      </c>
      <c r="T12" s="31">
        <f t="shared" si="0"/>
        <v>160655641</v>
      </c>
      <c r="U12" s="31">
        <f t="shared" si="0"/>
        <v>116084401</v>
      </c>
      <c r="V12" s="31">
        <f t="shared" si="0"/>
        <v>116084401</v>
      </c>
      <c r="W12" s="31">
        <f t="shared" si="0"/>
        <v>116084401</v>
      </c>
      <c r="X12" s="31">
        <f t="shared" si="0"/>
        <v>93803343</v>
      </c>
      <c r="Y12" s="31">
        <f t="shared" si="0"/>
        <v>22281058</v>
      </c>
      <c r="Z12" s="32">
        <f>+IF(X12&lt;&gt;0,+(Y12/X12)*100,0)</f>
        <v>23.752946630057735</v>
      </c>
      <c r="AA12" s="33">
        <f>SUM(AA6:AA11)</f>
        <v>93803343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8054061</v>
      </c>
      <c r="D16" s="18">
        <v>8054061</v>
      </c>
      <c r="E16" s="19">
        <v>8077685</v>
      </c>
      <c r="F16" s="20">
        <v>8077685</v>
      </c>
      <c r="G16" s="24"/>
      <c r="H16" s="24"/>
      <c r="I16" s="24">
        <v>8054061</v>
      </c>
      <c r="J16" s="20">
        <v>8054061</v>
      </c>
      <c r="K16" s="24">
        <v>8054061</v>
      </c>
      <c r="L16" s="24">
        <v>8054061</v>
      </c>
      <c r="M16" s="20">
        <v>8169667</v>
      </c>
      <c r="N16" s="24">
        <v>8169667</v>
      </c>
      <c r="O16" s="24">
        <v>8288927</v>
      </c>
      <c r="P16" s="24">
        <v>8288927</v>
      </c>
      <c r="Q16" s="20">
        <v>8288927</v>
      </c>
      <c r="R16" s="24">
        <v>8288927</v>
      </c>
      <c r="S16" s="24">
        <v>8288927</v>
      </c>
      <c r="T16" s="20">
        <v>8409840</v>
      </c>
      <c r="U16" s="24"/>
      <c r="V16" s="24"/>
      <c r="W16" s="24"/>
      <c r="X16" s="20">
        <v>8077685</v>
      </c>
      <c r="Y16" s="24">
        <v>-8077685</v>
      </c>
      <c r="Z16" s="25">
        <v>-100</v>
      </c>
      <c r="AA16" s="26">
        <v>8077685</v>
      </c>
    </row>
    <row r="17" spans="1:27" ht="13.5">
      <c r="A17" s="23" t="s">
        <v>43</v>
      </c>
      <c r="B17" s="17"/>
      <c r="C17" s="18">
        <v>267057</v>
      </c>
      <c r="D17" s="18">
        <v>267057</v>
      </c>
      <c r="E17" s="19">
        <v>408970</v>
      </c>
      <c r="F17" s="20">
        <v>408970</v>
      </c>
      <c r="G17" s="20">
        <v>408969</v>
      </c>
      <c r="H17" s="20">
        <v>267057</v>
      </c>
      <c r="I17" s="20">
        <v>267057</v>
      </c>
      <c r="J17" s="20">
        <v>267057</v>
      </c>
      <c r="K17" s="20">
        <v>267057</v>
      </c>
      <c r="L17" s="20">
        <v>267057</v>
      </c>
      <c r="M17" s="20">
        <v>267057</v>
      </c>
      <c r="N17" s="20">
        <v>267057</v>
      </c>
      <c r="O17" s="20">
        <v>267057</v>
      </c>
      <c r="P17" s="20">
        <v>267057</v>
      </c>
      <c r="Q17" s="20">
        <v>267057</v>
      </c>
      <c r="R17" s="20">
        <v>267057</v>
      </c>
      <c r="S17" s="20">
        <v>267057</v>
      </c>
      <c r="T17" s="20">
        <v>267057</v>
      </c>
      <c r="U17" s="20">
        <v>267057</v>
      </c>
      <c r="V17" s="20">
        <v>267057</v>
      </c>
      <c r="W17" s="20">
        <v>267057</v>
      </c>
      <c r="X17" s="20">
        <v>408970</v>
      </c>
      <c r="Y17" s="20">
        <v>-141913</v>
      </c>
      <c r="Z17" s="21">
        <v>-34.7</v>
      </c>
      <c r="AA17" s="22">
        <v>408970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355646605</v>
      </c>
      <c r="D19" s="18">
        <v>355646605</v>
      </c>
      <c r="E19" s="19">
        <v>448055373</v>
      </c>
      <c r="F19" s="20">
        <v>517787475</v>
      </c>
      <c r="G19" s="20">
        <v>361994804</v>
      </c>
      <c r="H19" s="20">
        <v>365135854</v>
      </c>
      <c r="I19" s="20">
        <v>373292619</v>
      </c>
      <c r="J19" s="20">
        <v>373292619</v>
      </c>
      <c r="K19" s="20">
        <v>373969076</v>
      </c>
      <c r="L19" s="20">
        <v>385217395</v>
      </c>
      <c r="M19" s="20">
        <v>403922577</v>
      </c>
      <c r="N19" s="20">
        <v>403922577</v>
      </c>
      <c r="O19" s="20">
        <v>405309491</v>
      </c>
      <c r="P19" s="20">
        <v>410737773</v>
      </c>
      <c r="Q19" s="20">
        <v>417666780</v>
      </c>
      <c r="R19" s="20">
        <v>417666780</v>
      </c>
      <c r="S19" s="20">
        <v>426991833</v>
      </c>
      <c r="T19" s="20">
        <v>440457207</v>
      </c>
      <c r="U19" s="20">
        <v>469175988</v>
      </c>
      <c r="V19" s="20">
        <v>469175988</v>
      </c>
      <c r="W19" s="20">
        <v>469175988</v>
      </c>
      <c r="X19" s="20">
        <v>517787475</v>
      </c>
      <c r="Y19" s="20">
        <v>-48611487</v>
      </c>
      <c r="Z19" s="21">
        <v>-9.39</v>
      </c>
      <c r="AA19" s="22">
        <v>517787475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570268</v>
      </c>
      <c r="D22" s="18">
        <v>570268</v>
      </c>
      <c r="E22" s="19">
        <v>656337</v>
      </c>
      <c r="F22" s="20">
        <v>656337</v>
      </c>
      <c r="G22" s="20">
        <v>722140</v>
      </c>
      <c r="H22" s="20">
        <v>570268</v>
      </c>
      <c r="I22" s="20">
        <v>570268</v>
      </c>
      <c r="J22" s="20">
        <v>570268</v>
      </c>
      <c r="K22" s="20">
        <v>570268</v>
      </c>
      <c r="L22" s="20">
        <v>570268</v>
      </c>
      <c r="M22" s="20">
        <v>570268</v>
      </c>
      <c r="N22" s="20">
        <v>570268</v>
      </c>
      <c r="O22" s="20">
        <v>570268</v>
      </c>
      <c r="P22" s="20">
        <v>570268</v>
      </c>
      <c r="Q22" s="20">
        <v>570268</v>
      </c>
      <c r="R22" s="20">
        <v>570268</v>
      </c>
      <c r="S22" s="20">
        <v>570268</v>
      </c>
      <c r="T22" s="20">
        <v>570268</v>
      </c>
      <c r="U22" s="20">
        <v>570268</v>
      </c>
      <c r="V22" s="20">
        <v>570268</v>
      </c>
      <c r="W22" s="20">
        <v>570268</v>
      </c>
      <c r="X22" s="20">
        <v>656337</v>
      </c>
      <c r="Y22" s="20">
        <v>-86069</v>
      </c>
      <c r="Z22" s="21">
        <v>-13.11</v>
      </c>
      <c r="AA22" s="22">
        <v>656337</v>
      </c>
    </row>
    <row r="23" spans="1:27" ht="13.5">
      <c r="A23" s="23" t="s">
        <v>49</v>
      </c>
      <c r="B23" s="17"/>
      <c r="C23" s="18">
        <v>385500</v>
      </c>
      <c r="D23" s="18">
        <v>385500</v>
      </c>
      <c r="E23" s="19"/>
      <c r="F23" s="20"/>
      <c r="G23" s="24">
        <v>8739015</v>
      </c>
      <c r="H23" s="24">
        <v>8439561</v>
      </c>
      <c r="I23" s="24">
        <v>385500</v>
      </c>
      <c r="J23" s="20">
        <v>385500</v>
      </c>
      <c r="K23" s="24">
        <v>385500</v>
      </c>
      <c r="L23" s="24">
        <v>385500</v>
      </c>
      <c r="M23" s="20">
        <v>385500</v>
      </c>
      <c r="N23" s="24">
        <v>385500</v>
      </c>
      <c r="O23" s="24">
        <v>385500</v>
      </c>
      <c r="P23" s="24">
        <v>385500</v>
      </c>
      <c r="Q23" s="20">
        <v>385500</v>
      </c>
      <c r="R23" s="24">
        <v>385500</v>
      </c>
      <c r="S23" s="24">
        <v>385500</v>
      </c>
      <c r="T23" s="20">
        <v>385500</v>
      </c>
      <c r="U23" s="24">
        <v>385500</v>
      </c>
      <c r="V23" s="24">
        <v>385500</v>
      </c>
      <c r="W23" s="24">
        <v>385500</v>
      </c>
      <c r="X23" s="20"/>
      <c r="Y23" s="24">
        <v>385500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364923491</v>
      </c>
      <c r="D24" s="29">
        <f>SUM(D15:D23)</f>
        <v>364923491</v>
      </c>
      <c r="E24" s="36">
        <f t="shared" si="1"/>
        <v>457198365</v>
      </c>
      <c r="F24" s="37">
        <f t="shared" si="1"/>
        <v>526930467</v>
      </c>
      <c r="G24" s="37">
        <f t="shared" si="1"/>
        <v>371864928</v>
      </c>
      <c r="H24" s="37">
        <f t="shared" si="1"/>
        <v>374412740</v>
      </c>
      <c r="I24" s="37">
        <f t="shared" si="1"/>
        <v>382569505</v>
      </c>
      <c r="J24" s="37">
        <f t="shared" si="1"/>
        <v>382569505</v>
      </c>
      <c r="K24" s="37">
        <f t="shared" si="1"/>
        <v>383245962</v>
      </c>
      <c r="L24" s="37">
        <f t="shared" si="1"/>
        <v>394494281</v>
      </c>
      <c r="M24" s="37">
        <f t="shared" si="1"/>
        <v>413315069</v>
      </c>
      <c r="N24" s="37">
        <f t="shared" si="1"/>
        <v>413315069</v>
      </c>
      <c r="O24" s="37">
        <f t="shared" si="1"/>
        <v>414821243</v>
      </c>
      <c r="P24" s="37">
        <f t="shared" si="1"/>
        <v>420249525</v>
      </c>
      <c r="Q24" s="37">
        <f t="shared" si="1"/>
        <v>427178532</v>
      </c>
      <c r="R24" s="37">
        <f t="shared" si="1"/>
        <v>427178532</v>
      </c>
      <c r="S24" s="37">
        <f t="shared" si="1"/>
        <v>436503585</v>
      </c>
      <c r="T24" s="37">
        <f t="shared" si="1"/>
        <v>450089872</v>
      </c>
      <c r="U24" s="37">
        <f t="shared" si="1"/>
        <v>470398813</v>
      </c>
      <c r="V24" s="37">
        <f t="shared" si="1"/>
        <v>470398813</v>
      </c>
      <c r="W24" s="37">
        <f t="shared" si="1"/>
        <v>470398813</v>
      </c>
      <c r="X24" s="37">
        <f t="shared" si="1"/>
        <v>526930467</v>
      </c>
      <c r="Y24" s="37">
        <f t="shared" si="1"/>
        <v>-56531654</v>
      </c>
      <c r="Z24" s="38">
        <f>+IF(X24&lt;&gt;0,+(Y24/X24)*100,0)</f>
        <v>-10.72848459908848</v>
      </c>
      <c r="AA24" s="39">
        <f>SUM(AA15:AA23)</f>
        <v>526930467</v>
      </c>
    </row>
    <row r="25" spans="1:27" ht="13.5">
      <c r="A25" s="27" t="s">
        <v>51</v>
      </c>
      <c r="B25" s="28"/>
      <c r="C25" s="29">
        <f aca="true" t="shared" si="2" ref="C25:Y25">+C12+C24</f>
        <v>501268133</v>
      </c>
      <c r="D25" s="29">
        <f>+D12+D24</f>
        <v>501268133</v>
      </c>
      <c r="E25" s="30">
        <f t="shared" si="2"/>
        <v>551001708</v>
      </c>
      <c r="F25" s="31">
        <f t="shared" si="2"/>
        <v>620733810</v>
      </c>
      <c r="G25" s="31">
        <f t="shared" si="2"/>
        <v>580851413</v>
      </c>
      <c r="H25" s="31">
        <f t="shared" si="2"/>
        <v>561223332</v>
      </c>
      <c r="I25" s="31">
        <f t="shared" si="2"/>
        <v>555435496</v>
      </c>
      <c r="J25" s="31">
        <f t="shared" si="2"/>
        <v>555435496</v>
      </c>
      <c r="K25" s="31">
        <f t="shared" si="2"/>
        <v>637099588</v>
      </c>
      <c r="L25" s="31">
        <f t="shared" si="2"/>
        <v>538318736</v>
      </c>
      <c r="M25" s="31">
        <f t="shared" si="2"/>
        <v>544959989</v>
      </c>
      <c r="N25" s="31">
        <f t="shared" si="2"/>
        <v>544959989</v>
      </c>
      <c r="O25" s="31">
        <f t="shared" si="2"/>
        <v>592056168</v>
      </c>
      <c r="P25" s="31">
        <f t="shared" si="2"/>
        <v>578256800</v>
      </c>
      <c r="Q25" s="31">
        <f t="shared" si="2"/>
        <v>632309568</v>
      </c>
      <c r="R25" s="31">
        <f t="shared" si="2"/>
        <v>632309568</v>
      </c>
      <c r="S25" s="31">
        <f t="shared" si="2"/>
        <v>620647352</v>
      </c>
      <c r="T25" s="31">
        <f t="shared" si="2"/>
        <v>610745513</v>
      </c>
      <c r="U25" s="31">
        <f t="shared" si="2"/>
        <v>586483214</v>
      </c>
      <c r="V25" s="31">
        <f t="shared" si="2"/>
        <v>586483214</v>
      </c>
      <c r="W25" s="31">
        <f t="shared" si="2"/>
        <v>586483214</v>
      </c>
      <c r="X25" s="31">
        <f t="shared" si="2"/>
        <v>620733810</v>
      </c>
      <c r="Y25" s="31">
        <f t="shared" si="2"/>
        <v>-34250596</v>
      </c>
      <c r="Z25" s="32">
        <f>+IF(X25&lt;&gt;0,+(Y25/X25)*100,0)</f>
        <v>-5.51775905359497</v>
      </c>
      <c r="AA25" s="33">
        <f>+AA12+AA24</f>
        <v>620733810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946349</v>
      </c>
      <c r="D30" s="18">
        <v>946349</v>
      </c>
      <c r="E30" s="19">
        <v>817031</v>
      </c>
      <c r="F30" s="20">
        <v>817031</v>
      </c>
      <c r="G30" s="20"/>
      <c r="H30" s="20">
        <v>946349</v>
      </c>
      <c r="I30" s="20">
        <v>626924</v>
      </c>
      <c r="J30" s="20">
        <v>626924</v>
      </c>
      <c r="K30" s="20">
        <v>626924</v>
      </c>
      <c r="L30" s="20">
        <v>626924</v>
      </c>
      <c r="M30" s="20">
        <v>315857</v>
      </c>
      <c r="N30" s="20">
        <v>315857</v>
      </c>
      <c r="O30" s="20">
        <v>315857</v>
      </c>
      <c r="P30" s="20">
        <v>315857</v>
      </c>
      <c r="Q30" s="20">
        <v>20039</v>
      </c>
      <c r="R30" s="20">
        <v>20039</v>
      </c>
      <c r="S30" s="20">
        <v>20039</v>
      </c>
      <c r="T30" s="20">
        <v>20039</v>
      </c>
      <c r="U30" s="20"/>
      <c r="V30" s="20"/>
      <c r="W30" s="20"/>
      <c r="X30" s="20">
        <v>817031</v>
      </c>
      <c r="Y30" s="20">
        <v>-817031</v>
      </c>
      <c r="Z30" s="21">
        <v>-100</v>
      </c>
      <c r="AA30" s="22">
        <v>817031</v>
      </c>
    </row>
    <row r="31" spans="1:27" ht="13.5">
      <c r="A31" s="23" t="s">
        <v>56</v>
      </c>
      <c r="B31" s="17"/>
      <c r="C31" s="18">
        <v>333387</v>
      </c>
      <c r="D31" s="18">
        <v>333387</v>
      </c>
      <c r="E31" s="19">
        <v>257939</v>
      </c>
      <c r="F31" s="20">
        <v>257939</v>
      </c>
      <c r="G31" s="20">
        <v>372845</v>
      </c>
      <c r="H31" s="20">
        <v>333387</v>
      </c>
      <c r="I31" s="20">
        <v>333387</v>
      </c>
      <c r="J31" s="20">
        <v>333387</v>
      </c>
      <c r="K31" s="20">
        <v>333387</v>
      </c>
      <c r="L31" s="20">
        <v>333387</v>
      </c>
      <c r="M31" s="20">
        <v>333387</v>
      </c>
      <c r="N31" s="20">
        <v>333387</v>
      </c>
      <c r="O31" s="20">
        <v>374152</v>
      </c>
      <c r="P31" s="20">
        <v>373159</v>
      </c>
      <c r="Q31" s="20">
        <v>372969</v>
      </c>
      <c r="R31" s="20">
        <v>372969</v>
      </c>
      <c r="S31" s="20">
        <v>375672</v>
      </c>
      <c r="T31" s="20">
        <v>373447</v>
      </c>
      <c r="U31" s="20">
        <v>383586</v>
      </c>
      <c r="V31" s="20">
        <v>383586</v>
      </c>
      <c r="W31" s="20">
        <v>383586</v>
      </c>
      <c r="X31" s="20">
        <v>257939</v>
      </c>
      <c r="Y31" s="20">
        <v>125647</v>
      </c>
      <c r="Z31" s="21">
        <v>48.71</v>
      </c>
      <c r="AA31" s="22">
        <v>257939</v>
      </c>
    </row>
    <row r="32" spans="1:27" ht="13.5">
      <c r="A32" s="23" t="s">
        <v>57</v>
      </c>
      <c r="B32" s="17"/>
      <c r="C32" s="18">
        <v>38661606</v>
      </c>
      <c r="D32" s="18">
        <v>38661606</v>
      </c>
      <c r="E32" s="19">
        <v>49433514</v>
      </c>
      <c r="F32" s="20">
        <v>57763388</v>
      </c>
      <c r="G32" s="20">
        <v>39615465</v>
      </c>
      <c r="H32" s="20">
        <v>44252274</v>
      </c>
      <c r="I32" s="20">
        <v>46720173</v>
      </c>
      <c r="J32" s="20">
        <v>46720173</v>
      </c>
      <c r="K32" s="20">
        <v>48173222</v>
      </c>
      <c r="L32" s="20">
        <v>23802206</v>
      </c>
      <c r="M32" s="20">
        <v>23823773</v>
      </c>
      <c r="N32" s="20">
        <v>23823773</v>
      </c>
      <c r="O32" s="20">
        <v>23823773</v>
      </c>
      <c r="P32" s="20">
        <v>60404973</v>
      </c>
      <c r="Q32" s="20">
        <v>57329107</v>
      </c>
      <c r="R32" s="20">
        <v>57329107</v>
      </c>
      <c r="S32" s="20">
        <v>72455633</v>
      </c>
      <c r="T32" s="20">
        <v>66960655</v>
      </c>
      <c r="U32" s="20">
        <v>51589916</v>
      </c>
      <c r="V32" s="20">
        <v>51589916</v>
      </c>
      <c r="W32" s="20">
        <v>51589916</v>
      </c>
      <c r="X32" s="20">
        <v>57763388</v>
      </c>
      <c r="Y32" s="20">
        <v>-6173472</v>
      </c>
      <c r="Z32" s="21">
        <v>-10.69</v>
      </c>
      <c r="AA32" s="22">
        <v>57763388</v>
      </c>
    </row>
    <row r="33" spans="1:27" ht="13.5">
      <c r="A33" s="23" t="s">
        <v>58</v>
      </c>
      <c r="B33" s="17"/>
      <c r="C33" s="18"/>
      <c r="D33" s="18"/>
      <c r="E33" s="19">
        <v>336442</v>
      </c>
      <c r="F33" s="20">
        <v>336442</v>
      </c>
      <c r="G33" s="20"/>
      <c r="H33" s="20">
        <v>2236803</v>
      </c>
      <c r="I33" s="20">
        <v>2236803</v>
      </c>
      <c r="J33" s="20">
        <v>2236803</v>
      </c>
      <c r="K33" s="20">
        <v>2236803</v>
      </c>
      <c r="L33" s="20">
        <v>2236803</v>
      </c>
      <c r="M33" s="20">
        <v>2236803</v>
      </c>
      <c r="N33" s="20">
        <v>2236803</v>
      </c>
      <c r="O33" s="20">
        <v>2236803</v>
      </c>
      <c r="P33" s="20">
        <v>2236803</v>
      </c>
      <c r="Q33" s="20">
        <v>2236803</v>
      </c>
      <c r="R33" s="20">
        <v>2236803</v>
      </c>
      <c r="S33" s="20">
        <v>2236803</v>
      </c>
      <c r="T33" s="20">
        <v>2236803</v>
      </c>
      <c r="U33" s="20">
        <v>3480279</v>
      </c>
      <c r="V33" s="20">
        <v>3480279</v>
      </c>
      <c r="W33" s="20">
        <v>3480279</v>
      </c>
      <c r="X33" s="20">
        <v>336442</v>
      </c>
      <c r="Y33" s="20">
        <v>3143837</v>
      </c>
      <c r="Z33" s="21">
        <v>934.44</v>
      </c>
      <c r="AA33" s="22">
        <v>336442</v>
      </c>
    </row>
    <row r="34" spans="1:27" ht="13.5">
      <c r="A34" s="27" t="s">
        <v>59</v>
      </c>
      <c r="B34" s="28"/>
      <c r="C34" s="29">
        <f aca="true" t="shared" si="3" ref="C34:Y34">SUM(C29:C33)</f>
        <v>39941342</v>
      </c>
      <c r="D34" s="29">
        <f>SUM(D29:D33)</f>
        <v>39941342</v>
      </c>
      <c r="E34" s="30">
        <f t="shared" si="3"/>
        <v>50844926</v>
      </c>
      <c r="F34" s="31">
        <f t="shared" si="3"/>
        <v>59174800</v>
      </c>
      <c r="G34" s="31">
        <f t="shared" si="3"/>
        <v>39988310</v>
      </c>
      <c r="H34" s="31">
        <f t="shared" si="3"/>
        <v>47768813</v>
      </c>
      <c r="I34" s="31">
        <f t="shared" si="3"/>
        <v>49917287</v>
      </c>
      <c r="J34" s="31">
        <f t="shared" si="3"/>
        <v>49917287</v>
      </c>
      <c r="K34" s="31">
        <f t="shared" si="3"/>
        <v>51370336</v>
      </c>
      <c r="L34" s="31">
        <f t="shared" si="3"/>
        <v>26999320</v>
      </c>
      <c r="M34" s="31">
        <f t="shared" si="3"/>
        <v>26709820</v>
      </c>
      <c r="N34" s="31">
        <f t="shared" si="3"/>
        <v>26709820</v>
      </c>
      <c r="O34" s="31">
        <f t="shared" si="3"/>
        <v>26750585</v>
      </c>
      <c r="P34" s="31">
        <f t="shared" si="3"/>
        <v>63330792</v>
      </c>
      <c r="Q34" s="31">
        <f t="shared" si="3"/>
        <v>59958918</v>
      </c>
      <c r="R34" s="31">
        <f t="shared" si="3"/>
        <v>59958918</v>
      </c>
      <c r="S34" s="31">
        <f t="shared" si="3"/>
        <v>75088147</v>
      </c>
      <c r="T34" s="31">
        <f t="shared" si="3"/>
        <v>69590944</v>
      </c>
      <c r="U34" s="31">
        <f t="shared" si="3"/>
        <v>55453781</v>
      </c>
      <c r="V34" s="31">
        <f t="shared" si="3"/>
        <v>55453781</v>
      </c>
      <c r="W34" s="31">
        <f t="shared" si="3"/>
        <v>55453781</v>
      </c>
      <c r="X34" s="31">
        <f t="shared" si="3"/>
        <v>59174800</v>
      </c>
      <c r="Y34" s="31">
        <f t="shared" si="3"/>
        <v>-3721019</v>
      </c>
      <c r="Z34" s="32">
        <f>+IF(X34&lt;&gt;0,+(Y34/X34)*100,0)</f>
        <v>-6.28818179360133</v>
      </c>
      <c r="AA34" s="33">
        <f>SUM(AA29:AA33)</f>
        <v>59174800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7507827</v>
      </c>
      <c r="D37" s="18">
        <v>7507827</v>
      </c>
      <c r="E37" s="19">
        <v>7749701</v>
      </c>
      <c r="F37" s="20">
        <v>7749701</v>
      </c>
      <c r="G37" s="20">
        <v>8454176</v>
      </c>
      <c r="H37" s="20">
        <v>7507827</v>
      </c>
      <c r="I37" s="20">
        <v>7286598</v>
      </c>
      <c r="J37" s="20">
        <v>7286598</v>
      </c>
      <c r="K37" s="20">
        <v>7286598</v>
      </c>
      <c r="L37" s="20">
        <v>7286598</v>
      </c>
      <c r="M37" s="20">
        <v>7057010</v>
      </c>
      <c r="N37" s="20">
        <v>7057010</v>
      </c>
      <c r="O37" s="20">
        <v>7057010</v>
      </c>
      <c r="P37" s="20">
        <v>7057010</v>
      </c>
      <c r="Q37" s="20">
        <v>6812174</v>
      </c>
      <c r="R37" s="20">
        <v>6812174</v>
      </c>
      <c r="S37" s="20">
        <v>6812174</v>
      </c>
      <c r="T37" s="20">
        <v>6812174</v>
      </c>
      <c r="U37" s="20"/>
      <c r="V37" s="20"/>
      <c r="W37" s="20"/>
      <c r="X37" s="20">
        <v>7749701</v>
      </c>
      <c r="Y37" s="20">
        <v>-7749701</v>
      </c>
      <c r="Z37" s="21">
        <v>-100</v>
      </c>
      <c r="AA37" s="22">
        <v>7749701</v>
      </c>
    </row>
    <row r="38" spans="1:27" ht="13.5">
      <c r="A38" s="23" t="s">
        <v>58</v>
      </c>
      <c r="B38" s="17"/>
      <c r="C38" s="18">
        <v>10393433</v>
      </c>
      <c r="D38" s="18">
        <v>10393433</v>
      </c>
      <c r="E38" s="19">
        <v>5764366</v>
      </c>
      <c r="F38" s="20">
        <v>5764366</v>
      </c>
      <c r="G38" s="20">
        <v>9496224</v>
      </c>
      <c r="H38" s="20">
        <v>8156630</v>
      </c>
      <c r="I38" s="20">
        <v>8156630</v>
      </c>
      <c r="J38" s="20">
        <v>8156630</v>
      </c>
      <c r="K38" s="20">
        <v>8156630</v>
      </c>
      <c r="L38" s="20">
        <v>8156630</v>
      </c>
      <c r="M38" s="20">
        <v>8156630</v>
      </c>
      <c r="N38" s="20">
        <v>8156630</v>
      </c>
      <c r="O38" s="20">
        <v>8156630</v>
      </c>
      <c r="P38" s="20">
        <v>8156630</v>
      </c>
      <c r="Q38" s="20">
        <v>8156630</v>
      </c>
      <c r="R38" s="20">
        <v>8156630</v>
      </c>
      <c r="S38" s="20">
        <v>8156630</v>
      </c>
      <c r="T38" s="20">
        <v>8156630</v>
      </c>
      <c r="U38" s="20">
        <v>8156630</v>
      </c>
      <c r="V38" s="20">
        <v>8156630</v>
      </c>
      <c r="W38" s="20">
        <v>8156630</v>
      </c>
      <c r="X38" s="20">
        <v>5764366</v>
      </c>
      <c r="Y38" s="20">
        <v>2392264</v>
      </c>
      <c r="Z38" s="21">
        <v>41.5</v>
      </c>
      <c r="AA38" s="22">
        <v>5764366</v>
      </c>
    </row>
    <row r="39" spans="1:27" ht="13.5">
      <c r="A39" s="27" t="s">
        <v>61</v>
      </c>
      <c r="B39" s="35"/>
      <c r="C39" s="29">
        <f aca="true" t="shared" si="4" ref="C39:Y39">SUM(C37:C38)</f>
        <v>17901260</v>
      </c>
      <c r="D39" s="29">
        <f>SUM(D37:D38)</f>
        <v>17901260</v>
      </c>
      <c r="E39" s="36">
        <f t="shared" si="4"/>
        <v>13514067</v>
      </c>
      <c r="F39" s="37">
        <f t="shared" si="4"/>
        <v>13514067</v>
      </c>
      <c r="G39" s="37">
        <f t="shared" si="4"/>
        <v>17950400</v>
      </c>
      <c r="H39" s="37">
        <f t="shared" si="4"/>
        <v>15664457</v>
      </c>
      <c r="I39" s="37">
        <f t="shared" si="4"/>
        <v>15443228</v>
      </c>
      <c r="J39" s="37">
        <f t="shared" si="4"/>
        <v>15443228</v>
      </c>
      <c r="K39" s="37">
        <f t="shared" si="4"/>
        <v>15443228</v>
      </c>
      <c r="L39" s="37">
        <f t="shared" si="4"/>
        <v>15443228</v>
      </c>
      <c r="M39" s="37">
        <f t="shared" si="4"/>
        <v>15213640</v>
      </c>
      <c r="N39" s="37">
        <f t="shared" si="4"/>
        <v>15213640</v>
      </c>
      <c r="O39" s="37">
        <f t="shared" si="4"/>
        <v>15213640</v>
      </c>
      <c r="P39" s="37">
        <f t="shared" si="4"/>
        <v>15213640</v>
      </c>
      <c r="Q39" s="37">
        <f t="shared" si="4"/>
        <v>14968804</v>
      </c>
      <c r="R39" s="37">
        <f t="shared" si="4"/>
        <v>14968804</v>
      </c>
      <c r="S39" s="37">
        <f t="shared" si="4"/>
        <v>14968804</v>
      </c>
      <c r="T39" s="37">
        <f t="shared" si="4"/>
        <v>14968804</v>
      </c>
      <c r="U39" s="37">
        <f t="shared" si="4"/>
        <v>8156630</v>
      </c>
      <c r="V39" s="37">
        <f t="shared" si="4"/>
        <v>8156630</v>
      </c>
      <c r="W39" s="37">
        <f t="shared" si="4"/>
        <v>8156630</v>
      </c>
      <c r="X39" s="37">
        <f t="shared" si="4"/>
        <v>13514067</v>
      </c>
      <c r="Y39" s="37">
        <f t="shared" si="4"/>
        <v>-5357437</v>
      </c>
      <c r="Z39" s="38">
        <f>+IF(X39&lt;&gt;0,+(Y39/X39)*100,0)</f>
        <v>-39.64341008520973</v>
      </c>
      <c r="AA39" s="39">
        <f>SUM(AA37:AA38)</f>
        <v>13514067</v>
      </c>
    </row>
    <row r="40" spans="1:27" ht="13.5">
      <c r="A40" s="27" t="s">
        <v>62</v>
      </c>
      <c r="B40" s="28"/>
      <c r="C40" s="29">
        <f aca="true" t="shared" si="5" ref="C40:Y40">+C34+C39</f>
        <v>57842602</v>
      </c>
      <c r="D40" s="29">
        <f>+D34+D39</f>
        <v>57842602</v>
      </c>
      <c r="E40" s="30">
        <f t="shared" si="5"/>
        <v>64358993</v>
      </c>
      <c r="F40" s="31">
        <f t="shared" si="5"/>
        <v>72688867</v>
      </c>
      <c r="G40" s="31">
        <f t="shared" si="5"/>
        <v>57938710</v>
      </c>
      <c r="H40" s="31">
        <f t="shared" si="5"/>
        <v>63433270</v>
      </c>
      <c r="I40" s="31">
        <f t="shared" si="5"/>
        <v>65360515</v>
      </c>
      <c r="J40" s="31">
        <f t="shared" si="5"/>
        <v>65360515</v>
      </c>
      <c r="K40" s="31">
        <f t="shared" si="5"/>
        <v>66813564</v>
      </c>
      <c r="L40" s="31">
        <f t="shared" si="5"/>
        <v>42442548</v>
      </c>
      <c r="M40" s="31">
        <f t="shared" si="5"/>
        <v>41923460</v>
      </c>
      <c r="N40" s="31">
        <f t="shared" si="5"/>
        <v>41923460</v>
      </c>
      <c r="O40" s="31">
        <f t="shared" si="5"/>
        <v>41964225</v>
      </c>
      <c r="P40" s="31">
        <f t="shared" si="5"/>
        <v>78544432</v>
      </c>
      <c r="Q40" s="31">
        <f t="shared" si="5"/>
        <v>74927722</v>
      </c>
      <c r="R40" s="31">
        <f t="shared" si="5"/>
        <v>74927722</v>
      </c>
      <c r="S40" s="31">
        <f t="shared" si="5"/>
        <v>90056951</v>
      </c>
      <c r="T40" s="31">
        <f t="shared" si="5"/>
        <v>84559748</v>
      </c>
      <c r="U40" s="31">
        <f t="shared" si="5"/>
        <v>63610411</v>
      </c>
      <c r="V40" s="31">
        <f t="shared" si="5"/>
        <v>63610411</v>
      </c>
      <c r="W40" s="31">
        <f t="shared" si="5"/>
        <v>63610411</v>
      </c>
      <c r="X40" s="31">
        <f t="shared" si="5"/>
        <v>72688867</v>
      </c>
      <c r="Y40" s="31">
        <f t="shared" si="5"/>
        <v>-9078456</v>
      </c>
      <c r="Z40" s="32">
        <f>+IF(X40&lt;&gt;0,+(Y40/X40)*100,0)</f>
        <v>-12.489472424986346</v>
      </c>
      <c r="AA40" s="33">
        <f>+AA34+AA39</f>
        <v>72688867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443425531</v>
      </c>
      <c r="D42" s="43">
        <f>+D25-D40</f>
        <v>443425531</v>
      </c>
      <c r="E42" s="44">
        <f t="shared" si="6"/>
        <v>486642715</v>
      </c>
      <c r="F42" s="45">
        <f t="shared" si="6"/>
        <v>548044943</v>
      </c>
      <c r="G42" s="45">
        <f t="shared" si="6"/>
        <v>522912703</v>
      </c>
      <c r="H42" s="45">
        <f t="shared" si="6"/>
        <v>497790062</v>
      </c>
      <c r="I42" s="45">
        <f t="shared" si="6"/>
        <v>490074981</v>
      </c>
      <c r="J42" s="45">
        <f t="shared" si="6"/>
        <v>490074981</v>
      </c>
      <c r="K42" s="45">
        <f t="shared" si="6"/>
        <v>570286024</v>
      </c>
      <c r="L42" s="45">
        <f t="shared" si="6"/>
        <v>495876188</v>
      </c>
      <c r="M42" s="45">
        <f t="shared" si="6"/>
        <v>503036529</v>
      </c>
      <c r="N42" s="45">
        <f t="shared" si="6"/>
        <v>503036529</v>
      </c>
      <c r="O42" s="45">
        <f t="shared" si="6"/>
        <v>550091943</v>
      </c>
      <c r="P42" s="45">
        <f t="shared" si="6"/>
        <v>499712368</v>
      </c>
      <c r="Q42" s="45">
        <f t="shared" si="6"/>
        <v>557381846</v>
      </c>
      <c r="R42" s="45">
        <f t="shared" si="6"/>
        <v>557381846</v>
      </c>
      <c r="S42" s="45">
        <f t="shared" si="6"/>
        <v>530590401</v>
      </c>
      <c r="T42" s="45">
        <f t="shared" si="6"/>
        <v>526185765</v>
      </c>
      <c r="U42" s="45">
        <f t="shared" si="6"/>
        <v>522872803</v>
      </c>
      <c r="V42" s="45">
        <f t="shared" si="6"/>
        <v>522872803</v>
      </c>
      <c r="W42" s="45">
        <f t="shared" si="6"/>
        <v>522872803</v>
      </c>
      <c r="X42" s="45">
        <f t="shared" si="6"/>
        <v>548044943</v>
      </c>
      <c r="Y42" s="45">
        <f t="shared" si="6"/>
        <v>-25172140</v>
      </c>
      <c r="Z42" s="46">
        <f>+IF(X42&lt;&gt;0,+(Y42/X42)*100,0)</f>
        <v>-4.593079513188757</v>
      </c>
      <c r="AA42" s="47">
        <f>+AA25-AA40</f>
        <v>548044943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443425531</v>
      </c>
      <c r="D45" s="18">
        <v>443425531</v>
      </c>
      <c r="E45" s="19">
        <v>486642714</v>
      </c>
      <c r="F45" s="20">
        <v>548044943</v>
      </c>
      <c r="G45" s="20">
        <v>522912703</v>
      </c>
      <c r="H45" s="20">
        <v>497790062</v>
      </c>
      <c r="I45" s="20">
        <v>490074981</v>
      </c>
      <c r="J45" s="20">
        <v>490074981</v>
      </c>
      <c r="K45" s="20">
        <v>570286024</v>
      </c>
      <c r="L45" s="20">
        <v>495876188</v>
      </c>
      <c r="M45" s="20">
        <v>503036529</v>
      </c>
      <c r="N45" s="20">
        <v>503036529</v>
      </c>
      <c r="O45" s="20">
        <v>550091943</v>
      </c>
      <c r="P45" s="20">
        <v>499712368</v>
      </c>
      <c r="Q45" s="20">
        <v>557381846</v>
      </c>
      <c r="R45" s="20">
        <v>557381846</v>
      </c>
      <c r="S45" s="20">
        <v>530590401</v>
      </c>
      <c r="T45" s="20">
        <v>526185765</v>
      </c>
      <c r="U45" s="20">
        <v>522872803</v>
      </c>
      <c r="V45" s="20">
        <v>522872803</v>
      </c>
      <c r="W45" s="20">
        <v>522872803</v>
      </c>
      <c r="X45" s="20">
        <v>548044943</v>
      </c>
      <c r="Y45" s="20">
        <v>-25172140</v>
      </c>
      <c r="Z45" s="48">
        <v>-4.59</v>
      </c>
      <c r="AA45" s="22">
        <v>548044943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443425531</v>
      </c>
      <c r="D48" s="51">
        <f>SUM(D45:D47)</f>
        <v>443425531</v>
      </c>
      <c r="E48" s="52">
        <f t="shared" si="7"/>
        <v>486642714</v>
      </c>
      <c r="F48" s="53">
        <f t="shared" si="7"/>
        <v>548044943</v>
      </c>
      <c r="G48" s="53">
        <f t="shared" si="7"/>
        <v>522912703</v>
      </c>
      <c r="H48" s="53">
        <f t="shared" si="7"/>
        <v>497790062</v>
      </c>
      <c r="I48" s="53">
        <f t="shared" si="7"/>
        <v>490074981</v>
      </c>
      <c r="J48" s="53">
        <f t="shared" si="7"/>
        <v>490074981</v>
      </c>
      <c r="K48" s="53">
        <f t="shared" si="7"/>
        <v>570286024</v>
      </c>
      <c r="L48" s="53">
        <f t="shared" si="7"/>
        <v>495876188</v>
      </c>
      <c r="M48" s="53">
        <f t="shared" si="7"/>
        <v>503036529</v>
      </c>
      <c r="N48" s="53">
        <f t="shared" si="7"/>
        <v>503036529</v>
      </c>
      <c r="O48" s="53">
        <f t="shared" si="7"/>
        <v>550091943</v>
      </c>
      <c r="P48" s="53">
        <f t="shared" si="7"/>
        <v>499712368</v>
      </c>
      <c r="Q48" s="53">
        <f t="shared" si="7"/>
        <v>557381846</v>
      </c>
      <c r="R48" s="53">
        <f t="shared" si="7"/>
        <v>557381846</v>
      </c>
      <c r="S48" s="53">
        <f t="shared" si="7"/>
        <v>530590401</v>
      </c>
      <c r="T48" s="53">
        <f t="shared" si="7"/>
        <v>526185765</v>
      </c>
      <c r="U48" s="53">
        <f t="shared" si="7"/>
        <v>522872803</v>
      </c>
      <c r="V48" s="53">
        <f t="shared" si="7"/>
        <v>522872803</v>
      </c>
      <c r="W48" s="53">
        <f t="shared" si="7"/>
        <v>522872803</v>
      </c>
      <c r="X48" s="53">
        <f t="shared" si="7"/>
        <v>548044943</v>
      </c>
      <c r="Y48" s="53">
        <f t="shared" si="7"/>
        <v>-25172140</v>
      </c>
      <c r="Z48" s="54">
        <f>+IF(X48&lt;&gt;0,+(Y48/X48)*100,0)</f>
        <v>-4.593079513188757</v>
      </c>
      <c r="AA48" s="55">
        <f>SUM(AA45:AA47)</f>
        <v>548044943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>
        <v>104852256</v>
      </c>
      <c r="H6" s="20">
        <v>30829096</v>
      </c>
      <c r="I6" s="20">
        <v>51160255</v>
      </c>
      <c r="J6" s="20">
        <v>51160255</v>
      </c>
      <c r="K6" s="20">
        <v>3168</v>
      </c>
      <c r="L6" s="20">
        <v>2744</v>
      </c>
      <c r="M6" s="20">
        <v>45612600</v>
      </c>
      <c r="N6" s="20">
        <v>45612600</v>
      </c>
      <c r="O6" s="20"/>
      <c r="P6" s="20">
        <v>2992</v>
      </c>
      <c r="Q6" s="20">
        <v>100751406</v>
      </c>
      <c r="R6" s="20">
        <v>100751406</v>
      </c>
      <c r="S6" s="20">
        <v>118468735</v>
      </c>
      <c r="T6" s="20">
        <v>100751406</v>
      </c>
      <c r="U6" s="20"/>
      <c r="V6" s="20">
        <v>100751406</v>
      </c>
      <c r="W6" s="20">
        <v>100751406</v>
      </c>
      <c r="X6" s="20"/>
      <c r="Y6" s="20">
        <v>100751406</v>
      </c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/>
      <c r="F8" s="20"/>
      <c r="G8" s="20">
        <v>73431576</v>
      </c>
      <c r="H8" s="20">
        <v>-317413</v>
      </c>
      <c r="I8" s="20">
        <v>-861490</v>
      </c>
      <c r="J8" s="20">
        <v>-861490</v>
      </c>
      <c r="K8" s="20">
        <v>4400723</v>
      </c>
      <c r="L8" s="20">
        <v>4691205</v>
      </c>
      <c r="M8" s="20">
        <v>95652625</v>
      </c>
      <c r="N8" s="20">
        <v>95652625</v>
      </c>
      <c r="O8" s="20"/>
      <c r="P8" s="20">
        <v>12138143</v>
      </c>
      <c r="Q8" s="20">
        <v>11515695</v>
      </c>
      <c r="R8" s="20">
        <v>11515695</v>
      </c>
      <c r="S8" s="20">
        <v>8005768</v>
      </c>
      <c r="T8" s="20">
        <v>11515695</v>
      </c>
      <c r="U8" s="20"/>
      <c r="V8" s="20">
        <v>11515695</v>
      </c>
      <c r="W8" s="20">
        <v>11515695</v>
      </c>
      <c r="X8" s="20"/>
      <c r="Y8" s="20">
        <v>11515695</v>
      </c>
      <c r="Z8" s="21"/>
      <c r="AA8" s="22"/>
    </row>
    <row r="9" spans="1:27" ht="13.5">
      <c r="A9" s="23" t="s">
        <v>36</v>
      </c>
      <c r="B9" s="17"/>
      <c r="C9" s="18"/>
      <c r="D9" s="18"/>
      <c r="E9" s="19"/>
      <c r="F9" s="20"/>
      <c r="G9" s="20">
        <v>-7527181</v>
      </c>
      <c r="H9" s="20">
        <v>20503054</v>
      </c>
      <c r="I9" s="20">
        <v>19413985</v>
      </c>
      <c r="J9" s="20">
        <v>19413985</v>
      </c>
      <c r="K9" s="20">
        <v>18996088</v>
      </c>
      <c r="L9" s="20">
        <v>18991964</v>
      </c>
      <c r="M9" s="20">
        <v>12522579</v>
      </c>
      <c r="N9" s="20">
        <v>12522579</v>
      </c>
      <c r="O9" s="20"/>
      <c r="P9" s="20">
        <v>19271716</v>
      </c>
      <c r="Q9" s="20">
        <v>19456925</v>
      </c>
      <c r="R9" s="20">
        <v>19456925</v>
      </c>
      <c r="S9" s="20">
        <v>19887797</v>
      </c>
      <c r="T9" s="20">
        <v>19456925</v>
      </c>
      <c r="U9" s="20"/>
      <c r="V9" s="20">
        <v>19456925</v>
      </c>
      <c r="W9" s="20">
        <v>19456925</v>
      </c>
      <c r="X9" s="20"/>
      <c r="Y9" s="20">
        <v>19456925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>
        <v>53497</v>
      </c>
      <c r="N11" s="20">
        <v>53497</v>
      </c>
      <c r="O11" s="20"/>
      <c r="P11" s="20">
        <v>127907</v>
      </c>
      <c r="Q11" s="20">
        <v>127907</v>
      </c>
      <c r="R11" s="20">
        <v>127907</v>
      </c>
      <c r="S11" s="20">
        <v>127907</v>
      </c>
      <c r="T11" s="20">
        <v>127907</v>
      </c>
      <c r="U11" s="20"/>
      <c r="V11" s="20">
        <v>127907</v>
      </c>
      <c r="W11" s="20">
        <v>127907</v>
      </c>
      <c r="X11" s="20"/>
      <c r="Y11" s="20">
        <v>127907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0</v>
      </c>
      <c r="F12" s="31">
        <f t="shared" si="0"/>
        <v>0</v>
      </c>
      <c r="G12" s="31">
        <f t="shared" si="0"/>
        <v>170756651</v>
      </c>
      <c r="H12" s="31">
        <f t="shared" si="0"/>
        <v>51014737</v>
      </c>
      <c r="I12" s="31">
        <f t="shared" si="0"/>
        <v>69712750</v>
      </c>
      <c r="J12" s="31">
        <f t="shared" si="0"/>
        <v>69712750</v>
      </c>
      <c r="K12" s="31">
        <f t="shared" si="0"/>
        <v>23399979</v>
      </c>
      <c r="L12" s="31">
        <f t="shared" si="0"/>
        <v>23685913</v>
      </c>
      <c r="M12" s="31">
        <f t="shared" si="0"/>
        <v>153841301</v>
      </c>
      <c r="N12" s="31">
        <f t="shared" si="0"/>
        <v>153841301</v>
      </c>
      <c r="O12" s="31">
        <f t="shared" si="0"/>
        <v>0</v>
      </c>
      <c r="P12" s="31">
        <f t="shared" si="0"/>
        <v>31540758</v>
      </c>
      <c r="Q12" s="31">
        <f t="shared" si="0"/>
        <v>131851933</v>
      </c>
      <c r="R12" s="31">
        <f t="shared" si="0"/>
        <v>131851933</v>
      </c>
      <c r="S12" s="31">
        <f t="shared" si="0"/>
        <v>146490207</v>
      </c>
      <c r="T12" s="31">
        <f t="shared" si="0"/>
        <v>131851933</v>
      </c>
      <c r="U12" s="31">
        <f t="shared" si="0"/>
        <v>0</v>
      </c>
      <c r="V12" s="31">
        <f t="shared" si="0"/>
        <v>131851933</v>
      </c>
      <c r="W12" s="31">
        <f t="shared" si="0"/>
        <v>131851933</v>
      </c>
      <c r="X12" s="31">
        <f t="shared" si="0"/>
        <v>0</v>
      </c>
      <c r="Y12" s="31">
        <f t="shared" si="0"/>
        <v>131851933</v>
      </c>
      <c r="Z12" s="32">
        <f>+IF(X12&lt;&gt;0,+(Y12/X12)*100,0)</f>
        <v>0</v>
      </c>
      <c r="AA12" s="33">
        <f>SUM(AA6:AA11)</f>
        <v>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/>
      <c r="F19" s="20"/>
      <c r="G19" s="20">
        <v>753299628</v>
      </c>
      <c r="H19" s="20"/>
      <c r="I19" s="20"/>
      <c r="J19" s="20"/>
      <c r="K19" s="20">
        <v>3920599</v>
      </c>
      <c r="L19" s="20">
        <v>18615810</v>
      </c>
      <c r="M19" s="20">
        <v>788880628</v>
      </c>
      <c r="N19" s="20">
        <v>788880628</v>
      </c>
      <c r="O19" s="20"/>
      <c r="P19" s="20">
        <v>29761820</v>
      </c>
      <c r="Q19" s="20">
        <v>36562117</v>
      </c>
      <c r="R19" s="20">
        <v>36562117</v>
      </c>
      <c r="S19" s="20">
        <v>42919710</v>
      </c>
      <c r="T19" s="20">
        <v>36562117</v>
      </c>
      <c r="U19" s="20"/>
      <c r="V19" s="20">
        <v>36562117</v>
      </c>
      <c r="W19" s="20">
        <v>36562117</v>
      </c>
      <c r="X19" s="20"/>
      <c r="Y19" s="20">
        <v>36562117</v>
      </c>
      <c r="Z19" s="21"/>
      <c r="AA19" s="22"/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0</v>
      </c>
      <c r="F24" s="37">
        <f t="shared" si="1"/>
        <v>0</v>
      </c>
      <c r="G24" s="37">
        <f t="shared" si="1"/>
        <v>753299628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3920599</v>
      </c>
      <c r="L24" s="37">
        <f t="shared" si="1"/>
        <v>18615810</v>
      </c>
      <c r="M24" s="37">
        <f t="shared" si="1"/>
        <v>788880628</v>
      </c>
      <c r="N24" s="37">
        <f t="shared" si="1"/>
        <v>788880628</v>
      </c>
      <c r="O24" s="37">
        <f t="shared" si="1"/>
        <v>0</v>
      </c>
      <c r="P24" s="37">
        <f t="shared" si="1"/>
        <v>29761820</v>
      </c>
      <c r="Q24" s="37">
        <f t="shared" si="1"/>
        <v>36562117</v>
      </c>
      <c r="R24" s="37">
        <f t="shared" si="1"/>
        <v>36562117</v>
      </c>
      <c r="S24" s="37">
        <f t="shared" si="1"/>
        <v>42919710</v>
      </c>
      <c r="T24" s="37">
        <f t="shared" si="1"/>
        <v>36562117</v>
      </c>
      <c r="U24" s="37">
        <f t="shared" si="1"/>
        <v>0</v>
      </c>
      <c r="V24" s="37">
        <f t="shared" si="1"/>
        <v>36562117</v>
      </c>
      <c r="W24" s="37">
        <f t="shared" si="1"/>
        <v>36562117</v>
      </c>
      <c r="X24" s="37">
        <f t="shared" si="1"/>
        <v>0</v>
      </c>
      <c r="Y24" s="37">
        <f t="shared" si="1"/>
        <v>36562117</v>
      </c>
      <c r="Z24" s="38">
        <f>+IF(X24&lt;&gt;0,+(Y24/X24)*100,0)</f>
        <v>0</v>
      </c>
      <c r="AA24" s="39">
        <f>SUM(AA15:AA23)</f>
        <v>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0</v>
      </c>
      <c r="F25" s="31">
        <f t="shared" si="2"/>
        <v>0</v>
      </c>
      <c r="G25" s="31">
        <f t="shared" si="2"/>
        <v>924056279</v>
      </c>
      <c r="H25" s="31">
        <f t="shared" si="2"/>
        <v>51014737</v>
      </c>
      <c r="I25" s="31">
        <f t="shared" si="2"/>
        <v>69712750</v>
      </c>
      <c r="J25" s="31">
        <f t="shared" si="2"/>
        <v>69712750</v>
      </c>
      <c r="K25" s="31">
        <f t="shared" si="2"/>
        <v>27320578</v>
      </c>
      <c r="L25" s="31">
        <f t="shared" si="2"/>
        <v>42301723</v>
      </c>
      <c r="M25" s="31">
        <f t="shared" si="2"/>
        <v>942721929</v>
      </c>
      <c r="N25" s="31">
        <f t="shared" si="2"/>
        <v>942721929</v>
      </c>
      <c r="O25" s="31">
        <f t="shared" si="2"/>
        <v>0</v>
      </c>
      <c r="P25" s="31">
        <f t="shared" si="2"/>
        <v>61302578</v>
      </c>
      <c r="Q25" s="31">
        <f t="shared" si="2"/>
        <v>168414050</v>
      </c>
      <c r="R25" s="31">
        <f t="shared" si="2"/>
        <v>168414050</v>
      </c>
      <c r="S25" s="31">
        <f t="shared" si="2"/>
        <v>189409917</v>
      </c>
      <c r="T25" s="31">
        <f t="shared" si="2"/>
        <v>168414050</v>
      </c>
      <c r="U25" s="31">
        <f t="shared" si="2"/>
        <v>0</v>
      </c>
      <c r="V25" s="31">
        <f t="shared" si="2"/>
        <v>168414050</v>
      </c>
      <c r="W25" s="31">
        <f t="shared" si="2"/>
        <v>168414050</v>
      </c>
      <c r="X25" s="31">
        <f t="shared" si="2"/>
        <v>0</v>
      </c>
      <c r="Y25" s="31">
        <f t="shared" si="2"/>
        <v>168414050</v>
      </c>
      <c r="Z25" s="32">
        <f>+IF(X25&lt;&gt;0,+(Y25/X25)*100,0)</f>
        <v>0</v>
      </c>
      <c r="AA25" s="33">
        <f>+AA12+AA24</f>
        <v>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>
        <v>7262915</v>
      </c>
      <c r="L29" s="20">
        <v>19805547</v>
      </c>
      <c r="M29" s="20"/>
      <c r="N29" s="20"/>
      <c r="O29" s="20"/>
      <c r="P29" s="20">
        <v>31886063</v>
      </c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>
        <v>31576944</v>
      </c>
      <c r="H30" s="20"/>
      <c r="I30" s="20"/>
      <c r="J30" s="20"/>
      <c r="K30" s="20"/>
      <c r="L30" s="20"/>
      <c r="M30" s="20">
        <v>32763120</v>
      </c>
      <c r="N30" s="20">
        <v>32763120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>
        <v>2460360</v>
      </c>
      <c r="H31" s="20">
        <v>-1186795</v>
      </c>
      <c r="I31" s="20">
        <v>-1192256</v>
      </c>
      <c r="J31" s="20">
        <v>-1192256</v>
      </c>
      <c r="K31" s="20">
        <v>-1191775</v>
      </c>
      <c r="L31" s="20">
        <v>-1505182</v>
      </c>
      <c r="M31" s="20">
        <v>1227271</v>
      </c>
      <c r="N31" s="20">
        <v>1227271</v>
      </c>
      <c r="O31" s="20"/>
      <c r="P31" s="20">
        <v>-1192456</v>
      </c>
      <c r="Q31" s="20">
        <v>-1192072</v>
      </c>
      <c r="R31" s="20">
        <v>-1192072</v>
      </c>
      <c r="S31" s="20">
        <v>-1246820</v>
      </c>
      <c r="T31" s="20">
        <v>-1192072</v>
      </c>
      <c r="U31" s="20"/>
      <c r="V31" s="20">
        <v>-1192072</v>
      </c>
      <c r="W31" s="20">
        <v>-1192072</v>
      </c>
      <c r="X31" s="20"/>
      <c r="Y31" s="20">
        <v>-1192072</v>
      </c>
      <c r="Z31" s="21"/>
      <c r="AA31" s="22"/>
    </row>
    <row r="32" spans="1:27" ht="13.5">
      <c r="A32" s="23" t="s">
        <v>57</v>
      </c>
      <c r="B32" s="17"/>
      <c r="C32" s="18"/>
      <c r="D32" s="18"/>
      <c r="E32" s="19"/>
      <c r="F32" s="20"/>
      <c r="G32" s="20">
        <v>24062911</v>
      </c>
      <c r="H32" s="20">
        <v>-20106999</v>
      </c>
      <c r="I32" s="20">
        <v>-15406028</v>
      </c>
      <c r="J32" s="20">
        <v>-15406028</v>
      </c>
      <c r="K32" s="20">
        <v>-53124016</v>
      </c>
      <c r="L32" s="20">
        <v>-53474339</v>
      </c>
      <c r="M32" s="20">
        <v>-43144100</v>
      </c>
      <c r="N32" s="20">
        <v>-43144100</v>
      </c>
      <c r="O32" s="20"/>
      <c r="P32" s="20">
        <v>-63748074</v>
      </c>
      <c r="Q32" s="20">
        <v>-58013050</v>
      </c>
      <c r="R32" s="20">
        <v>-58013050</v>
      </c>
      <c r="S32" s="20">
        <v>-69276894</v>
      </c>
      <c r="T32" s="20">
        <v>-58013050</v>
      </c>
      <c r="U32" s="20"/>
      <c r="V32" s="20">
        <v>-58013050</v>
      </c>
      <c r="W32" s="20">
        <v>-58013050</v>
      </c>
      <c r="X32" s="20"/>
      <c r="Y32" s="20">
        <v>-58013050</v>
      </c>
      <c r="Z32" s="21"/>
      <c r="AA32" s="22"/>
    </row>
    <row r="33" spans="1:27" ht="13.5">
      <c r="A33" s="23" t="s">
        <v>58</v>
      </c>
      <c r="B33" s="17"/>
      <c r="C33" s="18"/>
      <c r="D33" s="18"/>
      <c r="E33" s="19"/>
      <c r="F33" s="20"/>
      <c r="G33" s="20">
        <v>5386536</v>
      </c>
      <c r="H33" s="20"/>
      <c r="I33" s="20"/>
      <c r="J33" s="20"/>
      <c r="K33" s="20"/>
      <c r="L33" s="20"/>
      <c r="M33" s="20">
        <v>777422</v>
      </c>
      <c r="N33" s="20">
        <v>777422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63486751</v>
      </c>
      <c r="H34" s="31">
        <f t="shared" si="3"/>
        <v>-21293794</v>
      </c>
      <c r="I34" s="31">
        <f t="shared" si="3"/>
        <v>-16598284</v>
      </c>
      <c r="J34" s="31">
        <f t="shared" si="3"/>
        <v>-16598284</v>
      </c>
      <c r="K34" s="31">
        <f t="shared" si="3"/>
        <v>-47052876</v>
      </c>
      <c r="L34" s="31">
        <f t="shared" si="3"/>
        <v>-35173974</v>
      </c>
      <c r="M34" s="31">
        <f t="shared" si="3"/>
        <v>-8376287</v>
      </c>
      <c r="N34" s="31">
        <f t="shared" si="3"/>
        <v>-8376287</v>
      </c>
      <c r="O34" s="31">
        <f t="shared" si="3"/>
        <v>0</v>
      </c>
      <c r="P34" s="31">
        <f t="shared" si="3"/>
        <v>-33054467</v>
      </c>
      <c r="Q34" s="31">
        <f t="shared" si="3"/>
        <v>-59205122</v>
      </c>
      <c r="R34" s="31">
        <f t="shared" si="3"/>
        <v>-59205122</v>
      </c>
      <c r="S34" s="31">
        <f t="shared" si="3"/>
        <v>-70523714</v>
      </c>
      <c r="T34" s="31">
        <f t="shared" si="3"/>
        <v>-59205122</v>
      </c>
      <c r="U34" s="31">
        <f t="shared" si="3"/>
        <v>0</v>
      </c>
      <c r="V34" s="31">
        <f t="shared" si="3"/>
        <v>-59205122</v>
      </c>
      <c r="W34" s="31">
        <f t="shared" si="3"/>
        <v>-59205122</v>
      </c>
      <c r="X34" s="31">
        <f t="shared" si="3"/>
        <v>0</v>
      </c>
      <c r="Y34" s="31">
        <f t="shared" si="3"/>
        <v>-59205122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>
        <v>15639621</v>
      </c>
      <c r="H37" s="20"/>
      <c r="I37" s="20"/>
      <c r="J37" s="20"/>
      <c r="K37" s="20">
        <v>-377020</v>
      </c>
      <c r="L37" s="20">
        <v>-377020</v>
      </c>
      <c r="M37" s="20">
        <v>15936756</v>
      </c>
      <c r="N37" s="20">
        <v>15936756</v>
      </c>
      <c r="O37" s="20"/>
      <c r="P37" s="20">
        <v>-377020</v>
      </c>
      <c r="Q37" s="20">
        <v>-772913</v>
      </c>
      <c r="R37" s="20">
        <v>-772913</v>
      </c>
      <c r="S37" s="20">
        <v>-772913</v>
      </c>
      <c r="T37" s="20">
        <v>-772913</v>
      </c>
      <c r="U37" s="20"/>
      <c r="V37" s="20">
        <v>-772913</v>
      </c>
      <c r="W37" s="20">
        <v>-772913</v>
      </c>
      <c r="X37" s="20"/>
      <c r="Y37" s="20">
        <v>-772913</v>
      </c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>
        <v>20149000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35788621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-377020</v>
      </c>
      <c r="L39" s="37">
        <f t="shared" si="4"/>
        <v>-377020</v>
      </c>
      <c r="M39" s="37">
        <f t="shared" si="4"/>
        <v>15936756</v>
      </c>
      <c r="N39" s="37">
        <f t="shared" si="4"/>
        <v>15936756</v>
      </c>
      <c r="O39" s="37">
        <f t="shared" si="4"/>
        <v>0</v>
      </c>
      <c r="P39" s="37">
        <f t="shared" si="4"/>
        <v>-377020</v>
      </c>
      <c r="Q39" s="37">
        <f t="shared" si="4"/>
        <v>-772913</v>
      </c>
      <c r="R39" s="37">
        <f t="shared" si="4"/>
        <v>-772913</v>
      </c>
      <c r="S39" s="37">
        <f t="shared" si="4"/>
        <v>-772913</v>
      </c>
      <c r="T39" s="37">
        <f t="shared" si="4"/>
        <v>-772913</v>
      </c>
      <c r="U39" s="37">
        <f t="shared" si="4"/>
        <v>0</v>
      </c>
      <c r="V39" s="37">
        <f t="shared" si="4"/>
        <v>-772913</v>
      </c>
      <c r="W39" s="37">
        <f t="shared" si="4"/>
        <v>-772913</v>
      </c>
      <c r="X39" s="37">
        <f t="shared" si="4"/>
        <v>0</v>
      </c>
      <c r="Y39" s="37">
        <f t="shared" si="4"/>
        <v>-772913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99275372</v>
      </c>
      <c r="H40" s="31">
        <f t="shared" si="5"/>
        <v>-21293794</v>
      </c>
      <c r="I40" s="31">
        <f t="shared" si="5"/>
        <v>-16598284</v>
      </c>
      <c r="J40" s="31">
        <f t="shared" si="5"/>
        <v>-16598284</v>
      </c>
      <c r="K40" s="31">
        <f t="shared" si="5"/>
        <v>-47429896</v>
      </c>
      <c r="L40" s="31">
        <f t="shared" si="5"/>
        <v>-35550994</v>
      </c>
      <c r="M40" s="31">
        <f t="shared" si="5"/>
        <v>7560469</v>
      </c>
      <c r="N40" s="31">
        <f t="shared" si="5"/>
        <v>7560469</v>
      </c>
      <c r="O40" s="31">
        <f t="shared" si="5"/>
        <v>0</v>
      </c>
      <c r="P40" s="31">
        <f t="shared" si="5"/>
        <v>-33431487</v>
      </c>
      <c r="Q40" s="31">
        <f t="shared" si="5"/>
        <v>-59978035</v>
      </c>
      <c r="R40" s="31">
        <f t="shared" si="5"/>
        <v>-59978035</v>
      </c>
      <c r="S40" s="31">
        <f t="shared" si="5"/>
        <v>-71296627</v>
      </c>
      <c r="T40" s="31">
        <f t="shared" si="5"/>
        <v>-59978035</v>
      </c>
      <c r="U40" s="31">
        <f t="shared" si="5"/>
        <v>0</v>
      </c>
      <c r="V40" s="31">
        <f t="shared" si="5"/>
        <v>-59978035</v>
      </c>
      <c r="W40" s="31">
        <f t="shared" si="5"/>
        <v>-59978035</v>
      </c>
      <c r="X40" s="31">
        <f t="shared" si="5"/>
        <v>0</v>
      </c>
      <c r="Y40" s="31">
        <f t="shared" si="5"/>
        <v>-59978035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0</v>
      </c>
      <c r="F42" s="45">
        <f t="shared" si="6"/>
        <v>0</v>
      </c>
      <c r="G42" s="45">
        <f t="shared" si="6"/>
        <v>824780907</v>
      </c>
      <c r="H42" s="45">
        <f t="shared" si="6"/>
        <v>72308531</v>
      </c>
      <c r="I42" s="45">
        <f t="shared" si="6"/>
        <v>86311034</v>
      </c>
      <c r="J42" s="45">
        <f t="shared" si="6"/>
        <v>86311034</v>
      </c>
      <c r="K42" s="45">
        <f t="shared" si="6"/>
        <v>74750474</v>
      </c>
      <c r="L42" s="45">
        <f t="shared" si="6"/>
        <v>77852717</v>
      </c>
      <c r="M42" s="45">
        <f t="shared" si="6"/>
        <v>935161460</v>
      </c>
      <c r="N42" s="45">
        <f t="shared" si="6"/>
        <v>935161460</v>
      </c>
      <c r="O42" s="45">
        <f t="shared" si="6"/>
        <v>0</v>
      </c>
      <c r="P42" s="45">
        <f t="shared" si="6"/>
        <v>94734065</v>
      </c>
      <c r="Q42" s="45">
        <f t="shared" si="6"/>
        <v>228392085</v>
      </c>
      <c r="R42" s="45">
        <f t="shared" si="6"/>
        <v>228392085</v>
      </c>
      <c r="S42" s="45">
        <f t="shared" si="6"/>
        <v>260706544</v>
      </c>
      <c r="T42" s="45">
        <f t="shared" si="6"/>
        <v>228392085</v>
      </c>
      <c r="U42" s="45">
        <f t="shared" si="6"/>
        <v>0</v>
      </c>
      <c r="V42" s="45">
        <f t="shared" si="6"/>
        <v>228392085</v>
      </c>
      <c r="W42" s="45">
        <f t="shared" si="6"/>
        <v>228392085</v>
      </c>
      <c r="X42" s="45">
        <f t="shared" si="6"/>
        <v>0</v>
      </c>
      <c r="Y42" s="45">
        <f t="shared" si="6"/>
        <v>228392085</v>
      </c>
      <c r="Z42" s="46">
        <f>+IF(X42&lt;&gt;0,+(Y42/X42)*100,0)</f>
        <v>0</v>
      </c>
      <c r="AA42" s="47">
        <f>+AA25-AA40</f>
        <v>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/>
      <c r="F45" s="20"/>
      <c r="G45" s="20">
        <v>824780907</v>
      </c>
      <c r="H45" s="20">
        <v>72308531</v>
      </c>
      <c r="I45" s="20">
        <v>86311034</v>
      </c>
      <c r="J45" s="20">
        <v>86311034</v>
      </c>
      <c r="K45" s="20">
        <v>74750474</v>
      </c>
      <c r="L45" s="20">
        <v>77852717</v>
      </c>
      <c r="M45" s="20">
        <v>935161460</v>
      </c>
      <c r="N45" s="20">
        <v>935161460</v>
      </c>
      <c r="O45" s="20"/>
      <c r="P45" s="20">
        <v>94734065</v>
      </c>
      <c r="Q45" s="20">
        <v>228392085</v>
      </c>
      <c r="R45" s="20">
        <v>228392085</v>
      </c>
      <c r="S45" s="20">
        <v>260706544</v>
      </c>
      <c r="T45" s="20">
        <v>228392085</v>
      </c>
      <c r="U45" s="20"/>
      <c r="V45" s="20">
        <v>228392085</v>
      </c>
      <c r="W45" s="20">
        <v>228392085</v>
      </c>
      <c r="X45" s="20"/>
      <c r="Y45" s="20">
        <v>228392085</v>
      </c>
      <c r="Z45" s="48"/>
      <c r="AA45" s="22"/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0</v>
      </c>
      <c r="F48" s="53">
        <f t="shared" si="7"/>
        <v>0</v>
      </c>
      <c r="G48" s="53">
        <f t="shared" si="7"/>
        <v>824780907</v>
      </c>
      <c r="H48" s="53">
        <f t="shared" si="7"/>
        <v>72308531</v>
      </c>
      <c r="I48" s="53">
        <f t="shared" si="7"/>
        <v>86311034</v>
      </c>
      <c r="J48" s="53">
        <f t="shared" si="7"/>
        <v>86311034</v>
      </c>
      <c r="K48" s="53">
        <f t="shared" si="7"/>
        <v>74750474</v>
      </c>
      <c r="L48" s="53">
        <f t="shared" si="7"/>
        <v>77852717</v>
      </c>
      <c r="M48" s="53">
        <f t="shared" si="7"/>
        <v>935161460</v>
      </c>
      <c r="N48" s="53">
        <f t="shared" si="7"/>
        <v>935161460</v>
      </c>
      <c r="O48" s="53">
        <f t="shared" si="7"/>
        <v>0</v>
      </c>
      <c r="P48" s="53">
        <f t="shared" si="7"/>
        <v>94734065</v>
      </c>
      <c r="Q48" s="53">
        <f t="shared" si="7"/>
        <v>228392085</v>
      </c>
      <c r="R48" s="53">
        <f t="shared" si="7"/>
        <v>228392085</v>
      </c>
      <c r="S48" s="53">
        <f t="shared" si="7"/>
        <v>260706544</v>
      </c>
      <c r="T48" s="53">
        <f t="shared" si="7"/>
        <v>228392085</v>
      </c>
      <c r="U48" s="53">
        <f t="shared" si="7"/>
        <v>0</v>
      </c>
      <c r="V48" s="53">
        <f t="shared" si="7"/>
        <v>228392085</v>
      </c>
      <c r="W48" s="53">
        <f t="shared" si="7"/>
        <v>228392085</v>
      </c>
      <c r="X48" s="53">
        <f t="shared" si="7"/>
        <v>0</v>
      </c>
      <c r="Y48" s="53">
        <f t="shared" si="7"/>
        <v>228392085</v>
      </c>
      <c r="Z48" s="54">
        <f>+IF(X48&lt;&gt;0,+(Y48/X48)*100,0)</f>
        <v>0</v>
      </c>
      <c r="AA48" s="55">
        <f>SUM(AA45:AA47)</f>
        <v>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24377988</v>
      </c>
      <c r="D6" s="18">
        <v>24377988</v>
      </c>
      <c r="E6" s="19">
        <v>22332778</v>
      </c>
      <c r="F6" s="20">
        <v>518664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518664</v>
      </c>
      <c r="Y6" s="20">
        <v>-518664</v>
      </c>
      <c r="Z6" s="21">
        <v>-100</v>
      </c>
      <c r="AA6" s="22">
        <v>518664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98092371</v>
      </c>
      <c r="D8" s="18">
        <v>98092371</v>
      </c>
      <c r="E8" s="19">
        <v>57359023</v>
      </c>
      <c r="F8" s="20">
        <v>57359023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57359023</v>
      </c>
      <c r="Y8" s="20">
        <v>-57359023</v>
      </c>
      <c r="Z8" s="21">
        <v>-100</v>
      </c>
      <c r="AA8" s="22">
        <v>57359023</v>
      </c>
    </row>
    <row r="9" spans="1:27" ht="13.5">
      <c r="A9" s="23" t="s">
        <v>36</v>
      </c>
      <c r="B9" s="17"/>
      <c r="C9" s="18">
        <v>196281803</v>
      </c>
      <c r="D9" s="18">
        <v>196281803</v>
      </c>
      <c r="E9" s="19">
        <v>162187528</v>
      </c>
      <c r="F9" s="20">
        <v>162187528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162187528</v>
      </c>
      <c r="Y9" s="20">
        <v>-162187528</v>
      </c>
      <c r="Z9" s="21">
        <v>-100</v>
      </c>
      <c r="AA9" s="22">
        <v>162187528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16343697</v>
      </c>
      <c r="D11" s="18">
        <v>16343697</v>
      </c>
      <c r="E11" s="19">
        <v>33245772</v>
      </c>
      <c r="F11" s="20">
        <v>33245772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33245772</v>
      </c>
      <c r="Y11" s="20">
        <v>-33245772</v>
      </c>
      <c r="Z11" s="21">
        <v>-100</v>
      </c>
      <c r="AA11" s="22">
        <v>33245772</v>
      </c>
    </row>
    <row r="12" spans="1:27" ht="13.5">
      <c r="A12" s="27" t="s">
        <v>39</v>
      </c>
      <c r="B12" s="28"/>
      <c r="C12" s="29">
        <f aca="true" t="shared" si="0" ref="C12:Y12">SUM(C6:C11)</f>
        <v>335095859</v>
      </c>
      <c r="D12" s="29">
        <f>SUM(D6:D11)</f>
        <v>335095859</v>
      </c>
      <c r="E12" s="30">
        <f t="shared" si="0"/>
        <v>275125101</v>
      </c>
      <c r="F12" s="31">
        <f t="shared" si="0"/>
        <v>253310987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253310987</v>
      </c>
      <c r="Y12" s="31">
        <f t="shared" si="0"/>
        <v>-253310987</v>
      </c>
      <c r="Z12" s="32">
        <f>+IF(X12&lt;&gt;0,+(Y12/X12)*100,0)</f>
        <v>-100</v>
      </c>
      <c r="AA12" s="33">
        <f>SUM(AA6:AA11)</f>
        <v>253310987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6646402</v>
      </c>
      <c r="D16" s="18">
        <v>6646402</v>
      </c>
      <c r="E16" s="19">
        <v>4953416</v>
      </c>
      <c r="F16" s="20">
        <v>4953416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4953416</v>
      </c>
      <c r="Y16" s="24">
        <v>-4953416</v>
      </c>
      <c r="Z16" s="25">
        <v>-100</v>
      </c>
      <c r="AA16" s="26">
        <v>4953416</v>
      </c>
    </row>
    <row r="17" spans="1:27" ht="13.5">
      <c r="A17" s="23" t="s">
        <v>43</v>
      </c>
      <c r="B17" s="17"/>
      <c r="C17" s="18">
        <v>180377000</v>
      </c>
      <c r="D17" s="18">
        <v>180377000</v>
      </c>
      <c r="E17" s="19">
        <v>188943792</v>
      </c>
      <c r="F17" s="20">
        <v>188943792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188943792</v>
      </c>
      <c r="Y17" s="20">
        <v>-188943792</v>
      </c>
      <c r="Z17" s="21">
        <v>-100</v>
      </c>
      <c r="AA17" s="22">
        <v>188943792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1693527879</v>
      </c>
      <c r="D19" s="18">
        <v>1693527879</v>
      </c>
      <c r="E19" s="19">
        <v>1888456356</v>
      </c>
      <c r="F19" s="20">
        <v>1950290408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1950290408</v>
      </c>
      <c r="Y19" s="20">
        <v>-1950290408</v>
      </c>
      <c r="Z19" s="21">
        <v>-100</v>
      </c>
      <c r="AA19" s="22">
        <v>1950290408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219596</v>
      </c>
      <c r="D22" s="18">
        <v>219596</v>
      </c>
      <c r="E22" s="19">
        <v>131570</v>
      </c>
      <c r="F22" s="20">
        <v>131570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131570</v>
      </c>
      <c r="Y22" s="20">
        <v>-131570</v>
      </c>
      <c r="Z22" s="21">
        <v>-100</v>
      </c>
      <c r="AA22" s="22">
        <v>131570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1880770877</v>
      </c>
      <c r="D24" s="29">
        <f>SUM(D15:D23)</f>
        <v>1880770877</v>
      </c>
      <c r="E24" s="36">
        <f t="shared" si="1"/>
        <v>2082485134</v>
      </c>
      <c r="F24" s="37">
        <f t="shared" si="1"/>
        <v>2144319186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2144319186</v>
      </c>
      <c r="Y24" s="37">
        <f t="shared" si="1"/>
        <v>-2144319186</v>
      </c>
      <c r="Z24" s="38">
        <f>+IF(X24&lt;&gt;0,+(Y24/X24)*100,0)</f>
        <v>-100</v>
      </c>
      <c r="AA24" s="39">
        <f>SUM(AA15:AA23)</f>
        <v>2144319186</v>
      </c>
    </row>
    <row r="25" spans="1:27" ht="13.5">
      <c r="A25" s="27" t="s">
        <v>51</v>
      </c>
      <c r="B25" s="28"/>
      <c r="C25" s="29">
        <f aca="true" t="shared" si="2" ref="C25:Y25">+C12+C24</f>
        <v>2215866736</v>
      </c>
      <c r="D25" s="29">
        <f>+D12+D24</f>
        <v>2215866736</v>
      </c>
      <c r="E25" s="30">
        <f t="shared" si="2"/>
        <v>2357610235</v>
      </c>
      <c r="F25" s="31">
        <f t="shared" si="2"/>
        <v>2397630173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2397630173</v>
      </c>
      <c r="Y25" s="31">
        <f t="shared" si="2"/>
        <v>-2397630173</v>
      </c>
      <c r="Z25" s="32">
        <f>+IF(X25&lt;&gt;0,+(Y25/X25)*100,0)</f>
        <v>-100</v>
      </c>
      <c r="AA25" s="33">
        <f>+AA12+AA24</f>
        <v>2397630173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12014682</v>
      </c>
      <c r="D30" s="18">
        <v>12014682</v>
      </c>
      <c r="E30" s="19">
        <v>10815912</v>
      </c>
      <c r="F30" s="20">
        <v>10815912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10815912</v>
      </c>
      <c r="Y30" s="20">
        <v>-10815912</v>
      </c>
      <c r="Z30" s="21">
        <v>-100</v>
      </c>
      <c r="AA30" s="22">
        <v>10815912</v>
      </c>
    </row>
    <row r="31" spans="1:27" ht="13.5">
      <c r="A31" s="23" t="s">
        <v>56</v>
      </c>
      <c r="B31" s="17"/>
      <c r="C31" s="18">
        <v>18436179</v>
      </c>
      <c r="D31" s="18">
        <v>18436179</v>
      </c>
      <c r="E31" s="19">
        <v>16230037</v>
      </c>
      <c r="F31" s="20">
        <v>16230037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16230037</v>
      </c>
      <c r="Y31" s="20">
        <v>-16230037</v>
      </c>
      <c r="Z31" s="21">
        <v>-100</v>
      </c>
      <c r="AA31" s="22">
        <v>16230037</v>
      </c>
    </row>
    <row r="32" spans="1:27" ht="13.5">
      <c r="A32" s="23" t="s">
        <v>57</v>
      </c>
      <c r="B32" s="17"/>
      <c r="C32" s="18">
        <v>220563564</v>
      </c>
      <c r="D32" s="18">
        <v>220563564</v>
      </c>
      <c r="E32" s="19">
        <v>179411644</v>
      </c>
      <c r="F32" s="20">
        <v>179411644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179411644</v>
      </c>
      <c r="Y32" s="20">
        <v>-179411644</v>
      </c>
      <c r="Z32" s="21">
        <v>-100</v>
      </c>
      <c r="AA32" s="22">
        <v>179411644</v>
      </c>
    </row>
    <row r="33" spans="1:27" ht="13.5">
      <c r="A33" s="23" t="s">
        <v>58</v>
      </c>
      <c r="B33" s="17"/>
      <c r="C33" s="18">
        <v>2614676</v>
      </c>
      <c r="D33" s="18">
        <v>2614676</v>
      </c>
      <c r="E33" s="19">
        <v>273487</v>
      </c>
      <c r="F33" s="20">
        <v>273487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273487</v>
      </c>
      <c r="Y33" s="20">
        <v>-273487</v>
      </c>
      <c r="Z33" s="21">
        <v>-100</v>
      </c>
      <c r="AA33" s="22">
        <v>273487</v>
      </c>
    </row>
    <row r="34" spans="1:27" ht="13.5">
      <c r="A34" s="27" t="s">
        <v>59</v>
      </c>
      <c r="B34" s="28"/>
      <c r="C34" s="29">
        <f aca="true" t="shared" si="3" ref="C34:Y34">SUM(C29:C33)</f>
        <v>253629101</v>
      </c>
      <c r="D34" s="29">
        <f>SUM(D29:D33)</f>
        <v>253629101</v>
      </c>
      <c r="E34" s="30">
        <f t="shared" si="3"/>
        <v>206731080</v>
      </c>
      <c r="F34" s="31">
        <f t="shared" si="3"/>
        <v>206731080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206731080</v>
      </c>
      <c r="Y34" s="31">
        <f t="shared" si="3"/>
        <v>-206731080</v>
      </c>
      <c r="Z34" s="32">
        <f>+IF(X34&lt;&gt;0,+(Y34/X34)*100,0)</f>
        <v>-100</v>
      </c>
      <c r="AA34" s="33">
        <f>SUM(AA29:AA33)</f>
        <v>206731080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108046931</v>
      </c>
      <c r="D37" s="18">
        <v>108046931</v>
      </c>
      <c r="E37" s="19">
        <v>122342559</v>
      </c>
      <c r="F37" s="20">
        <v>122342559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122342559</v>
      </c>
      <c r="Y37" s="20">
        <v>-122342559</v>
      </c>
      <c r="Z37" s="21">
        <v>-100</v>
      </c>
      <c r="AA37" s="22">
        <v>122342559</v>
      </c>
    </row>
    <row r="38" spans="1:27" ht="13.5">
      <c r="A38" s="23" t="s">
        <v>58</v>
      </c>
      <c r="B38" s="17"/>
      <c r="C38" s="18">
        <v>66943820</v>
      </c>
      <c r="D38" s="18">
        <v>66943820</v>
      </c>
      <c r="E38" s="19">
        <v>58413248</v>
      </c>
      <c r="F38" s="20">
        <v>58413248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58413248</v>
      </c>
      <c r="Y38" s="20">
        <v>-58413248</v>
      </c>
      <c r="Z38" s="21">
        <v>-100</v>
      </c>
      <c r="AA38" s="22">
        <v>58413248</v>
      </c>
    </row>
    <row r="39" spans="1:27" ht="13.5">
      <c r="A39" s="27" t="s">
        <v>61</v>
      </c>
      <c r="B39" s="35"/>
      <c r="C39" s="29">
        <f aca="true" t="shared" si="4" ref="C39:Y39">SUM(C37:C38)</f>
        <v>174990751</v>
      </c>
      <c r="D39" s="29">
        <f>SUM(D37:D38)</f>
        <v>174990751</v>
      </c>
      <c r="E39" s="36">
        <f t="shared" si="4"/>
        <v>180755807</v>
      </c>
      <c r="F39" s="37">
        <f t="shared" si="4"/>
        <v>180755807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180755807</v>
      </c>
      <c r="Y39" s="37">
        <f t="shared" si="4"/>
        <v>-180755807</v>
      </c>
      <c r="Z39" s="38">
        <f>+IF(X39&lt;&gt;0,+(Y39/X39)*100,0)</f>
        <v>-100</v>
      </c>
      <c r="AA39" s="39">
        <f>SUM(AA37:AA38)</f>
        <v>180755807</v>
      </c>
    </row>
    <row r="40" spans="1:27" ht="13.5">
      <c r="A40" s="27" t="s">
        <v>62</v>
      </c>
      <c r="B40" s="28"/>
      <c r="C40" s="29">
        <f aca="true" t="shared" si="5" ref="C40:Y40">+C34+C39</f>
        <v>428619852</v>
      </c>
      <c r="D40" s="29">
        <f>+D34+D39</f>
        <v>428619852</v>
      </c>
      <c r="E40" s="30">
        <f t="shared" si="5"/>
        <v>387486887</v>
      </c>
      <c r="F40" s="31">
        <f t="shared" si="5"/>
        <v>387486887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387486887</v>
      </c>
      <c r="Y40" s="31">
        <f t="shared" si="5"/>
        <v>-387486887</v>
      </c>
      <c r="Z40" s="32">
        <f>+IF(X40&lt;&gt;0,+(Y40/X40)*100,0)</f>
        <v>-100</v>
      </c>
      <c r="AA40" s="33">
        <f>+AA34+AA39</f>
        <v>387486887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1787246884</v>
      </c>
      <c r="D42" s="43">
        <f>+D25-D40</f>
        <v>1787246884</v>
      </c>
      <c r="E42" s="44">
        <f t="shared" si="6"/>
        <v>1970123348</v>
      </c>
      <c r="F42" s="45">
        <f t="shared" si="6"/>
        <v>2010143286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2010143286</v>
      </c>
      <c r="Y42" s="45">
        <f t="shared" si="6"/>
        <v>-2010143286</v>
      </c>
      <c r="Z42" s="46">
        <f>+IF(X42&lt;&gt;0,+(Y42/X42)*100,0)</f>
        <v>-100</v>
      </c>
      <c r="AA42" s="47">
        <f>+AA25-AA40</f>
        <v>2010143286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1787246884</v>
      </c>
      <c r="D45" s="18">
        <v>1787246884</v>
      </c>
      <c r="E45" s="19">
        <v>1970123348</v>
      </c>
      <c r="F45" s="20">
        <v>2010143286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2010143286</v>
      </c>
      <c r="Y45" s="20">
        <v>-2010143286</v>
      </c>
      <c r="Z45" s="48">
        <v>-100</v>
      </c>
      <c r="AA45" s="22">
        <v>2010143286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1787246884</v>
      </c>
      <c r="D48" s="51">
        <f>SUM(D45:D47)</f>
        <v>1787246884</v>
      </c>
      <c r="E48" s="52">
        <f t="shared" si="7"/>
        <v>1970123348</v>
      </c>
      <c r="F48" s="53">
        <f t="shared" si="7"/>
        <v>2010143286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2010143286</v>
      </c>
      <c r="Y48" s="53">
        <f t="shared" si="7"/>
        <v>-2010143286</v>
      </c>
      <c r="Z48" s="54">
        <f>+IF(X48&lt;&gt;0,+(Y48/X48)*100,0)</f>
        <v>-100</v>
      </c>
      <c r="AA48" s="55">
        <f>SUM(AA45:AA47)</f>
        <v>2010143286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8160281</v>
      </c>
      <c r="D6" s="18">
        <v>8160281</v>
      </c>
      <c r="E6" s="19">
        <v>3500000</v>
      </c>
      <c r="F6" s="20">
        <v>3500000</v>
      </c>
      <c r="G6" s="20">
        <v>8897230</v>
      </c>
      <c r="H6" s="20">
        <v>12988209</v>
      </c>
      <c r="I6" s="20">
        <v>23177348</v>
      </c>
      <c r="J6" s="20">
        <v>23177348</v>
      </c>
      <c r="K6" s="20">
        <v>7264430</v>
      </c>
      <c r="L6" s="20">
        <v>62828119</v>
      </c>
      <c r="M6" s="20">
        <v>44553627</v>
      </c>
      <c r="N6" s="20">
        <v>44553627</v>
      </c>
      <c r="O6" s="20">
        <v>37647556</v>
      </c>
      <c r="P6" s="20">
        <v>22336979</v>
      </c>
      <c r="Q6" s="20">
        <v>110257067</v>
      </c>
      <c r="R6" s="20">
        <v>110257067</v>
      </c>
      <c r="S6" s="20">
        <v>100635840</v>
      </c>
      <c r="T6" s="20">
        <v>85156199</v>
      </c>
      <c r="U6" s="20">
        <v>10570427</v>
      </c>
      <c r="V6" s="20">
        <v>10570427</v>
      </c>
      <c r="W6" s="20">
        <v>10570427</v>
      </c>
      <c r="X6" s="20">
        <v>3500000</v>
      </c>
      <c r="Y6" s="20">
        <v>7070427</v>
      </c>
      <c r="Z6" s="21">
        <v>202.01</v>
      </c>
      <c r="AA6" s="22">
        <v>3500000</v>
      </c>
    </row>
    <row r="7" spans="1:27" ht="13.5">
      <c r="A7" s="23" t="s">
        <v>34</v>
      </c>
      <c r="B7" s="17"/>
      <c r="C7" s="18">
        <v>100645585</v>
      </c>
      <c r="D7" s="18">
        <v>100645585</v>
      </c>
      <c r="E7" s="19">
        <v>70000000</v>
      </c>
      <c r="F7" s="20">
        <v>70000000</v>
      </c>
      <c r="G7" s="20">
        <v>154016858</v>
      </c>
      <c r="H7" s="20">
        <v>147060236</v>
      </c>
      <c r="I7" s="20">
        <v>142466623</v>
      </c>
      <c r="J7" s="20">
        <v>142466623</v>
      </c>
      <c r="K7" s="20">
        <v>124747295</v>
      </c>
      <c r="L7" s="20">
        <v>125187669</v>
      </c>
      <c r="M7" s="20">
        <v>125600445</v>
      </c>
      <c r="N7" s="20">
        <v>125600445</v>
      </c>
      <c r="O7" s="20">
        <v>126043144</v>
      </c>
      <c r="P7" s="20">
        <v>126501734</v>
      </c>
      <c r="Q7" s="20">
        <v>126501734</v>
      </c>
      <c r="R7" s="20">
        <v>126501734</v>
      </c>
      <c r="S7" s="20">
        <v>127351749</v>
      </c>
      <c r="T7" s="20">
        <v>127786140</v>
      </c>
      <c r="U7" s="20">
        <v>182248822</v>
      </c>
      <c r="V7" s="20">
        <v>182248822</v>
      </c>
      <c r="W7" s="20">
        <v>182248822</v>
      </c>
      <c r="X7" s="20">
        <v>70000000</v>
      </c>
      <c r="Y7" s="20">
        <v>112248822</v>
      </c>
      <c r="Z7" s="21">
        <v>160.36</v>
      </c>
      <c r="AA7" s="22">
        <v>70000000</v>
      </c>
    </row>
    <row r="8" spans="1:27" ht="13.5">
      <c r="A8" s="23" t="s">
        <v>35</v>
      </c>
      <c r="B8" s="17"/>
      <c r="C8" s="18">
        <v>47051732</v>
      </c>
      <c r="D8" s="18">
        <v>47051732</v>
      </c>
      <c r="E8" s="19">
        <v>42118000</v>
      </c>
      <c r="F8" s="20">
        <v>42118000</v>
      </c>
      <c r="G8" s="20">
        <v>6417666</v>
      </c>
      <c r="H8" s="20">
        <v>12686885</v>
      </c>
      <c r="I8" s="20">
        <v>18839107</v>
      </c>
      <c r="J8" s="20">
        <v>18839107</v>
      </c>
      <c r="K8" s="20">
        <v>24109083</v>
      </c>
      <c r="L8" s="20"/>
      <c r="M8" s="20">
        <v>33580691</v>
      </c>
      <c r="N8" s="20">
        <v>33580691</v>
      </c>
      <c r="O8" s="20">
        <v>40012515</v>
      </c>
      <c r="P8" s="20">
        <v>45176842</v>
      </c>
      <c r="Q8" s="20">
        <v>50681264</v>
      </c>
      <c r="R8" s="20">
        <v>50681264</v>
      </c>
      <c r="S8" s="20">
        <v>56462352</v>
      </c>
      <c r="T8" s="20">
        <v>62421224</v>
      </c>
      <c r="U8" s="20">
        <v>70065902</v>
      </c>
      <c r="V8" s="20">
        <v>70065902</v>
      </c>
      <c r="W8" s="20">
        <v>70065902</v>
      </c>
      <c r="X8" s="20">
        <v>42118000</v>
      </c>
      <c r="Y8" s="20">
        <v>27947902</v>
      </c>
      <c r="Z8" s="21">
        <v>66.36</v>
      </c>
      <c r="AA8" s="22">
        <v>42118000</v>
      </c>
    </row>
    <row r="9" spans="1:27" ht="13.5">
      <c r="A9" s="23" t="s">
        <v>36</v>
      </c>
      <c r="B9" s="17"/>
      <c r="C9" s="18">
        <v>17565307</v>
      </c>
      <c r="D9" s="18">
        <v>17565307</v>
      </c>
      <c r="E9" s="19">
        <v>15255000</v>
      </c>
      <c r="F9" s="20">
        <v>15255000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15255000</v>
      </c>
      <c r="Y9" s="20">
        <v>-15255000</v>
      </c>
      <c r="Z9" s="21">
        <v>-100</v>
      </c>
      <c r="AA9" s="22">
        <v>15255000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>
        <v>-42965</v>
      </c>
      <c r="H10" s="24">
        <v>-242453</v>
      </c>
      <c r="I10" s="24">
        <v>-54961</v>
      </c>
      <c r="J10" s="20">
        <v>-54961</v>
      </c>
      <c r="K10" s="24">
        <v>-55111</v>
      </c>
      <c r="L10" s="24"/>
      <c r="M10" s="20">
        <v>-73911</v>
      </c>
      <c r="N10" s="24">
        <v>-73911</v>
      </c>
      <c r="O10" s="24">
        <v>-74061</v>
      </c>
      <c r="P10" s="24">
        <v>-74211</v>
      </c>
      <c r="Q10" s="20">
        <v>-74361</v>
      </c>
      <c r="R10" s="24">
        <v>-74361</v>
      </c>
      <c r="S10" s="24">
        <v>-139305</v>
      </c>
      <c r="T10" s="20">
        <v>-145679</v>
      </c>
      <c r="U10" s="24">
        <v>-145829</v>
      </c>
      <c r="V10" s="24">
        <v>-145829</v>
      </c>
      <c r="W10" s="24">
        <v>-145829</v>
      </c>
      <c r="X10" s="20"/>
      <c r="Y10" s="24">
        <v>-145829</v>
      </c>
      <c r="Z10" s="25"/>
      <c r="AA10" s="26"/>
    </row>
    <row r="11" spans="1:27" ht="13.5">
      <c r="A11" s="23" t="s">
        <v>38</v>
      </c>
      <c r="B11" s="17"/>
      <c r="C11" s="18">
        <v>297085</v>
      </c>
      <c r="D11" s="18">
        <v>297085</v>
      </c>
      <c r="E11" s="19">
        <v>350000</v>
      </c>
      <c r="F11" s="20">
        <v>350000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350000</v>
      </c>
      <c r="Y11" s="20">
        <v>-350000</v>
      </c>
      <c r="Z11" s="21">
        <v>-100</v>
      </c>
      <c r="AA11" s="22">
        <v>350000</v>
      </c>
    </row>
    <row r="12" spans="1:27" ht="13.5">
      <c r="A12" s="27" t="s">
        <v>39</v>
      </c>
      <c r="B12" s="28"/>
      <c r="C12" s="29">
        <f aca="true" t="shared" si="0" ref="C12:Y12">SUM(C6:C11)</f>
        <v>173719990</v>
      </c>
      <c r="D12" s="29">
        <f>SUM(D6:D11)</f>
        <v>173719990</v>
      </c>
      <c r="E12" s="30">
        <f t="shared" si="0"/>
        <v>131223000</v>
      </c>
      <c r="F12" s="31">
        <f t="shared" si="0"/>
        <v>131223000</v>
      </c>
      <c r="G12" s="31">
        <f t="shared" si="0"/>
        <v>169288789</v>
      </c>
      <c r="H12" s="31">
        <f t="shared" si="0"/>
        <v>172492877</v>
      </c>
      <c r="I12" s="31">
        <f t="shared" si="0"/>
        <v>184428117</v>
      </c>
      <c r="J12" s="31">
        <f t="shared" si="0"/>
        <v>184428117</v>
      </c>
      <c r="K12" s="31">
        <f t="shared" si="0"/>
        <v>156065697</v>
      </c>
      <c r="L12" s="31">
        <f t="shared" si="0"/>
        <v>188015788</v>
      </c>
      <c r="M12" s="31">
        <f t="shared" si="0"/>
        <v>203660852</v>
      </c>
      <c r="N12" s="31">
        <f t="shared" si="0"/>
        <v>203660852</v>
      </c>
      <c r="O12" s="31">
        <f t="shared" si="0"/>
        <v>203629154</v>
      </c>
      <c r="P12" s="31">
        <f t="shared" si="0"/>
        <v>193941344</v>
      </c>
      <c r="Q12" s="31">
        <f t="shared" si="0"/>
        <v>287365704</v>
      </c>
      <c r="R12" s="31">
        <f t="shared" si="0"/>
        <v>287365704</v>
      </c>
      <c r="S12" s="31">
        <f t="shared" si="0"/>
        <v>284310636</v>
      </c>
      <c r="T12" s="31">
        <f t="shared" si="0"/>
        <v>275217884</v>
      </c>
      <c r="U12" s="31">
        <f t="shared" si="0"/>
        <v>262739322</v>
      </c>
      <c r="V12" s="31">
        <f t="shared" si="0"/>
        <v>262739322</v>
      </c>
      <c r="W12" s="31">
        <f t="shared" si="0"/>
        <v>262739322</v>
      </c>
      <c r="X12" s="31">
        <f t="shared" si="0"/>
        <v>131223000</v>
      </c>
      <c r="Y12" s="31">
        <f t="shared" si="0"/>
        <v>131516322</v>
      </c>
      <c r="Z12" s="32">
        <f>+IF(X12&lt;&gt;0,+(Y12/X12)*100,0)</f>
        <v>100.22352941176472</v>
      </c>
      <c r="AA12" s="33">
        <f>SUM(AA6:AA11)</f>
        <v>131223000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494248831</v>
      </c>
      <c r="D19" s="18">
        <v>494248831</v>
      </c>
      <c r="E19" s="19">
        <v>539440694</v>
      </c>
      <c r="F19" s="20">
        <v>539440694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>
        <v>-4947413</v>
      </c>
      <c r="V19" s="20">
        <v>-4947413</v>
      </c>
      <c r="W19" s="20">
        <v>-4947413</v>
      </c>
      <c r="X19" s="20">
        <v>539440694</v>
      </c>
      <c r="Y19" s="20">
        <v>-544388107</v>
      </c>
      <c r="Z19" s="21">
        <v>-100.92</v>
      </c>
      <c r="AA19" s="22">
        <v>539440694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494248831</v>
      </c>
      <c r="D24" s="29">
        <f>SUM(D15:D23)</f>
        <v>494248831</v>
      </c>
      <c r="E24" s="36">
        <f t="shared" si="1"/>
        <v>539440694</v>
      </c>
      <c r="F24" s="37">
        <f t="shared" si="1"/>
        <v>539440694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-4947413</v>
      </c>
      <c r="V24" s="37">
        <f t="shared" si="1"/>
        <v>-4947413</v>
      </c>
      <c r="W24" s="37">
        <f t="shared" si="1"/>
        <v>-4947413</v>
      </c>
      <c r="X24" s="37">
        <f t="shared" si="1"/>
        <v>539440694</v>
      </c>
      <c r="Y24" s="37">
        <f t="shared" si="1"/>
        <v>-544388107</v>
      </c>
      <c r="Z24" s="38">
        <f>+IF(X24&lt;&gt;0,+(Y24/X24)*100,0)</f>
        <v>-100.9171375194768</v>
      </c>
      <c r="AA24" s="39">
        <f>SUM(AA15:AA23)</f>
        <v>539440694</v>
      </c>
    </row>
    <row r="25" spans="1:27" ht="13.5">
      <c r="A25" s="27" t="s">
        <v>51</v>
      </c>
      <c r="B25" s="28"/>
      <c r="C25" s="29">
        <f aca="true" t="shared" si="2" ref="C25:Y25">+C12+C24</f>
        <v>667968821</v>
      </c>
      <c r="D25" s="29">
        <f>+D12+D24</f>
        <v>667968821</v>
      </c>
      <c r="E25" s="30">
        <f t="shared" si="2"/>
        <v>670663694</v>
      </c>
      <c r="F25" s="31">
        <f t="shared" si="2"/>
        <v>670663694</v>
      </c>
      <c r="G25" s="31">
        <f t="shared" si="2"/>
        <v>169288789</v>
      </c>
      <c r="H25" s="31">
        <f t="shared" si="2"/>
        <v>172492877</v>
      </c>
      <c r="I25" s="31">
        <f t="shared" si="2"/>
        <v>184428117</v>
      </c>
      <c r="J25" s="31">
        <f t="shared" si="2"/>
        <v>184428117</v>
      </c>
      <c r="K25" s="31">
        <f t="shared" si="2"/>
        <v>156065697</v>
      </c>
      <c r="L25" s="31">
        <f t="shared" si="2"/>
        <v>188015788</v>
      </c>
      <c r="M25" s="31">
        <f t="shared" si="2"/>
        <v>203660852</v>
      </c>
      <c r="N25" s="31">
        <f t="shared" si="2"/>
        <v>203660852</v>
      </c>
      <c r="O25" s="31">
        <f t="shared" si="2"/>
        <v>203629154</v>
      </c>
      <c r="P25" s="31">
        <f t="shared" si="2"/>
        <v>193941344</v>
      </c>
      <c r="Q25" s="31">
        <f t="shared" si="2"/>
        <v>287365704</v>
      </c>
      <c r="R25" s="31">
        <f t="shared" si="2"/>
        <v>287365704</v>
      </c>
      <c r="S25" s="31">
        <f t="shared" si="2"/>
        <v>284310636</v>
      </c>
      <c r="T25" s="31">
        <f t="shared" si="2"/>
        <v>275217884</v>
      </c>
      <c r="U25" s="31">
        <f t="shared" si="2"/>
        <v>257791909</v>
      </c>
      <c r="V25" s="31">
        <f t="shared" si="2"/>
        <v>257791909</v>
      </c>
      <c r="W25" s="31">
        <f t="shared" si="2"/>
        <v>257791909</v>
      </c>
      <c r="X25" s="31">
        <f t="shared" si="2"/>
        <v>670663694</v>
      </c>
      <c r="Y25" s="31">
        <f t="shared" si="2"/>
        <v>-412871785</v>
      </c>
      <c r="Z25" s="32">
        <f>+IF(X25&lt;&gt;0,+(Y25/X25)*100,0)</f>
        <v>-61.56167222017538</v>
      </c>
      <c r="AA25" s="33">
        <f>+AA12+AA24</f>
        <v>670663694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48053</v>
      </c>
      <c r="D30" s="18">
        <v>48053</v>
      </c>
      <c r="E30" s="19">
        <v>495000</v>
      </c>
      <c r="F30" s="20">
        <v>495000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495000</v>
      </c>
      <c r="Y30" s="20">
        <v>-495000</v>
      </c>
      <c r="Z30" s="21">
        <v>-100</v>
      </c>
      <c r="AA30" s="22">
        <v>495000</v>
      </c>
    </row>
    <row r="31" spans="1:27" ht="13.5">
      <c r="A31" s="23" t="s">
        <v>56</v>
      </c>
      <c r="B31" s="17"/>
      <c r="C31" s="18">
        <v>2886971</v>
      </c>
      <c r="D31" s="18">
        <v>2886971</v>
      </c>
      <c r="E31" s="19">
        <v>550000</v>
      </c>
      <c r="F31" s="20">
        <v>550000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550000</v>
      </c>
      <c r="Y31" s="20">
        <v>-550000</v>
      </c>
      <c r="Z31" s="21">
        <v>-100</v>
      </c>
      <c r="AA31" s="22">
        <v>550000</v>
      </c>
    </row>
    <row r="32" spans="1:27" ht="13.5">
      <c r="A32" s="23" t="s">
        <v>57</v>
      </c>
      <c r="B32" s="17"/>
      <c r="C32" s="18">
        <v>41326894</v>
      </c>
      <c r="D32" s="18">
        <v>41326894</v>
      </c>
      <c r="E32" s="19">
        <v>45000000</v>
      </c>
      <c r="F32" s="20">
        <v>45000000</v>
      </c>
      <c r="G32" s="20">
        <v>-2311584</v>
      </c>
      <c r="H32" s="20">
        <v>4663594</v>
      </c>
      <c r="I32" s="20">
        <v>1982323</v>
      </c>
      <c r="J32" s="20">
        <v>1982323</v>
      </c>
      <c r="K32" s="20">
        <v>-4669035</v>
      </c>
      <c r="L32" s="20">
        <v>903101</v>
      </c>
      <c r="M32" s="20">
        <v>3858655</v>
      </c>
      <c r="N32" s="20">
        <v>3858655</v>
      </c>
      <c r="O32" s="20">
        <v>4423461</v>
      </c>
      <c r="P32" s="20">
        <v>-4233264</v>
      </c>
      <c r="Q32" s="20">
        <v>52510129</v>
      </c>
      <c r="R32" s="20">
        <v>52510129</v>
      </c>
      <c r="S32" s="20">
        <v>50427433</v>
      </c>
      <c r="T32" s="20">
        <v>48959552</v>
      </c>
      <c r="U32" s="20">
        <v>48650940</v>
      </c>
      <c r="V32" s="20">
        <v>48650940</v>
      </c>
      <c r="W32" s="20">
        <v>48650940</v>
      </c>
      <c r="X32" s="20">
        <v>45000000</v>
      </c>
      <c r="Y32" s="20">
        <v>3650940</v>
      </c>
      <c r="Z32" s="21">
        <v>8.11</v>
      </c>
      <c r="AA32" s="22">
        <v>45000000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-110490</v>
      </c>
      <c r="H33" s="20">
        <v>-193329</v>
      </c>
      <c r="I33" s="20">
        <v>-260212</v>
      </c>
      <c r="J33" s="20">
        <v>-260212</v>
      </c>
      <c r="K33" s="20">
        <v>-382326</v>
      </c>
      <c r="L33" s="20"/>
      <c r="M33" s="20">
        <v>-705711</v>
      </c>
      <c r="N33" s="20">
        <v>-705711</v>
      </c>
      <c r="O33" s="20">
        <v>-916231</v>
      </c>
      <c r="P33" s="20">
        <v>-1041353</v>
      </c>
      <c r="Q33" s="20">
        <v>-1111361</v>
      </c>
      <c r="R33" s="20">
        <v>-1111361</v>
      </c>
      <c r="S33" s="20">
        <v>-1302978</v>
      </c>
      <c r="T33" s="20">
        <v>-1382044</v>
      </c>
      <c r="U33" s="20">
        <v>-1436775</v>
      </c>
      <c r="V33" s="20">
        <v>-1436775</v>
      </c>
      <c r="W33" s="20">
        <v>-1436775</v>
      </c>
      <c r="X33" s="20"/>
      <c r="Y33" s="20">
        <v>-1436775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44261918</v>
      </c>
      <c r="D34" s="29">
        <f>SUM(D29:D33)</f>
        <v>44261918</v>
      </c>
      <c r="E34" s="30">
        <f t="shared" si="3"/>
        <v>46045000</v>
      </c>
      <c r="F34" s="31">
        <f t="shared" si="3"/>
        <v>46045000</v>
      </c>
      <c r="G34" s="31">
        <f t="shared" si="3"/>
        <v>-2422074</v>
      </c>
      <c r="H34" s="31">
        <f t="shared" si="3"/>
        <v>4470265</v>
      </c>
      <c r="I34" s="31">
        <f t="shared" si="3"/>
        <v>1722111</v>
      </c>
      <c r="J34" s="31">
        <f t="shared" si="3"/>
        <v>1722111</v>
      </c>
      <c r="K34" s="31">
        <f t="shared" si="3"/>
        <v>-5051361</v>
      </c>
      <c r="L34" s="31">
        <f t="shared" si="3"/>
        <v>903101</v>
      </c>
      <c r="M34" s="31">
        <f t="shared" si="3"/>
        <v>3152944</v>
      </c>
      <c r="N34" s="31">
        <f t="shared" si="3"/>
        <v>3152944</v>
      </c>
      <c r="O34" s="31">
        <f t="shared" si="3"/>
        <v>3507230</v>
      </c>
      <c r="P34" s="31">
        <f t="shared" si="3"/>
        <v>-5274617</v>
      </c>
      <c r="Q34" s="31">
        <f t="shared" si="3"/>
        <v>51398768</v>
      </c>
      <c r="R34" s="31">
        <f t="shared" si="3"/>
        <v>51398768</v>
      </c>
      <c r="S34" s="31">
        <f t="shared" si="3"/>
        <v>49124455</v>
      </c>
      <c r="T34" s="31">
        <f t="shared" si="3"/>
        <v>47577508</v>
      </c>
      <c r="U34" s="31">
        <f t="shared" si="3"/>
        <v>47214165</v>
      </c>
      <c r="V34" s="31">
        <f t="shared" si="3"/>
        <v>47214165</v>
      </c>
      <c r="W34" s="31">
        <f t="shared" si="3"/>
        <v>47214165</v>
      </c>
      <c r="X34" s="31">
        <f t="shared" si="3"/>
        <v>46045000</v>
      </c>
      <c r="Y34" s="31">
        <f t="shared" si="3"/>
        <v>1169165</v>
      </c>
      <c r="Z34" s="32">
        <f>+IF(X34&lt;&gt;0,+(Y34/X34)*100,0)</f>
        <v>2.5391790639591703</v>
      </c>
      <c r="AA34" s="33">
        <f>SUM(AA29:AA33)</f>
        <v>46045000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385373</v>
      </c>
      <c r="D37" s="18">
        <v>385373</v>
      </c>
      <c r="E37" s="19">
        <v>350000</v>
      </c>
      <c r="F37" s="20">
        <v>350000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350000</v>
      </c>
      <c r="Y37" s="20">
        <v>-350000</v>
      </c>
      <c r="Z37" s="21">
        <v>-100</v>
      </c>
      <c r="AA37" s="22">
        <v>350000</v>
      </c>
    </row>
    <row r="38" spans="1:27" ht="13.5">
      <c r="A38" s="23" t="s">
        <v>58</v>
      </c>
      <c r="B38" s="17"/>
      <c r="C38" s="18">
        <v>12389158</v>
      </c>
      <c r="D38" s="18">
        <v>12389158</v>
      </c>
      <c r="E38" s="19">
        <v>1510000</v>
      </c>
      <c r="F38" s="20">
        <v>1510000</v>
      </c>
      <c r="G38" s="20">
        <v>7600</v>
      </c>
      <c r="H38" s="20">
        <v>10600</v>
      </c>
      <c r="I38" s="20">
        <v>13000</v>
      </c>
      <c r="J38" s="20">
        <v>13000</v>
      </c>
      <c r="K38" s="20">
        <v>19800</v>
      </c>
      <c r="L38" s="20"/>
      <c r="M38" s="20">
        <v>26200</v>
      </c>
      <c r="N38" s="20">
        <v>26200</v>
      </c>
      <c r="O38" s="20">
        <v>33000</v>
      </c>
      <c r="P38" s="20">
        <v>36400</v>
      </c>
      <c r="Q38" s="20">
        <v>39600</v>
      </c>
      <c r="R38" s="20">
        <v>39600</v>
      </c>
      <c r="S38" s="20">
        <v>44400</v>
      </c>
      <c r="T38" s="20">
        <v>46800</v>
      </c>
      <c r="U38" s="20">
        <v>50800</v>
      </c>
      <c r="V38" s="20">
        <v>50800</v>
      </c>
      <c r="W38" s="20">
        <v>50800</v>
      </c>
      <c r="X38" s="20">
        <v>1510000</v>
      </c>
      <c r="Y38" s="20">
        <v>-1459200</v>
      </c>
      <c r="Z38" s="21">
        <v>-96.64</v>
      </c>
      <c r="AA38" s="22">
        <v>1510000</v>
      </c>
    </row>
    <row r="39" spans="1:27" ht="13.5">
      <c r="A39" s="27" t="s">
        <v>61</v>
      </c>
      <c r="B39" s="35"/>
      <c r="C39" s="29">
        <f aca="true" t="shared" si="4" ref="C39:Y39">SUM(C37:C38)</f>
        <v>12774531</v>
      </c>
      <c r="D39" s="29">
        <f>SUM(D37:D38)</f>
        <v>12774531</v>
      </c>
      <c r="E39" s="36">
        <f t="shared" si="4"/>
        <v>1860000</v>
      </c>
      <c r="F39" s="37">
        <f t="shared" si="4"/>
        <v>1860000</v>
      </c>
      <c r="G39" s="37">
        <f t="shared" si="4"/>
        <v>7600</v>
      </c>
      <c r="H39" s="37">
        <f t="shared" si="4"/>
        <v>10600</v>
      </c>
      <c r="I39" s="37">
        <f t="shared" si="4"/>
        <v>13000</v>
      </c>
      <c r="J39" s="37">
        <f t="shared" si="4"/>
        <v>13000</v>
      </c>
      <c r="K39" s="37">
        <f t="shared" si="4"/>
        <v>19800</v>
      </c>
      <c r="L39" s="37">
        <f t="shared" si="4"/>
        <v>0</v>
      </c>
      <c r="M39" s="37">
        <f t="shared" si="4"/>
        <v>26200</v>
      </c>
      <c r="N39" s="37">
        <f t="shared" si="4"/>
        <v>26200</v>
      </c>
      <c r="O39" s="37">
        <f t="shared" si="4"/>
        <v>33000</v>
      </c>
      <c r="P39" s="37">
        <f t="shared" si="4"/>
        <v>36400</v>
      </c>
      <c r="Q39" s="37">
        <f t="shared" si="4"/>
        <v>39600</v>
      </c>
      <c r="R39" s="37">
        <f t="shared" si="4"/>
        <v>39600</v>
      </c>
      <c r="S39" s="37">
        <f t="shared" si="4"/>
        <v>44400</v>
      </c>
      <c r="T39" s="37">
        <f t="shared" si="4"/>
        <v>46800</v>
      </c>
      <c r="U39" s="37">
        <f t="shared" si="4"/>
        <v>50800</v>
      </c>
      <c r="V39" s="37">
        <f t="shared" si="4"/>
        <v>50800</v>
      </c>
      <c r="W39" s="37">
        <f t="shared" si="4"/>
        <v>50800</v>
      </c>
      <c r="X39" s="37">
        <f t="shared" si="4"/>
        <v>1860000</v>
      </c>
      <c r="Y39" s="37">
        <f t="shared" si="4"/>
        <v>-1809200</v>
      </c>
      <c r="Z39" s="38">
        <f>+IF(X39&lt;&gt;0,+(Y39/X39)*100,0)</f>
        <v>-97.26881720430107</v>
      </c>
      <c r="AA39" s="39">
        <f>SUM(AA37:AA38)</f>
        <v>1860000</v>
      </c>
    </row>
    <row r="40" spans="1:27" ht="13.5">
      <c r="A40" s="27" t="s">
        <v>62</v>
      </c>
      <c r="B40" s="28"/>
      <c r="C40" s="29">
        <f aca="true" t="shared" si="5" ref="C40:Y40">+C34+C39</f>
        <v>57036449</v>
      </c>
      <c r="D40" s="29">
        <f>+D34+D39</f>
        <v>57036449</v>
      </c>
      <c r="E40" s="30">
        <f t="shared" si="5"/>
        <v>47905000</v>
      </c>
      <c r="F40" s="31">
        <f t="shared" si="5"/>
        <v>47905000</v>
      </c>
      <c r="G40" s="31">
        <f t="shared" si="5"/>
        <v>-2414474</v>
      </c>
      <c r="H40" s="31">
        <f t="shared" si="5"/>
        <v>4480865</v>
      </c>
      <c r="I40" s="31">
        <f t="shared" si="5"/>
        <v>1735111</v>
      </c>
      <c r="J40" s="31">
        <f t="shared" si="5"/>
        <v>1735111</v>
      </c>
      <c r="K40" s="31">
        <f t="shared" si="5"/>
        <v>-5031561</v>
      </c>
      <c r="L40" s="31">
        <f t="shared" si="5"/>
        <v>903101</v>
      </c>
      <c r="M40" s="31">
        <f t="shared" si="5"/>
        <v>3179144</v>
      </c>
      <c r="N40" s="31">
        <f t="shared" si="5"/>
        <v>3179144</v>
      </c>
      <c r="O40" s="31">
        <f t="shared" si="5"/>
        <v>3540230</v>
      </c>
      <c r="P40" s="31">
        <f t="shared" si="5"/>
        <v>-5238217</v>
      </c>
      <c r="Q40" s="31">
        <f t="shared" si="5"/>
        <v>51438368</v>
      </c>
      <c r="R40" s="31">
        <f t="shared" si="5"/>
        <v>51438368</v>
      </c>
      <c r="S40" s="31">
        <f t="shared" si="5"/>
        <v>49168855</v>
      </c>
      <c r="T40" s="31">
        <f t="shared" si="5"/>
        <v>47624308</v>
      </c>
      <c r="U40" s="31">
        <f t="shared" si="5"/>
        <v>47264965</v>
      </c>
      <c r="V40" s="31">
        <f t="shared" si="5"/>
        <v>47264965</v>
      </c>
      <c r="W40" s="31">
        <f t="shared" si="5"/>
        <v>47264965</v>
      </c>
      <c r="X40" s="31">
        <f t="shared" si="5"/>
        <v>47905000</v>
      </c>
      <c r="Y40" s="31">
        <f t="shared" si="5"/>
        <v>-640035</v>
      </c>
      <c r="Z40" s="32">
        <f>+IF(X40&lt;&gt;0,+(Y40/X40)*100,0)</f>
        <v>-1.3360505166475316</v>
      </c>
      <c r="AA40" s="33">
        <f>+AA34+AA39</f>
        <v>47905000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610932372</v>
      </c>
      <c r="D42" s="43">
        <f>+D25-D40</f>
        <v>610932372</v>
      </c>
      <c r="E42" s="44">
        <f t="shared" si="6"/>
        <v>622758694</v>
      </c>
      <c r="F42" s="45">
        <f t="shared" si="6"/>
        <v>622758694</v>
      </c>
      <c r="G42" s="45">
        <f t="shared" si="6"/>
        <v>171703263</v>
      </c>
      <c r="H42" s="45">
        <f t="shared" si="6"/>
        <v>168012012</v>
      </c>
      <c r="I42" s="45">
        <f t="shared" si="6"/>
        <v>182693006</v>
      </c>
      <c r="J42" s="45">
        <f t="shared" si="6"/>
        <v>182693006</v>
      </c>
      <c r="K42" s="45">
        <f t="shared" si="6"/>
        <v>161097258</v>
      </c>
      <c r="L42" s="45">
        <f t="shared" si="6"/>
        <v>187112687</v>
      </c>
      <c r="M42" s="45">
        <f t="shared" si="6"/>
        <v>200481708</v>
      </c>
      <c r="N42" s="45">
        <f t="shared" si="6"/>
        <v>200481708</v>
      </c>
      <c r="O42" s="45">
        <f t="shared" si="6"/>
        <v>200088924</v>
      </c>
      <c r="P42" s="45">
        <f t="shared" si="6"/>
        <v>199179561</v>
      </c>
      <c r="Q42" s="45">
        <f t="shared" si="6"/>
        <v>235927336</v>
      </c>
      <c r="R42" s="45">
        <f t="shared" si="6"/>
        <v>235927336</v>
      </c>
      <c r="S42" s="45">
        <f t="shared" si="6"/>
        <v>235141781</v>
      </c>
      <c r="T42" s="45">
        <f t="shared" si="6"/>
        <v>227593576</v>
      </c>
      <c r="U42" s="45">
        <f t="shared" si="6"/>
        <v>210526944</v>
      </c>
      <c r="V42" s="45">
        <f t="shared" si="6"/>
        <v>210526944</v>
      </c>
      <c r="W42" s="45">
        <f t="shared" si="6"/>
        <v>210526944</v>
      </c>
      <c r="X42" s="45">
        <f t="shared" si="6"/>
        <v>622758694</v>
      </c>
      <c r="Y42" s="45">
        <f t="shared" si="6"/>
        <v>-412231750</v>
      </c>
      <c r="Z42" s="46">
        <f>+IF(X42&lt;&gt;0,+(Y42/X42)*100,0)</f>
        <v>-66.19445926193686</v>
      </c>
      <c r="AA42" s="47">
        <f>+AA25-AA40</f>
        <v>622758694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610932370</v>
      </c>
      <c r="D45" s="18">
        <v>610932370</v>
      </c>
      <c r="E45" s="19">
        <v>622758694</v>
      </c>
      <c r="F45" s="20">
        <v>622758694</v>
      </c>
      <c r="G45" s="20">
        <v>171703262</v>
      </c>
      <c r="H45" s="20">
        <v>168012013</v>
      </c>
      <c r="I45" s="20">
        <v>182693006</v>
      </c>
      <c r="J45" s="20">
        <v>182693006</v>
      </c>
      <c r="K45" s="20">
        <v>161097258</v>
      </c>
      <c r="L45" s="20">
        <v>187112687</v>
      </c>
      <c r="M45" s="20">
        <v>200481709</v>
      </c>
      <c r="N45" s="20">
        <v>200481709</v>
      </c>
      <c r="O45" s="20">
        <v>200088924</v>
      </c>
      <c r="P45" s="20">
        <v>199179561</v>
      </c>
      <c r="Q45" s="20">
        <v>235927336</v>
      </c>
      <c r="R45" s="20">
        <v>235927336</v>
      </c>
      <c r="S45" s="20">
        <v>235141781</v>
      </c>
      <c r="T45" s="20">
        <v>227593576</v>
      </c>
      <c r="U45" s="20">
        <v>210526943</v>
      </c>
      <c r="V45" s="20">
        <v>210526943</v>
      </c>
      <c r="W45" s="20">
        <v>210526943</v>
      </c>
      <c r="X45" s="20">
        <v>622758694</v>
      </c>
      <c r="Y45" s="20">
        <v>-412231751</v>
      </c>
      <c r="Z45" s="48">
        <v>-66.19</v>
      </c>
      <c r="AA45" s="22">
        <v>622758694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610932370</v>
      </c>
      <c r="D48" s="51">
        <f>SUM(D45:D47)</f>
        <v>610932370</v>
      </c>
      <c r="E48" s="52">
        <f t="shared" si="7"/>
        <v>622758694</v>
      </c>
      <c r="F48" s="53">
        <f t="shared" si="7"/>
        <v>622758694</v>
      </c>
      <c r="G48" s="53">
        <f t="shared" si="7"/>
        <v>171703262</v>
      </c>
      <c r="H48" s="53">
        <f t="shared" si="7"/>
        <v>168012013</v>
      </c>
      <c r="I48" s="53">
        <f t="shared" si="7"/>
        <v>182693006</v>
      </c>
      <c r="J48" s="53">
        <f t="shared" si="7"/>
        <v>182693006</v>
      </c>
      <c r="K48" s="53">
        <f t="shared" si="7"/>
        <v>161097258</v>
      </c>
      <c r="L48" s="53">
        <f t="shared" si="7"/>
        <v>187112687</v>
      </c>
      <c r="M48" s="53">
        <f t="shared" si="7"/>
        <v>200481709</v>
      </c>
      <c r="N48" s="53">
        <f t="shared" si="7"/>
        <v>200481709</v>
      </c>
      <c r="O48" s="53">
        <f t="shared" si="7"/>
        <v>200088924</v>
      </c>
      <c r="P48" s="53">
        <f t="shared" si="7"/>
        <v>199179561</v>
      </c>
      <c r="Q48" s="53">
        <f t="shared" si="7"/>
        <v>235927336</v>
      </c>
      <c r="R48" s="53">
        <f t="shared" si="7"/>
        <v>235927336</v>
      </c>
      <c r="S48" s="53">
        <f t="shared" si="7"/>
        <v>235141781</v>
      </c>
      <c r="T48" s="53">
        <f t="shared" si="7"/>
        <v>227593576</v>
      </c>
      <c r="U48" s="53">
        <f t="shared" si="7"/>
        <v>210526943</v>
      </c>
      <c r="V48" s="53">
        <f t="shared" si="7"/>
        <v>210526943</v>
      </c>
      <c r="W48" s="53">
        <f t="shared" si="7"/>
        <v>210526943</v>
      </c>
      <c r="X48" s="53">
        <f t="shared" si="7"/>
        <v>622758694</v>
      </c>
      <c r="Y48" s="53">
        <f t="shared" si="7"/>
        <v>-412231751</v>
      </c>
      <c r="Z48" s="54">
        <f>+IF(X48&lt;&gt;0,+(Y48/X48)*100,0)</f>
        <v>-66.1944594225127</v>
      </c>
      <c r="AA48" s="55">
        <f>SUM(AA45:AA47)</f>
        <v>622758694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80005444</v>
      </c>
      <c r="D6" s="18">
        <v>80005444</v>
      </c>
      <c r="E6" s="19">
        <v>43985000</v>
      </c>
      <c r="F6" s="20">
        <v>43985000</v>
      </c>
      <c r="G6" s="20"/>
      <c r="H6" s="20"/>
      <c r="I6" s="20"/>
      <c r="J6" s="20"/>
      <c r="K6" s="20">
        <v>136922779</v>
      </c>
      <c r="L6" s="20"/>
      <c r="M6" s="20">
        <v>106583241</v>
      </c>
      <c r="N6" s="20">
        <v>106583241</v>
      </c>
      <c r="O6" s="20">
        <v>92367710</v>
      </c>
      <c r="P6" s="20"/>
      <c r="Q6" s="20"/>
      <c r="R6" s="20"/>
      <c r="S6" s="20"/>
      <c r="T6" s="20"/>
      <c r="U6" s="20">
        <v>66984821</v>
      </c>
      <c r="V6" s="20">
        <v>66984821</v>
      </c>
      <c r="W6" s="20">
        <v>66984821</v>
      </c>
      <c r="X6" s="20">
        <v>43985000</v>
      </c>
      <c r="Y6" s="20">
        <v>22999821</v>
      </c>
      <c r="Z6" s="21">
        <v>52.29</v>
      </c>
      <c r="AA6" s="22">
        <v>43985000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98657901</v>
      </c>
      <c r="D8" s="18">
        <v>98657901</v>
      </c>
      <c r="E8" s="19">
        <v>83089000</v>
      </c>
      <c r="F8" s="20">
        <v>83089000</v>
      </c>
      <c r="G8" s="20"/>
      <c r="H8" s="20"/>
      <c r="I8" s="20"/>
      <c r="J8" s="20"/>
      <c r="K8" s="20">
        <v>104451315</v>
      </c>
      <c r="L8" s="20"/>
      <c r="M8" s="20">
        <v>90237710</v>
      </c>
      <c r="N8" s="20">
        <v>90237710</v>
      </c>
      <c r="O8" s="20">
        <v>118788968</v>
      </c>
      <c r="P8" s="20"/>
      <c r="Q8" s="20"/>
      <c r="R8" s="20"/>
      <c r="S8" s="20"/>
      <c r="T8" s="20"/>
      <c r="U8" s="20">
        <v>98188298</v>
      </c>
      <c r="V8" s="20">
        <v>98188298</v>
      </c>
      <c r="W8" s="20">
        <v>98188298</v>
      </c>
      <c r="X8" s="20">
        <v>83089000</v>
      </c>
      <c r="Y8" s="20">
        <v>15099298</v>
      </c>
      <c r="Z8" s="21">
        <v>18.17</v>
      </c>
      <c r="AA8" s="22">
        <v>83089000</v>
      </c>
    </row>
    <row r="9" spans="1:27" ht="13.5">
      <c r="A9" s="23" t="s">
        <v>36</v>
      </c>
      <c r="B9" s="17"/>
      <c r="C9" s="18">
        <v>24040924</v>
      </c>
      <c r="D9" s="18">
        <v>24040924</v>
      </c>
      <c r="E9" s="19">
        <v>21369000</v>
      </c>
      <c r="F9" s="20">
        <v>21369000</v>
      </c>
      <c r="G9" s="20"/>
      <c r="H9" s="20"/>
      <c r="I9" s="20"/>
      <c r="J9" s="20"/>
      <c r="K9" s="20">
        <v>38681526</v>
      </c>
      <c r="L9" s="20"/>
      <c r="M9" s="20">
        <v>40808507</v>
      </c>
      <c r="N9" s="20">
        <v>40808507</v>
      </c>
      <c r="O9" s="20">
        <v>12024338</v>
      </c>
      <c r="P9" s="20"/>
      <c r="Q9" s="20"/>
      <c r="R9" s="20"/>
      <c r="S9" s="20"/>
      <c r="T9" s="20"/>
      <c r="U9" s="20">
        <v>11708645</v>
      </c>
      <c r="V9" s="20">
        <v>11708645</v>
      </c>
      <c r="W9" s="20">
        <v>11708645</v>
      </c>
      <c r="X9" s="20">
        <v>21369000</v>
      </c>
      <c r="Y9" s="20">
        <v>-9660355</v>
      </c>
      <c r="Z9" s="21">
        <v>-45.21</v>
      </c>
      <c r="AA9" s="22">
        <v>21369000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1595007</v>
      </c>
      <c r="D11" s="18">
        <v>1595007</v>
      </c>
      <c r="E11" s="19">
        <v>1548573</v>
      </c>
      <c r="F11" s="20">
        <v>1548573</v>
      </c>
      <c r="G11" s="20"/>
      <c r="H11" s="20"/>
      <c r="I11" s="20"/>
      <c r="J11" s="20"/>
      <c r="K11" s="20">
        <v>1747681</v>
      </c>
      <c r="L11" s="20"/>
      <c r="M11" s="20">
        <v>1879710</v>
      </c>
      <c r="N11" s="20">
        <v>1879710</v>
      </c>
      <c r="O11" s="20">
        <v>1822786</v>
      </c>
      <c r="P11" s="20"/>
      <c r="Q11" s="20"/>
      <c r="R11" s="20"/>
      <c r="S11" s="20"/>
      <c r="T11" s="20"/>
      <c r="U11" s="20">
        <v>1974454</v>
      </c>
      <c r="V11" s="20">
        <v>1974454</v>
      </c>
      <c r="W11" s="20">
        <v>1974454</v>
      </c>
      <c r="X11" s="20">
        <v>1548573</v>
      </c>
      <c r="Y11" s="20">
        <v>425881</v>
      </c>
      <c r="Z11" s="21">
        <v>27.5</v>
      </c>
      <c r="AA11" s="22">
        <v>1548573</v>
      </c>
    </row>
    <row r="12" spans="1:27" ht="13.5">
      <c r="A12" s="27" t="s">
        <v>39</v>
      </c>
      <c r="B12" s="28"/>
      <c r="C12" s="29">
        <f aca="true" t="shared" si="0" ref="C12:Y12">SUM(C6:C11)</f>
        <v>204299276</v>
      </c>
      <c r="D12" s="29">
        <f>SUM(D6:D11)</f>
        <v>204299276</v>
      </c>
      <c r="E12" s="30">
        <f t="shared" si="0"/>
        <v>149991573</v>
      </c>
      <c r="F12" s="31">
        <f t="shared" si="0"/>
        <v>149991573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281803301</v>
      </c>
      <c r="L12" s="31">
        <f t="shared" si="0"/>
        <v>0</v>
      </c>
      <c r="M12" s="31">
        <f t="shared" si="0"/>
        <v>239509168</v>
      </c>
      <c r="N12" s="31">
        <f t="shared" si="0"/>
        <v>239509168</v>
      </c>
      <c r="O12" s="31">
        <f t="shared" si="0"/>
        <v>225003802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178856218</v>
      </c>
      <c r="V12" s="31">
        <f t="shared" si="0"/>
        <v>178856218</v>
      </c>
      <c r="W12" s="31">
        <f t="shared" si="0"/>
        <v>178856218</v>
      </c>
      <c r="X12" s="31">
        <f t="shared" si="0"/>
        <v>149991573</v>
      </c>
      <c r="Y12" s="31">
        <f t="shared" si="0"/>
        <v>28864645</v>
      </c>
      <c r="Z12" s="32">
        <f>+IF(X12&lt;&gt;0,+(Y12/X12)*100,0)</f>
        <v>19.244177804575727</v>
      </c>
      <c r="AA12" s="33">
        <f>SUM(AA6:AA11)</f>
        <v>149991573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21304</v>
      </c>
      <c r="D16" s="18">
        <v>21304</v>
      </c>
      <c r="E16" s="19">
        <v>15870</v>
      </c>
      <c r="F16" s="20">
        <v>15870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15870</v>
      </c>
      <c r="Y16" s="24">
        <v>-15870</v>
      </c>
      <c r="Z16" s="25">
        <v>-100</v>
      </c>
      <c r="AA16" s="26">
        <v>15870</v>
      </c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>
        <v>21303</v>
      </c>
      <c r="V17" s="20">
        <v>21303</v>
      </c>
      <c r="W17" s="20">
        <v>21303</v>
      </c>
      <c r="X17" s="20"/>
      <c r="Y17" s="20">
        <v>21303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>
        <v>21304</v>
      </c>
      <c r="L18" s="20"/>
      <c r="M18" s="20">
        <v>21304</v>
      </c>
      <c r="N18" s="20">
        <v>21304</v>
      </c>
      <c r="O18" s="20">
        <v>21304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1097118881</v>
      </c>
      <c r="D19" s="18">
        <v>1097118881</v>
      </c>
      <c r="E19" s="19">
        <v>1163526634</v>
      </c>
      <c r="F19" s="20">
        <v>1163526634</v>
      </c>
      <c r="G19" s="20"/>
      <c r="H19" s="20"/>
      <c r="I19" s="20"/>
      <c r="J19" s="20"/>
      <c r="K19" s="20">
        <v>10809969034</v>
      </c>
      <c r="L19" s="20"/>
      <c r="M19" s="20">
        <v>1079707348</v>
      </c>
      <c r="N19" s="20">
        <v>1079707348</v>
      </c>
      <c r="O19" s="20">
        <v>1078425736</v>
      </c>
      <c r="P19" s="20"/>
      <c r="Q19" s="20"/>
      <c r="R19" s="20"/>
      <c r="S19" s="20"/>
      <c r="T19" s="20"/>
      <c r="U19" s="20">
        <v>1081650958</v>
      </c>
      <c r="V19" s="20">
        <v>1081650958</v>
      </c>
      <c r="W19" s="20">
        <v>1081650958</v>
      </c>
      <c r="X19" s="20">
        <v>1163526634</v>
      </c>
      <c r="Y19" s="20">
        <v>-81875676</v>
      </c>
      <c r="Z19" s="21">
        <v>-7.04</v>
      </c>
      <c r="AA19" s="22">
        <v>1163526634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168970</v>
      </c>
      <c r="D22" s="18">
        <v>168970</v>
      </c>
      <c r="E22" s="19"/>
      <c r="F22" s="20"/>
      <c r="G22" s="20"/>
      <c r="H22" s="20"/>
      <c r="I22" s="20"/>
      <c r="J22" s="20"/>
      <c r="K22" s="20"/>
      <c r="L22" s="20"/>
      <c r="M22" s="20">
        <v>445626</v>
      </c>
      <c r="N22" s="20">
        <v>445626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77000</v>
      </c>
      <c r="D23" s="18">
        <v>77000</v>
      </c>
      <c r="E23" s="19"/>
      <c r="F23" s="20"/>
      <c r="G23" s="24"/>
      <c r="H23" s="24"/>
      <c r="I23" s="24"/>
      <c r="J23" s="20"/>
      <c r="K23" s="24"/>
      <c r="L23" s="24"/>
      <c r="M23" s="20">
        <v>77000</v>
      </c>
      <c r="N23" s="24">
        <v>77000</v>
      </c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1097386155</v>
      </c>
      <c r="D24" s="29">
        <f>SUM(D15:D23)</f>
        <v>1097386155</v>
      </c>
      <c r="E24" s="36">
        <f t="shared" si="1"/>
        <v>1163542504</v>
      </c>
      <c r="F24" s="37">
        <f t="shared" si="1"/>
        <v>1163542504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10809990338</v>
      </c>
      <c r="L24" s="37">
        <f t="shared" si="1"/>
        <v>0</v>
      </c>
      <c r="M24" s="37">
        <f t="shared" si="1"/>
        <v>1080251278</v>
      </c>
      <c r="N24" s="37">
        <f t="shared" si="1"/>
        <v>1080251278</v>
      </c>
      <c r="O24" s="37">
        <f t="shared" si="1"/>
        <v>1078447040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1081672261</v>
      </c>
      <c r="V24" s="37">
        <f t="shared" si="1"/>
        <v>1081672261</v>
      </c>
      <c r="W24" s="37">
        <f t="shared" si="1"/>
        <v>1081672261</v>
      </c>
      <c r="X24" s="37">
        <f t="shared" si="1"/>
        <v>1163542504</v>
      </c>
      <c r="Y24" s="37">
        <f t="shared" si="1"/>
        <v>-81870243</v>
      </c>
      <c r="Z24" s="38">
        <f>+IF(X24&lt;&gt;0,+(Y24/X24)*100,0)</f>
        <v>-7.0362915594873705</v>
      </c>
      <c r="AA24" s="39">
        <f>SUM(AA15:AA23)</f>
        <v>1163542504</v>
      </c>
    </row>
    <row r="25" spans="1:27" ht="13.5">
      <c r="A25" s="27" t="s">
        <v>51</v>
      </c>
      <c r="B25" s="28"/>
      <c r="C25" s="29">
        <f aca="true" t="shared" si="2" ref="C25:Y25">+C12+C24</f>
        <v>1301685431</v>
      </c>
      <c r="D25" s="29">
        <f>+D12+D24</f>
        <v>1301685431</v>
      </c>
      <c r="E25" s="30">
        <f t="shared" si="2"/>
        <v>1313534077</v>
      </c>
      <c r="F25" s="31">
        <f t="shared" si="2"/>
        <v>1313534077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11091793639</v>
      </c>
      <c r="L25" s="31">
        <f t="shared" si="2"/>
        <v>0</v>
      </c>
      <c r="M25" s="31">
        <f t="shared" si="2"/>
        <v>1319760446</v>
      </c>
      <c r="N25" s="31">
        <f t="shared" si="2"/>
        <v>1319760446</v>
      </c>
      <c r="O25" s="31">
        <f t="shared" si="2"/>
        <v>1303450842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1260528479</v>
      </c>
      <c r="V25" s="31">
        <f t="shared" si="2"/>
        <v>1260528479</v>
      </c>
      <c r="W25" s="31">
        <f t="shared" si="2"/>
        <v>1260528479</v>
      </c>
      <c r="X25" s="31">
        <f t="shared" si="2"/>
        <v>1313534077</v>
      </c>
      <c r="Y25" s="31">
        <f t="shared" si="2"/>
        <v>-53005598</v>
      </c>
      <c r="Z25" s="32">
        <f>+IF(X25&lt;&gt;0,+(Y25/X25)*100,0)</f>
        <v>-4.035342434439179</v>
      </c>
      <c r="AA25" s="33">
        <f>+AA12+AA24</f>
        <v>1313534077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6633518</v>
      </c>
      <c r="D30" s="18">
        <v>6633518</v>
      </c>
      <c r="E30" s="19">
        <v>3249000</v>
      </c>
      <c r="F30" s="20">
        <v>3249000</v>
      </c>
      <c r="G30" s="20"/>
      <c r="H30" s="20"/>
      <c r="I30" s="20"/>
      <c r="J30" s="20"/>
      <c r="K30" s="20">
        <v>6633518</v>
      </c>
      <c r="L30" s="20"/>
      <c r="M30" s="20">
        <v>4372590</v>
      </c>
      <c r="N30" s="20">
        <v>4372590</v>
      </c>
      <c r="O30" s="20"/>
      <c r="P30" s="20"/>
      <c r="Q30" s="20"/>
      <c r="R30" s="20"/>
      <c r="S30" s="20"/>
      <c r="T30" s="20"/>
      <c r="U30" s="20"/>
      <c r="V30" s="20"/>
      <c r="W30" s="20"/>
      <c r="X30" s="20">
        <v>3249000</v>
      </c>
      <c r="Y30" s="20">
        <v>-3249000</v>
      </c>
      <c r="Z30" s="21">
        <v>-100</v>
      </c>
      <c r="AA30" s="22">
        <v>3249000</v>
      </c>
    </row>
    <row r="31" spans="1:27" ht="13.5">
      <c r="A31" s="23" t="s">
        <v>56</v>
      </c>
      <c r="B31" s="17"/>
      <c r="C31" s="18">
        <v>9982816</v>
      </c>
      <c r="D31" s="18">
        <v>9982816</v>
      </c>
      <c r="E31" s="19">
        <v>9501266</v>
      </c>
      <c r="F31" s="20">
        <v>9501266</v>
      </c>
      <c r="G31" s="20"/>
      <c r="H31" s="20"/>
      <c r="I31" s="20"/>
      <c r="J31" s="20"/>
      <c r="K31" s="20">
        <v>10512871</v>
      </c>
      <c r="L31" s="20"/>
      <c r="M31" s="20">
        <v>10675027</v>
      </c>
      <c r="N31" s="20">
        <v>10675027</v>
      </c>
      <c r="O31" s="20">
        <v>9182507</v>
      </c>
      <c r="P31" s="20"/>
      <c r="Q31" s="20"/>
      <c r="R31" s="20"/>
      <c r="S31" s="20"/>
      <c r="T31" s="20"/>
      <c r="U31" s="20">
        <v>9389742</v>
      </c>
      <c r="V31" s="20">
        <v>9389742</v>
      </c>
      <c r="W31" s="20">
        <v>9389742</v>
      </c>
      <c r="X31" s="20">
        <v>9501266</v>
      </c>
      <c r="Y31" s="20">
        <v>-111524</v>
      </c>
      <c r="Z31" s="21">
        <v>-1.17</v>
      </c>
      <c r="AA31" s="22">
        <v>9501266</v>
      </c>
    </row>
    <row r="32" spans="1:27" ht="13.5">
      <c r="A32" s="23" t="s">
        <v>57</v>
      </c>
      <c r="B32" s="17"/>
      <c r="C32" s="18">
        <v>54510133</v>
      </c>
      <c r="D32" s="18">
        <v>54510133</v>
      </c>
      <c r="E32" s="19">
        <v>37048000</v>
      </c>
      <c r="F32" s="20">
        <v>37048000</v>
      </c>
      <c r="G32" s="20"/>
      <c r="H32" s="20"/>
      <c r="I32" s="20"/>
      <c r="J32" s="20"/>
      <c r="K32" s="20">
        <v>83356479</v>
      </c>
      <c r="L32" s="20"/>
      <c r="M32" s="20">
        <v>60687619</v>
      </c>
      <c r="N32" s="20">
        <v>60687619</v>
      </c>
      <c r="O32" s="20">
        <v>44881260</v>
      </c>
      <c r="P32" s="20"/>
      <c r="Q32" s="20"/>
      <c r="R32" s="20"/>
      <c r="S32" s="20"/>
      <c r="T32" s="20"/>
      <c r="U32" s="20">
        <v>19074328</v>
      </c>
      <c r="V32" s="20">
        <v>19074328</v>
      </c>
      <c r="W32" s="20">
        <v>19074328</v>
      </c>
      <c r="X32" s="20">
        <v>37048000</v>
      </c>
      <c r="Y32" s="20">
        <v>-17973672</v>
      </c>
      <c r="Z32" s="21">
        <v>-48.51</v>
      </c>
      <c r="AA32" s="22">
        <v>37048000</v>
      </c>
    </row>
    <row r="33" spans="1:27" ht="13.5">
      <c r="A33" s="23" t="s">
        <v>58</v>
      </c>
      <c r="B33" s="17"/>
      <c r="C33" s="18">
        <v>2715762</v>
      </c>
      <c r="D33" s="18">
        <v>2715762</v>
      </c>
      <c r="E33" s="19"/>
      <c r="F33" s="20"/>
      <c r="G33" s="20"/>
      <c r="H33" s="20"/>
      <c r="I33" s="20"/>
      <c r="J33" s="20"/>
      <c r="K33" s="20">
        <v>2715762</v>
      </c>
      <c r="L33" s="20"/>
      <c r="M33" s="20">
        <v>2715773</v>
      </c>
      <c r="N33" s="20">
        <v>2715773</v>
      </c>
      <c r="O33" s="20">
        <v>38673017</v>
      </c>
      <c r="P33" s="20"/>
      <c r="Q33" s="20"/>
      <c r="R33" s="20"/>
      <c r="S33" s="20"/>
      <c r="T33" s="20"/>
      <c r="U33" s="20">
        <v>38673017</v>
      </c>
      <c r="V33" s="20">
        <v>38673017</v>
      </c>
      <c r="W33" s="20">
        <v>38673017</v>
      </c>
      <c r="X33" s="20"/>
      <c r="Y33" s="20">
        <v>38673017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73842229</v>
      </c>
      <c r="D34" s="29">
        <f>SUM(D29:D33)</f>
        <v>73842229</v>
      </c>
      <c r="E34" s="30">
        <f t="shared" si="3"/>
        <v>49798266</v>
      </c>
      <c r="F34" s="31">
        <f t="shared" si="3"/>
        <v>49798266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103218630</v>
      </c>
      <c r="L34" s="31">
        <f t="shared" si="3"/>
        <v>0</v>
      </c>
      <c r="M34" s="31">
        <f t="shared" si="3"/>
        <v>78451009</v>
      </c>
      <c r="N34" s="31">
        <f t="shared" si="3"/>
        <v>78451009</v>
      </c>
      <c r="O34" s="31">
        <f t="shared" si="3"/>
        <v>92736784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67137087</v>
      </c>
      <c r="V34" s="31">
        <f t="shared" si="3"/>
        <v>67137087</v>
      </c>
      <c r="W34" s="31">
        <f t="shared" si="3"/>
        <v>67137087</v>
      </c>
      <c r="X34" s="31">
        <f t="shared" si="3"/>
        <v>49798266</v>
      </c>
      <c r="Y34" s="31">
        <f t="shared" si="3"/>
        <v>17338821</v>
      </c>
      <c r="Z34" s="32">
        <f>+IF(X34&lt;&gt;0,+(Y34/X34)*100,0)</f>
        <v>34.81812198039185</v>
      </c>
      <c r="AA34" s="33">
        <f>SUM(AA29:AA33)</f>
        <v>49798266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88292254</v>
      </c>
      <c r="D37" s="18">
        <v>88292254</v>
      </c>
      <c r="E37" s="19">
        <v>96041000</v>
      </c>
      <c r="F37" s="20">
        <v>96041000</v>
      </c>
      <c r="G37" s="20"/>
      <c r="H37" s="20"/>
      <c r="I37" s="20"/>
      <c r="J37" s="20"/>
      <c r="K37" s="20">
        <v>85616277</v>
      </c>
      <c r="L37" s="20"/>
      <c r="M37" s="20">
        <v>93091448</v>
      </c>
      <c r="N37" s="20">
        <v>93091448</v>
      </c>
      <c r="O37" s="20">
        <v>97183996</v>
      </c>
      <c r="P37" s="20"/>
      <c r="Q37" s="20"/>
      <c r="R37" s="20"/>
      <c r="S37" s="20"/>
      <c r="T37" s="20"/>
      <c r="U37" s="20">
        <v>94454055</v>
      </c>
      <c r="V37" s="20">
        <v>94454055</v>
      </c>
      <c r="W37" s="20">
        <v>94454055</v>
      </c>
      <c r="X37" s="20">
        <v>96041000</v>
      </c>
      <c r="Y37" s="20">
        <v>-1586945</v>
      </c>
      <c r="Z37" s="21">
        <v>-1.65</v>
      </c>
      <c r="AA37" s="22">
        <v>96041000</v>
      </c>
    </row>
    <row r="38" spans="1:27" ht="13.5">
      <c r="A38" s="23" t="s">
        <v>58</v>
      </c>
      <c r="B38" s="17"/>
      <c r="C38" s="18">
        <v>35957255</v>
      </c>
      <c r="D38" s="18">
        <v>35957255</v>
      </c>
      <c r="E38" s="19">
        <v>36138000</v>
      </c>
      <c r="F38" s="20">
        <v>36138000</v>
      </c>
      <c r="G38" s="20"/>
      <c r="H38" s="20"/>
      <c r="I38" s="20"/>
      <c r="J38" s="20"/>
      <c r="K38" s="20">
        <v>35957255</v>
      </c>
      <c r="L38" s="20"/>
      <c r="M38" s="20">
        <v>35957255</v>
      </c>
      <c r="N38" s="20">
        <v>35957255</v>
      </c>
      <c r="O38" s="20">
        <v>10760479</v>
      </c>
      <c r="P38" s="20"/>
      <c r="Q38" s="20"/>
      <c r="R38" s="20"/>
      <c r="S38" s="20"/>
      <c r="T38" s="20"/>
      <c r="U38" s="20"/>
      <c r="V38" s="20"/>
      <c r="W38" s="20"/>
      <c r="X38" s="20">
        <v>36138000</v>
      </c>
      <c r="Y38" s="20">
        <v>-36138000</v>
      </c>
      <c r="Z38" s="21">
        <v>-100</v>
      </c>
      <c r="AA38" s="22">
        <v>36138000</v>
      </c>
    </row>
    <row r="39" spans="1:27" ht="13.5">
      <c r="A39" s="27" t="s">
        <v>61</v>
      </c>
      <c r="B39" s="35"/>
      <c r="C39" s="29">
        <f aca="true" t="shared" si="4" ref="C39:Y39">SUM(C37:C38)</f>
        <v>124249509</v>
      </c>
      <c r="D39" s="29">
        <f>SUM(D37:D38)</f>
        <v>124249509</v>
      </c>
      <c r="E39" s="36">
        <f t="shared" si="4"/>
        <v>132179000</v>
      </c>
      <c r="F39" s="37">
        <f t="shared" si="4"/>
        <v>132179000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121573532</v>
      </c>
      <c r="L39" s="37">
        <f t="shared" si="4"/>
        <v>0</v>
      </c>
      <c r="M39" s="37">
        <f t="shared" si="4"/>
        <v>129048703</v>
      </c>
      <c r="N39" s="37">
        <f t="shared" si="4"/>
        <v>129048703</v>
      </c>
      <c r="O39" s="37">
        <f t="shared" si="4"/>
        <v>107944475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94454055</v>
      </c>
      <c r="V39" s="37">
        <f t="shared" si="4"/>
        <v>94454055</v>
      </c>
      <c r="W39" s="37">
        <f t="shared" si="4"/>
        <v>94454055</v>
      </c>
      <c r="X39" s="37">
        <f t="shared" si="4"/>
        <v>132179000</v>
      </c>
      <c r="Y39" s="37">
        <f t="shared" si="4"/>
        <v>-37724945</v>
      </c>
      <c r="Z39" s="38">
        <f>+IF(X39&lt;&gt;0,+(Y39/X39)*100,0)</f>
        <v>-28.540800732340237</v>
      </c>
      <c r="AA39" s="39">
        <f>SUM(AA37:AA38)</f>
        <v>132179000</v>
      </c>
    </row>
    <row r="40" spans="1:27" ht="13.5">
      <c r="A40" s="27" t="s">
        <v>62</v>
      </c>
      <c r="B40" s="28"/>
      <c r="C40" s="29">
        <f aca="true" t="shared" si="5" ref="C40:Y40">+C34+C39</f>
        <v>198091738</v>
      </c>
      <c r="D40" s="29">
        <f>+D34+D39</f>
        <v>198091738</v>
      </c>
      <c r="E40" s="30">
        <f t="shared" si="5"/>
        <v>181977266</v>
      </c>
      <c r="F40" s="31">
        <f t="shared" si="5"/>
        <v>181977266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224792162</v>
      </c>
      <c r="L40" s="31">
        <f t="shared" si="5"/>
        <v>0</v>
      </c>
      <c r="M40" s="31">
        <f t="shared" si="5"/>
        <v>207499712</v>
      </c>
      <c r="N40" s="31">
        <f t="shared" si="5"/>
        <v>207499712</v>
      </c>
      <c r="O40" s="31">
        <f t="shared" si="5"/>
        <v>200681259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161591142</v>
      </c>
      <c r="V40" s="31">
        <f t="shared" si="5"/>
        <v>161591142</v>
      </c>
      <c r="W40" s="31">
        <f t="shared" si="5"/>
        <v>161591142</v>
      </c>
      <c r="X40" s="31">
        <f t="shared" si="5"/>
        <v>181977266</v>
      </c>
      <c r="Y40" s="31">
        <f t="shared" si="5"/>
        <v>-20386124</v>
      </c>
      <c r="Z40" s="32">
        <f>+IF(X40&lt;&gt;0,+(Y40/X40)*100,0)</f>
        <v>-11.202566368922149</v>
      </c>
      <c r="AA40" s="33">
        <f>+AA34+AA39</f>
        <v>181977266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1103593693</v>
      </c>
      <c r="D42" s="43">
        <f>+D25-D40</f>
        <v>1103593693</v>
      </c>
      <c r="E42" s="44">
        <f t="shared" si="6"/>
        <v>1131556811</v>
      </c>
      <c r="F42" s="45">
        <f t="shared" si="6"/>
        <v>1131556811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10867001477</v>
      </c>
      <c r="L42" s="45">
        <f t="shared" si="6"/>
        <v>0</v>
      </c>
      <c r="M42" s="45">
        <f t="shared" si="6"/>
        <v>1112260734</v>
      </c>
      <c r="N42" s="45">
        <f t="shared" si="6"/>
        <v>1112260734</v>
      </c>
      <c r="O42" s="45">
        <f t="shared" si="6"/>
        <v>1102769583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1098937337</v>
      </c>
      <c r="V42" s="45">
        <f t="shared" si="6"/>
        <v>1098937337</v>
      </c>
      <c r="W42" s="45">
        <f t="shared" si="6"/>
        <v>1098937337</v>
      </c>
      <c r="X42" s="45">
        <f t="shared" si="6"/>
        <v>1131556811</v>
      </c>
      <c r="Y42" s="45">
        <f t="shared" si="6"/>
        <v>-32619474</v>
      </c>
      <c r="Z42" s="46">
        <f>+IF(X42&lt;&gt;0,+(Y42/X42)*100,0)</f>
        <v>-2.882707583296054</v>
      </c>
      <c r="AA42" s="47">
        <f>+AA25-AA40</f>
        <v>1131556811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1103593693</v>
      </c>
      <c r="D45" s="18">
        <v>1103593693</v>
      </c>
      <c r="E45" s="19">
        <v>1131556811</v>
      </c>
      <c r="F45" s="20">
        <v>1131556811</v>
      </c>
      <c r="G45" s="20"/>
      <c r="H45" s="20"/>
      <c r="I45" s="20"/>
      <c r="J45" s="20"/>
      <c r="K45" s="20">
        <v>10867001477</v>
      </c>
      <c r="L45" s="20"/>
      <c r="M45" s="20">
        <v>1112260734</v>
      </c>
      <c r="N45" s="20">
        <v>1112260734</v>
      </c>
      <c r="O45" s="20">
        <v>1102769583</v>
      </c>
      <c r="P45" s="20"/>
      <c r="Q45" s="20"/>
      <c r="R45" s="20"/>
      <c r="S45" s="20"/>
      <c r="T45" s="20"/>
      <c r="U45" s="20">
        <v>1098937338</v>
      </c>
      <c r="V45" s="20">
        <v>1098937338</v>
      </c>
      <c r="W45" s="20">
        <v>1098937338</v>
      </c>
      <c r="X45" s="20">
        <v>1131556811</v>
      </c>
      <c r="Y45" s="20">
        <v>-32619473</v>
      </c>
      <c r="Z45" s="48">
        <v>-2.88</v>
      </c>
      <c r="AA45" s="22">
        <v>1131556811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1103593693</v>
      </c>
      <c r="D48" s="51">
        <f>SUM(D45:D47)</f>
        <v>1103593693</v>
      </c>
      <c r="E48" s="52">
        <f t="shared" si="7"/>
        <v>1131556811</v>
      </c>
      <c r="F48" s="53">
        <f t="shared" si="7"/>
        <v>1131556811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10867001477</v>
      </c>
      <c r="L48" s="53">
        <f t="shared" si="7"/>
        <v>0</v>
      </c>
      <c r="M48" s="53">
        <f t="shared" si="7"/>
        <v>1112260734</v>
      </c>
      <c r="N48" s="53">
        <f t="shared" si="7"/>
        <v>1112260734</v>
      </c>
      <c r="O48" s="53">
        <f t="shared" si="7"/>
        <v>1102769583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1098937338</v>
      </c>
      <c r="V48" s="53">
        <f t="shared" si="7"/>
        <v>1098937338</v>
      </c>
      <c r="W48" s="53">
        <f t="shared" si="7"/>
        <v>1098937338</v>
      </c>
      <c r="X48" s="53">
        <f t="shared" si="7"/>
        <v>1131556811</v>
      </c>
      <c r="Y48" s="53">
        <f t="shared" si="7"/>
        <v>-32619473</v>
      </c>
      <c r="Z48" s="54">
        <f>+IF(X48&lt;&gt;0,+(Y48/X48)*100,0)</f>
        <v>-2.8827074949222324</v>
      </c>
      <c r="AA48" s="55">
        <f>SUM(AA45:AA47)</f>
        <v>1131556811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52010023</v>
      </c>
      <c r="D6" s="18">
        <v>52010023</v>
      </c>
      <c r="E6" s="19">
        <v>10846000</v>
      </c>
      <c r="F6" s="20">
        <v>10845881</v>
      </c>
      <c r="G6" s="20">
        <v>15602965</v>
      </c>
      <c r="H6" s="20">
        <v>1873766</v>
      </c>
      <c r="I6" s="20">
        <v>8112229</v>
      </c>
      <c r="J6" s="20">
        <v>8112229</v>
      </c>
      <c r="K6" s="20">
        <v>18306156</v>
      </c>
      <c r="L6" s="20">
        <v>101931389</v>
      </c>
      <c r="M6" s="20"/>
      <c r="N6" s="20"/>
      <c r="O6" s="20">
        <v>31514641</v>
      </c>
      <c r="P6" s="20">
        <v>3899007</v>
      </c>
      <c r="Q6" s="20">
        <v>29964973</v>
      </c>
      <c r="R6" s="20">
        <v>29964973</v>
      </c>
      <c r="S6" s="20">
        <v>26724654</v>
      </c>
      <c r="T6" s="20">
        <v>24323379</v>
      </c>
      <c r="U6" s="20">
        <v>6166376</v>
      </c>
      <c r="V6" s="20">
        <v>6166376</v>
      </c>
      <c r="W6" s="20">
        <v>6166376</v>
      </c>
      <c r="X6" s="20">
        <v>10845881</v>
      </c>
      <c r="Y6" s="20">
        <v>-4679505</v>
      </c>
      <c r="Z6" s="21">
        <v>-43.15</v>
      </c>
      <c r="AA6" s="22">
        <v>10845881</v>
      </c>
    </row>
    <row r="7" spans="1:27" ht="13.5">
      <c r="A7" s="23" t="s">
        <v>34</v>
      </c>
      <c r="B7" s="17"/>
      <c r="C7" s="18"/>
      <c r="D7" s="18"/>
      <c r="E7" s="19">
        <v>5000000</v>
      </c>
      <c r="F7" s="20">
        <v>5000000</v>
      </c>
      <c r="G7" s="20">
        <v>36718841</v>
      </c>
      <c r="H7" s="20">
        <v>70554091</v>
      </c>
      <c r="I7" s="20">
        <v>46694000</v>
      </c>
      <c r="J7" s="20">
        <v>46694000</v>
      </c>
      <c r="K7" s="20">
        <v>15018507</v>
      </c>
      <c r="L7" s="20">
        <v>43173454</v>
      </c>
      <c r="M7" s="20"/>
      <c r="N7" s="20"/>
      <c r="O7" s="20">
        <v>36959123</v>
      </c>
      <c r="P7" s="20">
        <v>42194326</v>
      </c>
      <c r="Q7" s="20">
        <v>28292000</v>
      </c>
      <c r="R7" s="20">
        <v>28292000</v>
      </c>
      <c r="S7" s="20">
        <v>88894197</v>
      </c>
      <c r="T7" s="20">
        <v>68952819</v>
      </c>
      <c r="U7" s="20">
        <v>40832266</v>
      </c>
      <c r="V7" s="20">
        <v>40832266</v>
      </c>
      <c r="W7" s="20">
        <v>40832266</v>
      </c>
      <c r="X7" s="20">
        <v>5000000</v>
      </c>
      <c r="Y7" s="20">
        <v>35832266</v>
      </c>
      <c r="Z7" s="21">
        <v>716.65</v>
      </c>
      <c r="AA7" s="22">
        <v>5000000</v>
      </c>
    </row>
    <row r="8" spans="1:27" ht="13.5">
      <c r="A8" s="23" t="s">
        <v>35</v>
      </c>
      <c r="B8" s="17"/>
      <c r="C8" s="18">
        <v>51375840</v>
      </c>
      <c r="D8" s="18">
        <v>51375840</v>
      </c>
      <c r="E8" s="19">
        <v>100561000</v>
      </c>
      <c r="F8" s="20">
        <v>100561000</v>
      </c>
      <c r="G8" s="20">
        <v>135754927</v>
      </c>
      <c r="H8" s="20">
        <v>137399573</v>
      </c>
      <c r="I8" s="20">
        <v>142260537</v>
      </c>
      <c r="J8" s="20">
        <v>142260537</v>
      </c>
      <c r="K8" s="20">
        <v>139126708</v>
      </c>
      <c r="L8" s="20">
        <v>143344321</v>
      </c>
      <c r="M8" s="20"/>
      <c r="N8" s="20"/>
      <c r="O8" s="20">
        <v>149740740</v>
      </c>
      <c r="P8" s="20">
        <v>99589181</v>
      </c>
      <c r="Q8" s="20">
        <v>102339616</v>
      </c>
      <c r="R8" s="20">
        <v>102339616</v>
      </c>
      <c r="S8" s="20">
        <v>102339616</v>
      </c>
      <c r="T8" s="20">
        <v>102339616</v>
      </c>
      <c r="U8" s="20">
        <v>92336129</v>
      </c>
      <c r="V8" s="20">
        <v>92336129</v>
      </c>
      <c r="W8" s="20">
        <v>92336129</v>
      </c>
      <c r="X8" s="20">
        <v>100561000</v>
      </c>
      <c r="Y8" s="20">
        <v>-8224871</v>
      </c>
      <c r="Z8" s="21">
        <v>-8.18</v>
      </c>
      <c r="AA8" s="22">
        <v>100561000</v>
      </c>
    </row>
    <row r="9" spans="1:27" ht="13.5">
      <c r="A9" s="23" t="s">
        <v>36</v>
      </c>
      <c r="B9" s="17"/>
      <c r="C9" s="18">
        <v>10144330</v>
      </c>
      <c r="D9" s="18">
        <v>10144330</v>
      </c>
      <c r="E9" s="19">
        <v>39000000</v>
      </c>
      <c r="F9" s="20">
        <v>39000000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39000000</v>
      </c>
      <c r="Y9" s="20">
        <v>-39000000</v>
      </c>
      <c r="Z9" s="21">
        <v>-100</v>
      </c>
      <c r="AA9" s="22">
        <v>39000000</v>
      </c>
    </row>
    <row r="10" spans="1:27" ht="13.5">
      <c r="A10" s="23" t="s">
        <v>37</v>
      </c>
      <c r="B10" s="17"/>
      <c r="C10" s="18">
        <v>2371180</v>
      </c>
      <c r="D10" s="18">
        <v>2371180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105772021</v>
      </c>
      <c r="D11" s="18">
        <v>105772021</v>
      </c>
      <c r="E11" s="19">
        <v>107694000</v>
      </c>
      <c r="F11" s="20">
        <v>107694091</v>
      </c>
      <c r="G11" s="20">
        <v>324678890</v>
      </c>
      <c r="H11" s="20">
        <v>105982031</v>
      </c>
      <c r="I11" s="20">
        <v>106473971</v>
      </c>
      <c r="J11" s="20">
        <v>106473971</v>
      </c>
      <c r="K11" s="20">
        <v>106473971</v>
      </c>
      <c r="L11" s="20">
        <v>107071227</v>
      </c>
      <c r="M11" s="20"/>
      <c r="N11" s="20"/>
      <c r="O11" s="20">
        <v>107071227</v>
      </c>
      <c r="P11" s="20">
        <v>108581147</v>
      </c>
      <c r="Q11" s="20">
        <v>108581147</v>
      </c>
      <c r="R11" s="20">
        <v>108581147</v>
      </c>
      <c r="S11" s="20">
        <v>108144792</v>
      </c>
      <c r="T11" s="20">
        <v>107345792</v>
      </c>
      <c r="U11" s="20">
        <v>108345792</v>
      </c>
      <c r="V11" s="20">
        <v>108345792</v>
      </c>
      <c r="W11" s="20">
        <v>108345792</v>
      </c>
      <c r="X11" s="20">
        <v>107694091</v>
      </c>
      <c r="Y11" s="20">
        <v>651701</v>
      </c>
      <c r="Z11" s="21">
        <v>0.61</v>
      </c>
      <c r="AA11" s="22">
        <v>107694091</v>
      </c>
    </row>
    <row r="12" spans="1:27" ht="13.5">
      <c r="A12" s="27" t="s">
        <v>39</v>
      </c>
      <c r="B12" s="28"/>
      <c r="C12" s="29">
        <f aca="true" t="shared" si="0" ref="C12:Y12">SUM(C6:C11)</f>
        <v>221673394</v>
      </c>
      <c r="D12" s="29">
        <f>SUM(D6:D11)</f>
        <v>221673394</v>
      </c>
      <c r="E12" s="30">
        <f t="shared" si="0"/>
        <v>263101000</v>
      </c>
      <c r="F12" s="31">
        <f t="shared" si="0"/>
        <v>263100972</v>
      </c>
      <c r="G12" s="31">
        <f t="shared" si="0"/>
        <v>512755623</v>
      </c>
      <c r="H12" s="31">
        <f t="shared" si="0"/>
        <v>315809461</v>
      </c>
      <c r="I12" s="31">
        <f t="shared" si="0"/>
        <v>303540737</v>
      </c>
      <c r="J12" s="31">
        <f t="shared" si="0"/>
        <v>303540737</v>
      </c>
      <c r="K12" s="31">
        <f t="shared" si="0"/>
        <v>278925342</v>
      </c>
      <c r="L12" s="31">
        <f t="shared" si="0"/>
        <v>395520391</v>
      </c>
      <c r="M12" s="31">
        <f t="shared" si="0"/>
        <v>0</v>
      </c>
      <c r="N12" s="31">
        <f t="shared" si="0"/>
        <v>0</v>
      </c>
      <c r="O12" s="31">
        <f t="shared" si="0"/>
        <v>325285731</v>
      </c>
      <c r="P12" s="31">
        <f t="shared" si="0"/>
        <v>254263661</v>
      </c>
      <c r="Q12" s="31">
        <f t="shared" si="0"/>
        <v>269177736</v>
      </c>
      <c r="R12" s="31">
        <f t="shared" si="0"/>
        <v>269177736</v>
      </c>
      <c r="S12" s="31">
        <f t="shared" si="0"/>
        <v>326103259</v>
      </c>
      <c r="T12" s="31">
        <f t="shared" si="0"/>
        <v>302961606</v>
      </c>
      <c r="U12" s="31">
        <f t="shared" si="0"/>
        <v>247680563</v>
      </c>
      <c r="V12" s="31">
        <f t="shared" si="0"/>
        <v>247680563</v>
      </c>
      <c r="W12" s="31">
        <f t="shared" si="0"/>
        <v>247680563</v>
      </c>
      <c r="X12" s="31">
        <f t="shared" si="0"/>
        <v>263100972</v>
      </c>
      <c r="Y12" s="31">
        <f t="shared" si="0"/>
        <v>-15420409</v>
      </c>
      <c r="Z12" s="32">
        <f>+IF(X12&lt;&gt;0,+(Y12/X12)*100,0)</f>
        <v>-5.861023196828023</v>
      </c>
      <c r="AA12" s="33">
        <f>SUM(AA6:AA11)</f>
        <v>263100972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12054151</v>
      </c>
      <c r="D17" s="18">
        <v>12054151</v>
      </c>
      <c r="E17" s="19">
        <v>52491000</v>
      </c>
      <c r="F17" s="20">
        <v>52491000</v>
      </c>
      <c r="G17" s="20">
        <v>52491463</v>
      </c>
      <c r="H17" s="20">
        <v>52491463</v>
      </c>
      <c r="I17" s="20">
        <v>52491463</v>
      </c>
      <c r="J17" s="20">
        <v>52491463</v>
      </c>
      <c r="K17" s="20">
        <v>52491463</v>
      </c>
      <c r="L17" s="20">
        <v>12054151</v>
      </c>
      <c r="M17" s="20"/>
      <c r="N17" s="20"/>
      <c r="O17" s="20">
        <v>12054151</v>
      </c>
      <c r="P17" s="20">
        <v>12054151</v>
      </c>
      <c r="Q17" s="20">
        <v>12054151</v>
      </c>
      <c r="R17" s="20">
        <v>12054151</v>
      </c>
      <c r="S17" s="20">
        <v>12054151</v>
      </c>
      <c r="T17" s="20">
        <v>12054151</v>
      </c>
      <c r="U17" s="20">
        <v>12054151</v>
      </c>
      <c r="V17" s="20">
        <v>12054151</v>
      </c>
      <c r="W17" s="20">
        <v>12054151</v>
      </c>
      <c r="X17" s="20">
        <v>52491000</v>
      </c>
      <c r="Y17" s="20">
        <v>-40436849</v>
      </c>
      <c r="Z17" s="21">
        <v>-77.04</v>
      </c>
      <c r="AA17" s="22">
        <v>52491000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1789757807</v>
      </c>
      <c r="D19" s="18">
        <v>1789757807</v>
      </c>
      <c r="E19" s="19">
        <v>1898989000</v>
      </c>
      <c r="F19" s="20">
        <v>1898988781</v>
      </c>
      <c r="G19" s="20">
        <v>1771512873</v>
      </c>
      <c r="H19" s="20">
        <v>1790025707</v>
      </c>
      <c r="I19" s="20">
        <v>1790025707</v>
      </c>
      <c r="J19" s="20">
        <v>1790025707</v>
      </c>
      <c r="K19" s="20">
        <v>1790025707</v>
      </c>
      <c r="L19" s="20">
        <v>1789757807</v>
      </c>
      <c r="M19" s="20"/>
      <c r="N19" s="20"/>
      <c r="O19" s="20">
        <v>1789757807</v>
      </c>
      <c r="P19" s="20">
        <v>1789757807</v>
      </c>
      <c r="Q19" s="20">
        <v>1789757807</v>
      </c>
      <c r="R19" s="20">
        <v>1789757807</v>
      </c>
      <c r="S19" s="20">
        <v>1789757807</v>
      </c>
      <c r="T19" s="20">
        <v>1789757807</v>
      </c>
      <c r="U19" s="20">
        <v>1789757807</v>
      </c>
      <c r="V19" s="20">
        <v>1789757807</v>
      </c>
      <c r="W19" s="20">
        <v>1789757807</v>
      </c>
      <c r="X19" s="20">
        <v>1898988781</v>
      </c>
      <c r="Y19" s="20">
        <v>-109230974</v>
      </c>
      <c r="Z19" s="21">
        <v>-5.75</v>
      </c>
      <c r="AA19" s="22">
        <v>1898988781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544330</v>
      </c>
      <c r="D22" s="18">
        <v>544330</v>
      </c>
      <c r="E22" s="19">
        <v>326000</v>
      </c>
      <c r="F22" s="20">
        <v>326000</v>
      </c>
      <c r="G22" s="20">
        <v>388008</v>
      </c>
      <c r="H22" s="20">
        <v>544330</v>
      </c>
      <c r="I22" s="20">
        <v>544330</v>
      </c>
      <c r="J22" s="20">
        <v>544330</v>
      </c>
      <c r="K22" s="20">
        <v>544330</v>
      </c>
      <c r="L22" s="20">
        <v>544330</v>
      </c>
      <c r="M22" s="20"/>
      <c r="N22" s="20"/>
      <c r="O22" s="20">
        <v>544330</v>
      </c>
      <c r="P22" s="20">
        <v>544330</v>
      </c>
      <c r="Q22" s="20">
        <v>544330</v>
      </c>
      <c r="R22" s="20">
        <v>544330</v>
      </c>
      <c r="S22" s="20">
        <v>544330</v>
      </c>
      <c r="T22" s="20">
        <v>544330</v>
      </c>
      <c r="U22" s="20">
        <v>544330</v>
      </c>
      <c r="V22" s="20">
        <v>544330</v>
      </c>
      <c r="W22" s="20">
        <v>544330</v>
      </c>
      <c r="X22" s="20">
        <v>326000</v>
      </c>
      <c r="Y22" s="20">
        <v>218330</v>
      </c>
      <c r="Z22" s="21">
        <v>66.97</v>
      </c>
      <c r="AA22" s="22">
        <v>326000</v>
      </c>
    </row>
    <row r="23" spans="1:27" ht="13.5">
      <c r="A23" s="23" t="s">
        <v>49</v>
      </c>
      <c r="B23" s="17"/>
      <c r="C23" s="18">
        <v>1051979</v>
      </c>
      <c r="D23" s="18">
        <v>1051979</v>
      </c>
      <c r="E23" s="19"/>
      <c r="F23" s="20"/>
      <c r="G23" s="24">
        <v>520979</v>
      </c>
      <c r="H23" s="24">
        <v>1051979</v>
      </c>
      <c r="I23" s="24">
        <v>1051979</v>
      </c>
      <c r="J23" s="20">
        <v>1051979</v>
      </c>
      <c r="K23" s="24">
        <v>1051979</v>
      </c>
      <c r="L23" s="24">
        <v>1051979</v>
      </c>
      <c r="M23" s="20"/>
      <c r="N23" s="24"/>
      <c r="O23" s="24">
        <v>1051979</v>
      </c>
      <c r="P23" s="24">
        <v>1051979</v>
      </c>
      <c r="Q23" s="20">
        <v>1051979</v>
      </c>
      <c r="R23" s="24">
        <v>1051979</v>
      </c>
      <c r="S23" s="24">
        <v>1051979</v>
      </c>
      <c r="T23" s="20">
        <v>1051979</v>
      </c>
      <c r="U23" s="24">
        <v>1051979</v>
      </c>
      <c r="V23" s="24">
        <v>1051979</v>
      </c>
      <c r="W23" s="24">
        <v>1051979</v>
      </c>
      <c r="X23" s="20"/>
      <c r="Y23" s="24">
        <v>1051979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1803408267</v>
      </c>
      <c r="D24" s="29">
        <f>SUM(D15:D23)</f>
        <v>1803408267</v>
      </c>
      <c r="E24" s="36">
        <f t="shared" si="1"/>
        <v>1951806000</v>
      </c>
      <c r="F24" s="37">
        <f t="shared" si="1"/>
        <v>1951805781</v>
      </c>
      <c r="G24" s="37">
        <f t="shared" si="1"/>
        <v>1824913323</v>
      </c>
      <c r="H24" s="37">
        <f t="shared" si="1"/>
        <v>1844113479</v>
      </c>
      <c r="I24" s="37">
        <f t="shared" si="1"/>
        <v>1844113479</v>
      </c>
      <c r="J24" s="37">
        <f t="shared" si="1"/>
        <v>1844113479</v>
      </c>
      <c r="K24" s="37">
        <f t="shared" si="1"/>
        <v>1844113479</v>
      </c>
      <c r="L24" s="37">
        <f t="shared" si="1"/>
        <v>1803408267</v>
      </c>
      <c r="M24" s="37">
        <f t="shared" si="1"/>
        <v>0</v>
      </c>
      <c r="N24" s="37">
        <f t="shared" si="1"/>
        <v>0</v>
      </c>
      <c r="O24" s="37">
        <f t="shared" si="1"/>
        <v>1803408267</v>
      </c>
      <c r="P24" s="37">
        <f t="shared" si="1"/>
        <v>1803408267</v>
      </c>
      <c r="Q24" s="37">
        <f t="shared" si="1"/>
        <v>1803408267</v>
      </c>
      <c r="R24" s="37">
        <f t="shared" si="1"/>
        <v>1803408267</v>
      </c>
      <c r="S24" s="37">
        <f t="shared" si="1"/>
        <v>1803408267</v>
      </c>
      <c r="T24" s="37">
        <f t="shared" si="1"/>
        <v>1803408267</v>
      </c>
      <c r="U24" s="37">
        <f t="shared" si="1"/>
        <v>1803408267</v>
      </c>
      <c r="V24" s="37">
        <f t="shared" si="1"/>
        <v>1803408267</v>
      </c>
      <c r="W24" s="37">
        <f t="shared" si="1"/>
        <v>1803408267</v>
      </c>
      <c r="X24" s="37">
        <f t="shared" si="1"/>
        <v>1951805781</v>
      </c>
      <c r="Y24" s="37">
        <f t="shared" si="1"/>
        <v>-148397514</v>
      </c>
      <c r="Z24" s="38">
        <f>+IF(X24&lt;&gt;0,+(Y24/X24)*100,0)</f>
        <v>-7.603088147631631</v>
      </c>
      <c r="AA24" s="39">
        <f>SUM(AA15:AA23)</f>
        <v>1951805781</v>
      </c>
    </row>
    <row r="25" spans="1:27" ht="13.5">
      <c r="A25" s="27" t="s">
        <v>51</v>
      </c>
      <c r="B25" s="28"/>
      <c r="C25" s="29">
        <f aca="true" t="shared" si="2" ref="C25:Y25">+C12+C24</f>
        <v>2025081661</v>
      </c>
      <c r="D25" s="29">
        <f>+D12+D24</f>
        <v>2025081661</v>
      </c>
      <c r="E25" s="30">
        <f t="shared" si="2"/>
        <v>2214907000</v>
      </c>
      <c r="F25" s="31">
        <f t="shared" si="2"/>
        <v>2214906753</v>
      </c>
      <c r="G25" s="31">
        <f t="shared" si="2"/>
        <v>2337668946</v>
      </c>
      <c r="H25" s="31">
        <f t="shared" si="2"/>
        <v>2159922940</v>
      </c>
      <c r="I25" s="31">
        <f t="shared" si="2"/>
        <v>2147654216</v>
      </c>
      <c r="J25" s="31">
        <f t="shared" si="2"/>
        <v>2147654216</v>
      </c>
      <c r="K25" s="31">
        <f t="shared" si="2"/>
        <v>2123038821</v>
      </c>
      <c r="L25" s="31">
        <f t="shared" si="2"/>
        <v>2198928658</v>
      </c>
      <c r="M25" s="31">
        <f t="shared" si="2"/>
        <v>0</v>
      </c>
      <c r="N25" s="31">
        <f t="shared" si="2"/>
        <v>0</v>
      </c>
      <c r="O25" s="31">
        <f t="shared" si="2"/>
        <v>2128693998</v>
      </c>
      <c r="P25" s="31">
        <f t="shared" si="2"/>
        <v>2057671928</v>
      </c>
      <c r="Q25" s="31">
        <f t="shared" si="2"/>
        <v>2072586003</v>
      </c>
      <c r="R25" s="31">
        <f t="shared" si="2"/>
        <v>2072586003</v>
      </c>
      <c r="S25" s="31">
        <f t="shared" si="2"/>
        <v>2129511526</v>
      </c>
      <c r="T25" s="31">
        <f t="shared" si="2"/>
        <v>2106369873</v>
      </c>
      <c r="U25" s="31">
        <f t="shared" si="2"/>
        <v>2051088830</v>
      </c>
      <c r="V25" s="31">
        <f t="shared" si="2"/>
        <v>2051088830</v>
      </c>
      <c r="W25" s="31">
        <f t="shared" si="2"/>
        <v>2051088830</v>
      </c>
      <c r="X25" s="31">
        <f t="shared" si="2"/>
        <v>2214906753</v>
      </c>
      <c r="Y25" s="31">
        <f t="shared" si="2"/>
        <v>-163817923</v>
      </c>
      <c r="Z25" s="32">
        <f>+IF(X25&lt;&gt;0,+(Y25/X25)*100,0)</f>
        <v>-7.3961543879043825</v>
      </c>
      <c r="AA25" s="33">
        <f>+AA12+AA24</f>
        <v>2214906753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1194817</v>
      </c>
      <c r="D30" s="18">
        <v>1194817</v>
      </c>
      <c r="E30" s="19">
        <v>923000</v>
      </c>
      <c r="F30" s="20">
        <v>922727</v>
      </c>
      <c r="G30" s="20"/>
      <c r="H30" s="20">
        <v>1194817</v>
      </c>
      <c r="I30" s="20">
        <v>1194817</v>
      </c>
      <c r="J30" s="20">
        <v>1194817</v>
      </c>
      <c r="K30" s="20">
        <v>1194817</v>
      </c>
      <c r="L30" s="20">
        <v>555667</v>
      </c>
      <c r="M30" s="20"/>
      <c r="N30" s="20"/>
      <c r="O30" s="20">
        <v>555667</v>
      </c>
      <c r="P30" s="20">
        <v>555667</v>
      </c>
      <c r="Q30" s="20">
        <v>555667</v>
      </c>
      <c r="R30" s="20">
        <v>555667</v>
      </c>
      <c r="S30" s="20">
        <v>555667</v>
      </c>
      <c r="T30" s="20">
        <v>555667</v>
      </c>
      <c r="U30" s="20">
        <v>1303559</v>
      </c>
      <c r="V30" s="20">
        <v>1303559</v>
      </c>
      <c r="W30" s="20">
        <v>1303559</v>
      </c>
      <c r="X30" s="20">
        <v>922727</v>
      </c>
      <c r="Y30" s="20">
        <v>380832</v>
      </c>
      <c r="Z30" s="21">
        <v>41.27</v>
      </c>
      <c r="AA30" s="22">
        <v>922727</v>
      </c>
    </row>
    <row r="31" spans="1:27" ht="13.5">
      <c r="A31" s="23" t="s">
        <v>56</v>
      </c>
      <c r="B31" s="17"/>
      <c r="C31" s="18">
        <v>11502303</v>
      </c>
      <c r="D31" s="18">
        <v>11502303</v>
      </c>
      <c r="E31" s="19"/>
      <c r="F31" s="20"/>
      <c r="G31" s="20">
        <v>10087699</v>
      </c>
      <c r="H31" s="20">
        <v>9750494</v>
      </c>
      <c r="I31" s="20">
        <v>9750494</v>
      </c>
      <c r="J31" s="20">
        <v>9750494</v>
      </c>
      <c r="K31" s="20">
        <v>9750494</v>
      </c>
      <c r="L31" s="20">
        <v>11502303</v>
      </c>
      <c r="M31" s="20"/>
      <c r="N31" s="20"/>
      <c r="O31" s="20">
        <v>11502303</v>
      </c>
      <c r="P31" s="20">
        <v>11502303</v>
      </c>
      <c r="Q31" s="20">
        <v>11502303</v>
      </c>
      <c r="R31" s="20">
        <v>11502303</v>
      </c>
      <c r="S31" s="20">
        <v>11502303</v>
      </c>
      <c r="T31" s="20">
        <v>11502303</v>
      </c>
      <c r="U31" s="20">
        <v>11502303</v>
      </c>
      <c r="V31" s="20">
        <v>11502303</v>
      </c>
      <c r="W31" s="20">
        <v>11502303</v>
      </c>
      <c r="X31" s="20"/>
      <c r="Y31" s="20">
        <v>11502303</v>
      </c>
      <c r="Z31" s="21"/>
      <c r="AA31" s="22"/>
    </row>
    <row r="32" spans="1:27" ht="13.5">
      <c r="A32" s="23" t="s">
        <v>57</v>
      </c>
      <c r="B32" s="17"/>
      <c r="C32" s="18">
        <v>177757693</v>
      </c>
      <c r="D32" s="18">
        <v>177757693</v>
      </c>
      <c r="E32" s="19">
        <v>38493000</v>
      </c>
      <c r="F32" s="20">
        <v>38493463</v>
      </c>
      <c r="G32" s="20">
        <v>67154374</v>
      </c>
      <c r="H32" s="20">
        <v>77731467</v>
      </c>
      <c r="I32" s="20">
        <v>80617253</v>
      </c>
      <c r="J32" s="20">
        <v>80617253</v>
      </c>
      <c r="K32" s="20">
        <v>93671253</v>
      </c>
      <c r="L32" s="20">
        <v>122608413</v>
      </c>
      <c r="M32" s="20"/>
      <c r="N32" s="20"/>
      <c r="O32" s="20">
        <v>43667773</v>
      </c>
      <c r="P32" s="20">
        <v>34998024</v>
      </c>
      <c r="Q32" s="20">
        <v>96247447</v>
      </c>
      <c r="R32" s="20">
        <v>96247447</v>
      </c>
      <c r="S32" s="20">
        <v>78082611</v>
      </c>
      <c r="T32" s="20">
        <v>62948579</v>
      </c>
      <c r="U32" s="20">
        <v>79571880</v>
      </c>
      <c r="V32" s="20">
        <v>79571880</v>
      </c>
      <c r="W32" s="20">
        <v>79571880</v>
      </c>
      <c r="X32" s="20">
        <v>38493463</v>
      </c>
      <c r="Y32" s="20">
        <v>41078417</v>
      </c>
      <c r="Z32" s="21">
        <v>106.72</v>
      </c>
      <c r="AA32" s="22">
        <v>38493463</v>
      </c>
    </row>
    <row r="33" spans="1:27" ht="13.5">
      <c r="A33" s="23" t="s">
        <v>58</v>
      </c>
      <c r="B33" s="17"/>
      <c r="C33" s="18"/>
      <c r="D33" s="18"/>
      <c r="E33" s="19">
        <v>51000</v>
      </c>
      <c r="F33" s="20">
        <v>51000</v>
      </c>
      <c r="G33" s="20">
        <v>11247680</v>
      </c>
      <c r="H33" s="20">
        <v>2210671</v>
      </c>
      <c r="I33" s="20">
        <v>2210671</v>
      </c>
      <c r="J33" s="20">
        <v>2210671</v>
      </c>
      <c r="K33" s="20">
        <v>2210671</v>
      </c>
      <c r="L33" s="20">
        <v>2210671</v>
      </c>
      <c r="M33" s="20"/>
      <c r="N33" s="20"/>
      <c r="O33" s="20">
        <v>2210671</v>
      </c>
      <c r="P33" s="20">
        <v>2210671</v>
      </c>
      <c r="Q33" s="20">
        <v>2210671</v>
      </c>
      <c r="R33" s="20">
        <v>2210671</v>
      </c>
      <c r="S33" s="20">
        <v>2210671</v>
      </c>
      <c r="T33" s="20">
        <v>2210671</v>
      </c>
      <c r="U33" s="20">
        <v>2210671</v>
      </c>
      <c r="V33" s="20">
        <v>2210671</v>
      </c>
      <c r="W33" s="20">
        <v>2210671</v>
      </c>
      <c r="X33" s="20">
        <v>51000</v>
      </c>
      <c r="Y33" s="20">
        <v>2159671</v>
      </c>
      <c r="Z33" s="21">
        <v>4234.65</v>
      </c>
      <c r="AA33" s="22">
        <v>51000</v>
      </c>
    </row>
    <row r="34" spans="1:27" ht="13.5">
      <c r="A34" s="27" t="s">
        <v>59</v>
      </c>
      <c r="B34" s="28"/>
      <c r="C34" s="29">
        <f aca="true" t="shared" si="3" ref="C34:Y34">SUM(C29:C33)</f>
        <v>190454813</v>
      </c>
      <c r="D34" s="29">
        <f>SUM(D29:D33)</f>
        <v>190454813</v>
      </c>
      <c r="E34" s="30">
        <f t="shared" si="3"/>
        <v>39467000</v>
      </c>
      <c r="F34" s="31">
        <f t="shared" si="3"/>
        <v>39467190</v>
      </c>
      <c r="G34" s="31">
        <f t="shared" si="3"/>
        <v>88489753</v>
      </c>
      <c r="H34" s="31">
        <f t="shared" si="3"/>
        <v>90887449</v>
      </c>
      <c r="I34" s="31">
        <f t="shared" si="3"/>
        <v>93773235</v>
      </c>
      <c r="J34" s="31">
        <f t="shared" si="3"/>
        <v>93773235</v>
      </c>
      <c r="K34" s="31">
        <f t="shared" si="3"/>
        <v>106827235</v>
      </c>
      <c r="L34" s="31">
        <f t="shared" si="3"/>
        <v>136877054</v>
      </c>
      <c r="M34" s="31">
        <f t="shared" si="3"/>
        <v>0</v>
      </c>
      <c r="N34" s="31">
        <f t="shared" si="3"/>
        <v>0</v>
      </c>
      <c r="O34" s="31">
        <f t="shared" si="3"/>
        <v>57936414</v>
      </c>
      <c r="P34" s="31">
        <f t="shared" si="3"/>
        <v>49266665</v>
      </c>
      <c r="Q34" s="31">
        <f t="shared" si="3"/>
        <v>110516088</v>
      </c>
      <c r="R34" s="31">
        <f t="shared" si="3"/>
        <v>110516088</v>
      </c>
      <c r="S34" s="31">
        <f t="shared" si="3"/>
        <v>92351252</v>
      </c>
      <c r="T34" s="31">
        <f t="shared" si="3"/>
        <v>77217220</v>
      </c>
      <c r="U34" s="31">
        <f t="shared" si="3"/>
        <v>94588413</v>
      </c>
      <c r="V34" s="31">
        <f t="shared" si="3"/>
        <v>94588413</v>
      </c>
      <c r="W34" s="31">
        <f t="shared" si="3"/>
        <v>94588413</v>
      </c>
      <c r="X34" s="31">
        <f t="shared" si="3"/>
        <v>39467190</v>
      </c>
      <c r="Y34" s="31">
        <f t="shared" si="3"/>
        <v>55121223</v>
      </c>
      <c r="Z34" s="32">
        <f>+IF(X34&lt;&gt;0,+(Y34/X34)*100,0)</f>
        <v>139.66340902405264</v>
      </c>
      <c r="AA34" s="33">
        <f>SUM(AA29:AA33)</f>
        <v>39467190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4736917</v>
      </c>
      <c r="D37" s="18">
        <v>4736917</v>
      </c>
      <c r="E37" s="19">
        <v>20509000</v>
      </c>
      <c r="F37" s="20">
        <v>20508948</v>
      </c>
      <c r="G37" s="20">
        <v>5931733</v>
      </c>
      <c r="H37" s="20">
        <v>4736917</v>
      </c>
      <c r="I37" s="20">
        <v>4736917</v>
      </c>
      <c r="J37" s="20">
        <v>4736917</v>
      </c>
      <c r="K37" s="20">
        <v>4736917</v>
      </c>
      <c r="L37" s="20">
        <v>4736917</v>
      </c>
      <c r="M37" s="20"/>
      <c r="N37" s="20"/>
      <c r="O37" s="20">
        <v>4736917</v>
      </c>
      <c r="P37" s="20">
        <v>4736917</v>
      </c>
      <c r="Q37" s="20">
        <v>4736917</v>
      </c>
      <c r="R37" s="20">
        <v>4736917</v>
      </c>
      <c r="S37" s="20">
        <v>4736917</v>
      </c>
      <c r="T37" s="20">
        <v>4736917</v>
      </c>
      <c r="U37" s="20">
        <v>3327996</v>
      </c>
      <c r="V37" s="20">
        <v>3327996</v>
      </c>
      <c r="W37" s="20">
        <v>3327996</v>
      </c>
      <c r="X37" s="20">
        <v>20508948</v>
      </c>
      <c r="Y37" s="20">
        <v>-17180952</v>
      </c>
      <c r="Z37" s="21">
        <v>-83.77</v>
      </c>
      <c r="AA37" s="22">
        <v>20508948</v>
      </c>
    </row>
    <row r="38" spans="1:27" ht="13.5">
      <c r="A38" s="23" t="s">
        <v>58</v>
      </c>
      <c r="B38" s="17"/>
      <c r="C38" s="18">
        <v>104239814</v>
      </c>
      <c r="D38" s="18">
        <v>104239814</v>
      </c>
      <c r="E38" s="19">
        <v>21181000</v>
      </c>
      <c r="F38" s="20">
        <v>21181277</v>
      </c>
      <c r="G38" s="20">
        <v>5423952</v>
      </c>
      <c r="H38" s="20">
        <v>35192088</v>
      </c>
      <c r="I38" s="20">
        <v>35192088</v>
      </c>
      <c r="J38" s="20">
        <v>35192088</v>
      </c>
      <c r="K38" s="20">
        <v>35192088</v>
      </c>
      <c r="L38" s="20">
        <v>104239814</v>
      </c>
      <c r="M38" s="20"/>
      <c r="N38" s="20"/>
      <c r="O38" s="20">
        <v>104239814</v>
      </c>
      <c r="P38" s="20">
        <v>104239814</v>
      </c>
      <c r="Q38" s="20">
        <v>104239814</v>
      </c>
      <c r="R38" s="20">
        <v>104239814</v>
      </c>
      <c r="S38" s="20">
        <v>104239814</v>
      </c>
      <c r="T38" s="20">
        <v>104239814</v>
      </c>
      <c r="U38" s="20">
        <v>104239814</v>
      </c>
      <c r="V38" s="20">
        <v>104239814</v>
      </c>
      <c r="W38" s="20">
        <v>104239814</v>
      </c>
      <c r="X38" s="20">
        <v>21181277</v>
      </c>
      <c r="Y38" s="20">
        <v>83058537</v>
      </c>
      <c r="Z38" s="21">
        <v>392.13</v>
      </c>
      <c r="AA38" s="22">
        <v>21181277</v>
      </c>
    </row>
    <row r="39" spans="1:27" ht="13.5">
      <c r="A39" s="27" t="s">
        <v>61</v>
      </c>
      <c r="B39" s="35"/>
      <c r="C39" s="29">
        <f aca="true" t="shared" si="4" ref="C39:Y39">SUM(C37:C38)</f>
        <v>108976731</v>
      </c>
      <c r="D39" s="29">
        <f>SUM(D37:D38)</f>
        <v>108976731</v>
      </c>
      <c r="E39" s="36">
        <f t="shared" si="4"/>
        <v>41690000</v>
      </c>
      <c r="F39" s="37">
        <f t="shared" si="4"/>
        <v>41690225</v>
      </c>
      <c r="G39" s="37">
        <f t="shared" si="4"/>
        <v>11355685</v>
      </c>
      <c r="H39" s="37">
        <f t="shared" si="4"/>
        <v>39929005</v>
      </c>
      <c r="I39" s="37">
        <f t="shared" si="4"/>
        <v>39929005</v>
      </c>
      <c r="J39" s="37">
        <f t="shared" si="4"/>
        <v>39929005</v>
      </c>
      <c r="K39" s="37">
        <f t="shared" si="4"/>
        <v>39929005</v>
      </c>
      <c r="L39" s="37">
        <f t="shared" si="4"/>
        <v>108976731</v>
      </c>
      <c r="M39" s="37">
        <f t="shared" si="4"/>
        <v>0</v>
      </c>
      <c r="N39" s="37">
        <f t="shared" si="4"/>
        <v>0</v>
      </c>
      <c r="O39" s="37">
        <f t="shared" si="4"/>
        <v>108976731</v>
      </c>
      <c r="P39" s="37">
        <f t="shared" si="4"/>
        <v>108976731</v>
      </c>
      <c r="Q39" s="37">
        <f t="shared" si="4"/>
        <v>108976731</v>
      </c>
      <c r="R39" s="37">
        <f t="shared" si="4"/>
        <v>108976731</v>
      </c>
      <c r="S39" s="37">
        <f t="shared" si="4"/>
        <v>108976731</v>
      </c>
      <c r="T39" s="37">
        <f t="shared" si="4"/>
        <v>108976731</v>
      </c>
      <c r="U39" s="37">
        <f t="shared" si="4"/>
        <v>107567810</v>
      </c>
      <c r="V39" s="37">
        <f t="shared" si="4"/>
        <v>107567810</v>
      </c>
      <c r="W39" s="37">
        <f t="shared" si="4"/>
        <v>107567810</v>
      </c>
      <c r="X39" s="37">
        <f t="shared" si="4"/>
        <v>41690225</v>
      </c>
      <c r="Y39" s="37">
        <f t="shared" si="4"/>
        <v>65877585</v>
      </c>
      <c r="Z39" s="38">
        <f>+IF(X39&lt;&gt;0,+(Y39/X39)*100,0)</f>
        <v>158.01686126663986</v>
      </c>
      <c r="AA39" s="39">
        <f>SUM(AA37:AA38)</f>
        <v>41690225</v>
      </c>
    </row>
    <row r="40" spans="1:27" ht="13.5">
      <c r="A40" s="27" t="s">
        <v>62</v>
      </c>
      <c r="B40" s="28"/>
      <c r="C40" s="29">
        <f aca="true" t="shared" si="5" ref="C40:Y40">+C34+C39</f>
        <v>299431544</v>
      </c>
      <c r="D40" s="29">
        <f>+D34+D39</f>
        <v>299431544</v>
      </c>
      <c r="E40" s="30">
        <f t="shared" si="5"/>
        <v>81157000</v>
      </c>
      <c r="F40" s="31">
        <f t="shared" si="5"/>
        <v>81157415</v>
      </c>
      <c r="G40" s="31">
        <f t="shared" si="5"/>
        <v>99845438</v>
      </c>
      <c r="H40" s="31">
        <f t="shared" si="5"/>
        <v>130816454</v>
      </c>
      <c r="I40" s="31">
        <f t="shared" si="5"/>
        <v>133702240</v>
      </c>
      <c r="J40" s="31">
        <f t="shared" si="5"/>
        <v>133702240</v>
      </c>
      <c r="K40" s="31">
        <f t="shared" si="5"/>
        <v>146756240</v>
      </c>
      <c r="L40" s="31">
        <f t="shared" si="5"/>
        <v>245853785</v>
      </c>
      <c r="M40" s="31">
        <f t="shared" si="5"/>
        <v>0</v>
      </c>
      <c r="N40" s="31">
        <f t="shared" si="5"/>
        <v>0</v>
      </c>
      <c r="O40" s="31">
        <f t="shared" si="5"/>
        <v>166913145</v>
      </c>
      <c r="P40" s="31">
        <f t="shared" si="5"/>
        <v>158243396</v>
      </c>
      <c r="Q40" s="31">
        <f t="shared" si="5"/>
        <v>219492819</v>
      </c>
      <c r="R40" s="31">
        <f t="shared" si="5"/>
        <v>219492819</v>
      </c>
      <c r="S40" s="31">
        <f t="shared" si="5"/>
        <v>201327983</v>
      </c>
      <c r="T40" s="31">
        <f t="shared" si="5"/>
        <v>186193951</v>
      </c>
      <c r="U40" s="31">
        <f t="shared" si="5"/>
        <v>202156223</v>
      </c>
      <c r="V40" s="31">
        <f t="shared" si="5"/>
        <v>202156223</v>
      </c>
      <c r="W40" s="31">
        <f t="shared" si="5"/>
        <v>202156223</v>
      </c>
      <c r="X40" s="31">
        <f t="shared" si="5"/>
        <v>81157415</v>
      </c>
      <c r="Y40" s="31">
        <f t="shared" si="5"/>
        <v>120998808</v>
      </c>
      <c r="Z40" s="32">
        <f>+IF(X40&lt;&gt;0,+(Y40/X40)*100,0)</f>
        <v>149.09150075812542</v>
      </c>
      <c r="AA40" s="33">
        <f>+AA34+AA39</f>
        <v>81157415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1725650117</v>
      </c>
      <c r="D42" s="43">
        <f>+D25-D40</f>
        <v>1725650117</v>
      </c>
      <c r="E42" s="44">
        <f t="shared" si="6"/>
        <v>2133750000</v>
      </c>
      <c r="F42" s="45">
        <f t="shared" si="6"/>
        <v>2133749338</v>
      </c>
      <c r="G42" s="45">
        <f t="shared" si="6"/>
        <v>2237823508</v>
      </c>
      <c r="H42" s="45">
        <f t="shared" si="6"/>
        <v>2029106486</v>
      </c>
      <c r="I42" s="45">
        <f t="shared" si="6"/>
        <v>2013951976</v>
      </c>
      <c r="J42" s="45">
        <f t="shared" si="6"/>
        <v>2013951976</v>
      </c>
      <c r="K42" s="45">
        <f t="shared" si="6"/>
        <v>1976282581</v>
      </c>
      <c r="L42" s="45">
        <f t="shared" si="6"/>
        <v>1953074873</v>
      </c>
      <c r="M42" s="45">
        <f t="shared" si="6"/>
        <v>0</v>
      </c>
      <c r="N42" s="45">
        <f t="shared" si="6"/>
        <v>0</v>
      </c>
      <c r="O42" s="45">
        <f t="shared" si="6"/>
        <v>1961780853</v>
      </c>
      <c r="P42" s="45">
        <f t="shared" si="6"/>
        <v>1899428532</v>
      </c>
      <c r="Q42" s="45">
        <f t="shared" si="6"/>
        <v>1853093184</v>
      </c>
      <c r="R42" s="45">
        <f t="shared" si="6"/>
        <v>1853093184</v>
      </c>
      <c r="S42" s="45">
        <f t="shared" si="6"/>
        <v>1928183543</v>
      </c>
      <c r="T42" s="45">
        <f t="shared" si="6"/>
        <v>1920175922</v>
      </c>
      <c r="U42" s="45">
        <f t="shared" si="6"/>
        <v>1848932607</v>
      </c>
      <c r="V42" s="45">
        <f t="shared" si="6"/>
        <v>1848932607</v>
      </c>
      <c r="W42" s="45">
        <f t="shared" si="6"/>
        <v>1848932607</v>
      </c>
      <c r="X42" s="45">
        <f t="shared" si="6"/>
        <v>2133749338</v>
      </c>
      <c r="Y42" s="45">
        <f t="shared" si="6"/>
        <v>-284816731</v>
      </c>
      <c r="Z42" s="46">
        <f>+IF(X42&lt;&gt;0,+(Y42/X42)*100,0)</f>
        <v>-13.348181341064347</v>
      </c>
      <c r="AA42" s="47">
        <f>+AA25-AA40</f>
        <v>2133749338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624403990</v>
      </c>
      <c r="D45" s="18">
        <v>624403990</v>
      </c>
      <c r="E45" s="19">
        <v>1032504000</v>
      </c>
      <c r="F45" s="20">
        <v>1032503612</v>
      </c>
      <c r="G45" s="20">
        <v>1136577381</v>
      </c>
      <c r="H45" s="20">
        <v>901375398</v>
      </c>
      <c r="I45" s="20">
        <v>886220888</v>
      </c>
      <c r="J45" s="20">
        <v>886220888</v>
      </c>
      <c r="K45" s="20">
        <v>848551493</v>
      </c>
      <c r="L45" s="20">
        <v>851828746</v>
      </c>
      <c r="M45" s="20"/>
      <c r="N45" s="20"/>
      <c r="O45" s="20">
        <v>860534726</v>
      </c>
      <c r="P45" s="20">
        <v>798182405</v>
      </c>
      <c r="Q45" s="20">
        <v>751847057</v>
      </c>
      <c r="R45" s="20">
        <v>751847057</v>
      </c>
      <c r="S45" s="20">
        <v>826937416</v>
      </c>
      <c r="T45" s="20">
        <v>818929795</v>
      </c>
      <c r="U45" s="20">
        <v>747686480</v>
      </c>
      <c r="V45" s="20">
        <v>747686480</v>
      </c>
      <c r="W45" s="20">
        <v>747686480</v>
      </c>
      <c r="X45" s="20">
        <v>1032503612</v>
      </c>
      <c r="Y45" s="20">
        <v>-284817132</v>
      </c>
      <c r="Z45" s="48">
        <v>-27.59</v>
      </c>
      <c r="AA45" s="22">
        <v>1032503612</v>
      </c>
    </row>
    <row r="46" spans="1:27" ht="13.5">
      <c r="A46" s="23" t="s">
        <v>67</v>
      </c>
      <c r="B46" s="17"/>
      <c r="C46" s="18">
        <v>1101246127</v>
      </c>
      <c r="D46" s="18">
        <v>1101246127</v>
      </c>
      <c r="E46" s="19">
        <v>1101246000</v>
      </c>
      <c r="F46" s="20">
        <v>1101245726</v>
      </c>
      <c r="G46" s="20">
        <v>1101246127</v>
      </c>
      <c r="H46" s="20">
        <v>1127731088</v>
      </c>
      <c r="I46" s="20">
        <v>1127731088</v>
      </c>
      <c r="J46" s="20">
        <v>1127731088</v>
      </c>
      <c r="K46" s="20">
        <v>1127731088</v>
      </c>
      <c r="L46" s="20">
        <v>1101246127</v>
      </c>
      <c r="M46" s="20"/>
      <c r="N46" s="20"/>
      <c r="O46" s="20">
        <v>1101246127</v>
      </c>
      <c r="P46" s="20">
        <v>1101246127</v>
      </c>
      <c r="Q46" s="20">
        <v>1101246127</v>
      </c>
      <c r="R46" s="20">
        <v>1101246127</v>
      </c>
      <c r="S46" s="20">
        <v>1101246127</v>
      </c>
      <c r="T46" s="20">
        <v>1101246127</v>
      </c>
      <c r="U46" s="20">
        <v>1101246127</v>
      </c>
      <c r="V46" s="20">
        <v>1101246127</v>
      </c>
      <c r="W46" s="20">
        <v>1101246127</v>
      </c>
      <c r="X46" s="20">
        <v>1101245726</v>
      </c>
      <c r="Y46" s="20">
        <v>401</v>
      </c>
      <c r="Z46" s="48"/>
      <c r="AA46" s="22">
        <v>1101245726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1725650117</v>
      </c>
      <c r="D48" s="51">
        <f>SUM(D45:D47)</f>
        <v>1725650117</v>
      </c>
      <c r="E48" s="52">
        <f t="shared" si="7"/>
        <v>2133750000</v>
      </c>
      <c r="F48" s="53">
        <f t="shared" si="7"/>
        <v>2133749338</v>
      </c>
      <c r="G48" s="53">
        <f t="shared" si="7"/>
        <v>2237823508</v>
      </c>
      <c r="H48" s="53">
        <f t="shared" si="7"/>
        <v>2029106486</v>
      </c>
      <c r="I48" s="53">
        <f t="shared" si="7"/>
        <v>2013951976</v>
      </c>
      <c r="J48" s="53">
        <f t="shared" si="7"/>
        <v>2013951976</v>
      </c>
      <c r="K48" s="53">
        <f t="shared" si="7"/>
        <v>1976282581</v>
      </c>
      <c r="L48" s="53">
        <f t="shared" si="7"/>
        <v>1953074873</v>
      </c>
      <c r="M48" s="53">
        <f t="shared" si="7"/>
        <v>0</v>
      </c>
      <c r="N48" s="53">
        <f t="shared" si="7"/>
        <v>0</v>
      </c>
      <c r="O48" s="53">
        <f t="shared" si="7"/>
        <v>1961780853</v>
      </c>
      <c r="P48" s="53">
        <f t="shared" si="7"/>
        <v>1899428532</v>
      </c>
      <c r="Q48" s="53">
        <f t="shared" si="7"/>
        <v>1853093184</v>
      </c>
      <c r="R48" s="53">
        <f t="shared" si="7"/>
        <v>1853093184</v>
      </c>
      <c r="S48" s="53">
        <f t="shared" si="7"/>
        <v>1928183543</v>
      </c>
      <c r="T48" s="53">
        <f t="shared" si="7"/>
        <v>1920175922</v>
      </c>
      <c r="U48" s="53">
        <f t="shared" si="7"/>
        <v>1848932607</v>
      </c>
      <c r="V48" s="53">
        <f t="shared" si="7"/>
        <v>1848932607</v>
      </c>
      <c r="W48" s="53">
        <f t="shared" si="7"/>
        <v>1848932607</v>
      </c>
      <c r="X48" s="53">
        <f t="shared" si="7"/>
        <v>2133749338</v>
      </c>
      <c r="Y48" s="53">
        <f t="shared" si="7"/>
        <v>-284816731</v>
      </c>
      <c r="Z48" s="54">
        <f>+IF(X48&lt;&gt;0,+(Y48/X48)*100,0)</f>
        <v>-13.348181341064347</v>
      </c>
      <c r="AA48" s="55">
        <f>SUM(AA45:AA47)</f>
        <v>2133749338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129701971</v>
      </c>
      <c r="D6" s="18">
        <v>129701971</v>
      </c>
      <c r="E6" s="19">
        <v>37984831</v>
      </c>
      <c r="F6" s="20">
        <v>58501304</v>
      </c>
      <c r="G6" s="20">
        <v>129701973</v>
      </c>
      <c r="H6" s="20">
        <v>161790560</v>
      </c>
      <c r="I6" s="20">
        <v>163831526</v>
      </c>
      <c r="J6" s="20">
        <v>163831526</v>
      </c>
      <c r="K6" s="20">
        <v>138241435</v>
      </c>
      <c r="L6" s="20">
        <v>116875746</v>
      </c>
      <c r="M6" s="20">
        <v>153451145</v>
      </c>
      <c r="N6" s="20">
        <v>153451145</v>
      </c>
      <c r="O6" s="20">
        <v>164155512</v>
      </c>
      <c r="P6" s="20">
        <v>148575392</v>
      </c>
      <c r="Q6" s="20">
        <v>211226230</v>
      </c>
      <c r="R6" s="20">
        <v>211226230</v>
      </c>
      <c r="S6" s="20">
        <v>170632668</v>
      </c>
      <c r="T6" s="20">
        <v>170632668</v>
      </c>
      <c r="U6" s="20"/>
      <c r="V6" s="20">
        <v>170632668</v>
      </c>
      <c r="W6" s="20">
        <v>170632668</v>
      </c>
      <c r="X6" s="20">
        <v>58501304</v>
      </c>
      <c r="Y6" s="20">
        <v>112131364</v>
      </c>
      <c r="Z6" s="21">
        <v>191.67</v>
      </c>
      <c r="AA6" s="22">
        <v>58501304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3422269</v>
      </c>
      <c r="D8" s="18">
        <v>3422269</v>
      </c>
      <c r="E8" s="19">
        <v>179897506</v>
      </c>
      <c r="F8" s="20">
        <v>21743574</v>
      </c>
      <c r="G8" s="20">
        <v>150891789</v>
      </c>
      <c r="H8" s="20">
        <v>158036469</v>
      </c>
      <c r="I8" s="20">
        <v>161600098</v>
      </c>
      <c r="J8" s="20">
        <v>161600098</v>
      </c>
      <c r="K8" s="20">
        <v>165270665</v>
      </c>
      <c r="L8" s="20">
        <v>168927323</v>
      </c>
      <c r="M8" s="20">
        <v>171492476</v>
      </c>
      <c r="N8" s="20">
        <v>171492476</v>
      </c>
      <c r="O8" s="20">
        <v>175318053</v>
      </c>
      <c r="P8" s="20">
        <v>178911139</v>
      </c>
      <c r="Q8" s="20">
        <v>182763968</v>
      </c>
      <c r="R8" s="20">
        <v>182763968</v>
      </c>
      <c r="S8" s="20">
        <v>186624804</v>
      </c>
      <c r="T8" s="20">
        <v>186624804</v>
      </c>
      <c r="U8" s="20"/>
      <c r="V8" s="20">
        <v>186624804</v>
      </c>
      <c r="W8" s="20">
        <v>186624804</v>
      </c>
      <c r="X8" s="20">
        <v>21743574</v>
      </c>
      <c r="Y8" s="20">
        <v>164881230</v>
      </c>
      <c r="Z8" s="21">
        <v>758.3</v>
      </c>
      <c r="AA8" s="22">
        <v>21743574</v>
      </c>
    </row>
    <row r="9" spans="1:27" ht="13.5">
      <c r="A9" s="23" t="s">
        <v>36</v>
      </c>
      <c r="B9" s="17"/>
      <c r="C9" s="18">
        <v>18718582</v>
      </c>
      <c r="D9" s="18">
        <v>18718582</v>
      </c>
      <c r="E9" s="19">
        <v>11192811</v>
      </c>
      <c r="F9" s="20">
        <v>11192811</v>
      </c>
      <c r="G9" s="20">
        <v>15288325</v>
      </c>
      <c r="H9" s="20">
        <v>15899336</v>
      </c>
      <c r="I9" s="20">
        <v>542264</v>
      </c>
      <c r="J9" s="20">
        <v>542264</v>
      </c>
      <c r="K9" s="20">
        <v>24718719</v>
      </c>
      <c r="L9" s="20">
        <v>21213255</v>
      </c>
      <c r="M9" s="20">
        <v>18002028</v>
      </c>
      <c r="N9" s="20">
        <v>18002028</v>
      </c>
      <c r="O9" s="20">
        <v>13488914</v>
      </c>
      <c r="P9" s="20">
        <v>14313325</v>
      </c>
      <c r="Q9" s="20">
        <v>15367049</v>
      </c>
      <c r="R9" s="20">
        <v>15367049</v>
      </c>
      <c r="S9" s="20">
        <v>13270455</v>
      </c>
      <c r="T9" s="20">
        <v>13270455</v>
      </c>
      <c r="U9" s="20"/>
      <c r="V9" s="20">
        <v>13270455</v>
      </c>
      <c r="W9" s="20">
        <v>13270455</v>
      </c>
      <c r="X9" s="20">
        <v>11192811</v>
      </c>
      <c r="Y9" s="20">
        <v>2077644</v>
      </c>
      <c r="Z9" s="21">
        <v>18.56</v>
      </c>
      <c r="AA9" s="22">
        <v>11192811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>
        <v>17154740</v>
      </c>
      <c r="J10" s="20">
        <v>17154740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763222</v>
      </c>
      <c r="D11" s="18">
        <v>763222</v>
      </c>
      <c r="E11" s="19">
        <v>430000</v>
      </c>
      <c r="F11" s="20">
        <v>430000</v>
      </c>
      <c r="G11" s="20">
        <v>763836</v>
      </c>
      <c r="H11" s="20">
        <v>790112</v>
      </c>
      <c r="I11" s="20"/>
      <c r="J11" s="20"/>
      <c r="K11" s="20">
        <v>612639</v>
      </c>
      <c r="L11" s="20">
        <v>642264</v>
      </c>
      <c r="M11" s="20">
        <v>671988</v>
      </c>
      <c r="N11" s="20">
        <v>671988</v>
      </c>
      <c r="O11" s="20">
        <v>780539</v>
      </c>
      <c r="P11" s="20">
        <v>809039</v>
      </c>
      <c r="Q11" s="20">
        <v>866739</v>
      </c>
      <c r="R11" s="20">
        <v>866739</v>
      </c>
      <c r="S11" s="20">
        <v>639861</v>
      </c>
      <c r="T11" s="20">
        <v>639861</v>
      </c>
      <c r="U11" s="20"/>
      <c r="V11" s="20">
        <v>639861</v>
      </c>
      <c r="W11" s="20">
        <v>639861</v>
      </c>
      <c r="X11" s="20">
        <v>430000</v>
      </c>
      <c r="Y11" s="20">
        <v>209861</v>
      </c>
      <c r="Z11" s="21">
        <v>48.8</v>
      </c>
      <c r="AA11" s="22">
        <v>430000</v>
      </c>
    </row>
    <row r="12" spans="1:27" ht="13.5">
      <c r="A12" s="27" t="s">
        <v>39</v>
      </c>
      <c r="B12" s="28"/>
      <c r="C12" s="29">
        <f aca="true" t="shared" si="0" ref="C12:Y12">SUM(C6:C11)</f>
        <v>152606044</v>
      </c>
      <c r="D12" s="29">
        <f>SUM(D6:D11)</f>
        <v>152606044</v>
      </c>
      <c r="E12" s="30">
        <f t="shared" si="0"/>
        <v>229505148</v>
      </c>
      <c r="F12" s="31">
        <f t="shared" si="0"/>
        <v>91867689</v>
      </c>
      <c r="G12" s="31">
        <f t="shared" si="0"/>
        <v>296645923</v>
      </c>
      <c r="H12" s="31">
        <f t="shared" si="0"/>
        <v>336516477</v>
      </c>
      <c r="I12" s="31">
        <f t="shared" si="0"/>
        <v>343128628</v>
      </c>
      <c r="J12" s="31">
        <f t="shared" si="0"/>
        <v>343128628</v>
      </c>
      <c r="K12" s="31">
        <f t="shared" si="0"/>
        <v>328843458</v>
      </c>
      <c r="L12" s="31">
        <f t="shared" si="0"/>
        <v>307658588</v>
      </c>
      <c r="M12" s="31">
        <f t="shared" si="0"/>
        <v>343617637</v>
      </c>
      <c r="N12" s="31">
        <f t="shared" si="0"/>
        <v>343617637</v>
      </c>
      <c r="O12" s="31">
        <f t="shared" si="0"/>
        <v>353743018</v>
      </c>
      <c r="P12" s="31">
        <f t="shared" si="0"/>
        <v>342608895</v>
      </c>
      <c r="Q12" s="31">
        <f t="shared" si="0"/>
        <v>410223986</v>
      </c>
      <c r="R12" s="31">
        <f t="shared" si="0"/>
        <v>410223986</v>
      </c>
      <c r="S12" s="31">
        <f t="shared" si="0"/>
        <v>371167788</v>
      </c>
      <c r="T12" s="31">
        <f t="shared" si="0"/>
        <v>371167788</v>
      </c>
      <c r="U12" s="31">
        <f t="shared" si="0"/>
        <v>0</v>
      </c>
      <c r="V12" s="31">
        <f t="shared" si="0"/>
        <v>371167788</v>
      </c>
      <c r="W12" s="31">
        <f t="shared" si="0"/>
        <v>371167788</v>
      </c>
      <c r="X12" s="31">
        <f t="shared" si="0"/>
        <v>91867689</v>
      </c>
      <c r="Y12" s="31">
        <f t="shared" si="0"/>
        <v>279300099</v>
      </c>
      <c r="Z12" s="32">
        <f>+IF(X12&lt;&gt;0,+(Y12/X12)*100,0)</f>
        <v>304.0243006439402</v>
      </c>
      <c r="AA12" s="33">
        <f>SUM(AA6:AA11)</f>
        <v>91867689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1171500</v>
      </c>
      <c r="D17" s="18">
        <v>1171500</v>
      </c>
      <c r="E17" s="19">
        <v>1171500</v>
      </c>
      <c r="F17" s="20">
        <v>1171500</v>
      </c>
      <c r="G17" s="20">
        <v>1171500</v>
      </c>
      <c r="H17" s="20">
        <v>1171500</v>
      </c>
      <c r="I17" s="20">
        <v>1171500</v>
      </c>
      <c r="J17" s="20">
        <v>1171500</v>
      </c>
      <c r="K17" s="20">
        <v>1171500</v>
      </c>
      <c r="L17" s="20">
        <v>1171500</v>
      </c>
      <c r="M17" s="20">
        <v>1171500</v>
      </c>
      <c r="N17" s="20">
        <v>1171500</v>
      </c>
      <c r="O17" s="20">
        <v>1171500</v>
      </c>
      <c r="P17" s="20">
        <v>1171500</v>
      </c>
      <c r="Q17" s="20">
        <v>1171500</v>
      </c>
      <c r="R17" s="20">
        <v>1171500</v>
      </c>
      <c r="S17" s="20">
        <v>1171500</v>
      </c>
      <c r="T17" s="20">
        <v>1171500</v>
      </c>
      <c r="U17" s="20"/>
      <c r="V17" s="20">
        <v>1171500</v>
      </c>
      <c r="W17" s="20">
        <v>1171500</v>
      </c>
      <c r="X17" s="20">
        <v>1171500</v>
      </c>
      <c r="Y17" s="20"/>
      <c r="Z17" s="21"/>
      <c r="AA17" s="22">
        <v>1171500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203433930</v>
      </c>
      <c r="D19" s="18">
        <v>203433930</v>
      </c>
      <c r="E19" s="19">
        <v>374366215</v>
      </c>
      <c r="F19" s="20">
        <v>357756254</v>
      </c>
      <c r="G19" s="20">
        <v>139392957</v>
      </c>
      <c r="H19" s="20">
        <v>139620812</v>
      </c>
      <c r="I19" s="20">
        <v>218358358</v>
      </c>
      <c r="J19" s="20">
        <v>218358358</v>
      </c>
      <c r="K19" s="20">
        <v>268906536</v>
      </c>
      <c r="L19" s="20">
        <v>203433928</v>
      </c>
      <c r="M19" s="20">
        <v>203433928</v>
      </c>
      <c r="N19" s="20">
        <v>203433928</v>
      </c>
      <c r="O19" s="20">
        <v>255858772</v>
      </c>
      <c r="P19" s="20">
        <v>260334212</v>
      </c>
      <c r="Q19" s="20">
        <v>262427554</v>
      </c>
      <c r="R19" s="20">
        <v>262427554</v>
      </c>
      <c r="S19" s="20">
        <v>268667456</v>
      </c>
      <c r="T19" s="20">
        <v>268667456</v>
      </c>
      <c r="U19" s="20"/>
      <c r="V19" s="20">
        <v>268667456</v>
      </c>
      <c r="W19" s="20">
        <v>268667456</v>
      </c>
      <c r="X19" s="20">
        <v>357756254</v>
      </c>
      <c r="Y19" s="20">
        <v>-89088798</v>
      </c>
      <c r="Z19" s="21">
        <v>-24.9</v>
      </c>
      <c r="AA19" s="22">
        <v>357756254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1008605</v>
      </c>
      <c r="D22" s="18">
        <v>1008605</v>
      </c>
      <c r="E22" s="19">
        <v>363796</v>
      </c>
      <c r="F22" s="20">
        <v>363796</v>
      </c>
      <c r="G22" s="20">
        <v>638225</v>
      </c>
      <c r="H22" s="20">
        <v>1008605</v>
      </c>
      <c r="I22" s="20">
        <v>913630</v>
      </c>
      <c r="J22" s="20">
        <v>913630</v>
      </c>
      <c r="K22" s="20">
        <v>1008605</v>
      </c>
      <c r="L22" s="20">
        <v>1008645</v>
      </c>
      <c r="M22" s="20">
        <v>1008605</v>
      </c>
      <c r="N22" s="20">
        <v>1008605</v>
      </c>
      <c r="O22" s="20">
        <v>913630</v>
      </c>
      <c r="P22" s="20">
        <v>913630</v>
      </c>
      <c r="Q22" s="20">
        <v>758067</v>
      </c>
      <c r="R22" s="20">
        <v>758067</v>
      </c>
      <c r="S22" s="20">
        <v>727160</v>
      </c>
      <c r="T22" s="20">
        <v>727160</v>
      </c>
      <c r="U22" s="20"/>
      <c r="V22" s="20">
        <v>727160</v>
      </c>
      <c r="W22" s="20">
        <v>727160</v>
      </c>
      <c r="X22" s="20">
        <v>363796</v>
      </c>
      <c r="Y22" s="20">
        <v>363364</v>
      </c>
      <c r="Z22" s="21">
        <v>99.88</v>
      </c>
      <c r="AA22" s="22">
        <v>363796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205614035</v>
      </c>
      <c r="D24" s="29">
        <f>SUM(D15:D23)</f>
        <v>205614035</v>
      </c>
      <c r="E24" s="36">
        <f t="shared" si="1"/>
        <v>375901511</v>
      </c>
      <c r="F24" s="37">
        <f t="shared" si="1"/>
        <v>359291550</v>
      </c>
      <c r="G24" s="37">
        <f t="shared" si="1"/>
        <v>141202682</v>
      </c>
      <c r="H24" s="37">
        <f t="shared" si="1"/>
        <v>141800917</v>
      </c>
      <c r="I24" s="37">
        <f t="shared" si="1"/>
        <v>220443488</v>
      </c>
      <c r="J24" s="37">
        <f t="shared" si="1"/>
        <v>220443488</v>
      </c>
      <c r="K24" s="37">
        <f t="shared" si="1"/>
        <v>271086641</v>
      </c>
      <c r="L24" s="37">
        <f t="shared" si="1"/>
        <v>205614073</v>
      </c>
      <c r="M24" s="37">
        <f t="shared" si="1"/>
        <v>205614033</v>
      </c>
      <c r="N24" s="37">
        <f t="shared" si="1"/>
        <v>205614033</v>
      </c>
      <c r="O24" s="37">
        <f t="shared" si="1"/>
        <v>257943902</v>
      </c>
      <c r="P24" s="37">
        <f t="shared" si="1"/>
        <v>262419342</v>
      </c>
      <c r="Q24" s="37">
        <f t="shared" si="1"/>
        <v>264357121</v>
      </c>
      <c r="R24" s="37">
        <f t="shared" si="1"/>
        <v>264357121</v>
      </c>
      <c r="S24" s="37">
        <f t="shared" si="1"/>
        <v>270566116</v>
      </c>
      <c r="T24" s="37">
        <f t="shared" si="1"/>
        <v>270566116</v>
      </c>
      <c r="U24" s="37">
        <f t="shared" si="1"/>
        <v>0</v>
      </c>
      <c r="V24" s="37">
        <f t="shared" si="1"/>
        <v>270566116</v>
      </c>
      <c r="W24" s="37">
        <f t="shared" si="1"/>
        <v>270566116</v>
      </c>
      <c r="X24" s="37">
        <f t="shared" si="1"/>
        <v>359291550</v>
      </c>
      <c r="Y24" s="37">
        <f t="shared" si="1"/>
        <v>-88725434</v>
      </c>
      <c r="Z24" s="38">
        <f>+IF(X24&lt;&gt;0,+(Y24/X24)*100,0)</f>
        <v>-24.694550706800648</v>
      </c>
      <c r="AA24" s="39">
        <f>SUM(AA15:AA23)</f>
        <v>359291550</v>
      </c>
    </row>
    <row r="25" spans="1:27" ht="13.5">
      <c r="A25" s="27" t="s">
        <v>51</v>
      </c>
      <c r="B25" s="28"/>
      <c r="C25" s="29">
        <f aca="true" t="shared" si="2" ref="C25:Y25">+C12+C24</f>
        <v>358220079</v>
      </c>
      <c r="D25" s="29">
        <f>+D12+D24</f>
        <v>358220079</v>
      </c>
      <c r="E25" s="30">
        <f t="shared" si="2"/>
        <v>605406659</v>
      </c>
      <c r="F25" s="31">
        <f t="shared" si="2"/>
        <v>451159239</v>
      </c>
      <c r="G25" s="31">
        <f t="shared" si="2"/>
        <v>437848605</v>
      </c>
      <c r="H25" s="31">
        <f t="shared" si="2"/>
        <v>478317394</v>
      </c>
      <c r="I25" s="31">
        <f t="shared" si="2"/>
        <v>563572116</v>
      </c>
      <c r="J25" s="31">
        <f t="shared" si="2"/>
        <v>563572116</v>
      </c>
      <c r="K25" s="31">
        <f t="shared" si="2"/>
        <v>599930099</v>
      </c>
      <c r="L25" s="31">
        <f t="shared" si="2"/>
        <v>513272661</v>
      </c>
      <c r="M25" s="31">
        <f t="shared" si="2"/>
        <v>549231670</v>
      </c>
      <c r="N25" s="31">
        <f t="shared" si="2"/>
        <v>549231670</v>
      </c>
      <c r="O25" s="31">
        <f t="shared" si="2"/>
        <v>611686920</v>
      </c>
      <c r="P25" s="31">
        <f t="shared" si="2"/>
        <v>605028237</v>
      </c>
      <c r="Q25" s="31">
        <f t="shared" si="2"/>
        <v>674581107</v>
      </c>
      <c r="R25" s="31">
        <f t="shared" si="2"/>
        <v>674581107</v>
      </c>
      <c r="S25" s="31">
        <f t="shared" si="2"/>
        <v>641733904</v>
      </c>
      <c r="T25" s="31">
        <f t="shared" si="2"/>
        <v>641733904</v>
      </c>
      <c r="U25" s="31">
        <f t="shared" si="2"/>
        <v>0</v>
      </c>
      <c r="V25" s="31">
        <f t="shared" si="2"/>
        <v>641733904</v>
      </c>
      <c r="W25" s="31">
        <f t="shared" si="2"/>
        <v>641733904</v>
      </c>
      <c r="X25" s="31">
        <f t="shared" si="2"/>
        <v>451159239</v>
      </c>
      <c r="Y25" s="31">
        <f t="shared" si="2"/>
        <v>190574665</v>
      </c>
      <c r="Z25" s="32">
        <f>+IF(X25&lt;&gt;0,+(Y25/X25)*100,0)</f>
        <v>42.24110879839479</v>
      </c>
      <c r="AA25" s="33">
        <f>+AA12+AA24</f>
        <v>451159239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29726995</v>
      </c>
      <c r="D32" s="18">
        <v>29726995</v>
      </c>
      <c r="E32" s="19">
        <v>27802947</v>
      </c>
      <c r="F32" s="20">
        <v>27802947</v>
      </c>
      <c r="G32" s="20">
        <v>13808680</v>
      </c>
      <c r="H32" s="20">
        <v>27985531</v>
      </c>
      <c r="I32" s="20">
        <v>53884584</v>
      </c>
      <c r="J32" s="20">
        <v>53884584</v>
      </c>
      <c r="K32" s="20">
        <v>48007404</v>
      </c>
      <c r="L32" s="20">
        <v>43275839</v>
      </c>
      <c r="M32" s="20">
        <v>41483969</v>
      </c>
      <c r="N32" s="20">
        <v>41483969</v>
      </c>
      <c r="O32" s="20">
        <v>58610324</v>
      </c>
      <c r="P32" s="20">
        <v>60469703</v>
      </c>
      <c r="Q32" s="20">
        <v>90286894</v>
      </c>
      <c r="R32" s="20">
        <v>90286894</v>
      </c>
      <c r="S32" s="20">
        <v>48958955</v>
      </c>
      <c r="T32" s="20">
        <v>48958955</v>
      </c>
      <c r="U32" s="20"/>
      <c r="V32" s="20">
        <v>48958955</v>
      </c>
      <c r="W32" s="20">
        <v>48958955</v>
      </c>
      <c r="X32" s="20">
        <v>27802947</v>
      </c>
      <c r="Y32" s="20">
        <v>21156008</v>
      </c>
      <c r="Z32" s="21">
        <v>76.09</v>
      </c>
      <c r="AA32" s="22">
        <v>27802947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20311612</v>
      </c>
      <c r="H33" s="20">
        <v>25529756</v>
      </c>
      <c r="I33" s="20">
        <v>148226003</v>
      </c>
      <c r="J33" s="20">
        <v>148226003</v>
      </c>
      <c r="K33" s="20">
        <v>25529756</v>
      </c>
      <c r="L33" s="20">
        <v>148226003</v>
      </c>
      <c r="M33" s="20">
        <v>148226003</v>
      </c>
      <c r="N33" s="20">
        <v>148226003</v>
      </c>
      <c r="O33" s="20">
        <v>148226003</v>
      </c>
      <c r="P33" s="20">
        <v>148226003</v>
      </c>
      <c r="Q33" s="20">
        <v>148226003</v>
      </c>
      <c r="R33" s="20">
        <v>148226003</v>
      </c>
      <c r="S33" s="20">
        <v>148226003</v>
      </c>
      <c r="T33" s="20">
        <v>148226003</v>
      </c>
      <c r="U33" s="20"/>
      <c r="V33" s="20">
        <v>148226003</v>
      </c>
      <c r="W33" s="20">
        <v>148226003</v>
      </c>
      <c r="X33" s="20"/>
      <c r="Y33" s="20">
        <v>148226003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29726995</v>
      </c>
      <c r="D34" s="29">
        <f>SUM(D29:D33)</f>
        <v>29726995</v>
      </c>
      <c r="E34" s="30">
        <f t="shared" si="3"/>
        <v>27802947</v>
      </c>
      <c r="F34" s="31">
        <f t="shared" si="3"/>
        <v>27802947</v>
      </c>
      <c r="G34" s="31">
        <f t="shared" si="3"/>
        <v>34120292</v>
      </c>
      <c r="H34" s="31">
        <f t="shared" si="3"/>
        <v>53515287</v>
      </c>
      <c r="I34" s="31">
        <f t="shared" si="3"/>
        <v>202110587</v>
      </c>
      <c r="J34" s="31">
        <f t="shared" si="3"/>
        <v>202110587</v>
      </c>
      <c r="K34" s="31">
        <f t="shared" si="3"/>
        <v>73537160</v>
      </c>
      <c r="L34" s="31">
        <f t="shared" si="3"/>
        <v>191501842</v>
      </c>
      <c r="M34" s="31">
        <f t="shared" si="3"/>
        <v>189709972</v>
      </c>
      <c r="N34" s="31">
        <f t="shared" si="3"/>
        <v>189709972</v>
      </c>
      <c r="O34" s="31">
        <f t="shared" si="3"/>
        <v>206836327</v>
      </c>
      <c r="P34" s="31">
        <f t="shared" si="3"/>
        <v>208695706</v>
      </c>
      <c r="Q34" s="31">
        <f t="shared" si="3"/>
        <v>238512897</v>
      </c>
      <c r="R34" s="31">
        <f t="shared" si="3"/>
        <v>238512897</v>
      </c>
      <c r="S34" s="31">
        <f t="shared" si="3"/>
        <v>197184958</v>
      </c>
      <c r="T34" s="31">
        <f t="shared" si="3"/>
        <v>197184958</v>
      </c>
      <c r="U34" s="31">
        <f t="shared" si="3"/>
        <v>0</v>
      </c>
      <c r="V34" s="31">
        <f t="shared" si="3"/>
        <v>197184958</v>
      </c>
      <c r="W34" s="31">
        <f t="shared" si="3"/>
        <v>197184958</v>
      </c>
      <c r="X34" s="31">
        <f t="shared" si="3"/>
        <v>27802947</v>
      </c>
      <c r="Y34" s="31">
        <f t="shared" si="3"/>
        <v>169382011</v>
      </c>
      <c r="Z34" s="32">
        <f>+IF(X34&lt;&gt;0,+(Y34/X34)*100,0)</f>
        <v>609.2232273075225</v>
      </c>
      <c r="AA34" s="33">
        <f>SUM(AA29:AA33)</f>
        <v>27802947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3059000</v>
      </c>
      <c r="D38" s="18">
        <v>3059000</v>
      </c>
      <c r="E38" s="19">
        <v>3252000</v>
      </c>
      <c r="F38" s="20">
        <v>3252000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3252000</v>
      </c>
      <c r="Y38" s="20">
        <v>-3252000</v>
      </c>
      <c r="Z38" s="21">
        <v>-100</v>
      </c>
      <c r="AA38" s="22">
        <v>3252000</v>
      </c>
    </row>
    <row r="39" spans="1:27" ht="13.5">
      <c r="A39" s="27" t="s">
        <v>61</v>
      </c>
      <c r="B39" s="35"/>
      <c r="C39" s="29">
        <f aca="true" t="shared" si="4" ref="C39:Y39">SUM(C37:C38)</f>
        <v>3059000</v>
      </c>
      <c r="D39" s="29">
        <f>SUM(D37:D38)</f>
        <v>3059000</v>
      </c>
      <c r="E39" s="36">
        <f t="shared" si="4"/>
        <v>3252000</v>
      </c>
      <c r="F39" s="37">
        <f t="shared" si="4"/>
        <v>3252000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3252000</v>
      </c>
      <c r="Y39" s="37">
        <f t="shared" si="4"/>
        <v>-3252000</v>
      </c>
      <c r="Z39" s="38">
        <f>+IF(X39&lt;&gt;0,+(Y39/X39)*100,0)</f>
        <v>-100</v>
      </c>
      <c r="AA39" s="39">
        <f>SUM(AA37:AA38)</f>
        <v>3252000</v>
      </c>
    </row>
    <row r="40" spans="1:27" ht="13.5">
      <c r="A40" s="27" t="s">
        <v>62</v>
      </c>
      <c r="B40" s="28"/>
      <c r="C40" s="29">
        <f aca="true" t="shared" si="5" ref="C40:Y40">+C34+C39</f>
        <v>32785995</v>
      </c>
      <c r="D40" s="29">
        <f>+D34+D39</f>
        <v>32785995</v>
      </c>
      <c r="E40" s="30">
        <f t="shared" si="5"/>
        <v>31054947</v>
      </c>
      <c r="F40" s="31">
        <f t="shared" si="5"/>
        <v>31054947</v>
      </c>
      <c r="G40" s="31">
        <f t="shared" si="5"/>
        <v>34120292</v>
      </c>
      <c r="H40" s="31">
        <f t="shared" si="5"/>
        <v>53515287</v>
      </c>
      <c r="I40" s="31">
        <f t="shared" si="5"/>
        <v>202110587</v>
      </c>
      <c r="J40" s="31">
        <f t="shared" si="5"/>
        <v>202110587</v>
      </c>
      <c r="K40" s="31">
        <f t="shared" si="5"/>
        <v>73537160</v>
      </c>
      <c r="L40" s="31">
        <f t="shared" si="5"/>
        <v>191501842</v>
      </c>
      <c r="M40" s="31">
        <f t="shared" si="5"/>
        <v>189709972</v>
      </c>
      <c r="N40" s="31">
        <f t="shared" si="5"/>
        <v>189709972</v>
      </c>
      <c r="O40" s="31">
        <f t="shared" si="5"/>
        <v>206836327</v>
      </c>
      <c r="P40" s="31">
        <f t="shared" si="5"/>
        <v>208695706</v>
      </c>
      <c r="Q40" s="31">
        <f t="shared" si="5"/>
        <v>238512897</v>
      </c>
      <c r="R40" s="31">
        <f t="shared" si="5"/>
        <v>238512897</v>
      </c>
      <c r="S40" s="31">
        <f t="shared" si="5"/>
        <v>197184958</v>
      </c>
      <c r="T40" s="31">
        <f t="shared" si="5"/>
        <v>197184958</v>
      </c>
      <c r="U40" s="31">
        <f t="shared" si="5"/>
        <v>0</v>
      </c>
      <c r="V40" s="31">
        <f t="shared" si="5"/>
        <v>197184958</v>
      </c>
      <c r="W40" s="31">
        <f t="shared" si="5"/>
        <v>197184958</v>
      </c>
      <c r="X40" s="31">
        <f t="shared" si="5"/>
        <v>31054947</v>
      </c>
      <c r="Y40" s="31">
        <f t="shared" si="5"/>
        <v>166130011</v>
      </c>
      <c r="Z40" s="32">
        <f>+IF(X40&lt;&gt;0,+(Y40/X40)*100,0)</f>
        <v>534.9550620711091</v>
      </c>
      <c r="AA40" s="33">
        <f>+AA34+AA39</f>
        <v>31054947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325434084</v>
      </c>
      <c r="D42" s="43">
        <f>+D25-D40</f>
        <v>325434084</v>
      </c>
      <c r="E42" s="44">
        <f t="shared" si="6"/>
        <v>574351712</v>
      </c>
      <c r="F42" s="45">
        <f t="shared" si="6"/>
        <v>420104292</v>
      </c>
      <c r="G42" s="45">
        <f t="shared" si="6"/>
        <v>403728313</v>
      </c>
      <c r="H42" s="45">
        <f t="shared" si="6"/>
        <v>424802107</v>
      </c>
      <c r="I42" s="45">
        <f t="shared" si="6"/>
        <v>361461529</v>
      </c>
      <c r="J42" s="45">
        <f t="shared" si="6"/>
        <v>361461529</v>
      </c>
      <c r="K42" s="45">
        <f t="shared" si="6"/>
        <v>526392939</v>
      </c>
      <c r="L42" s="45">
        <f t="shared" si="6"/>
        <v>321770819</v>
      </c>
      <c r="M42" s="45">
        <f t="shared" si="6"/>
        <v>359521698</v>
      </c>
      <c r="N42" s="45">
        <f t="shared" si="6"/>
        <v>359521698</v>
      </c>
      <c r="O42" s="45">
        <f t="shared" si="6"/>
        <v>404850593</v>
      </c>
      <c r="P42" s="45">
        <f t="shared" si="6"/>
        <v>396332531</v>
      </c>
      <c r="Q42" s="45">
        <f t="shared" si="6"/>
        <v>436068210</v>
      </c>
      <c r="R42" s="45">
        <f t="shared" si="6"/>
        <v>436068210</v>
      </c>
      <c r="S42" s="45">
        <f t="shared" si="6"/>
        <v>444548946</v>
      </c>
      <c r="T42" s="45">
        <f t="shared" si="6"/>
        <v>444548946</v>
      </c>
      <c r="U42" s="45">
        <f t="shared" si="6"/>
        <v>0</v>
      </c>
      <c r="V42" s="45">
        <f t="shared" si="6"/>
        <v>444548946</v>
      </c>
      <c r="W42" s="45">
        <f t="shared" si="6"/>
        <v>444548946</v>
      </c>
      <c r="X42" s="45">
        <f t="shared" si="6"/>
        <v>420104292</v>
      </c>
      <c r="Y42" s="45">
        <f t="shared" si="6"/>
        <v>24444654</v>
      </c>
      <c r="Z42" s="46">
        <f>+IF(X42&lt;&gt;0,+(Y42/X42)*100,0)</f>
        <v>5.818710845258396</v>
      </c>
      <c r="AA42" s="47">
        <f>+AA25-AA40</f>
        <v>420104292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325434084</v>
      </c>
      <c r="D45" s="18">
        <v>325434084</v>
      </c>
      <c r="E45" s="19">
        <v>574351712</v>
      </c>
      <c r="F45" s="20">
        <v>420104291</v>
      </c>
      <c r="G45" s="20">
        <v>403728314</v>
      </c>
      <c r="H45" s="20">
        <v>424802107</v>
      </c>
      <c r="I45" s="20">
        <v>361461529</v>
      </c>
      <c r="J45" s="20">
        <v>361461529</v>
      </c>
      <c r="K45" s="20">
        <v>526392939</v>
      </c>
      <c r="L45" s="20">
        <v>321770819</v>
      </c>
      <c r="M45" s="20">
        <v>359521698</v>
      </c>
      <c r="N45" s="20">
        <v>359521698</v>
      </c>
      <c r="O45" s="20">
        <v>404850593</v>
      </c>
      <c r="P45" s="20">
        <v>73718113</v>
      </c>
      <c r="Q45" s="20"/>
      <c r="R45" s="20"/>
      <c r="S45" s="20">
        <v>444548945</v>
      </c>
      <c r="T45" s="20">
        <v>444548945</v>
      </c>
      <c r="U45" s="20"/>
      <c r="V45" s="20">
        <v>444548945</v>
      </c>
      <c r="W45" s="20">
        <v>444548945</v>
      </c>
      <c r="X45" s="20">
        <v>420104291</v>
      </c>
      <c r="Y45" s="20">
        <v>24444654</v>
      </c>
      <c r="Z45" s="48">
        <v>5.82</v>
      </c>
      <c r="AA45" s="22">
        <v>420104291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>
        <v>322614418</v>
      </c>
      <c r="Q46" s="20">
        <v>436068209</v>
      </c>
      <c r="R46" s="20">
        <v>436068209</v>
      </c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325434084</v>
      </c>
      <c r="D48" s="51">
        <f>SUM(D45:D47)</f>
        <v>325434084</v>
      </c>
      <c r="E48" s="52">
        <f t="shared" si="7"/>
        <v>574351712</v>
      </c>
      <c r="F48" s="53">
        <f t="shared" si="7"/>
        <v>420104291</v>
      </c>
      <c r="G48" s="53">
        <f t="shared" si="7"/>
        <v>403728314</v>
      </c>
      <c r="H48" s="53">
        <f t="shared" si="7"/>
        <v>424802107</v>
      </c>
      <c r="I48" s="53">
        <f t="shared" si="7"/>
        <v>361461529</v>
      </c>
      <c r="J48" s="53">
        <f t="shared" si="7"/>
        <v>361461529</v>
      </c>
      <c r="K48" s="53">
        <f t="shared" si="7"/>
        <v>526392939</v>
      </c>
      <c r="L48" s="53">
        <f t="shared" si="7"/>
        <v>321770819</v>
      </c>
      <c r="M48" s="53">
        <f t="shared" si="7"/>
        <v>359521698</v>
      </c>
      <c r="N48" s="53">
        <f t="shared" si="7"/>
        <v>359521698</v>
      </c>
      <c r="O48" s="53">
        <f t="shared" si="7"/>
        <v>404850593</v>
      </c>
      <c r="P48" s="53">
        <f t="shared" si="7"/>
        <v>396332531</v>
      </c>
      <c r="Q48" s="53">
        <f t="shared" si="7"/>
        <v>436068209</v>
      </c>
      <c r="R48" s="53">
        <f t="shared" si="7"/>
        <v>436068209</v>
      </c>
      <c r="S48" s="53">
        <f t="shared" si="7"/>
        <v>444548945</v>
      </c>
      <c r="T48" s="53">
        <f t="shared" si="7"/>
        <v>444548945</v>
      </c>
      <c r="U48" s="53">
        <f t="shared" si="7"/>
        <v>0</v>
      </c>
      <c r="V48" s="53">
        <f t="shared" si="7"/>
        <v>444548945</v>
      </c>
      <c r="W48" s="53">
        <f t="shared" si="7"/>
        <v>444548945</v>
      </c>
      <c r="X48" s="53">
        <f t="shared" si="7"/>
        <v>420104291</v>
      </c>
      <c r="Y48" s="53">
        <f t="shared" si="7"/>
        <v>24444654</v>
      </c>
      <c r="Z48" s="54">
        <f>+IF(X48&lt;&gt;0,+(Y48/X48)*100,0)</f>
        <v>5.81871085910903</v>
      </c>
      <c r="AA48" s="55">
        <f>SUM(AA45:AA47)</f>
        <v>420104291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43104959</v>
      </c>
      <c r="D6" s="18">
        <v>43104959</v>
      </c>
      <c r="E6" s="19">
        <v>4560000</v>
      </c>
      <c r="F6" s="20">
        <v>4560000</v>
      </c>
      <c r="G6" s="20">
        <v>44655732</v>
      </c>
      <c r="H6" s="20">
        <v>27180291</v>
      </c>
      <c r="I6" s="20">
        <v>30624725</v>
      </c>
      <c r="J6" s="20">
        <v>30624725</v>
      </c>
      <c r="K6" s="20">
        <v>1134832</v>
      </c>
      <c r="L6" s="20">
        <v>29329078</v>
      </c>
      <c r="M6" s="20">
        <v>8274199</v>
      </c>
      <c r="N6" s="20">
        <v>8274199</v>
      </c>
      <c r="O6" s="20">
        <v>12505090</v>
      </c>
      <c r="P6" s="20">
        <v>1933513</v>
      </c>
      <c r="Q6" s="20">
        <v>14625856</v>
      </c>
      <c r="R6" s="20">
        <v>14625856</v>
      </c>
      <c r="S6" s="20">
        <v>4927959</v>
      </c>
      <c r="T6" s="20">
        <v>4927959</v>
      </c>
      <c r="U6" s="20">
        <v>4927959</v>
      </c>
      <c r="V6" s="20">
        <v>4927959</v>
      </c>
      <c r="W6" s="20">
        <v>4927959</v>
      </c>
      <c r="X6" s="20">
        <v>4560000</v>
      </c>
      <c r="Y6" s="20">
        <v>367959</v>
      </c>
      <c r="Z6" s="21">
        <v>8.07</v>
      </c>
      <c r="AA6" s="22">
        <v>4560000</v>
      </c>
    </row>
    <row r="7" spans="1:27" ht="13.5">
      <c r="A7" s="23" t="s">
        <v>34</v>
      </c>
      <c r="B7" s="17"/>
      <c r="C7" s="18"/>
      <c r="D7" s="18"/>
      <c r="E7" s="19">
        <v>31000000</v>
      </c>
      <c r="F7" s="20">
        <v>31000000</v>
      </c>
      <c r="G7" s="20">
        <v>42584051</v>
      </c>
      <c r="H7" s="20">
        <v>42584051</v>
      </c>
      <c r="I7" s="20">
        <v>42584051</v>
      </c>
      <c r="J7" s="20">
        <v>42584051</v>
      </c>
      <c r="K7" s="20">
        <v>53203970</v>
      </c>
      <c r="L7" s="20">
        <v>53203970</v>
      </c>
      <c r="M7" s="20">
        <v>36760048</v>
      </c>
      <c r="N7" s="20">
        <v>36760048</v>
      </c>
      <c r="O7" s="20">
        <v>62136783</v>
      </c>
      <c r="P7" s="20">
        <v>62136783</v>
      </c>
      <c r="Q7" s="20">
        <v>62136783</v>
      </c>
      <c r="R7" s="20">
        <v>62136783</v>
      </c>
      <c r="S7" s="20">
        <v>62136783</v>
      </c>
      <c r="T7" s="20">
        <v>62136783</v>
      </c>
      <c r="U7" s="20">
        <v>62136783</v>
      </c>
      <c r="V7" s="20">
        <v>62136783</v>
      </c>
      <c r="W7" s="20">
        <v>62136783</v>
      </c>
      <c r="X7" s="20">
        <v>31000000</v>
      </c>
      <c r="Y7" s="20">
        <v>31136783</v>
      </c>
      <c r="Z7" s="21">
        <v>100.44</v>
      </c>
      <c r="AA7" s="22">
        <v>31000000</v>
      </c>
    </row>
    <row r="8" spans="1:27" ht="13.5">
      <c r="A8" s="23" t="s">
        <v>35</v>
      </c>
      <c r="B8" s="17"/>
      <c r="C8" s="18">
        <v>1881625</v>
      </c>
      <c r="D8" s="18">
        <v>1881625</v>
      </c>
      <c r="E8" s="19">
        <v>4700000</v>
      </c>
      <c r="F8" s="20">
        <v>4700000</v>
      </c>
      <c r="G8" s="20">
        <v>4937206</v>
      </c>
      <c r="H8" s="20">
        <v>5941976</v>
      </c>
      <c r="I8" s="20">
        <v>6816143</v>
      </c>
      <c r="J8" s="20">
        <v>6816143</v>
      </c>
      <c r="K8" s="20">
        <v>7789888</v>
      </c>
      <c r="L8" s="20">
        <v>8722862</v>
      </c>
      <c r="M8" s="20">
        <v>3960478</v>
      </c>
      <c r="N8" s="20">
        <v>3960478</v>
      </c>
      <c r="O8" s="20">
        <v>9549244</v>
      </c>
      <c r="P8" s="20">
        <v>10893987</v>
      </c>
      <c r="Q8" s="20">
        <v>11067544</v>
      </c>
      <c r="R8" s="20">
        <v>11067544</v>
      </c>
      <c r="S8" s="20">
        <v>10375533</v>
      </c>
      <c r="T8" s="20">
        <v>10375533</v>
      </c>
      <c r="U8" s="20">
        <v>10375533</v>
      </c>
      <c r="V8" s="20">
        <v>10375533</v>
      </c>
      <c r="W8" s="20">
        <v>10375533</v>
      </c>
      <c r="X8" s="20">
        <v>4700000</v>
      </c>
      <c r="Y8" s="20">
        <v>5675533</v>
      </c>
      <c r="Z8" s="21">
        <v>120.76</v>
      </c>
      <c r="AA8" s="22">
        <v>4700000</v>
      </c>
    </row>
    <row r="9" spans="1:27" ht="13.5">
      <c r="A9" s="23" t="s">
        <v>36</v>
      </c>
      <c r="B9" s="17"/>
      <c r="C9" s="18">
        <v>21935569</v>
      </c>
      <c r="D9" s="18">
        <v>21935569</v>
      </c>
      <c r="E9" s="19">
        <v>11100000</v>
      </c>
      <c r="F9" s="20">
        <v>11100000</v>
      </c>
      <c r="G9" s="20">
        <v>13875393</v>
      </c>
      <c r="H9" s="20">
        <v>16527487</v>
      </c>
      <c r="I9" s="20">
        <v>17401512</v>
      </c>
      <c r="J9" s="20">
        <v>17401512</v>
      </c>
      <c r="K9" s="20">
        <v>16059934</v>
      </c>
      <c r="L9" s="20">
        <v>11514301</v>
      </c>
      <c r="M9" s="20">
        <v>13992237</v>
      </c>
      <c r="N9" s="20">
        <v>13992237</v>
      </c>
      <c r="O9" s="20">
        <v>15823364</v>
      </c>
      <c r="P9" s="20">
        <v>18919081</v>
      </c>
      <c r="Q9" s="20">
        <v>16887211</v>
      </c>
      <c r="R9" s="20">
        <v>16887211</v>
      </c>
      <c r="S9" s="20">
        <v>29091972</v>
      </c>
      <c r="T9" s="20">
        <v>29091972</v>
      </c>
      <c r="U9" s="20">
        <v>29091972</v>
      </c>
      <c r="V9" s="20">
        <v>29091972</v>
      </c>
      <c r="W9" s="20">
        <v>29091972</v>
      </c>
      <c r="X9" s="20">
        <v>11100000</v>
      </c>
      <c r="Y9" s="20">
        <v>17991972</v>
      </c>
      <c r="Z9" s="21">
        <v>162.09</v>
      </c>
      <c r="AA9" s="22">
        <v>11100000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65426</v>
      </c>
      <c r="D11" s="18">
        <v>65426</v>
      </c>
      <c r="E11" s="19">
        <v>67000</v>
      </c>
      <c r="F11" s="20">
        <v>67000</v>
      </c>
      <c r="G11" s="20">
        <v>91824</v>
      </c>
      <c r="H11" s="20">
        <v>65426</v>
      </c>
      <c r="I11" s="20">
        <v>65426</v>
      </c>
      <c r="J11" s="20">
        <v>65426</v>
      </c>
      <c r="K11" s="20">
        <v>65426</v>
      </c>
      <c r="L11" s="20">
        <v>65426</v>
      </c>
      <c r="M11" s="20">
        <v>91824</v>
      </c>
      <c r="N11" s="20">
        <v>91824</v>
      </c>
      <c r="O11" s="20">
        <v>65426</v>
      </c>
      <c r="P11" s="20">
        <v>65426</v>
      </c>
      <c r="Q11" s="20">
        <v>65426</v>
      </c>
      <c r="R11" s="20">
        <v>65426</v>
      </c>
      <c r="S11" s="20">
        <v>65426</v>
      </c>
      <c r="T11" s="20">
        <v>65426</v>
      </c>
      <c r="U11" s="20">
        <v>65426</v>
      </c>
      <c r="V11" s="20">
        <v>65426</v>
      </c>
      <c r="W11" s="20">
        <v>65426</v>
      </c>
      <c r="X11" s="20">
        <v>67000</v>
      </c>
      <c r="Y11" s="20">
        <v>-1574</v>
      </c>
      <c r="Z11" s="21">
        <v>-2.35</v>
      </c>
      <c r="AA11" s="22">
        <v>67000</v>
      </c>
    </row>
    <row r="12" spans="1:27" ht="13.5">
      <c r="A12" s="27" t="s">
        <v>39</v>
      </c>
      <c r="B12" s="28"/>
      <c r="C12" s="29">
        <f aca="true" t="shared" si="0" ref="C12:Y12">SUM(C6:C11)</f>
        <v>66987579</v>
      </c>
      <c r="D12" s="29">
        <f>SUM(D6:D11)</f>
        <v>66987579</v>
      </c>
      <c r="E12" s="30">
        <f t="shared" si="0"/>
        <v>51427000</v>
      </c>
      <c r="F12" s="31">
        <f t="shared" si="0"/>
        <v>51427000</v>
      </c>
      <c r="G12" s="31">
        <f t="shared" si="0"/>
        <v>106144206</v>
      </c>
      <c r="H12" s="31">
        <f t="shared" si="0"/>
        <v>92299231</v>
      </c>
      <c r="I12" s="31">
        <f t="shared" si="0"/>
        <v>97491857</v>
      </c>
      <c r="J12" s="31">
        <f t="shared" si="0"/>
        <v>97491857</v>
      </c>
      <c r="K12" s="31">
        <f t="shared" si="0"/>
        <v>78254050</v>
      </c>
      <c r="L12" s="31">
        <f t="shared" si="0"/>
        <v>102835637</v>
      </c>
      <c r="M12" s="31">
        <f t="shared" si="0"/>
        <v>63078786</v>
      </c>
      <c r="N12" s="31">
        <f t="shared" si="0"/>
        <v>63078786</v>
      </c>
      <c r="O12" s="31">
        <f t="shared" si="0"/>
        <v>100079907</v>
      </c>
      <c r="P12" s="31">
        <f t="shared" si="0"/>
        <v>93948790</v>
      </c>
      <c r="Q12" s="31">
        <f t="shared" si="0"/>
        <v>104782820</v>
      </c>
      <c r="R12" s="31">
        <f t="shared" si="0"/>
        <v>104782820</v>
      </c>
      <c r="S12" s="31">
        <f t="shared" si="0"/>
        <v>106597673</v>
      </c>
      <c r="T12" s="31">
        <f t="shared" si="0"/>
        <v>106597673</v>
      </c>
      <c r="U12" s="31">
        <f t="shared" si="0"/>
        <v>106597673</v>
      </c>
      <c r="V12" s="31">
        <f t="shared" si="0"/>
        <v>106597673</v>
      </c>
      <c r="W12" s="31">
        <f t="shared" si="0"/>
        <v>106597673</v>
      </c>
      <c r="X12" s="31">
        <f t="shared" si="0"/>
        <v>51427000</v>
      </c>
      <c r="Y12" s="31">
        <f t="shared" si="0"/>
        <v>55170673</v>
      </c>
      <c r="Z12" s="32">
        <f>+IF(X12&lt;&gt;0,+(Y12/X12)*100,0)</f>
        <v>107.2795865984794</v>
      </c>
      <c r="AA12" s="33">
        <f>SUM(AA6:AA11)</f>
        <v>51427000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3200000</v>
      </c>
      <c r="F16" s="20">
        <v>3200000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3200000</v>
      </c>
      <c r="Y16" s="24">
        <v>-3200000</v>
      </c>
      <c r="Z16" s="25">
        <v>-100</v>
      </c>
      <c r="AA16" s="26">
        <v>3200000</v>
      </c>
    </row>
    <row r="17" spans="1:27" ht="13.5">
      <c r="A17" s="23" t="s">
        <v>43</v>
      </c>
      <c r="B17" s="17"/>
      <c r="C17" s="18">
        <v>3254850</v>
      </c>
      <c r="D17" s="18">
        <v>3254850</v>
      </c>
      <c r="E17" s="19"/>
      <c r="F17" s="20"/>
      <c r="G17" s="20">
        <v>3254850</v>
      </c>
      <c r="H17" s="20">
        <v>3254850</v>
      </c>
      <c r="I17" s="20">
        <v>3254850</v>
      </c>
      <c r="J17" s="20">
        <v>3254850</v>
      </c>
      <c r="K17" s="20">
        <v>3254850</v>
      </c>
      <c r="L17" s="20">
        <v>3254850</v>
      </c>
      <c r="M17" s="20">
        <v>3254850</v>
      </c>
      <c r="N17" s="20">
        <v>3254850</v>
      </c>
      <c r="O17" s="20">
        <v>3254850</v>
      </c>
      <c r="P17" s="20">
        <v>3254850</v>
      </c>
      <c r="Q17" s="20">
        <v>3254850</v>
      </c>
      <c r="R17" s="20">
        <v>3254850</v>
      </c>
      <c r="S17" s="20">
        <v>3254850</v>
      </c>
      <c r="T17" s="20">
        <v>3254850</v>
      </c>
      <c r="U17" s="20">
        <v>3254850</v>
      </c>
      <c r="V17" s="20">
        <v>3254850</v>
      </c>
      <c r="W17" s="20">
        <v>3254850</v>
      </c>
      <c r="X17" s="20"/>
      <c r="Y17" s="20">
        <v>3254850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285501228</v>
      </c>
      <c r="D19" s="18">
        <v>285501228</v>
      </c>
      <c r="E19" s="19">
        <v>391967211</v>
      </c>
      <c r="F19" s="20">
        <v>391967211</v>
      </c>
      <c r="G19" s="20">
        <v>360783818</v>
      </c>
      <c r="H19" s="20">
        <v>359946736</v>
      </c>
      <c r="I19" s="20">
        <v>361851165</v>
      </c>
      <c r="J19" s="20">
        <v>361851165</v>
      </c>
      <c r="K19" s="20">
        <v>366422017</v>
      </c>
      <c r="L19" s="20">
        <v>294974304</v>
      </c>
      <c r="M19" s="20">
        <v>380441132</v>
      </c>
      <c r="N19" s="20">
        <v>380441132</v>
      </c>
      <c r="O19" s="20">
        <v>292107156</v>
      </c>
      <c r="P19" s="20">
        <v>301953395</v>
      </c>
      <c r="Q19" s="20">
        <v>305710217</v>
      </c>
      <c r="R19" s="20">
        <v>305710217</v>
      </c>
      <c r="S19" s="20">
        <v>318339881</v>
      </c>
      <c r="T19" s="20">
        <v>318339881</v>
      </c>
      <c r="U19" s="20">
        <v>318339881</v>
      </c>
      <c r="V19" s="20">
        <v>318339881</v>
      </c>
      <c r="W19" s="20">
        <v>318339881</v>
      </c>
      <c r="X19" s="20">
        <v>391967211</v>
      </c>
      <c r="Y19" s="20">
        <v>-73627330</v>
      </c>
      <c r="Z19" s="21">
        <v>-18.78</v>
      </c>
      <c r="AA19" s="22">
        <v>391967211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377620</v>
      </c>
      <c r="D22" s="18">
        <v>377620</v>
      </c>
      <c r="E22" s="19"/>
      <c r="F22" s="20"/>
      <c r="G22" s="20">
        <v>27821</v>
      </c>
      <c r="H22" s="20">
        <v>27821</v>
      </c>
      <c r="I22" s="20">
        <v>16080</v>
      </c>
      <c r="J22" s="20">
        <v>16080</v>
      </c>
      <c r="K22" s="20">
        <v>16080</v>
      </c>
      <c r="L22" s="20">
        <v>16080</v>
      </c>
      <c r="M22" s="20">
        <v>16080</v>
      </c>
      <c r="N22" s="20">
        <v>16080</v>
      </c>
      <c r="O22" s="20">
        <v>377620</v>
      </c>
      <c r="P22" s="20">
        <v>895019</v>
      </c>
      <c r="Q22" s="20">
        <v>377620</v>
      </c>
      <c r="R22" s="20">
        <v>377620</v>
      </c>
      <c r="S22" s="20">
        <v>895019</v>
      </c>
      <c r="T22" s="20">
        <v>895019</v>
      </c>
      <c r="U22" s="20">
        <v>895019</v>
      </c>
      <c r="V22" s="20">
        <v>895019</v>
      </c>
      <c r="W22" s="20">
        <v>895019</v>
      </c>
      <c r="X22" s="20"/>
      <c r="Y22" s="20">
        <v>895019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289133698</v>
      </c>
      <c r="D24" s="29">
        <f>SUM(D15:D23)</f>
        <v>289133698</v>
      </c>
      <c r="E24" s="36">
        <f t="shared" si="1"/>
        <v>395167211</v>
      </c>
      <c r="F24" s="37">
        <f t="shared" si="1"/>
        <v>395167211</v>
      </c>
      <c r="G24" s="37">
        <f t="shared" si="1"/>
        <v>364066489</v>
      </c>
      <c r="H24" s="37">
        <f t="shared" si="1"/>
        <v>363229407</v>
      </c>
      <c r="I24" s="37">
        <f t="shared" si="1"/>
        <v>365122095</v>
      </c>
      <c r="J24" s="37">
        <f t="shared" si="1"/>
        <v>365122095</v>
      </c>
      <c r="K24" s="37">
        <f t="shared" si="1"/>
        <v>369692947</v>
      </c>
      <c r="L24" s="37">
        <f t="shared" si="1"/>
        <v>298245234</v>
      </c>
      <c r="M24" s="37">
        <f t="shared" si="1"/>
        <v>383712062</v>
      </c>
      <c r="N24" s="37">
        <f t="shared" si="1"/>
        <v>383712062</v>
      </c>
      <c r="O24" s="37">
        <f t="shared" si="1"/>
        <v>295739626</v>
      </c>
      <c r="P24" s="37">
        <f t="shared" si="1"/>
        <v>306103264</v>
      </c>
      <c r="Q24" s="37">
        <f t="shared" si="1"/>
        <v>309342687</v>
      </c>
      <c r="R24" s="37">
        <f t="shared" si="1"/>
        <v>309342687</v>
      </c>
      <c r="S24" s="37">
        <f t="shared" si="1"/>
        <v>322489750</v>
      </c>
      <c r="T24" s="37">
        <f t="shared" si="1"/>
        <v>322489750</v>
      </c>
      <c r="U24" s="37">
        <f t="shared" si="1"/>
        <v>322489750</v>
      </c>
      <c r="V24" s="37">
        <f t="shared" si="1"/>
        <v>322489750</v>
      </c>
      <c r="W24" s="37">
        <f t="shared" si="1"/>
        <v>322489750</v>
      </c>
      <c r="X24" s="37">
        <f t="shared" si="1"/>
        <v>395167211</v>
      </c>
      <c r="Y24" s="37">
        <f t="shared" si="1"/>
        <v>-72677461</v>
      </c>
      <c r="Z24" s="38">
        <f>+IF(X24&lt;&gt;0,+(Y24/X24)*100,0)</f>
        <v>-18.391571713676417</v>
      </c>
      <c r="AA24" s="39">
        <f>SUM(AA15:AA23)</f>
        <v>395167211</v>
      </c>
    </row>
    <row r="25" spans="1:27" ht="13.5">
      <c r="A25" s="27" t="s">
        <v>51</v>
      </c>
      <c r="B25" s="28"/>
      <c r="C25" s="29">
        <f aca="true" t="shared" si="2" ref="C25:Y25">+C12+C24</f>
        <v>356121277</v>
      </c>
      <c r="D25" s="29">
        <f>+D12+D24</f>
        <v>356121277</v>
      </c>
      <c r="E25" s="30">
        <f t="shared" si="2"/>
        <v>446594211</v>
      </c>
      <c r="F25" s="31">
        <f t="shared" si="2"/>
        <v>446594211</v>
      </c>
      <c r="G25" s="31">
        <f t="shared" si="2"/>
        <v>470210695</v>
      </c>
      <c r="H25" s="31">
        <f t="shared" si="2"/>
        <v>455528638</v>
      </c>
      <c r="I25" s="31">
        <f t="shared" si="2"/>
        <v>462613952</v>
      </c>
      <c r="J25" s="31">
        <f t="shared" si="2"/>
        <v>462613952</v>
      </c>
      <c r="K25" s="31">
        <f t="shared" si="2"/>
        <v>447946997</v>
      </c>
      <c r="L25" s="31">
        <f t="shared" si="2"/>
        <v>401080871</v>
      </c>
      <c r="M25" s="31">
        <f t="shared" si="2"/>
        <v>446790848</v>
      </c>
      <c r="N25" s="31">
        <f t="shared" si="2"/>
        <v>446790848</v>
      </c>
      <c r="O25" s="31">
        <f t="shared" si="2"/>
        <v>395819533</v>
      </c>
      <c r="P25" s="31">
        <f t="shared" si="2"/>
        <v>400052054</v>
      </c>
      <c r="Q25" s="31">
        <f t="shared" si="2"/>
        <v>414125507</v>
      </c>
      <c r="R25" s="31">
        <f t="shared" si="2"/>
        <v>414125507</v>
      </c>
      <c r="S25" s="31">
        <f t="shared" si="2"/>
        <v>429087423</v>
      </c>
      <c r="T25" s="31">
        <f t="shared" si="2"/>
        <v>429087423</v>
      </c>
      <c r="U25" s="31">
        <f t="shared" si="2"/>
        <v>429087423</v>
      </c>
      <c r="V25" s="31">
        <f t="shared" si="2"/>
        <v>429087423</v>
      </c>
      <c r="W25" s="31">
        <f t="shared" si="2"/>
        <v>429087423</v>
      </c>
      <c r="X25" s="31">
        <f t="shared" si="2"/>
        <v>446594211</v>
      </c>
      <c r="Y25" s="31">
        <f t="shared" si="2"/>
        <v>-17506788</v>
      </c>
      <c r="Z25" s="32">
        <f>+IF(X25&lt;&gt;0,+(Y25/X25)*100,0)</f>
        <v>-3.920066039548372</v>
      </c>
      <c r="AA25" s="33">
        <f>+AA12+AA24</f>
        <v>446594211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87000</v>
      </c>
      <c r="F30" s="20">
        <v>87000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87000</v>
      </c>
      <c r="Y30" s="20">
        <v>-87000</v>
      </c>
      <c r="Z30" s="21">
        <v>-100</v>
      </c>
      <c r="AA30" s="22">
        <v>87000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17905265</v>
      </c>
      <c r="D32" s="18">
        <v>17905265</v>
      </c>
      <c r="E32" s="19">
        <v>6700000</v>
      </c>
      <c r="F32" s="20">
        <v>6700000</v>
      </c>
      <c r="G32" s="20">
        <v>26415759</v>
      </c>
      <c r="H32" s="20">
        <v>30564850</v>
      </c>
      <c r="I32" s="20">
        <v>28471748</v>
      </c>
      <c r="J32" s="20">
        <v>28471748</v>
      </c>
      <c r="K32" s="20">
        <v>26689525</v>
      </c>
      <c r="L32" s="20">
        <v>28312581</v>
      </c>
      <c r="M32" s="20">
        <v>16917539</v>
      </c>
      <c r="N32" s="20">
        <v>16917539</v>
      </c>
      <c r="O32" s="20">
        <v>35741999</v>
      </c>
      <c r="P32" s="20">
        <v>35730746</v>
      </c>
      <c r="Q32" s="20">
        <v>43645422</v>
      </c>
      <c r="R32" s="20">
        <v>43645422</v>
      </c>
      <c r="S32" s="20">
        <v>47824056</v>
      </c>
      <c r="T32" s="20">
        <v>47824056</v>
      </c>
      <c r="U32" s="20">
        <v>47824056</v>
      </c>
      <c r="V32" s="20">
        <v>47824056</v>
      </c>
      <c r="W32" s="20">
        <v>47824056</v>
      </c>
      <c r="X32" s="20">
        <v>6700000</v>
      </c>
      <c r="Y32" s="20">
        <v>41124056</v>
      </c>
      <c r="Z32" s="21">
        <v>613.79</v>
      </c>
      <c r="AA32" s="22">
        <v>6700000</v>
      </c>
    </row>
    <row r="33" spans="1:27" ht="13.5">
      <c r="A33" s="23" t="s">
        <v>58</v>
      </c>
      <c r="B33" s="17"/>
      <c r="C33" s="18">
        <v>971989</v>
      </c>
      <c r="D33" s="18">
        <v>971989</v>
      </c>
      <c r="E33" s="19">
        <v>567000</v>
      </c>
      <c r="F33" s="20">
        <v>567000</v>
      </c>
      <c r="G33" s="20">
        <v>696314</v>
      </c>
      <c r="H33" s="20">
        <v>971989</v>
      </c>
      <c r="I33" s="20">
        <v>971989</v>
      </c>
      <c r="J33" s="20">
        <v>971989</v>
      </c>
      <c r="K33" s="20">
        <v>971989</v>
      </c>
      <c r="L33" s="20">
        <v>971989</v>
      </c>
      <c r="M33" s="20">
        <v>971989</v>
      </c>
      <c r="N33" s="20">
        <v>971989</v>
      </c>
      <c r="O33" s="20">
        <v>971989</v>
      </c>
      <c r="P33" s="20">
        <v>971989</v>
      </c>
      <c r="Q33" s="20">
        <v>971989</v>
      </c>
      <c r="R33" s="20">
        <v>971989</v>
      </c>
      <c r="S33" s="20">
        <v>971989</v>
      </c>
      <c r="T33" s="20">
        <v>971989</v>
      </c>
      <c r="U33" s="20">
        <v>971989</v>
      </c>
      <c r="V33" s="20">
        <v>971989</v>
      </c>
      <c r="W33" s="20">
        <v>971989</v>
      </c>
      <c r="X33" s="20">
        <v>567000</v>
      </c>
      <c r="Y33" s="20">
        <v>404989</v>
      </c>
      <c r="Z33" s="21">
        <v>71.43</v>
      </c>
      <c r="AA33" s="22">
        <v>567000</v>
      </c>
    </row>
    <row r="34" spans="1:27" ht="13.5">
      <c r="A34" s="27" t="s">
        <v>59</v>
      </c>
      <c r="B34" s="28"/>
      <c r="C34" s="29">
        <f aca="true" t="shared" si="3" ref="C34:Y34">SUM(C29:C33)</f>
        <v>18877254</v>
      </c>
      <c r="D34" s="29">
        <f>SUM(D29:D33)</f>
        <v>18877254</v>
      </c>
      <c r="E34" s="30">
        <f t="shared" si="3"/>
        <v>7354000</v>
      </c>
      <c r="F34" s="31">
        <f t="shared" si="3"/>
        <v>7354000</v>
      </c>
      <c r="G34" s="31">
        <f t="shared" si="3"/>
        <v>27112073</v>
      </c>
      <c r="H34" s="31">
        <f t="shared" si="3"/>
        <v>31536839</v>
      </c>
      <c r="I34" s="31">
        <f t="shared" si="3"/>
        <v>29443737</v>
      </c>
      <c r="J34" s="31">
        <f t="shared" si="3"/>
        <v>29443737</v>
      </c>
      <c r="K34" s="31">
        <f t="shared" si="3"/>
        <v>27661514</v>
      </c>
      <c r="L34" s="31">
        <f t="shared" si="3"/>
        <v>29284570</v>
      </c>
      <c r="M34" s="31">
        <f t="shared" si="3"/>
        <v>17889528</v>
      </c>
      <c r="N34" s="31">
        <f t="shared" si="3"/>
        <v>17889528</v>
      </c>
      <c r="O34" s="31">
        <f t="shared" si="3"/>
        <v>36713988</v>
      </c>
      <c r="P34" s="31">
        <f t="shared" si="3"/>
        <v>36702735</v>
      </c>
      <c r="Q34" s="31">
        <f t="shared" si="3"/>
        <v>44617411</v>
      </c>
      <c r="R34" s="31">
        <f t="shared" si="3"/>
        <v>44617411</v>
      </c>
      <c r="S34" s="31">
        <f t="shared" si="3"/>
        <v>48796045</v>
      </c>
      <c r="T34" s="31">
        <f t="shared" si="3"/>
        <v>48796045</v>
      </c>
      <c r="U34" s="31">
        <f t="shared" si="3"/>
        <v>48796045</v>
      </c>
      <c r="V34" s="31">
        <f t="shared" si="3"/>
        <v>48796045</v>
      </c>
      <c r="W34" s="31">
        <f t="shared" si="3"/>
        <v>48796045</v>
      </c>
      <c r="X34" s="31">
        <f t="shared" si="3"/>
        <v>7354000</v>
      </c>
      <c r="Y34" s="31">
        <f t="shared" si="3"/>
        <v>41442045</v>
      </c>
      <c r="Z34" s="32">
        <f>+IF(X34&lt;&gt;0,+(Y34/X34)*100,0)</f>
        <v>563.5306635844438</v>
      </c>
      <c r="AA34" s="33">
        <f>SUM(AA29:AA33)</f>
        <v>7354000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4477698</v>
      </c>
      <c r="D38" s="18">
        <v>4477698</v>
      </c>
      <c r="E38" s="19">
        <v>12439000</v>
      </c>
      <c r="F38" s="20">
        <v>12439000</v>
      </c>
      <c r="G38" s="20">
        <v>12301564</v>
      </c>
      <c r="H38" s="20">
        <v>4549270</v>
      </c>
      <c r="I38" s="20">
        <v>4520672</v>
      </c>
      <c r="J38" s="20">
        <v>4520672</v>
      </c>
      <c r="K38" s="20">
        <v>4486315</v>
      </c>
      <c r="L38" s="20">
        <v>4477758</v>
      </c>
      <c r="M38" s="20">
        <v>696314</v>
      </c>
      <c r="N38" s="20">
        <v>696314</v>
      </c>
      <c r="O38" s="20">
        <v>4477758</v>
      </c>
      <c r="P38" s="20">
        <v>4477758</v>
      </c>
      <c r="Q38" s="20">
        <v>4477758</v>
      </c>
      <c r="R38" s="20">
        <v>4477758</v>
      </c>
      <c r="S38" s="20">
        <v>4366574</v>
      </c>
      <c r="T38" s="20">
        <v>4366574</v>
      </c>
      <c r="U38" s="20">
        <v>4366574</v>
      </c>
      <c r="V38" s="20">
        <v>4366574</v>
      </c>
      <c r="W38" s="20">
        <v>4366574</v>
      </c>
      <c r="X38" s="20">
        <v>12439000</v>
      </c>
      <c r="Y38" s="20">
        <v>-8072426</v>
      </c>
      <c r="Z38" s="21">
        <v>-64.9</v>
      </c>
      <c r="AA38" s="22">
        <v>12439000</v>
      </c>
    </row>
    <row r="39" spans="1:27" ht="13.5">
      <c r="A39" s="27" t="s">
        <v>61</v>
      </c>
      <c r="B39" s="35"/>
      <c r="C39" s="29">
        <f aca="true" t="shared" si="4" ref="C39:Y39">SUM(C37:C38)</f>
        <v>4477698</v>
      </c>
      <c r="D39" s="29">
        <f>SUM(D37:D38)</f>
        <v>4477698</v>
      </c>
      <c r="E39" s="36">
        <f t="shared" si="4"/>
        <v>12439000</v>
      </c>
      <c r="F39" s="37">
        <f t="shared" si="4"/>
        <v>12439000</v>
      </c>
      <c r="G39" s="37">
        <f t="shared" si="4"/>
        <v>12301564</v>
      </c>
      <c r="H39" s="37">
        <f t="shared" si="4"/>
        <v>4549270</v>
      </c>
      <c r="I39" s="37">
        <f t="shared" si="4"/>
        <v>4520672</v>
      </c>
      <c r="J39" s="37">
        <f t="shared" si="4"/>
        <v>4520672</v>
      </c>
      <c r="K39" s="37">
        <f t="shared" si="4"/>
        <v>4486315</v>
      </c>
      <c r="L39" s="37">
        <f t="shared" si="4"/>
        <v>4477758</v>
      </c>
      <c r="M39" s="37">
        <f t="shared" si="4"/>
        <v>696314</v>
      </c>
      <c r="N39" s="37">
        <f t="shared" si="4"/>
        <v>696314</v>
      </c>
      <c r="O39" s="37">
        <f t="shared" si="4"/>
        <v>4477758</v>
      </c>
      <c r="P39" s="37">
        <f t="shared" si="4"/>
        <v>4477758</v>
      </c>
      <c r="Q39" s="37">
        <f t="shared" si="4"/>
        <v>4477758</v>
      </c>
      <c r="R39" s="37">
        <f t="shared" si="4"/>
        <v>4477758</v>
      </c>
      <c r="S39" s="37">
        <f t="shared" si="4"/>
        <v>4366574</v>
      </c>
      <c r="T39" s="37">
        <f t="shared" si="4"/>
        <v>4366574</v>
      </c>
      <c r="U39" s="37">
        <f t="shared" si="4"/>
        <v>4366574</v>
      </c>
      <c r="V39" s="37">
        <f t="shared" si="4"/>
        <v>4366574</v>
      </c>
      <c r="W39" s="37">
        <f t="shared" si="4"/>
        <v>4366574</v>
      </c>
      <c r="X39" s="37">
        <f t="shared" si="4"/>
        <v>12439000</v>
      </c>
      <c r="Y39" s="37">
        <f t="shared" si="4"/>
        <v>-8072426</v>
      </c>
      <c r="Z39" s="38">
        <f>+IF(X39&lt;&gt;0,+(Y39/X39)*100,0)</f>
        <v>-64.896100972747</v>
      </c>
      <c r="AA39" s="39">
        <f>SUM(AA37:AA38)</f>
        <v>12439000</v>
      </c>
    </row>
    <row r="40" spans="1:27" ht="13.5">
      <c r="A40" s="27" t="s">
        <v>62</v>
      </c>
      <c r="B40" s="28"/>
      <c r="C40" s="29">
        <f aca="true" t="shared" si="5" ref="C40:Y40">+C34+C39</f>
        <v>23354952</v>
      </c>
      <c r="D40" s="29">
        <f>+D34+D39</f>
        <v>23354952</v>
      </c>
      <c r="E40" s="30">
        <f t="shared" si="5"/>
        <v>19793000</v>
      </c>
      <c r="F40" s="31">
        <f t="shared" si="5"/>
        <v>19793000</v>
      </c>
      <c r="G40" s="31">
        <f t="shared" si="5"/>
        <v>39413637</v>
      </c>
      <c r="H40" s="31">
        <f t="shared" si="5"/>
        <v>36086109</v>
      </c>
      <c r="I40" s="31">
        <f t="shared" si="5"/>
        <v>33964409</v>
      </c>
      <c r="J40" s="31">
        <f t="shared" si="5"/>
        <v>33964409</v>
      </c>
      <c r="K40" s="31">
        <f t="shared" si="5"/>
        <v>32147829</v>
      </c>
      <c r="L40" s="31">
        <f t="shared" si="5"/>
        <v>33762328</v>
      </c>
      <c r="M40" s="31">
        <f t="shared" si="5"/>
        <v>18585842</v>
      </c>
      <c r="N40" s="31">
        <f t="shared" si="5"/>
        <v>18585842</v>
      </c>
      <c r="O40" s="31">
        <f t="shared" si="5"/>
        <v>41191746</v>
      </c>
      <c r="P40" s="31">
        <f t="shared" si="5"/>
        <v>41180493</v>
      </c>
      <c r="Q40" s="31">
        <f t="shared" si="5"/>
        <v>49095169</v>
      </c>
      <c r="R40" s="31">
        <f t="shared" si="5"/>
        <v>49095169</v>
      </c>
      <c r="S40" s="31">
        <f t="shared" si="5"/>
        <v>53162619</v>
      </c>
      <c r="T40" s="31">
        <f t="shared" si="5"/>
        <v>53162619</v>
      </c>
      <c r="U40" s="31">
        <f t="shared" si="5"/>
        <v>53162619</v>
      </c>
      <c r="V40" s="31">
        <f t="shared" si="5"/>
        <v>53162619</v>
      </c>
      <c r="W40" s="31">
        <f t="shared" si="5"/>
        <v>53162619</v>
      </c>
      <c r="X40" s="31">
        <f t="shared" si="5"/>
        <v>19793000</v>
      </c>
      <c r="Y40" s="31">
        <f t="shared" si="5"/>
        <v>33369619</v>
      </c>
      <c r="Z40" s="32">
        <f>+IF(X40&lt;&gt;0,+(Y40/X40)*100,0)</f>
        <v>168.5930328904158</v>
      </c>
      <c r="AA40" s="33">
        <f>+AA34+AA39</f>
        <v>19793000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332766325</v>
      </c>
      <c r="D42" s="43">
        <f>+D25-D40</f>
        <v>332766325</v>
      </c>
      <c r="E42" s="44">
        <f t="shared" si="6"/>
        <v>426801211</v>
      </c>
      <c r="F42" s="45">
        <f t="shared" si="6"/>
        <v>426801211</v>
      </c>
      <c r="G42" s="45">
        <f t="shared" si="6"/>
        <v>430797058</v>
      </c>
      <c r="H42" s="45">
        <f t="shared" si="6"/>
        <v>419442529</v>
      </c>
      <c r="I42" s="45">
        <f t="shared" si="6"/>
        <v>428649543</v>
      </c>
      <c r="J42" s="45">
        <f t="shared" si="6"/>
        <v>428649543</v>
      </c>
      <c r="K42" s="45">
        <f t="shared" si="6"/>
        <v>415799168</v>
      </c>
      <c r="L42" s="45">
        <f t="shared" si="6"/>
        <v>367318543</v>
      </c>
      <c r="M42" s="45">
        <f t="shared" si="6"/>
        <v>428205006</v>
      </c>
      <c r="N42" s="45">
        <f t="shared" si="6"/>
        <v>428205006</v>
      </c>
      <c r="O42" s="45">
        <f t="shared" si="6"/>
        <v>354627787</v>
      </c>
      <c r="P42" s="45">
        <f t="shared" si="6"/>
        <v>358871561</v>
      </c>
      <c r="Q42" s="45">
        <f t="shared" si="6"/>
        <v>365030338</v>
      </c>
      <c r="R42" s="45">
        <f t="shared" si="6"/>
        <v>365030338</v>
      </c>
      <c r="S42" s="45">
        <f t="shared" si="6"/>
        <v>375924804</v>
      </c>
      <c r="T42" s="45">
        <f t="shared" si="6"/>
        <v>375924804</v>
      </c>
      <c r="U42" s="45">
        <f t="shared" si="6"/>
        <v>375924804</v>
      </c>
      <c r="V42" s="45">
        <f t="shared" si="6"/>
        <v>375924804</v>
      </c>
      <c r="W42" s="45">
        <f t="shared" si="6"/>
        <v>375924804</v>
      </c>
      <c r="X42" s="45">
        <f t="shared" si="6"/>
        <v>426801211</v>
      </c>
      <c r="Y42" s="45">
        <f t="shared" si="6"/>
        <v>-50876407</v>
      </c>
      <c r="Z42" s="46">
        <f>+IF(X42&lt;&gt;0,+(Y42/X42)*100,0)</f>
        <v>-11.920398932513807</v>
      </c>
      <c r="AA42" s="47">
        <f>+AA25-AA40</f>
        <v>426801211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332766324</v>
      </c>
      <c r="D45" s="18">
        <v>332766324</v>
      </c>
      <c r="E45" s="19">
        <v>426801211</v>
      </c>
      <c r="F45" s="20">
        <v>426801211</v>
      </c>
      <c r="G45" s="20">
        <v>430797058</v>
      </c>
      <c r="H45" s="20">
        <v>419442528</v>
      </c>
      <c r="I45" s="20"/>
      <c r="J45" s="20"/>
      <c r="K45" s="20">
        <v>415799167</v>
      </c>
      <c r="L45" s="20">
        <v>367318542</v>
      </c>
      <c r="M45" s="20">
        <v>428205005</v>
      </c>
      <c r="N45" s="20">
        <v>428205005</v>
      </c>
      <c r="O45" s="20">
        <v>354627788</v>
      </c>
      <c r="P45" s="20">
        <v>358871560</v>
      </c>
      <c r="Q45" s="20">
        <v>365030339</v>
      </c>
      <c r="R45" s="20">
        <v>365030339</v>
      </c>
      <c r="S45" s="20">
        <v>375924805</v>
      </c>
      <c r="T45" s="20">
        <v>375924805</v>
      </c>
      <c r="U45" s="20">
        <v>375924805</v>
      </c>
      <c r="V45" s="20">
        <v>375924805</v>
      </c>
      <c r="W45" s="20">
        <v>375924805</v>
      </c>
      <c r="X45" s="20">
        <v>426801211</v>
      </c>
      <c r="Y45" s="20">
        <v>-50876406</v>
      </c>
      <c r="Z45" s="48">
        <v>-11.92</v>
      </c>
      <c r="AA45" s="22">
        <v>426801211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>
        <v>428649542</v>
      </c>
      <c r="J46" s="20">
        <v>428649542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332766324</v>
      </c>
      <c r="D48" s="51">
        <f>SUM(D45:D47)</f>
        <v>332766324</v>
      </c>
      <c r="E48" s="52">
        <f t="shared" si="7"/>
        <v>426801211</v>
      </c>
      <c r="F48" s="53">
        <f t="shared" si="7"/>
        <v>426801211</v>
      </c>
      <c r="G48" s="53">
        <f t="shared" si="7"/>
        <v>430797058</v>
      </c>
      <c r="H48" s="53">
        <f t="shared" si="7"/>
        <v>419442528</v>
      </c>
      <c r="I48" s="53">
        <f t="shared" si="7"/>
        <v>428649542</v>
      </c>
      <c r="J48" s="53">
        <f t="shared" si="7"/>
        <v>428649542</v>
      </c>
      <c r="K48" s="53">
        <f t="shared" si="7"/>
        <v>415799167</v>
      </c>
      <c r="L48" s="53">
        <f t="shared" si="7"/>
        <v>367318542</v>
      </c>
      <c r="M48" s="53">
        <f t="shared" si="7"/>
        <v>428205005</v>
      </c>
      <c r="N48" s="53">
        <f t="shared" si="7"/>
        <v>428205005</v>
      </c>
      <c r="O48" s="53">
        <f t="shared" si="7"/>
        <v>354627788</v>
      </c>
      <c r="P48" s="53">
        <f t="shared" si="7"/>
        <v>358871560</v>
      </c>
      <c r="Q48" s="53">
        <f t="shared" si="7"/>
        <v>365030339</v>
      </c>
      <c r="R48" s="53">
        <f t="shared" si="7"/>
        <v>365030339</v>
      </c>
      <c r="S48" s="53">
        <f t="shared" si="7"/>
        <v>375924805</v>
      </c>
      <c r="T48" s="53">
        <f t="shared" si="7"/>
        <v>375924805</v>
      </c>
      <c r="U48" s="53">
        <f t="shared" si="7"/>
        <v>375924805</v>
      </c>
      <c r="V48" s="53">
        <f t="shared" si="7"/>
        <v>375924805</v>
      </c>
      <c r="W48" s="53">
        <f t="shared" si="7"/>
        <v>375924805</v>
      </c>
      <c r="X48" s="53">
        <f t="shared" si="7"/>
        <v>426801211</v>
      </c>
      <c r="Y48" s="53">
        <f t="shared" si="7"/>
        <v>-50876406</v>
      </c>
      <c r="Z48" s="54">
        <f>+IF(X48&lt;&gt;0,+(Y48/X48)*100,0)</f>
        <v>-11.92039869821269</v>
      </c>
      <c r="AA48" s="55">
        <f>SUM(AA45:AA47)</f>
        <v>426801211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6921015</v>
      </c>
      <c r="D6" s="18">
        <v>6921015</v>
      </c>
      <c r="E6" s="19">
        <v>10000000</v>
      </c>
      <c r="F6" s="20">
        <v>10000000</v>
      </c>
      <c r="G6" s="20">
        <v>59140997</v>
      </c>
      <c r="H6" s="20">
        <v>62790257</v>
      </c>
      <c r="I6" s="20">
        <v>35920727</v>
      </c>
      <c r="J6" s="20">
        <v>35920727</v>
      </c>
      <c r="K6" s="20">
        <v>20941358</v>
      </c>
      <c r="L6" s="20">
        <v>16601364</v>
      </c>
      <c r="M6" s="20">
        <v>49129259</v>
      </c>
      <c r="N6" s="20">
        <v>49129259</v>
      </c>
      <c r="O6" s="20">
        <v>33878948</v>
      </c>
      <c r="P6" s="20">
        <v>34064689</v>
      </c>
      <c r="Q6" s="20">
        <v>26232098</v>
      </c>
      <c r="R6" s="20">
        <v>26232098</v>
      </c>
      <c r="S6" s="20">
        <v>19282163</v>
      </c>
      <c r="T6" s="20">
        <v>14098611</v>
      </c>
      <c r="U6" s="20">
        <v>13502798</v>
      </c>
      <c r="V6" s="20">
        <v>13502798</v>
      </c>
      <c r="W6" s="20">
        <v>13502798</v>
      </c>
      <c r="X6" s="20">
        <v>10000000</v>
      </c>
      <c r="Y6" s="20">
        <v>3502798</v>
      </c>
      <c r="Z6" s="21">
        <v>35.03</v>
      </c>
      <c r="AA6" s="22">
        <v>10000000</v>
      </c>
    </row>
    <row r="7" spans="1:27" ht="13.5">
      <c r="A7" s="23" t="s">
        <v>34</v>
      </c>
      <c r="B7" s="17"/>
      <c r="C7" s="18">
        <v>28747762</v>
      </c>
      <c r="D7" s="18">
        <v>28747762</v>
      </c>
      <c r="E7" s="19">
        <v>21900000</v>
      </c>
      <c r="F7" s="20">
        <v>20400000</v>
      </c>
      <c r="G7" s="20">
        <v>900000</v>
      </c>
      <c r="H7" s="20">
        <v>900000</v>
      </c>
      <c r="I7" s="20">
        <v>900000</v>
      </c>
      <c r="J7" s="20">
        <v>900000</v>
      </c>
      <c r="K7" s="20">
        <v>900000</v>
      </c>
      <c r="L7" s="20">
        <v>900000</v>
      </c>
      <c r="M7" s="20">
        <v>900000</v>
      </c>
      <c r="N7" s="20">
        <v>900000</v>
      </c>
      <c r="O7" s="20">
        <v>900000</v>
      </c>
      <c r="P7" s="20">
        <v>900000</v>
      </c>
      <c r="Q7" s="20">
        <v>900000</v>
      </c>
      <c r="R7" s="20">
        <v>900000</v>
      </c>
      <c r="S7" s="20">
        <v>900000</v>
      </c>
      <c r="T7" s="20">
        <v>900000</v>
      </c>
      <c r="U7" s="20">
        <v>900000</v>
      </c>
      <c r="V7" s="20">
        <v>900000</v>
      </c>
      <c r="W7" s="20">
        <v>900000</v>
      </c>
      <c r="X7" s="20">
        <v>20400000</v>
      </c>
      <c r="Y7" s="20">
        <v>-19500000</v>
      </c>
      <c r="Z7" s="21">
        <v>-95.59</v>
      </c>
      <c r="AA7" s="22">
        <v>20400000</v>
      </c>
    </row>
    <row r="8" spans="1:27" ht="13.5">
      <c r="A8" s="23" t="s">
        <v>35</v>
      </c>
      <c r="B8" s="17"/>
      <c r="C8" s="18">
        <v>85637676</v>
      </c>
      <c r="D8" s="18">
        <v>85637676</v>
      </c>
      <c r="E8" s="19">
        <v>87170826</v>
      </c>
      <c r="F8" s="20">
        <v>92628752</v>
      </c>
      <c r="G8" s="20">
        <v>96169301</v>
      </c>
      <c r="H8" s="20">
        <v>83523102</v>
      </c>
      <c r="I8" s="20">
        <v>88627224</v>
      </c>
      <c r="J8" s="20">
        <v>88627224</v>
      </c>
      <c r="K8" s="20">
        <v>91389297</v>
      </c>
      <c r="L8" s="20">
        <v>92736525</v>
      </c>
      <c r="M8" s="20">
        <v>93418436</v>
      </c>
      <c r="N8" s="20">
        <v>93418436</v>
      </c>
      <c r="O8" s="20">
        <v>95971007</v>
      </c>
      <c r="P8" s="20">
        <v>99162950</v>
      </c>
      <c r="Q8" s="20">
        <v>101008893</v>
      </c>
      <c r="R8" s="20">
        <v>101008893</v>
      </c>
      <c r="S8" s="20">
        <v>102273537</v>
      </c>
      <c r="T8" s="20">
        <v>105144339</v>
      </c>
      <c r="U8" s="20">
        <v>108440466</v>
      </c>
      <c r="V8" s="20">
        <v>108440466</v>
      </c>
      <c r="W8" s="20">
        <v>108440466</v>
      </c>
      <c r="X8" s="20">
        <v>92628752</v>
      </c>
      <c r="Y8" s="20">
        <v>15811714</v>
      </c>
      <c r="Z8" s="21">
        <v>17.07</v>
      </c>
      <c r="AA8" s="22">
        <v>92628752</v>
      </c>
    </row>
    <row r="9" spans="1:27" ht="13.5">
      <c r="A9" s="23" t="s">
        <v>36</v>
      </c>
      <c r="B9" s="17"/>
      <c r="C9" s="18">
        <v>10239258</v>
      </c>
      <c r="D9" s="18">
        <v>10239258</v>
      </c>
      <c r="E9" s="19">
        <v>8000000</v>
      </c>
      <c r="F9" s="20">
        <v>8000000</v>
      </c>
      <c r="G9" s="20">
        <v>8837585</v>
      </c>
      <c r="H9" s="20">
        <v>8725276</v>
      </c>
      <c r="I9" s="20">
        <v>5379664</v>
      </c>
      <c r="J9" s="20">
        <v>5379664</v>
      </c>
      <c r="K9" s="20">
        <v>5379664</v>
      </c>
      <c r="L9" s="20">
        <v>5445464</v>
      </c>
      <c r="M9" s="20">
        <v>5420423</v>
      </c>
      <c r="N9" s="20">
        <v>5420423</v>
      </c>
      <c r="O9" s="20">
        <v>5421723</v>
      </c>
      <c r="P9" s="20">
        <v>5423323</v>
      </c>
      <c r="Q9" s="20">
        <v>5134317</v>
      </c>
      <c r="R9" s="20">
        <v>5134317</v>
      </c>
      <c r="S9" s="20">
        <v>5134317</v>
      </c>
      <c r="T9" s="20">
        <v>5134317</v>
      </c>
      <c r="U9" s="20">
        <v>5133729</v>
      </c>
      <c r="V9" s="20">
        <v>5133729</v>
      </c>
      <c r="W9" s="20">
        <v>5133729</v>
      </c>
      <c r="X9" s="20">
        <v>8000000</v>
      </c>
      <c r="Y9" s="20">
        <v>-2866271</v>
      </c>
      <c r="Z9" s="21">
        <v>-35.83</v>
      </c>
      <c r="AA9" s="22">
        <v>8000000</v>
      </c>
    </row>
    <row r="10" spans="1:27" ht="13.5">
      <c r="A10" s="23" t="s">
        <v>37</v>
      </c>
      <c r="B10" s="17"/>
      <c r="C10" s="18">
        <v>316094</v>
      </c>
      <c r="D10" s="18">
        <v>316094</v>
      </c>
      <c r="E10" s="19">
        <v>320000</v>
      </c>
      <c r="F10" s="20">
        <v>320000</v>
      </c>
      <c r="G10" s="24">
        <v>316094</v>
      </c>
      <c r="H10" s="24">
        <v>316094</v>
      </c>
      <c r="I10" s="24">
        <v>316094</v>
      </c>
      <c r="J10" s="20">
        <v>316094</v>
      </c>
      <c r="K10" s="24">
        <v>316094</v>
      </c>
      <c r="L10" s="24">
        <v>316094</v>
      </c>
      <c r="M10" s="20">
        <v>316094</v>
      </c>
      <c r="N10" s="24">
        <v>316094</v>
      </c>
      <c r="O10" s="24">
        <v>316094</v>
      </c>
      <c r="P10" s="24">
        <v>316094</v>
      </c>
      <c r="Q10" s="20">
        <v>316094</v>
      </c>
      <c r="R10" s="24">
        <v>316094</v>
      </c>
      <c r="S10" s="24">
        <v>316094</v>
      </c>
      <c r="T10" s="20">
        <v>316094</v>
      </c>
      <c r="U10" s="24">
        <v>316094</v>
      </c>
      <c r="V10" s="24">
        <v>316094</v>
      </c>
      <c r="W10" s="24">
        <v>316094</v>
      </c>
      <c r="X10" s="20">
        <v>320000</v>
      </c>
      <c r="Y10" s="24">
        <v>-3906</v>
      </c>
      <c r="Z10" s="25">
        <v>-1.22</v>
      </c>
      <c r="AA10" s="26">
        <v>320000</v>
      </c>
    </row>
    <row r="11" spans="1:27" ht="13.5">
      <c r="A11" s="23" t="s">
        <v>38</v>
      </c>
      <c r="B11" s="17"/>
      <c r="C11" s="18">
        <v>6385707</v>
      </c>
      <c r="D11" s="18">
        <v>6385707</v>
      </c>
      <c r="E11" s="19">
        <v>6000000</v>
      </c>
      <c r="F11" s="20">
        <v>6000000</v>
      </c>
      <c r="G11" s="20">
        <v>5913413</v>
      </c>
      <c r="H11" s="20">
        <v>5991210</v>
      </c>
      <c r="I11" s="20">
        <v>7111034</v>
      </c>
      <c r="J11" s="20">
        <v>7111034</v>
      </c>
      <c r="K11" s="20">
        <v>8211908</v>
      </c>
      <c r="L11" s="20">
        <v>8130761</v>
      </c>
      <c r="M11" s="20">
        <v>8883757</v>
      </c>
      <c r="N11" s="20">
        <v>8883757</v>
      </c>
      <c r="O11" s="20">
        <v>8441089</v>
      </c>
      <c r="P11" s="20">
        <v>4492906</v>
      </c>
      <c r="Q11" s="20">
        <v>4978132</v>
      </c>
      <c r="R11" s="20">
        <v>4978132</v>
      </c>
      <c r="S11" s="20">
        <v>5360464</v>
      </c>
      <c r="T11" s="20">
        <v>5167333</v>
      </c>
      <c r="U11" s="20">
        <v>7257841</v>
      </c>
      <c r="V11" s="20">
        <v>7257841</v>
      </c>
      <c r="W11" s="20">
        <v>7257841</v>
      </c>
      <c r="X11" s="20">
        <v>6000000</v>
      </c>
      <c r="Y11" s="20">
        <v>1257841</v>
      </c>
      <c r="Z11" s="21">
        <v>20.96</v>
      </c>
      <c r="AA11" s="22">
        <v>6000000</v>
      </c>
    </row>
    <row r="12" spans="1:27" ht="13.5">
      <c r="A12" s="27" t="s">
        <v>39</v>
      </c>
      <c r="B12" s="28"/>
      <c r="C12" s="29">
        <f aca="true" t="shared" si="0" ref="C12:Y12">SUM(C6:C11)</f>
        <v>138247512</v>
      </c>
      <c r="D12" s="29">
        <f>SUM(D6:D11)</f>
        <v>138247512</v>
      </c>
      <c r="E12" s="30">
        <f t="shared" si="0"/>
        <v>133390826</v>
      </c>
      <c r="F12" s="31">
        <f t="shared" si="0"/>
        <v>137348752</v>
      </c>
      <c r="G12" s="31">
        <f t="shared" si="0"/>
        <v>171277390</v>
      </c>
      <c r="H12" s="31">
        <f t="shared" si="0"/>
        <v>162245939</v>
      </c>
      <c r="I12" s="31">
        <f t="shared" si="0"/>
        <v>138254743</v>
      </c>
      <c r="J12" s="31">
        <f t="shared" si="0"/>
        <v>138254743</v>
      </c>
      <c r="K12" s="31">
        <f t="shared" si="0"/>
        <v>127138321</v>
      </c>
      <c r="L12" s="31">
        <f t="shared" si="0"/>
        <v>124130208</v>
      </c>
      <c r="M12" s="31">
        <f t="shared" si="0"/>
        <v>158067969</v>
      </c>
      <c r="N12" s="31">
        <f t="shared" si="0"/>
        <v>158067969</v>
      </c>
      <c r="O12" s="31">
        <f t="shared" si="0"/>
        <v>144928861</v>
      </c>
      <c r="P12" s="31">
        <f t="shared" si="0"/>
        <v>144359962</v>
      </c>
      <c r="Q12" s="31">
        <f t="shared" si="0"/>
        <v>138569534</v>
      </c>
      <c r="R12" s="31">
        <f t="shared" si="0"/>
        <v>138569534</v>
      </c>
      <c r="S12" s="31">
        <f t="shared" si="0"/>
        <v>133266575</v>
      </c>
      <c r="T12" s="31">
        <f t="shared" si="0"/>
        <v>130760694</v>
      </c>
      <c r="U12" s="31">
        <f t="shared" si="0"/>
        <v>135550928</v>
      </c>
      <c r="V12" s="31">
        <f t="shared" si="0"/>
        <v>135550928</v>
      </c>
      <c r="W12" s="31">
        <f t="shared" si="0"/>
        <v>135550928</v>
      </c>
      <c r="X12" s="31">
        <f t="shared" si="0"/>
        <v>137348752</v>
      </c>
      <c r="Y12" s="31">
        <f t="shared" si="0"/>
        <v>-1797824</v>
      </c>
      <c r="Z12" s="32">
        <f>+IF(X12&lt;&gt;0,+(Y12/X12)*100,0)</f>
        <v>-1.308948187603481</v>
      </c>
      <c r="AA12" s="33">
        <f>SUM(AA6:AA11)</f>
        <v>137348752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2818721</v>
      </c>
      <c r="D16" s="18">
        <v>2818721</v>
      </c>
      <c r="E16" s="19"/>
      <c r="F16" s="20">
        <v>3000000</v>
      </c>
      <c r="G16" s="24">
        <v>2818721</v>
      </c>
      <c r="H16" s="24">
        <v>2818721</v>
      </c>
      <c r="I16" s="24">
        <v>2818721</v>
      </c>
      <c r="J16" s="20">
        <v>2818721</v>
      </c>
      <c r="K16" s="24">
        <v>2818721</v>
      </c>
      <c r="L16" s="24">
        <v>2818721</v>
      </c>
      <c r="M16" s="20">
        <v>2818721</v>
      </c>
      <c r="N16" s="24">
        <v>2818721</v>
      </c>
      <c r="O16" s="24">
        <v>2818721</v>
      </c>
      <c r="P16" s="24">
        <v>2818721</v>
      </c>
      <c r="Q16" s="20">
        <v>2818721</v>
      </c>
      <c r="R16" s="24">
        <v>2818721</v>
      </c>
      <c r="S16" s="24">
        <v>2818721</v>
      </c>
      <c r="T16" s="20">
        <v>3189892</v>
      </c>
      <c r="U16" s="24">
        <v>3230493</v>
      </c>
      <c r="V16" s="24">
        <v>3230493</v>
      </c>
      <c r="W16" s="24">
        <v>3230493</v>
      </c>
      <c r="X16" s="20">
        <v>3000000</v>
      </c>
      <c r="Y16" s="24">
        <v>230493</v>
      </c>
      <c r="Z16" s="25">
        <v>7.68</v>
      </c>
      <c r="AA16" s="26">
        <v>3000000</v>
      </c>
    </row>
    <row r="17" spans="1:27" ht="13.5">
      <c r="A17" s="23" t="s">
        <v>43</v>
      </c>
      <c r="B17" s="17"/>
      <c r="C17" s="18">
        <v>5575251</v>
      </c>
      <c r="D17" s="18">
        <v>5575251</v>
      </c>
      <c r="E17" s="19"/>
      <c r="F17" s="20">
        <v>5575251</v>
      </c>
      <c r="G17" s="20"/>
      <c r="H17" s="20">
        <v>5575251</v>
      </c>
      <c r="I17" s="20">
        <v>5575251</v>
      </c>
      <c r="J17" s="20">
        <v>5575251</v>
      </c>
      <c r="K17" s="20">
        <v>5575251</v>
      </c>
      <c r="L17" s="20">
        <v>5575251</v>
      </c>
      <c r="M17" s="20">
        <v>5575251</v>
      </c>
      <c r="N17" s="20">
        <v>5575251</v>
      </c>
      <c r="O17" s="20">
        <v>5575251</v>
      </c>
      <c r="P17" s="20">
        <v>5575251</v>
      </c>
      <c r="Q17" s="20">
        <v>5575251</v>
      </c>
      <c r="R17" s="20">
        <v>5575251</v>
      </c>
      <c r="S17" s="20">
        <v>5575251</v>
      </c>
      <c r="T17" s="20">
        <v>5575251</v>
      </c>
      <c r="U17" s="20">
        <v>5575251</v>
      </c>
      <c r="V17" s="20">
        <v>5575251</v>
      </c>
      <c r="W17" s="20">
        <v>5575251</v>
      </c>
      <c r="X17" s="20">
        <v>5575251</v>
      </c>
      <c r="Y17" s="20"/>
      <c r="Z17" s="21"/>
      <c r="AA17" s="22">
        <v>5575251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882662397</v>
      </c>
      <c r="D19" s="18">
        <v>882662397</v>
      </c>
      <c r="E19" s="19">
        <v>861309332</v>
      </c>
      <c r="F19" s="20">
        <v>903952302</v>
      </c>
      <c r="G19" s="20">
        <v>861016383</v>
      </c>
      <c r="H19" s="20">
        <v>879686894</v>
      </c>
      <c r="I19" s="20">
        <v>879832517</v>
      </c>
      <c r="J19" s="20">
        <v>879832517</v>
      </c>
      <c r="K19" s="20">
        <v>879832517</v>
      </c>
      <c r="L19" s="20">
        <v>891505717</v>
      </c>
      <c r="M19" s="20">
        <v>881964638</v>
      </c>
      <c r="N19" s="20">
        <v>881964638</v>
      </c>
      <c r="O19" s="20">
        <v>881964638</v>
      </c>
      <c r="P19" s="20">
        <v>881964638</v>
      </c>
      <c r="Q19" s="20">
        <v>881964638</v>
      </c>
      <c r="R19" s="20">
        <v>881964638</v>
      </c>
      <c r="S19" s="20">
        <v>881964638</v>
      </c>
      <c r="T19" s="20">
        <v>881964638</v>
      </c>
      <c r="U19" s="20">
        <v>882662572</v>
      </c>
      <c r="V19" s="20">
        <v>882662572</v>
      </c>
      <c r="W19" s="20">
        <v>882662572</v>
      </c>
      <c r="X19" s="20">
        <v>903952302</v>
      </c>
      <c r="Y19" s="20">
        <v>-21289730</v>
      </c>
      <c r="Z19" s="21">
        <v>-2.36</v>
      </c>
      <c r="AA19" s="22">
        <v>903952302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2497269</v>
      </c>
      <c r="D22" s="18">
        <v>2497269</v>
      </c>
      <c r="E22" s="19">
        <v>2497300</v>
      </c>
      <c r="F22" s="20">
        <v>2497300</v>
      </c>
      <c r="G22" s="20">
        <v>2497269</v>
      </c>
      <c r="H22" s="20">
        <v>2497269</v>
      </c>
      <c r="I22" s="20">
        <v>2497269</v>
      </c>
      <c r="J22" s="20">
        <v>2497269</v>
      </c>
      <c r="K22" s="20">
        <v>2497269</v>
      </c>
      <c r="L22" s="20">
        <v>2497269</v>
      </c>
      <c r="M22" s="20">
        <v>2497269</v>
      </c>
      <c r="N22" s="20">
        <v>2497269</v>
      </c>
      <c r="O22" s="20">
        <v>2497269</v>
      </c>
      <c r="P22" s="20">
        <v>2497269</v>
      </c>
      <c r="Q22" s="20">
        <v>2497269</v>
      </c>
      <c r="R22" s="20">
        <v>2497269</v>
      </c>
      <c r="S22" s="20">
        <v>2497269</v>
      </c>
      <c r="T22" s="20">
        <v>2497269</v>
      </c>
      <c r="U22" s="20">
        <v>2497269</v>
      </c>
      <c r="V22" s="20">
        <v>2497269</v>
      </c>
      <c r="W22" s="20">
        <v>2497269</v>
      </c>
      <c r="X22" s="20">
        <v>2497300</v>
      </c>
      <c r="Y22" s="20">
        <v>-31</v>
      </c>
      <c r="Z22" s="21"/>
      <c r="AA22" s="22">
        <v>2497300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893553638</v>
      </c>
      <c r="D24" s="29">
        <f>SUM(D15:D23)</f>
        <v>893553638</v>
      </c>
      <c r="E24" s="36">
        <f t="shared" si="1"/>
        <v>863806632</v>
      </c>
      <c r="F24" s="37">
        <f t="shared" si="1"/>
        <v>915024853</v>
      </c>
      <c r="G24" s="37">
        <f t="shared" si="1"/>
        <v>866332373</v>
      </c>
      <c r="H24" s="37">
        <f t="shared" si="1"/>
        <v>890578135</v>
      </c>
      <c r="I24" s="37">
        <f t="shared" si="1"/>
        <v>890723758</v>
      </c>
      <c r="J24" s="37">
        <f t="shared" si="1"/>
        <v>890723758</v>
      </c>
      <c r="K24" s="37">
        <f t="shared" si="1"/>
        <v>890723758</v>
      </c>
      <c r="L24" s="37">
        <f t="shared" si="1"/>
        <v>902396958</v>
      </c>
      <c r="M24" s="37">
        <f t="shared" si="1"/>
        <v>892855879</v>
      </c>
      <c r="N24" s="37">
        <f t="shared" si="1"/>
        <v>892855879</v>
      </c>
      <c r="O24" s="37">
        <f t="shared" si="1"/>
        <v>892855879</v>
      </c>
      <c r="P24" s="37">
        <f t="shared" si="1"/>
        <v>892855879</v>
      </c>
      <c r="Q24" s="37">
        <f t="shared" si="1"/>
        <v>892855879</v>
      </c>
      <c r="R24" s="37">
        <f t="shared" si="1"/>
        <v>892855879</v>
      </c>
      <c r="S24" s="37">
        <f t="shared" si="1"/>
        <v>892855879</v>
      </c>
      <c r="T24" s="37">
        <f t="shared" si="1"/>
        <v>893227050</v>
      </c>
      <c r="U24" s="37">
        <f t="shared" si="1"/>
        <v>893965585</v>
      </c>
      <c r="V24" s="37">
        <f t="shared" si="1"/>
        <v>893965585</v>
      </c>
      <c r="W24" s="37">
        <f t="shared" si="1"/>
        <v>893965585</v>
      </c>
      <c r="X24" s="37">
        <f t="shared" si="1"/>
        <v>915024853</v>
      </c>
      <c r="Y24" s="37">
        <f t="shared" si="1"/>
        <v>-21059268</v>
      </c>
      <c r="Z24" s="38">
        <f>+IF(X24&lt;&gt;0,+(Y24/X24)*100,0)</f>
        <v>-2.301496831583874</v>
      </c>
      <c r="AA24" s="39">
        <f>SUM(AA15:AA23)</f>
        <v>915024853</v>
      </c>
    </row>
    <row r="25" spans="1:27" ht="13.5">
      <c r="A25" s="27" t="s">
        <v>51</v>
      </c>
      <c r="B25" s="28"/>
      <c r="C25" s="29">
        <f aca="true" t="shared" si="2" ref="C25:Y25">+C12+C24</f>
        <v>1031801150</v>
      </c>
      <c r="D25" s="29">
        <f>+D12+D24</f>
        <v>1031801150</v>
      </c>
      <c r="E25" s="30">
        <f t="shared" si="2"/>
        <v>997197458</v>
      </c>
      <c r="F25" s="31">
        <f t="shared" si="2"/>
        <v>1052373605</v>
      </c>
      <c r="G25" s="31">
        <f t="shared" si="2"/>
        <v>1037609763</v>
      </c>
      <c r="H25" s="31">
        <f t="shared" si="2"/>
        <v>1052824074</v>
      </c>
      <c r="I25" s="31">
        <f t="shared" si="2"/>
        <v>1028978501</v>
      </c>
      <c r="J25" s="31">
        <f t="shared" si="2"/>
        <v>1028978501</v>
      </c>
      <c r="K25" s="31">
        <f t="shared" si="2"/>
        <v>1017862079</v>
      </c>
      <c r="L25" s="31">
        <f t="shared" si="2"/>
        <v>1026527166</v>
      </c>
      <c r="M25" s="31">
        <f t="shared" si="2"/>
        <v>1050923848</v>
      </c>
      <c r="N25" s="31">
        <f t="shared" si="2"/>
        <v>1050923848</v>
      </c>
      <c r="O25" s="31">
        <f t="shared" si="2"/>
        <v>1037784740</v>
      </c>
      <c r="P25" s="31">
        <f t="shared" si="2"/>
        <v>1037215841</v>
      </c>
      <c r="Q25" s="31">
        <f t="shared" si="2"/>
        <v>1031425413</v>
      </c>
      <c r="R25" s="31">
        <f t="shared" si="2"/>
        <v>1031425413</v>
      </c>
      <c r="S25" s="31">
        <f t="shared" si="2"/>
        <v>1026122454</v>
      </c>
      <c r="T25" s="31">
        <f t="shared" si="2"/>
        <v>1023987744</v>
      </c>
      <c r="U25" s="31">
        <f t="shared" si="2"/>
        <v>1029516513</v>
      </c>
      <c r="V25" s="31">
        <f t="shared" si="2"/>
        <v>1029516513</v>
      </c>
      <c r="W25" s="31">
        <f t="shared" si="2"/>
        <v>1029516513</v>
      </c>
      <c r="X25" s="31">
        <f t="shared" si="2"/>
        <v>1052373605</v>
      </c>
      <c r="Y25" s="31">
        <f t="shared" si="2"/>
        <v>-22857092</v>
      </c>
      <c r="Z25" s="32">
        <f>+IF(X25&lt;&gt;0,+(Y25/X25)*100,0)</f>
        <v>-2.171956032667695</v>
      </c>
      <c r="AA25" s="33">
        <f>+AA12+AA24</f>
        <v>1052373605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>
        <v>4207403</v>
      </c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1225717</v>
      </c>
      <c r="D30" s="18">
        <v>1225717</v>
      </c>
      <c r="E30" s="19">
        <v>1832929</v>
      </c>
      <c r="F30" s="20">
        <v>1832929</v>
      </c>
      <c r="G30" s="20">
        <v>367086</v>
      </c>
      <c r="H30" s="20">
        <v>367086</v>
      </c>
      <c r="I30" s="20">
        <v>367086</v>
      </c>
      <c r="J30" s="20">
        <v>367086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1832929</v>
      </c>
      <c r="Y30" s="20">
        <v>-1832929</v>
      </c>
      <c r="Z30" s="21">
        <v>-100</v>
      </c>
      <c r="AA30" s="22">
        <v>1832929</v>
      </c>
    </row>
    <row r="31" spans="1:27" ht="13.5">
      <c r="A31" s="23" t="s">
        <v>56</v>
      </c>
      <c r="B31" s="17"/>
      <c r="C31" s="18">
        <v>3668359</v>
      </c>
      <c r="D31" s="18">
        <v>3668359</v>
      </c>
      <c r="E31" s="19">
        <v>4100000</v>
      </c>
      <c r="F31" s="20">
        <v>4100000</v>
      </c>
      <c r="G31" s="20">
        <v>3673609</v>
      </c>
      <c r="H31" s="20">
        <v>3679058</v>
      </c>
      <c r="I31" s="20">
        <v>3689708</v>
      </c>
      <c r="J31" s="20">
        <v>3689708</v>
      </c>
      <c r="K31" s="20">
        <v>3689161</v>
      </c>
      <c r="L31" s="20">
        <v>3695924</v>
      </c>
      <c r="M31" s="20">
        <v>3705201</v>
      </c>
      <c r="N31" s="20">
        <v>3705201</v>
      </c>
      <c r="O31" s="20">
        <v>3698505</v>
      </c>
      <c r="P31" s="20">
        <v>3745715</v>
      </c>
      <c r="Q31" s="20">
        <v>3745315</v>
      </c>
      <c r="R31" s="20">
        <v>3745315</v>
      </c>
      <c r="S31" s="20">
        <v>3755265</v>
      </c>
      <c r="T31" s="20">
        <v>3766920</v>
      </c>
      <c r="U31" s="20">
        <v>3767170</v>
      </c>
      <c r="V31" s="20">
        <v>3767170</v>
      </c>
      <c r="W31" s="20">
        <v>3767170</v>
      </c>
      <c r="X31" s="20">
        <v>4100000</v>
      </c>
      <c r="Y31" s="20">
        <v>-332830</v>
      </c>
      <c r="Z31" s="21">
        <v>-8.12</v>
      </c>
      <c r="AA31" s="22">
        <v>4100000</v>
      </c>
    </row>
    <row r="32" spans="1:27" ht="13.5">
      <c r="A32" s="23" t="s">
        <v>57</v>
      </c>
      <c r="B32" s="17"/>
      <c r="C32" s="18">
        <v>85755115</v>
      </c>
      <c r="D32" s="18">
        <v>85755115</v>
      </c>
      <c r="E32" s="19">
        <v>50000000</v>
      </c>
      <c r="F32" s="20">
        <v>77290377</v>
      </c>
      <c r="G32" s="20">
        <v>84359913</v>
      </c>
      <c r="H32" s="20">
        <v>92408466</v>
      </c>
      <c r="I32" s="20">
        <v>79871740</v>
      </c>
      <c r="J32" s="20">
        <v>79871740</v>
      </c>
      <c r="K32" s="20">
        <v>81112519</v>
      </c>
      <c r="L32" s="20">
        <v>76194153</v>
      </c>
      <c r="M32" s="20">
        <v>92610097</v>
      </c>
      <c r="N32" s="20">
        <v>92610097</v>
      </c>
      <c r="O32" s="20">
        <v>88974193</v>
      </c>
      <c r="P32" s="20">
        <v>87867886</v>
      </c>
      <c r="Q32" s="20">
        <v>80810721</v>
      </c>
      <c r="R32" s="20">
        <v>80810721</v>
      </c>
      <c r="S32" s="20">
        <v>74154654</v>
      </c>
      <c r="T32" s="20">
        <v>69616041</v>
      </c>
      <c r="U32" s="20">
        <v>75219845</v>
      </c>
      <c r="V32" s="20">
        <v>75219845</v>
      </c>
      <c r="W32" s="20">
        <v>75219845</v>
      </c>
      <c r="X32" s="20">
        <v>77290377</v>
      </c>
      <c r="Y32" s="20">
        <v>-2070532</v>
      </c>
      <c r="Z32" s="21">
        <v>-2.68</v>
      </c>
      <c r="AA32" s="22">
        <v>77290377</v>
      </c>
    </row>
    <row r="33" spans="1:27" ht="13.5">
      <c r="A33" s="23" t="s">
        <v>58</v>
      </c>
      <c r="B33" s="17"/>
      <c r="C33" s="18">
        <v>904078</v>
      </c>
      <c r="D33" s="18">
        <v>904078</v>
      </c>
      <c r="E33" s="19"/>
      <c r="F33" s="20">
        <v>1128383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1128383</v>
      </c>
      <c r="Y33" s="20">
        <v>-1128383</v>
      </c>
      <c r="Z33" s="21">
        <v>-100</v>
      </c>
      <c r="AA33" s="22">
        <v>1128383</v>
      </c>
    </row>
    <row r="34" spans="1:27" ht="13.5">
      <c r="A34" s="27" t="s">
        <v>59</v>
      </c>
      <c r="B34" s="28"/>
      <c r="C34" s="29">
        <f aca="true" t="shared" si="3" ref="C34:Y34">SUM(C29:C33)</f>
        <v>91553269</v>
      </c>
      <c r="D34" s="29">
        <f>SUM(D29:D33)</f>
        <v>91553269</v>
      </c>
      <c r="E34" s="30">
        <f t="shared" si="3"/>
        <v>55932929</v>
      </c>
      <c r="F34" s="31">
        <f t="shared" si="3"/>
        <v>84351689</v>
      </c>
      <c r="G34" s="31">
        <f t="shared" si="3"/>
        <v>88400608</v>
      </c>
      <c r="H34" s="31">
        <f t="shared" si="3"/>
        <v>96454610</v>
      </c>
      <c r="I34" s="31">
        <f t="shared" si="3"/>
        <v>83928534</v>
      </c>
      <c r="J34" s="31">
        <f t="shared" si="3"/>
        <v>83928534</v>
      </c>
      <c r="K34" s="31">
        <f t="shared" si="3"/>
        <v>84801680</v>
      </c>
      <c r="L34" s="31">
        <f t="shared" si="3"/>
        <v>79890077</v>
      </c>
      <c r="M34" s="31">
        <f t="shared" si="3"/>
        <v>96315298</v>
      </c>
      <c r="N34" s="31">
        <f t="shared" si="3"/>
        <v>96315298</v>
      </c>
      <c r="O34" s="31">
        <f t="shared" si="3"/>
        <v>92672698</v>
      </c>
      <c r="P34" s="31">
        <f t="shared" si="3"/>
        <v>91613601</v>
      </c>
      <c r="Q34" s="31">
        <f t="shared" si="3"/>
        <v>84556036</v>
      </c>
      <c r="R34" s="31">
        <f t="shared" si="3"/>
        <v>84556036</v>
      </c>
      <c r="S34" s="31">
        <f t="shared" si="3"/>
        <v>77909919</v>
      </c>
      <c r="T34" s="31">
        <f t="shared" si="3"/>
        <v>77590364</v>
      </c>
      <c r="U34" s="31">
        <f t="shared" si="3"/>
        <v>78987015</v>
      </c>
      <c r="V34" s="31">
        <f t="shared" si="3"/>
        <v>78987015</v>
      </c>
      <c r="W34" s="31">
        <f t="shared" si="3"/>
        <v>78987015</v>
      </c>
      <c r="X34" s="31">
        <f t="shared" si="3"/>
        <v>84351689</v>
      </c>
      <c r="Y34" s="31">
        <f t="shared" si="3"/>
        <v>-5364674</v>
      </c>
      <c r="Z34" s="32">
        <f>+IF(X34&lt;&gt;0,+(Y34/X34)*100,0)</f>
        <v>-6.359889248927784</v>
      </c>
      <c r="AA34" s="33">
        <f>SUM(AA29:AA33)</f>
        <v>84351689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1508753</v>
      </c>
      <c r="D37" s="18">
        <v>1508753</v>
      </c>
      <c r="E37" s="19">
        <v>981920</v>
      </c>
      <c r="F37" s="20">
        <v>981920</v>
      </c>
      <c r="G37" s="20">
        <v>4620496</v>
      </c>
      <c r="H37" s="20">
        <v>4086302</v>
      </c>
      <c r="I37" s="20">
        <v>3943044</v>
      </c>
      <c r="J37" s="20">
        <v>3943044</v>
      </c>
      <c r="K37" s="20">
        <v>4310129</v>
      </c>
      <c r="L37" s="20">
        <v>4340706</v>
      </c>
      <c r="M37" s="20">
        <v>2554282</v>
      </c>
      <c r="N37" s="20">
        <v>2554282</v>
      </c>
      <c r="O37" s="20">
        <v>2554282</v>
      </c>
      <c r="P37" s="20">
        <v>2554282</v>
      </c>
      <c r="Q37" s="20">
        <v>2404368</v>
      </c>
      <c r="R37" s="20">
        <v>2404368</v>
      </c>
      <c r="S37" s="20">
        <v>2404368</v>
      </c>
      <c r="T37" s="20">
        <v>2404368</v>
      </c>
      <c r="U37" s="20">
        <v>2367438</v>
      </c>
      <c r="V37" s="20">
        <v>2367438</v>
      </c>
      <c r="W37" s="20">
        <v>2367438</v>
      </c>
      <c r="X37" s="20">
        <v>981920</v>
      </c>
      <c r="Y37" s="20">
        <v>1385518</v>
      </c>
      <c r="Z37" s="21">
        <v>141.1</v>
      </c>
      <c r="AA37" s="22">
        <v>981920</v>
      </c>
    </row>
    <row r="38" spans="1:27" ht="13.5">
      <c r="A38" s="23" t="s">
        <v>58</v>
      </c>
      <c r="B38" s="17"/>
      <c r="C38" s="18">
        <v>47785231</v>
      </c>
      <c r="D38" s="18">
        <v>47785231</v>
      </c>
      <c r="E38" s="19">
        <v>36000000</v>
      </c>
      <c r="F38" s="20">
        <v>56500000</v>
      </c>
      <c r="G38" s="20">
        <v>28338342</v>
      </c>
      <c r="H38" s="20">
        <v>46347880</v>
      </c>
      <c r="I38" s="20">
        <v>46347880</v>
      </c>
      <c r="J38" s="20">
        <v>46347880</v>
      </c>
      <c r="K38" s="20">
        <v>46335856</v>
      </c>
      <c r="L38" s="20">
        <v>46313657</v>
      </c>
      <c r="M38" s="20">
        <v>48617516</v>
      </c>
      <c r="N38" s="20">
        <v>48617516</v>
      </c>
      <c r="O38" s="20">
        <v>48617516</v>
      </c>
      <c r="P38" s="20">
        <v>48552006</v>
      </c>
      <c r="Q38" s="20">
        <v>48517519</v>
      </c>
      <c r="R38" s="20">
        <v>48517519</v>
      </c>
      <c r="S38" s="20">
        <v>48457363</v>
      </c>
      <c r="T38" s="20">
        <v>48430392</v>
      </c>
      <c r="U38" s="20">
        <v>48382296</v>
      </c>
      <c r="V38" s="20">
        <v>48382296</v>
      </c>
      <c r="W38" s="20">
        <v>48382296</v>
      </c>
      <c r="X38" s="20">
        <v>56500000</v>
      </c>
      <c r="Y38" s="20">
        <v>-8117704</v>
      </c>
      <c r="Z38" s="21">
        <v>-14.37</v>
      </c>
      <c r="AA38" s="22">
        <v>56500000</v>
      </c>
    </row>
    <row r="39" spans="1:27" ht="13.5">
      <c r="A39" s="27" t="s">
        <v>61</v>
      </c>
      <c r="B39" s="35"/>
      <c r="C39" s="29">
        <f aca="true" t="shared" si="4" ref="C39:Y39">SUM(C37:C38)</f>
        <v>49293984</v>
      </c>
      <c r="D39" s="29">
        <f>SUM(D37:D38)</f>
        <v>49293984</v>
      </c>
      <c r="E39" s="36">
        <f t="shared" si="4"/>
        <v>36981920</v>
      </c>
      <c r="F39" s="37">
        <f t="shared" si="4"/>
        <v>57481920</v>
      </c>
      <c r="G39" s="37">
        <f t="shared" si="4"/>
        <v>32958838</v>
      </c>
      <c r="H39" s="37">
        <f t="shared" si="4"/>
        <v>50434182</v>
      </c>
      <c r="I39" s="37">
        <f t="shared" si="4"/>
        <v>50290924</v>
      </c>
      <c r="J39" s="37">
        <f t="shared" si="4"/>
        <v>50290924</v>
      </c>
      <c r="K39" s="37">
        <f t="shared" si="4"/>
        <v>50645985</v>
      </c>
      <c r="L39" s="37">
        <f t="shared" si="4"/>
        <v>50654363</v>
      </c>
      <c r="M39" s="37">
        <f t="shared" si="4"/>
        <v>51171798</v>
      </c>
      <c r="N39" s="37">
        <f t="shared" si="4"/>
        <v>51171798</v>
      </c>
      <c r="O39" s="37">
        <f t="shared" si="4"/>
        <v>51171798</v>
      </c>
      <c r="P39" s="37">
        <f t="shared" si="4"/>
        <v>51106288</v>
      </c>
      <c r="Q39" s="37">
        <f t="shared" si="4"/>
        <v>50921887</v>
      </c>
      <c r="R39" s="37">
        <f t="shared" si="4"/>
        <v>50921887</v>
      </c>
      <c r="S39" s="37">
        <f t="shared" si="4"/>
        <v>50861731</v>
      </c>
      <c r="T39" s="37">
        <f t="shared" si="4"/>
        <v>50834760</v>
      </c>
      <c r="U39" s="37">
        <f t="shared" si="4"/>
        <v>50749734</v>
      </c>
      <c r="V39" s="37">
        <f t="shared" si="4"/>
        <v>50749734</v>
      </c>
      <c r="W39" s="37">
        <f t="shared" si="4"/>
        <v>50749734</v>
      </c>
      <c r="X39" s="37">
        <f t="shared" si="4"/>
        <v>57481920</v>
      </c>
      <c r="Y39" s="37">
        <f t="shared" si="4"/>
        <v>-6732186</v>
      </c>
      <c r="Z39" s="38">
        <f>+IF(X39&lt;&gt;0,+(Y39/X39)*100,0)</f>
        <v>-11.711832172620538</v>
      </c>
      <c r="AA39" s="39">
        <f>SUM(AA37:AA38)</f>
        <v>57481920</v>
      </c>
    </row>
    <row r="40" spans="1:27" ht="13.5">
      <c r="A40" s="27" t="s">
        <v>62</v>
      </c>
      <c r="B40" s="28"/>
      <c r="C40" s="29">
        <f aca="true" t="shared" si="5" ref="C40:Y40">+C34+C39</f>
        <v>140847253</v>
      </c>
      <c r="D40" s="29">
        <f>+D34+D39</f>
        <v>140847253</v>
      </c>
      <c r="E40" s="30">
        <f t="shared" si="5"/>
        <v>92914849</v>
      </c>
      <c r="F40" s="31">
        <f t="shared" si="5"/>
        <v>141833609</v>
      </c>
      <c r="G40" s="31">
        <f t="shared" si="5"/>
        <v>121359446</v>
      </c>
      <c r="H40" s="31">
        <f t="shared" si="5"/>
        <v>146888792</v>
      </c>
      <c r="I40" s="31">
        <f t="shared" si="5"/>
        <v>134219458</v>
      </c>
      <c r="J40" s="31">
        <f t="shared" si="5"/>
        <v>134219458</v>
      </c>
      <c r="K40" s="31">
        <f t="shared" si="5"/>
        <v>135447665</v>
      </c>
      <c r="L40" s="31">
        <f t="shared" si="5"/>
        <v>130544440</v>
      </c>
      <c r="M40" s="31">
        <f t="shared" si="5"/>
        <v>147487096</v>
      </c>
      <c r="N40" s="31">
        <f t="shared" si="5"/>
        <v>147487096</v>
      </c>
      <c r="O40" s="31">
        <f t="shared" si="5"/>
        <v>143844496</v>
      </c>
      <c r="P40" s="31">
        <f t="shared" si="5"/>
        <v>142719889</v>
      </c>
      <c r="Q40" s="31">
        <f t="shared" si="5"/>
        <v>135477923</v>
      </c>
      <c r="R40" s="31">
        <f t="shared" si="5"/>
        <v>135477923</v>
      </c>
      <c r="S40" s="31">
        <f t="shared" si="5"/>
        <v>128771650</v>
      </c>
      <c r="T40" s="31">
        <f t="shared" si="5"/>
        <v>128425124</v>
      </c>
      <c r="U40" s="31">
        <f t="shared" si="5"/>
        <v>129736749</v>
      </c>
      <c r="V40" s="31">
        <f t="shared" si="5"/>
        <v>129736749</v>
      </c>
      <c r="W40" s="31">
        <f t="shared" si="5"/>
        <v>129736749</v>
      </c>
      <c r="X40" s="31">
        <f t="shared" si="5"/>
        <v>141833609</v>
      </c>
      <c r="Y40" s="31">
        <f t="shared" si="5"/>
        <v>-12096860</v>
      </c>
      <c r="Z40" s="32">
        <f>+IF(X40&lt;&gt;0,+(Y40/X40)*100,0)</f>
        <v>-8.528909392695493</v>
      </c>
      <c r="AA40" s="33">
        <f>+AA34+AA39</f>
        <v>141833609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890953897</v>
      </c>
      <c r="D42" s="43">
        <f>+D25-D40</f>
        <v>890953897</v>
      </c>
      <c r="E42" s="44">
        <f t="shared" si="6"/>
        <v>904282609</v>
      </c>
      <c r="F42" s="45">
        <f t="shared" si="6"/>
        <v>910539996</v>
      </c>
      <c r="G42" s="45">
        <f t="shared" si="6"/>
        <v>916250317</v>
      </c>
      <c r="H42" s="45">
        <f t="shared" si="6"/>
        <v>905935282</v>
      </c>
      <c r="I42" s="45">
        <f t="shared" si="6"/>
        <v>894759043</v>
      </c>
      <c r="J42" s="45">
        <f t="shared" si="6"/>
        <v>894759043</v>
      </c>
      <c r="K42" s="45">
        <f t="shared" si="6"/>
        <v>882414414</v>
      </c>
      <c r="L42" s="45">
        <f t="shared" si="6"/>
        <v>895982726</v>
      </c>
      <c r="M42" s="45">
        <f t="shared" si="6"/>
        <v>903436752</v>
      </c>
      <c r="N42" s="45">
        <f t="shared" si="6"/>
        <v>903436752</v>
      </c>
      <c r="O42" s="45">
        <f t="shared" si="6"/>
        <v>893940244</v>
      </c>
      <c r="P42" s="45">
        <f t="shared" si="6"/>
        <v>894495952</v>
      </c>
      <c r="Q42" s="45">
        <f t="shared" si="6"/>
        <v>895947490</v>
      </c>
      <c r="R42" s="45">
        <f t="shared" si="6"/>
        <v>895947490</v>
      </c>
      <c r="S42" s="45">
        <f t="shared" si="6"/>
        <v>897350804</v>
      </c>
      <c r="T42" s="45">
        <f t="shared" si="6"/>
        <v>895562620</v>
      </c>
      <c r="U42" s="45">
        <f t="shared" si="6"/>
        <v>899779764</v>
      </c>
      <c r="V42" s="45">
        <f t="shared" si="6"/>
        <v>899779764</v>
      </c>
      <c r="W42" s="45">
        <f t="shared" si="6"/>
        <v>899779764</v>
      </c>
      <c r="X42" s="45">
        <f t="shared" si="6"/>
        <v>910539996</v>
      </c>
      <c r="Y42" s="45">
        <f t="shared" si="6"/>
        <v>-10760232</v>
      </c>
      <c r="Z42" s="46">
        <f>+IF(X42&lt;&gt;0,+(Y42/X42)*100,0)</f>
        <v>-1.181741828724677</v>
      </c>
      <c r="AA42" s="47">
        <f>+AA25-AA40</f>
        <v>910539996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890470634</v>
      </c>
      <c r="D45" s="18">
        <v>890470634</v>
      </c>
      <c r="E45" s="19">
        <v>903799609</v>
      </c>
      <c r="F45" s="20">
        <v>910056996</v>
      </c>
      <c r="G45" s="20">
        <v>915767054</v>
      </c>
      <c r="H45" s="20">
        <v>905452019</v>
      </c>
      <c r="I45" s="20">
        <v>894275780</v>
      </c>
      <c r="J45" s="20">
        <v>894275780</v>
      </c>
      <c r="K45" s="20">
        <v>881931151</v>
      </c>
      <c r="L45" s="20">
        <v>895499463</v>
      </c>
      <c r="M45" s="20">
        <v>902953489</v>
      </c>
      <c r="N45" s="20">
        <v>902953489</v>
      </c>
      <c r="O45" s="20">
        <v>893456981</v>
      </c>
      <c r="P45" s="20">
        <v>894012689</v>
      </c>
      <c r="Q45" s="20">
        <v>895464227</v>
      </c>
      <c r="R45" s="20">
        <v>895464227</v>
      </c>
      <c r="S45" s="20">
        <v>896867541</v>
      </c>
      <c r="T45" s="20">
        <v>895079357</v>
      </c>
      <c r="U45" s="20">
        <v>899296501</v>
      </c>
      <c r="V45" s="20">
        <v>899296501</v>
      </c>
      <c r="W45" s="20">
        <v>899296501</v>
      </c>
      <c r="X45" s="20">
        <v>910056996</v>
      </c>
      <c r="Y45" s="20">
        <v>-10760495</v>
      </c>
      <c r="Z45" s="48">
        <v>-1.18</v>
      </c>
      <c r="AA45" s="22">
        <v>910056996</v>
      </c>
    </row>
    <row r="46" spans="1:27" ht="13.5">
      <c r="A46" s="23" t="s">
        <v>67</v>
      </c>
      <c r="B46" s="17"/>
      <c r="C46" s="18">
        <v>483263</v>
      </c>
      <c r="D46" s="18">
        <v>483263</v>
      </c>
      <c r="E46" s="19">
        <v>483000</v>
      </c>
      <c r="F46" s="20">
        <v>483000</v>
      </c>
      <c r="G46" s="20">
        <v>483263</v>
      </c>
      <c r="H46" s="20">
        <v>483263</v>
      </c>
      <c r="I46" s="20">
        <v>483263</v>
      </c>
      <c r="J46" s="20">
        <v>483263</v>
      </c>
      <c r="K46" s="20">
        <v>483263</v>
      </c>
      <c r="L46" s="20">
        <v>483263</v>
      </c>
      <c r="M46" s="20">
        <v>483263</v>
      </c>
      <c r="N46" s="20">
        <v>483263</v>
      </c>
      <c r="O46" s="20">
        <v>483263</v>
      </c>
      <c r="P46" s="20">
        <v>483263</v>
      </c>
      <c r="Q46" s="20">
        <v>483263</v>
      </c>
      <c r="R46" s="20">
        <v>483263</v>
      </c>
      <c r="S46" s="20">
        <v>483263</v>
      </c>
      <c r="T46" s="20">
        <v>483263</v>
      </c>
      <c r="U46" s="20">
        <v>483263</v>
      </c>
      <c r="V46" s="20">
        <v>483263</v>
      </c>
      <c r="W46" s="20">
        <v>483263</v>
      </c>
      <c r="X46" s="20">
        <v>483000</v>
      </c>
      <c r="Y46" s="20">
        <v>263</v>
      </c>
      <c r="Z46" s="48">
        <v>0.05</v>
      </c>
      <c r="AA46" s="22">
        <v>483000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890953897</v>
      </c>
      <c r="D48" s="51">
        <f>SUM(D45:D47)</f>
        <v>890953897</v>
      </c>
      <c r="E48" s="52">
        <f t="shared" si="7"/>
        <v>904282609</v>
      </c>
      <c r="F48" s="53">
        <f t="shared" si="7"/>
        <v>910539996</v>
      </c>
      <c r="G48" s="53">
        <f t="shared" si="7"/>
        <v>916250317</v>
      </c>
      <c r="H48" s="53">
        <f t="shared" si="7"/>
        <v>905935282</v>
      </c>
      <c r="I48" s="53">
        <f t="shared" si="7"/>
        <v>894759043</v>
      </c>
      <c r="J48" s="53">
        <f t="shared" si="7"/>
        <v>894759043</v>
      </c>
      <c r="K48" s="53">
        <f t="shared" si="7"/>
        <v>882414414</v>
      </c>
      <c r="L48" s="53">
        <f t="shared" si="7"/>
        <v>895982726</v>
      </c>
      <c r="M48" s="53">
        <f t="shared" si="7"/>
        <v>903436752</v>
      </c>
      <c r="N48" s="53">
        <f t="shared" si="7"/>
        <v>903436752</v>
      </c>
      <c r="O48" s="53">
        <f t="shared" si="7"/>
        <v>893940244</v>
      </c>
      <c r="P48" s="53">
        <f t="shared" si="7"/>
        <v>894495952</v>
      </c>
      <c r="Q48" s="53">
        <f t="shared" si="7"/>
        <v>895947490</v>
      </c>
      <c r="R48" s="53">
        <f t="shared" si="7"/>
        <v>895947490</v>
      </c>
      <c r="S48" s="53">
        <f t="shared" si="7"/>
        <v>897350804</v>
      </c>
      <c r="T48" s="53">
        <f t="shared" si="7"/>
        <v>895562620</v>
      </c>
      <c r="U48" s="53">
        <f t="shared" si="7"/>
        <v>899779764</v>
      </c>
      <c r="V48" s="53">
        <f t="shared" si="7"/>
        <v>899779764</v>
      </c>
      <c r="W48" s="53">
        <f t="shared" si="7"/>
        <v>899779764</v>
      </c>
      <c r="X48" s="53">
        <f t="shared" si="7"/>
        <v>910539996</v>
      </c>
      <c r="Y48" s="53">
        <f t="shared" si="7"/>
        <v>-10760232</v>
      </c>
      <c r="Z48" s="54">
        <f>+IF(X48&lt;&gt;0,+(Y48/X48)*100,0)</f>
        <v>-1.181741828724677</v>
      </c>
      <c r="AA48" s="55">
        <f>SUM(AA45:AA47)</f>
        <v>910539996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14500000</v>
      </c>
      <c r="F6" s="20"/>
      <c r="G6" s="20">
        <v>13595990</v>
      </c>
      <c r="H6" s="20">
        <v>10747754</v>
      </c>
      <c r="I6" s="20">
        <v>3793413</v>
      </c>
      <c r="J6" s="20">
        <v>3793413</v>
      </c>
      <c r="K6" s="20">
        <v>6776149</v>
      </c>
      <c r="L6" s="20">
        <v>48573609</v>
      </c>
      <c r="M6" s="20">
        <v>39624710</v>
      </c>
      <c r="N6" s="20">
        <v>39624710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>
        <v>50211553</v>
      </c>
      <c r="D7" s="18">
        <v>50211553</v>
      </c>
      <c r="E7" s="19">
        <v>35000000</v>
      </c>
      <c r="F7" s="20">
        <v>35000000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35000000</v>
      </c>
      <c r="Y7" s="20">
        <v>-35000000</v>
      </c>
      <c r="Z7" s="21">
        <v>-100</v>
      </c>
      <c r="AA7" s="22">
        <v>35000000</v>
      </c>
    </row>
    <row r="8" spans="1:27" ht="13.5">
      <c r="A8" s="23" t="s">
        <v>35</v>
      </c>
      <c r="B8" s="17"/>
      <c r="C8" s="18">
        <v>238702</v>
      </c>
      <c r="D8" s="18">
        <v>238702</v>
      </c>
      <c r="E8" s="19">
        <v>14340265</v>
      </c>
      <c r="F8" s="20">
        <v>14340265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14340265</v>
      </c>
      <c r="Y8" s="20">
        <v>-14340265</v>
      </c>
      <c r="Z8" s="21">
        <v>-100</v>
      </c>
      <c r="AA8" s="22">
        <v>14340265</v>
      </c>
    </row>
    <row r="9" spans="1:27" ht="13.5">
      <c r="A9" s="23" t="s">
        <v>36</v>
      </c>
      <c r="B9" s="17"/>
      <c r="C9" s="18">
        <v>84097100</v>
      </c>
      <c r="D9" s="18">
        <v>84097100</v>
      </c>
      <c r="E9" s="19">
        <v>4352091</v>
      </c>
      <c r="F9" s="20"/>
      <c r="G9" s="20"/>
      <c r="H9" s="20"/>
      <c r="I9" s="20"/>
      <c r="J9" s="20"/>
      <c r="K9" s="20"/>
      <c r="L9" s="20">
        <v>25262956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886210</v>
      </c>
      <c r="D11" s="18">
        <v>886210</v>
      </c>
      <c r="E11" s="19">
        <v>1092887</v>
      </c>
      <c r="F11" s="20"/>
      <c r="G11" s="20">
        <v>856079</v>
      </c>
      <c r="H11" s="20">
        <v>854233</v>
      </c>
      <c r="I11" s="20">
        <v>859056</v>
      </c>
      <c r="J11" s="20">
        <v>859056</v>
      </c>
      <c r="K11" s="20">
        <v>836909</v>
      </c>
      <c r="L11" s="20">
        <v>799801</v>
      </c>
      <c r="M11" s="20">
        <v>798775</v>
      </c>
      <c r="N11" s="20">
        <v>798775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135433565</v>
      </c>
      <c r="D12" s="29">
        <f>SUM(D6:D11)</f>
        <v>135433565</v>
      </c>
      <c r="E12" s="30">
        <f t="shared" si="0"/>
        <v>69285243</v>
      </c>
      <c r="F12" s="31">
        <f t="shared" si="0"/>
        <v>49340265</v>
      </c>
      <c r="G12" s="31">
        <f t="shared" si="0"/>
        <v>14452069</v>
      </c>
      <c r="H12" s="31">
        <f t="shared" si="0"/>
        <v>11601987</v>
      </c>
      <c r="I12" s="31">
        <f t="shared" si="0"/>
        <v>4652469</v>
      </c>
      <c r="J12" s="31">
        <f t="shared" si="0"/>
        <v>4652469</v>
      </c>
      <c r="K12" s="31">
        <f t="shared" si="0"/>
        <v>7613058</v>
      </c>
      <c r="L12" s="31">
        <f t="shared" si="0"/>
        <v>74636366</v>
      </c>
      <c r="M12" s="31">
        <f t="shared" si="0"/>
        <v>40423485</v>
      </c>
      <c r="N12" s="31">
        <f t="shared" si="0"/>
        <v>40423485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49340265</v>
      </c>
      <c r="Y12" s="31">
        <f t="shared" si="0"/>
        <v>-49340265</v>
      </c>
      <c r="Z12" s="32">
        <f>+IF(X12&lt;&gt;0,+(Y12/X12)*100,0)</f>
        <v>-100</v>
      </c>
      <c r="AA12" s="33">
        <f>SUM(AA6:AA11)</f>
        <v>49340265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>
        <v>56645992</v>
      </c>
      <c r="H16" s="24">
        <v>102122217</v>
      </c>
      <c r="I16" s="24">
        <v>74090328</v>
      </c>
      <c r="J16" s="20">
        <v>74090328</v>
      </c>
      <c r="K16" s="24">
        <v>59090328</v>
      </c>
      <c r="L16" s="24">
        <v>119041408</v>
      </c>
      <c r="M16" s="20">
        <v>59948143</v>
      </c>
      <c r="N16" s="24">
        <v>59948143</v>
      </c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42928389</v>
      </c>
      <c r="D19" s="18">
        <v>42928389</v>
      </c>
      <c r="E19" s="19">
        <v>52706220</v>
      </c>
      <c r="F19" s="20">
        <v>71035703</v>
      </c>
      <c r="G19" s="20">
        <v>44542335</v>
      </c>
      <c r="H19" s="20">
        <v>44542335</v>
      </c>
      <c r="I19" s="20">
        <v>44758854</v>
      </c>
      <c r="J19" s="20">
        <v>44758854</v>
      </c>
      <c r="K19" s="20">
        <v>44677428</v>
      </c>
      <c r="L19" s="20">
        <v>44456999</v>
      </c>
      <c r="M19" s="20">
        <v>44456999</v>
      </c>
      <c r="N19" s="20">
        <v>44456999</v>
      </c>
      <c r="O19" s="20"/>
      <c r="P19" s="20"/>
      <c r="Q19" s="20"/>
      <c r="R19" s="20"/>
      <c r="S19" s="20"/>
      <c r="T19" s="20"/>
      <c r="U19" s="20"/>
      <c r="V19" s="20"/>
      <c r="W19" s="20"/>
      <c r="X19" s="20">
        <v>71035703</v>
      </c>
      <c r="Y19" s="20">
        <v>-71035703</v>
      </c>
      <c r="Z19" s="21">
        <v>-100</v>
      </c>
      <c r="AA19" s="22">
        <v>71035703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140074</v>
      </c>
      <c r="D22" s="18">
        <v>140074</v>
      </c>
      <c r="E22" s="19"/>
      <c r="F22" s="20"/>
      <c r="G22" s="20">
        <v>179906</v>
      </c>
      <c r="H22" s="20">
        <v>173322</v>
      </c>
      <c r="I22" s="20">
        <v>166740</v>
      </c>
      <c r="J22" s="20">
        <v>166740</v>
      </c>
      <c r="K22" s="20">
        <v>160156</v>
      </c>
      <c r="L22" s="20">
        <v>153573</v>
      </c>
      <c r="M22" s="20">
        <v>146990</v>
      </c>
      <c r="N22" s="20">
        <v>146990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43068463</v>
      </c>
      <c r="D24" s="29">
        <f>SUM(D15:D23)</f>
        <v>43068463</v>
      </c>
      <c r="E24" s="36">
        <f t="shared" si="1"/>
        <v>52706220</v>
      </c>
      <c r="F24" s="37">
        <f t="shared" si="1"/>
        <v>71035703</v>
      </c>
      <c r="G24" s="37">
        <f t="shared" si="1"/>
        <v>101368233</v>
      </c>
      <c r="H24" s="37">
        <f t="shared" si="1"/>
        <v>146837874</v>
      </c>
      <c r="I24" s="37">
        <f t="shared" si="1"/>
        <v>119015922</v>
      </c>
      <c r="J24" s="37">
        <f t="shared" si="1"/>
        <v>119015922</v>
      </c>
      <c r="K24" s="37">
        <f t="shared" si="1"/>
        <v>103927912</v>
      </c>
      <c r="L24" s="37">
        <f t="shared" si="1"/>
        <v>163651980</v>
      </c>
      <c r="M24" s="37">
        <f t="shared" si="1"/>
        <v>104552132</v>
      </c>
      <c r="N24" s="37">
        <f t="shared" si="1"/>
        <v>104552132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71035703</v>
      </c>
      <c r="Y24" s="37">
        <f t="shared" si="1"/>
        <v>-71035703</v>
      </c>
      <c r="Z24" s="38">
        <f>+IF(X24&lt;&gt;0,+(Y24/X24)*100,0)</f>
        <v>-100</v>
      </c>
      <c r="AA24" s="39">
        <f>SUM(AA15:AA23)</f>
        <v>71035703</v>
      </c>
    </row>
    <row r="25" spans="1:27" ht="13.5">
      <c r="A25" s="27" t="s">
        <v>51</v>
      </c>
      <c r="B25" s="28"/>
      <c r="C25" s="29">
        <f aca="true" t="shared" si="2" ref="C25:Y25">+C12+C24</f>
        <v>178502028</v>
      </c>
      <c r="D25" s="29">
        <f>+D12+D24</f>
        <v>178502028</v>
      </c>
      <c r="E25" s="30">
        <f t="shared" si="2"/>
        <v>121991463</v>
      </c>
      <c r="F25" s="31">
        <f t="shared" si="2"/>
        <v>120375968</v>
      </c>
      <c r="G25" s="31">
        <f t="shared" si="2"/>
        <v>115820302</v>
      </c>
      <c r="H25" s="31">
        <f t="shared" si="2"/>
        <v>158439861</v>
      </c>
      <c r="I25" s="31">
        <f t="shared" si="2"/>
        <v>123668391</v>
      </c>
      <c r="J25" s="31">
        <f t="shared" si="2"/>
        <v>123668391</v>
      </c>
      <c r="K25" s="31">
        <f t="shared" si="2"/>
        <v>111540970</v>
      </c>
      <c r="L25" s="31">
        <f t="shared" si="2"/>
        <v>238288346</v>
      </c>
      <c r="M25" s="31">
        <f t="shared" si="2"/>
        <v>144975617</v>
      </c>
      <c r="N25" s="31">
        <f t="shared" si="2"/>
        <v>144975617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120375968</v>
      </c>
      <c r="Y25" s="31">
        <f t="shared" si="2"/>
        <v>-120375968</v>
      </c>
      <c r="Z25" s="32">
        <f>+IF(X25&lt;&gt;0,+(Y25/X25)*100,0)</f>
        <v>-100</v>
      </c>
      <c r="AA25" s="33">
        <f>+AA12+AA24</f>
        <v>120375968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18003233</v>
      </c>
      <c r="D32" s="18">
        <v>18003233</v>
      </c>
      <c r="E32" s="19">
        <v>6923718</v>
      </c>
      <c r="F32" s="20">
        <v>6923718</v>
      </c>
      <c r="G32" s="20">
        <v>3862018</v>
      </c>
      <c r="H32" s="20">
        <v>5200384</v>
      </c>
      <c r="I32" s="20">
        <v>4947701</v>
      </c>
      <c r="J32" s="20">
        <v>4947701</v>
      </c>
      <c r="K32" s="20">
        <v>4616510</v>
      </c>
      <c r="L32" s="20">
        <v>21263198</v>
      </c>
      <c r="M32" s="20">
        <v>20150915</v>
      </c>
      <c r="N32" s="20">
        <v>20150915</v>
      </c>
      <c r="O32" s="20"/>
      <c r="P32" s="20"/>
      <c r="Q32" s="20"/>
      <c r="R32" s="20"/>
      <c r="S32" s="20"/>
      <c r="T32" s="20"/>
      <c r="U32" s="20"/>
      <c r="V32" s="20"/>
      <c r="W32" s="20"/>
      <c r="X32" s="20">
        <v>6923718</v>
      </c>
      <c r="Y32" s="20">
        <v>-6923718</v>
      </c>
      <c r="Z32" s="21">
        <v>-100</v>
      </c>
      <c r="AA32" s="22">
        <v>6923718</v>
      </c>
    </row>
    <row r="33" spans="1:27" ht="13.5">
      <c r="A33" s="23" t="s">
        <v>58</v>
      </c>
      <c r="B33" s="17"/>
      <c r="C33" s="18">
        <v>3111033</v>
      </c>
      <c r="D33" s="18">
        <v>3111033</v>
      </c>
      <c r="E33" s="19"/>
      <c r="F33" s="20"/>
      <c r="G33" s="20">
        <v>1888366</v>
      </c>
      <c r="H33" s="20">
        <v>1895398</v>
      </c>
      <c r="I33" s="20">
        <v>1989091</v>
      </c>
      <c r="J33" s="20">
        <v>1989091</v>
      </c>
      <c r="K33" s="20">
        <v>1956922</v>
      </c>
      <c r="L33" s="20">
        <v>1959744</v>
      </c>
      <c r="M33" s="20">
        <v>1907364</v>
      </c>
      <c r="N33" s="20">
        <v>1907364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21114266</v>
      </c>
      <c r="D34" s="29">
        <f>SUM(D29:D33)</f>
        <v>21114266</v>
      </c>
      <c r="E34" s="30">
        <f t="shared" si="3"/>
        <v>6923718</v>
      </c>
      <c r="F34" s="31">
        <f t="shared" si="3"/>
        <v>6923718</v>
      </c>
      <c r="G34" s="31">
        <f t="shared" si="3"/>
        <v>5750384</v>
      </c>
      <c r="H34" s="31">
        <f t="shared" si="3"/>
        <v>7095782</v>
      </c>
      <c r="I34" s="31">
        <f t="shared" si="3"/>
        <v>6936792</v>
      </c>
      <c r="J34" s="31">
        <f t="shared" si="3"/>
        <v>6936792</v>
      </c>
      <c r="K34" s="31">
        <f t="shared" si="3"/>
        <v>6573432</v>
      </c>
      <c r="L34" s="31">
        <f t="shared" si="3"/>
        <v>23222942</v>
      </c>
      <c r="M34" s="31">
        <f t="shared" si="3"/>
        <v>22058279</v>
      </c>
      <c r="N34" s="31">
        <f t="shared" si="3"/>
        <v>22058279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6923718</v>
      </c>
      <c r="Y34" s="31">
        <f t="shared" si="3"/>
        <v>-6923718</v>
      </c>
      <c r="Z34" s="32">
        <f>+IF(X34&lt;&gt;0,+(Y34/X34)*100,0)</f>
        <v>-100</v>
      </c>
      <c r="AA34" s="33">
        <f>SUM(AA29:AA33)</f>
        <v>6923718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1444482</v>
      </c>
      <c r="D38" s="18">
        <v>1444482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1444482</v>
      </c>
      <c r="D39" s="29">
        <f>SUM(D37:D38)</f>
        <v>1444482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22558748</v>
      </c>
      <c r="D40" s="29">
        <f>+D34+D39</f>
        <v>22558748</v>
      </c>
      <c r="E40" s="30">
        <f t="shared" si="5"/>
        <v>6923718</v>
      </c>
      <c r="F40" s="31">
        <f t="shared" si="5"/>
        <v>6923718</v>
      </c>
      <c r="G40" s="31">
        <f t="shared" si="5"/>
        <v>5750384</v>
      </c>
      <c r="H40" s="31">
        <f t="shared" si="5"/>
        <v>7095782</v>
      </c>
      <c r="I40" s="31">
        <f t="shared" si="5"/>
        <v>6936792</v>
      </c>
      <c r="J40" s="31">
        <f t="shared" si="5"/>
        <v>6936792</v>
      </c>
      <c r="K40" s="31">
        <f t="shared" si="5"/>
        <v>6573432</v>
      </c>
      <c r="L40" s="31">
        <f t="shared" si="5"/>
        <v>23222942</v>
      </c>
      <c r="M40" s="31">
        <f t="shared" si="5"/>
        <v>22058279</v>
      </c>
      <c r="N40" s="31">
        <f t="shared" si="5"/>
        <v>22058279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6923718</v>
      </c>
      <c r="Y40" s="31">
        <f t="shared" si="5"/>
        <v>-6923718</v>
      </c>
      <c r="Z40" s="32">
        <f>+IF(X40&lt;&gt;0,+(Y40/X40)*100,0)</f>
        <v>-100</v>
      </c>
      <c r="AA40" s="33">
        <f>+AA34+AA39</f>
        <v>6923718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155943280</v>
      </c>
      <c r="D42" s="43">
        <f>+D25-D40</f>
        <v>155943280</v>
      </c>
      <c r="E42" s="44">
        <f t="shared" si="6"/>
        <v>115067745</v>
      </c>
      <c r="F42" s="45">
        <f t="shared" si="6"/>
        <v>113452250</v>
      </c>
      <c r="G42" s="45">
        <f t="shared" si="6"/>
        <v>110069918</v>
      </c>
      <c r="H42" s="45">
        <f t="shared" si="6"/>
        <v>151344079</v>
      </c>
      <c r="I42" s="45">
        <f t="shared" si="6"/>
        <v>116731599</v>
      </c>
      <c r="J42" s="45">
        <f t="shared" si="6"/>
        <v>116731599</v>
      </c>
      <c r="K42" s="45">
        <f t="shared" si="6"/>
        <v>104967538</v>
      </c>
      <c r="L42" s="45">
        <f t="shared" si="6"/>
        <v>215065404</v>
      </c>
      <c r="M42" s="45">
        <f t="shared" si="6"/>
        <v>122917338</v>
      </c>
      <c r="N42" s="45">
        <f t="shared" si="6"/>
        <v>122917338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113452250</v>
      </c>
      <c r="Y42" s="45">
        <f t="shared" si="6"/>
        <v>-113452250</v>
      </c>
      <c r="Z42" s="46">
        <f>+IF(X42&lt;&gt;0,+(Y42/X42)*100,0)</f>
        <v>-100</v>
      </c>
      <c r="AA42" s="47">
        <f>+AA25-AA40</f>
        <v>113452250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155943280</v>
      </c>
      <c r="D45" s="18">
        <v>155943280</v>
      </c>
      <c r="E45" s="19">
        <v>115067745</v>
      </c>
      <c r="F45" s="20">
        <v>113452250</v>
      </c>
      <c r="G45" s="20">
        <v>110069918</v>
      </c>
      <c r="H45" s="20">
        <v>151344079</v>
      </c>
      <c r="I45" s="20">
        <v>116731599</v>
      </c>
      <c r="J45" s="20">
        <v>116731599</v>
      </c>
      <c r="K45" s="20">
        <v>104967538</v>
      </c>
      <c r="L45" s="20">
        <v>215065404</v>
      </c>
      <c r="M45" s="20">
        <v>122917338</v>
      </c>
      <c r="N45" s="20">
        <v>122917338</v>
      </c>
      <c r="O45" s="20"/>
      <c r="P45" s="20"/>
      <c r="Q45" s="20"/>
      <c r="R45" s="20"/>
      <c r="S45" s="20"/>
      <c r="T45" s="20"/>
      <c r="U45" s="20"/>
      <c r="V45" s="20"/>
      <c r="W45" s="20"/>
      <c r="X45" s="20">
        <v>113452250</v>
      </c>
      <c r="Y45" s="20">
        <v>-113452250</v>
      </c>
      <c r="Z45" s="48">
        <v>-100</v>
      </c>
      <c r="AA45" s="22">
        <v>113452250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155943280</v>
      </c>
      <c r="D48" s="51">
        <f>SUM(D45:D47)</f>
        <v>155943280</v>
      </c>
      <c r="E48" s="52">
        <f t="shared" si="7"/>
        <v>115067745</v>
      </c>
      <c r="F48" s="53">
        <f t="shared" si="7"/>
        <v>113452250</v>
      </c>
      <c r="G48" s="53">
        <f t="shared" si="7"/>
        <v>110069918</v>
      </c>
      <c r="H48" s="53">
        <f t="shared" si="7"/>
        <v>151344079</v>
      </c>
      <c r="I48" s="53">
        <f t="shared" si="7"/>
        <v>116731599</v>
      </c>
      <c r="J48" s="53">
        <f t="shared" si="7"/>
        <v>116731599</v>
      </c>
      <c r="K48" s="53">
        <f t="shared" si="7"/>
        <v>104967538</v>
      </c>
      <c r="L48" s="53">
        <f t="shared" si="7"/>
        <v>215065404</v>
      </c>
      <c r="M48" s="53">
        <f t="shared" si="7"/>
        <v>122917338</v>
      </c>
      <c r="N48" s="53">
        <f t="shared" si="7"/>
        <v>122917338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113452250</v>
      </c>
      <c r="Y48" s="53">
        <f t="shared" si="7"/>
        <v>-113452250</v>
      </c>
      <c r="Z48" s="54">
        <f>+IF(X48&lt;&gt;0,+(Y48/X48)*100,0)</f>
        <v>-100</v>
      </c>
      <c r="AA48" s="55">
        <f>SUM(AA45:AA47)</f>
        <v>113452250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29552673</v>
      </c>
      <c r="F6" s="20">
        <v>29552673</v>
      </c>
      <c r="G6" s="20">
        <v>91958003</v>
      </c>
      <c r="H6" s="20">
        <v>24407</v>
      </c>
      <c r="I6" s="20"/>
      <c r="J6" s="20"/>
      <c r="K6" s="20"/>
      <c r="L6" s="20">
        <v>52230052</v>
      </c>
      <c r="M6" s="20">
        <v>6707666</v>
      </c>
      <c r="N6" s="20">
        <v>6707666</v>
      </c>
      <c r="O6" s="20">
        <v>70749688</v>
      </c>
      <c r="P6" s="20"/>
      <c r="Q6" s="20">
        <v>143247421</v>
      </c>
      <c r="R6" s="20">
        <v>143247421</v>
      </c>
      <c r="S6" s="20"/>
      <c r="T6" s="20"/>
      <c r="U6" s="20"/>
      <c r="V6" s="20"/>
      <c r="W6" s="20"/>
      <c r="X6" s="20">
        <v>29552673</v>
      </c>
      <c r="Y6" s="20">
        <v>-29552673</v>
      </c>
      <c r="Z6" s="21">
        <v>-100</v>
      </c>
      <c r="AA6" s="22">
        <v>29552673</v>
      </c>
    </row>
    <row r="7" spans="1:27" ht="13.5">
      <c r="A7" s="23" t="s">
        <v>34</v>
      </c>
      <c r="B7" s="17"/>
      <c r="C7" s="18"/>
      <c r="D7" s="18"/>
      <c r="E7" s="19">
        <v>77758450</v>
      </c>
      <c r="F7" s="20">
        <v>77758450</v>
      </c>
      <c r="G7" s="20">
        <v>454551809</v>
      </c>
      <c r="H7" s="20">
        <v>569695688</v>
      </c>
      <c r="I7" s="20">
        <v>534814961</v>
      </c>
      <c r="J7" s="20">
        <v>534814961</v>
      </c>
      <c r="K7" s="20">
        <v>516916600</v>
      </c>
      <c r="L7" s="20">
        <v>497066105</v>
      </c>
      <c r="M7" s="20">
        <v>497066105</v>
      </c>
      <c r="N7" s="20">
        <v>497066105</v>
      </c>
      <c r="O7" s="20">
        <v>497066105</v>
      </c>
      <c r="P7" s="20">
        <v>569473709</v>
      </c>
      <c r="Q7" s="20">
        <v>502473709</v>
      </c>
      <c r="R7" s="20">
        <v>502473709</v>
      </c>
      <c r="S7" s="20">
        <v>620763477</v>
      </c>
      <c r="T7" s="20">
        <v>609030617</v>
      </c>
      <c r="U7" s="20">
        <v>564153609</v>
      </c>
      <c r="V7" s="20">
        <v>564153609</v>
      </c>
      <c r="W7" s="20">
        <v>564153609</v>
      </c>
      <c r="X7" s="20">
        <v>77758450</v>
      </c>
      <c r="Y7" s="20">
        <v>486395159</v>
      </c>
      <c r="Z7" s="21">
        <v>625.52</v>
      </c>
      <c r="AA7" s="22">
        <v>77758450</v>
      </c>
    </row>
    <row r="8" spans="1:27" ht="13.5">
      <c r="A8" s="23" t="s">
        <v>35</v>
      </c>
      <c r="B8" s="17"/>
      <c r="C8" s="18"/>
      <c r="D8" s="18"/>
      <c r="E8" s="19">
        <v>74643085</v>
      </c>
      <c r="F8" s="20">
        <v>74643085</v>
      </c>
      <c r="G8" s="20">
        <v>69500638</v>
      </c>
      <c r="H8" s="20">
        <v>79534229</v>
      </c>
      <c r="I8" s="20">
        <v>81893929</v>
      </c>
      <c r="J8" s="20">
        <v>81893929</v>
      </c>
      <c r="K8" s="20">
        <v>80227724</v>
      </c>
      <c r="L8" s="20">
        <v>62122422</v>
      </c>
      <c r="M8" s="20">
        <v>160922614</v>
      </c>
      <c r="N8" s="20">
        <v>160922614</v>
      </c>
      <c r="O8" s="20">
        <v>173286213</v>
      </c>
      <c r="P8" s="20">
        <v>114218108</v>
      </c>
      <c r="Q8" s="20">
        <v>111144468</v>
      </c>
      <c r="R8" s="20">
        <v>111144468</v>
      </c>
      <c r="S8" s="20">
        <v>118419198</v>
      </c>
      <c r="T8" s="20">
        <v>121321589</v>
      </c>
      <c r="U8" s="20">
        <v>120724736</v>
      </c>
      <c r="V8" s="20">
        <v>120724736</v>
      </c>
      <c r="W8" s="20">
        <v>120724736</v>
      </c>
      <c r="X8" s="20">
        <v>74643085</v>
      </c>
      <c r="Y8" s="20">
        <v>46081651</v>
      </c>
      <c r="Z8" s="21">
        <v>61.74</v>
      </c>
      <c r="AA8" s="22">
        <v>74643085</v>
      </c>
    </row>
    <row r="9" spans="1:27" ht="13.5">
      <c r="A9" s="23" t="s">
        <v>36</v>
      </c>
      <c r="B9" s="17"/>
      <c r="C9" s="18"/>
      <c r="D9" s="18"/>
      <c r="E9" s="19">
        <v>27302891</v>
      </c>
      <c r="F9" s="20">
        <v>27302891</v>
      </c>
      <c r="G9" s="20">
        <v>50850322</v>
      </c>
      <c r="H9" s="20">
        <v>65708858</v>
      </c>
      <c r="I9" s="20">
        <v>50128138</v>
      </c>
      <c r="J9" s="20">
        <v>50128138</v>
      </c>
      <c r="K9" s="20">
        <v>52207838</v>
      </c>
      <c r="L9" s="20">
        <v>49781185</v>
      </c>
      <c r="M9" s="20">
        <v>44592770</v>
      </c>
      <c r="N9" s="20">
        <v>44592770</v>
      </c>
      <c r="O9" s="20">
        <v>34769885</v>
      </c>
      <c r="P9" s="20">
        <v>36477669</v>
      </c>
      <c r="Q9" s="20">
        <v>43425245</v>
      </c>
      <c r="R9" s="20">
        <v>43425245</v>
      </c>
      <c r="S9" s="20">
        <v>55003767</v>
      </c>
      <c r="T9" s="20">
        <v>57928523</v>
      </c>
      <c r="U9" s="20">
        <v>70090613</v>
      </c>
      <c r="V9" s="20">
        <v>70090613</v>
      </c>
      <c r="W9" s="20">
        <v>70090613</v>
      </c>
      <c r="X9" s="20">
        <v>27302891</v>
      </c>
      <c r="Y9" s="20">
        <v>42787722</v>
      </c>
      <c r="Z9" s="21">
        <v>156.71</v>
      </c>
      <c r="AA9" s="22">
        <v>27302891</v>
      </c>
    </row>
    <row r="10" spans="1:27" ht="13.5">
      <c r="A10" s="23" t="s">
        <v>37</v>
      </c>
      <c r="B10" s="17"/>
      <c r="C10" s="18"/>
      <c r="D10" s="18"/>
      <c r="E10" s="19">
        <v>5342592</v>
      </c>
      <c r="F10" s="20">
        <v>5342592</v>
      </c>
      <c r="G10" s="24">
        <v>5985702</v>
      </c>
      <c r="H10" s="24">
        <v>5991658</v>
      </c>
      <c r="I10" s="24">
        <v>5997692</v>
      </c>
      <c r="J10" s="20">
        <v>5997692</v>
      </c>
      <c r="K10" s="24">
        <v>6003808</v>
      </c>
      <c r="L10" s="24">
        <v>6003808</v>
      </c>
      <c r="M10" s="20">
        <v>6010004</v>
      </c>
      <c r="N10" s="24">
        <v>6010004</v>
      </c>
      <c r="O10" s="24">
        <v>6022647</v>
      </c>
      <c r="P10" s="24">
        <v>6029095</v>
      </c>
      <c r="Q10" s="20">
        <v>6035628</v>
      </c>
      <c r="R10" s="24">
        <v>6035628</v>
      </c>
      <c r="S10" s="24">
        <v>6042249</v>
      </c>
      <c r="T10" s="20">
        <v>6048959</v>
      </c>
      <c r="U10" s="24">
        <v>6055757</v>
      </c>
      <c r="V10" s="24">
        <v>6055757</v>
      </c>
      <c r="W10" s="24">
        <v>6055757</v>
      </c>
      <c r="X10" s="20">
        <v>5342592</v>
      </c>
      <c r="Y10" s="24">
        <v>713165</v>
      </c>
      <c r="Z10" s="25">
        <v>13.35</v>
      </c>
      <c r="AA10" s="26">
        <v>5342592</v>
      </c>
    </row>
    <row r="11" spans="1:27" ht="13.5">
      <c r="A11" s="23" t="s">
        <v>38</v>
      </c>
      <c r="B11" s="17"/>
      <c r="C11" s="18"/>
      <c r="D11" s="18"/>
      <c r="E11" s="19">
        <v>14988662</v>
      </c>
      <c r="F11" s="20">
        <v>14988662</v>
      </c>
      <c r="G11" s="20">
        <v>9575846</v>
      </c>
      <c r="H11" s="20">
        <v>11661458</v>
      </c>
      <c r="I11" s="20">
        <v>12060712</v>
      </c>
      <c r="J11" s="20">
        <v>12060712</v>
      </c>
      <c r="K11" s="20">
        <v>12210915</v>
      </c>
      <c r="L11" s="20">
        <v>12006723</v>
      </c>
      <c r="M11" s="20">
        <v>12380769</v>
      </c>
      <c r="N11" s="20">
        <v>12380769</v>
      </c>
      <c r="O11" s="20">
        <v>11859371</v>
      </c>
      <c r="P11" s="20">
        <v>11521419</v>
      </c>
      <c r="Q11" s="20">
        <v>11387477</v>
      </c>
      <c r="R11" s="20">
        <v>11387477</v>
      </c>
      <c r="S11" s="20">
        <v>11489504</v>
      </c>
      <c r="T11" s="20">
        <v>11844105</v>
      </c>
      <c r="U11" s="20">
        <v>11644580</v>
      </c>
      <c r="V11" s="20">
        <v>11644580</v>
      </c>
      <c r="W11" s="20">
        <v>11644580</v>
      </c>
      <c r="X11" s="20">
        <v>14988662</v>
      </c>
      <c r="Y11" s="20">
        <v>-3344082</v>
      </c>
      <c r="Z11" s="21">
        <v>-22.31</v>
      </c>
      <c r="AA11" s="22">
        <v>14988662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229588353</v>
      </c>
      <c r="F12" s="31">
        <f t="shared" si="0"/>
        <v>229588353</v>
      </c>
      <c r="G12" s="31">
        <f t="shared" si="0"/>
        <v>682422320</v>
      </c>
      <c r="H12" s="31">
        <f t="shared" si="0"/>
        <v>732616298</v>
      </c>
      <c r="I12" s="31">
        <f t="shared" si="0"/>
        <v>684895432</v>
      </c>
      <c r="J12" s="31">
        <f t="shared" si="0"/>
        <v>684895432</v>
      </c>
      <c r="K12" s="31">
        <f t="shared" si="0"/>
        <v>667566885</v>
      </c>
      <c r="L12" s="31">
        <f t="shared" si="0"/>
        <v>679210295</v>
      </c>
      <c r="M12" s="31">
        <f t="shared" si="0"/>
        <v>727679928</v>
      </c>
      <c r="N12" s="31">
        <f t="shared" si="0"/>
        <v>727679928</v>
      </c>
      <c r="O12" s="31">
        <f t="shared" si="0"/>
        <v>793753909</v>
      </c>
      <c r="P12" s="31">
        <f t="shared" si="0"/>
        <v>737720000</v>
      </c>
      <c r="Q12" s="31">
        <f t="shared" si="0"/>
        <v>817713948</v>
      </c>
      <c r="R12" s="31">
        <f t="shared" si="0"/>
        <v>817713948</v>
      </c>
      <c r="S12" s="31">
        <f t="shared" si="0"/>
        <v>811718195</v>
      </c>
      <c r="T12" s="31">
        <f t="shared" si="0"/>
        <v>806173793</v>
      </c>
      <c r="U12" s="31">
        <f t="shared" si="0"/>
        <v>772669295</v>
      </c>
      <c r="V12" s="31">
        <f t="shared" si="0"/>
        <v>772669295</v>
      </c>
      <c r="W12" s="31">
        <f t="shared" si="0"/>
        <v>772669295</v>
      </c>
      <c r="X12" s="31">
        <f t="shared" si="0"/>
        <v>229588353</v>
      </c>
      <c r="Y12" s="31">
        <f t="shared" si="0"/>
        <v>543080942</v>
      </c>
      <c r="Z12" s="32">
        <f>+IF(X12&lt;&gt;0,+(Y12/X12)*100,0)</f>
        <v>236.54551065140487</v>
      </c>
      <c r="AA12" s="33">
        <f>SUM(AA6:AA11)</f>
        <v>229588353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2289574</v>
      </c>
      <c r="F15" s="20">
        <v>2289574</v>
      </c>
      <c r="G15" s="20">
        <v>996896</v>
      </c>
      <c r="H15" s="20">
        <v>996896</v>
      </c>
      <c r="I15" s="20">
        <v>996896</v>
      </c>
      <c r="J15" s="20">
        <v>996896</v>
      </c>
      <c r="K15" s="20">
        <v>996896</v>
      </c>
      <c r="L15" s="20">
        <v>996896</v>
      </c>
      <c r="M15" s="20">
        <v>996896</v>
      </c>
      <c r="N15" s="20">
        <v>996896</v>
      </c>
      <c r="O15" s="20">
        <v>996896</v>
      </c>
      <c r="P15" s="20">
        <v>996896</v>
      </c>
      <c r="Q15" s="20">
        <v>996896</v>
      </c>
      <c r="R15" s="20">
        <v>996896</v>
      </c>
      <c r="S15" s="20">
        <v>996896</v>
      </c>
      <c r="T15" s="20">
        <v>996896</v>
      </c>
      <c r="U15" s="20">
        <v>996896</v>
      </c>
      <c r="V15" s="20">
        <v>996896</v>
      </c>
      <c r="W15" s="20">
        <v>996896</v>
      </c>
      <c r="X15" s="20">
        <v>2289574</v>
      </c>
      <c r="Y15" s="20">
        <v>-1292678</v>
      </c>
      <c r="Z15" s="21">
        <v>-56.46</v>
      </c>
      <c r="AA15" s="22">
        <v>2289574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2914612</v>
      </c>
      <c r="F17" s="20">
        <v>2914612</v>
      </c>
      <c r="G17" s="20">
        <v>2914611</v>
      </c>
      <c r="H17" s="20">
        <v>2822978</v>
      </c>
      <c r="I17" s="20">
        <v>2822978</v>
      </c>
      <c r="J17" s="20">
        <v>2822978</v>
      </c>
      <c r="K17" s="20">
        <v>2822978</v>
      </c>
      <c r="L17" s="20">
        <v>2822978</v>
      </c>
      <c r="M17" s="20">
        <v>2822978</v>
      </c>
      <c r="N17" s="20">
        <v>2822978</v>
      </c>
      <c r="O17" s="20">
        <v>2822978</v>
      </c>
      <c r="P17" s="20">
        <v>2822978</v>
      </c>
      <c r="Q17" s="20">
        <v>2822978</v>
      </c>
      <c r="R17" s="20">
        <v>2822978</v>
      </c>
      <c r="S17" s="20">
        <v>2822978</v>
      </c>
      <c r="T17" s="20">
        <v>2822978</v>
      </c>
      <c r="U17" s="20">
        <v>2822978</v>
      </c>
      <c r="V17" s="20">
        <v>2822978</v>
      </c>
      <c r="W17" s="20">
        <v>2822978</v>
      </c>
      <c r="X17" s="20">
        <v>2914612</v>
      </c>
      <c r="Y17" s="20">
        <v>-91634</v>
      </c>
      <c r="Z17" s="21">
        <v>-3.14</v>
      </c>
      <c r="AA17" s="22">
        <v>2914612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1636100943</v>
      </c>
      <c r="F19" s="20">
        <v>1636100943</v>
      </c>
      <c r="G19" s="20">
        <v>1316759552</v>
      </c>
      <c r="H19" s="20">
        <v>1499393786</v>
      </c>
      <c r="I19" s="20">
        <v>1478807544</v>
      </c>
      <c r="J19" s="20">
        <v>1478807544</v>
      </c>
      <c r="K19" s="20">
        <v>1478807544</v>
      </c>
      <c r="L19" s="20">
        <v>1478807544</v>
      </c>
      <c r="M19" s="20">
        <v>1478807544</v>
      </c>
      <c r="N19" s="20">
        <v>1478807544</v>
      </c>
      <c r="O19" s="20">
        <v>1478807544</v>
      </c>
      <c r="P19" s="20">
        <v>1478807544</v>
      </c>
      <c r="Q19" s="20">
        <v>1478807544</v>
      </c>
      <c r="R19" s="20">
        <v>1478807544</v>
      </c>
      <c r="S19" s="20">
        <v>1478807544</v>
      </c>
      <c r="T19" s="20">
        <v>1478807544</v>
      </c>
      <c r="U19" s="20">
        <v>1478807544</v>
      </c>
      <c r="V19" s="20">
        <v>1478807544</v>
      </c>
      <c r="W19" s="20">
        <v>1478807544</v>
      </c>
      <c r="X19" s="20">
        <v>1636100943</v>
      </c>
      <c r="Y19" s="20">
        <v>-157293399</v>
      </c>
      <c r="Z19" s="21">
        <v>-9.61</v>
      </c>
      <c r="AA19" s="22">
        <v>1636100943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1362265</v>
      </c>
      <c r="F22" s="20">
        <v>1362265</v>
      </c>
      <c r="G22" s="20">
        <v>1042265</v>
      </c>
      <c r="H22" s="20">
        <v>1649825</v>
      </c>
      <c r="I22" s="20">
        <v>1649824</v>
      </c>
      <c r="J22" s="20">
        <v>1649824</v>
      </c>
      <c r="K22" s="20">
        <v>1649824</v>
      </c>
      <c r="L22" s="20">
        <v>1649824</v>
      </c>
      <c r="M22" s="20">
        <v>1649824</v>
      </c>
      <c r="N22" s="20">
        <v>1649824</v>
      </c>
      <c r="O22" s="20">
        <v>1649824</v>
      </c>
      <c r="P22" s="20">
        <v>1649824</v>
      </c>
      <c r="Q22" s="20">
        <v>1649824</v>
      </c>
      <c r="R22" s="20">
        <v>1649824</v>
      </c>
      <c r="S22" s="20">
        <v>1649824</v>
      </c>
      <c r="T22" s="20">
        <v>1649824</v>
      </c>
      <c r="U22" s="20">
        <v>1649824</v>
      </c>
      <c r="V22" s="20">
        <v>1649824</v>
      </c>
      <c r="W22" s="20">
        <v>1649824</v>
      </c>
      <c r="X22" s="20">
        <v>1362265</v>
      </c>
      <c r="Y22" s="20">
        <v>287559</v>
      </c>
      <c r="Z22" s="21">
        <v>21.11</v>
      </c>
      <c r="AA22" s="22">
        <v>1362265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>
        <v>5736342</v>
      </c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1642667394</v>
      </c>
      <c r="F24" s="37">
        <f t="shared" si="1"/>
        <v>1642667394</v>
      </c>
      <c r="G24" s="37">
        <f t="shared" si="1"/>
        <v>1321713324</v>
      </c>
      <c r="H24" s="37">
        <f t="shared" si="1"/>
        <v>1510599827</v>
      </c>
      <c r="I24" s="37">
        <f t="shared" si="1"/>
        <v>1484277242</v>
      </c>
      <c r="J24" s="37">
        <f t="shared" si="1"/>
        <v>1484277242</v>
      </c>
      <c r="K24" s="37">
        <f t="shared" si="1"/>
        <v>1484277242</v>
      </c>
      <c r="L24" s="37">
        <f t="shared" si="1"/>
        <v>1484277242</v>
      </c>
      <c r="M24" s="37">
        <f t="shared" si="1"/>
        <v>1484277242</v>
      </c>
      <c r="N24" s="37">
        <f t="shared" si="1"/>
        <v>1484277242</v>
      </c>
      <c r="O24" s="37">
        <f t="shared" si="1"/>
        <v>1484277242</v>
      </c>
      <c r="P24" s="37">
        <f t="shared" si="1"/>
        <v>1484277242</v>
      </c>
      <c r="Q24" s="37">
        <f t="shared" si="1"/>
        <v>1484277242</v>
      </c>
      <c r="R24" s="37">
        <f t="shared" si="1"/>
        <v>1484277242</v>
      </c>
      <c r="S24" s="37">
        <f t="shared" si="1"/>
        <v>1484277242</v>
      </c>
      <c r="T24" s="37">
        <f t="shared" si="1"/>
        <v>1484277242</v>
      </c>
      <c r="U24" s="37">
        <f t="shared" si="1"/>
        <v>1484277242</v>
      </c>
      <c r="V24" s="37">
        <f t="shared" si="1"/>
        <v>1484277242</v>
      </c>
      <c r="W24" s="37">
        <f t="shared" si="1"/>
        <v>1484277242</v>
      </c>
      <c r="X24" s="37">
        <f t="shared" si="1"/>
        <v>1642667394</v>
      </c>
      <c r="Y24" s="37">
        <f t="shared" si="1"/>
        <v>-158390152</v>
      </c>
      <c r="Z24" s="38">
        <f>+IF(X24&lt;&gt;0,+(Y24/X24)*100,0)</f>
        <v>-9.642253360512006</v>
      </c>
      <c r="AA24" s="39">
        <f>SUM(AA15:AA23)</f>
        <v>1642667394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1872255747</v>
      </c>
      <c r="F25" s="31">
        <f t="shared" si="2"/>
        <v>1872255747</v>
      </c>
      <c r="G25" s="31">
        <f t="shared" si="2"/>
        <v>2004135644</v>
      </c>
      <c r="H25" s="31">
        <f t="shared" si="2"/>
        <v>2243216125</v>
      </c>
      <c r="I25" s="31">
        <f t="shared" si="2"/>
        <v>2169172674</v>
      </c>
      <c r="J25" s="31">
        <f t="shared" si="2"/>
        <v>2169172674</v>
      </c>
      <c r="K25" s="31">
        <f t="shared" si="2"/>
        <v>2151844127</v>
      </c>
      <c r="L25" s="31">
        <f t="shared" si="2"/>
        <v>2163487537</v>
      </c>
      <c r="M25" s="31">
        <f t="shared" si="2"/>
        <v>2211957170</v>
      </c>
      <c r="N25" s="31">
        <f t="shared" si="2"/>
        <v>2211957170</v>
      </c>
      <c r="O25" s="31">
        <f t="shared" si="2"/>
        <v>2278031151</v>
      </c>
      <c r="P25" s="31">
        <f t="shared" si="2"/>
        <v>2221997242</v>
      </c>
      <c r="Q25" s="31">
        <f t="shared" si="2"/>
        <v>2301991190</v>
      </c>
      <c r="R25" s="31">
        <f t="shared" si="2"/>
        <v>2301991190</v>
      </c>
      <c r="S25" s="31">
        <f t="shared" si="2"/>
        <v>2295995437</v>
      </c>
      <c r="T25" s="31">
        <f t="shared" si="2"/>
        <v>2290451035</v>
      </c>
      <c r="U25" s="31">
        <f t="shared" si="2"/>
        <v>2256946537</v>
      </c>
      <c r="V25" s="31">
        <f t="shared" si="2"/>
        <v>2256946537</v>
      </c>
      <c r="W25" s="31">
        <f t="shared" si="2"/>
        <v>2256946537</v>
      </c>
      <c r="X25" s="31">
        <f t="shared" si="2"/>
        <v>1872255747</v>
      </c>
      <c r="Y25" s="31">
        <f t="shared" si="2"/>
        <v>384690790</v>
      </c>
      <c r="Z25" s="32">
        <f>+IF(X25&lt;&gt;0,+(Y25/X25)*100,0)</f>
        <v>20.54691463046154</v>
      </c>
      <c r="AA25" s="33">
        <f>+AA12+AA24</f>
        <v>1872255747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19827593</v>
      </c>
      <c r="F31" s="20">
        <v>19827593</v>
      </c>
      <c r="G31" s="20">
        <v>20316560</v>
      </c>
      <c r="H31" s="20">
        <v>19614576</v>
      </c>
      <c r="I31" s="20">
        <v>19711671</v>
      </c>
      <c r="J31" s="20">
        <v>19711671</v>
      </c>
      <c r="K31" s="20">
        <v>19737048</v>
      </c>
      <c r="L31" s="20">
        <v>19758525</v>
      </c>
      <c r="M31" s="20">
        <v>19759325</v>
      </c>
      <c r="N31" s="20">
        <v>19759325</v>
      </c>
      <c r="O31" s="20">
        <v>19795196</v>
      </c>
      <c r="P31" s="20">
        <v>19834781</v>
      </c>
      <c r="Q31" s="20">
        <v>19993089</v>
      </c>
      <c r="R31" s="20">
        <v>19993089</v>
      </c>
      <c r="S31" s="20">
        <v>20015904</v>
      </c>
      <c r="T31" s="20">
        <v>20045548</v>
      </c>
      <c r="U31" s="20">
        <v>20065499</v>
      </c>
      <c r="V31" s="20">
        <v>20065499</v>
      </c>
      <c r="W31" s="20">
        <v>20065499</v>
      </c>
      <c r="X31" s="20">
        <v>19827593</v>
      </c>
      <c r="Y31" s="20">
        <v>237906</v>
      </c>
      <c r="Z31" s="21">
        <v>1.2</v>
      </c>
      <c r="AA31" s="22">
        <v>19827593</v>
      </c>
    </row>
    <row r="32" spans="1:27" ht="13.5">
      <c r="A32" s="23" t="s">
        <v>57</v>
      </c>
      <c r="B32" s="17"/>
      <c r="C32" s="18"/>
      <c r="D32" s="18"/>
      <c r="E32" s="19">
        <v>130486477</v>
      </c>
      <c r="F32" s="20">
        <v>130486477</v>
      </c>
      <c r="G32" s="20">
        <v>406350447</v>
      </c>
      <c r="H32" s="20">
        <v>257859205</v>
      </c>
      <c r="I32" s="20">
        <v>225940536</v>
      </c>
      <c r="J32" s="20">
        <v>225940536</v>
      </c>
      <c r="K32" s="20">
        <v>237978684</v>
      </c>
      <c r="L32" s="20">
        <v>299817668</v>
      </c>
      <c r="M32" s="20">
        <v>297490939</v>
      </c>
      <c r="N32" s="20">
        <v>297490939</v>
      </c>
      <c r="O32" s="20">
        <v>297021401</v>
      </c>
      <c r="P32" s="20">
        <v>298663168</v>
      </c>
      <c r="Q32" s="20">
        <v>377097049</v>
      </c>
      <c r="R32" s="20">
        <v>377097049</v>
      </c>
      <c r="S32" s="20">
        <v>389342829</v>
      </c>
      <c r="T32" s="20">
        <v>388664961</v>
      </c>
      <c r="U32" s="20">
        <v>442258696</v>
      </c>
      <c r="V32" s="20">
        <v>442258696</v>
      </c>
      <c r="W32" s="20">
        <v>442258696</v>
      </c>
      <c r="X32" s="20">
        <v>130486477</v>
      </c>
      <c r="Y32" s="20">
        <v>311772219</v>
      </c>
      <c r="Z32" s="21">
        <v>238.93</v>
      </c>
      <c r="AA32" s="22">
        <v>130486477</v>
      </c>
    </row>
    <row r="33" spans="1:27" ht="13.5">
      <c r="A33" s="23" t="s">
        <v>58</v>
      </c>
      <c r="B33" s="17"/>
      <c r="C33" s="18"/>
      <c r="D33" s="18"/>
      <c r="E33" s="19">
        <v>3010153</v>
      </c>
      <c r="F33" s="20">
        <v>3010153</v>
      </c>
      <c r="G33" s="20">
        <v>3079157</v>
      </c>
      <c r="H33" s="20">
        <v>3079157</v>
      </c>
      <c r="I33" s="20">
        <v>3079157</v>
      </c>
      <c r="J33" s="20">
        <v>3079157</v>
      </c>
      <c r="K33" s="20">
        <v>3079157</v>
      </c>
      <c r="L33" s="20">
        <v>3079157</v>
      </c>
      <c r="M33" s="20">
        <v>3079157</v>
      </c>
      <c r="N33" s="20">
        <v>3079157</v>
      </c>
      <c r="O33" s="20">
        <v>3079157</v>
      </c>
      <c r="P33" s="20">
        <v>3079157</v>
      </c>
      <c r="Q33" s="20">
        <v>3079157</v>
      </c>
      <c r="R33" s="20">
        <v>3079157</v>
      </c>
      <c r="S33" s="20">
        <v>3079157</v>
      </c>
      <c r="T33" s="20">
        <v>3079157</v>
      </c>
      <c r="U33" s="20">
        <v>3079157</v>
      </c>
      <c r="V33" s="20">
        <v>3079157</v>
      </c>
      <c r="W33" s="20">
        <v>3079157</v>
      </c>
      <c r="X33" s="20">
        <v>3010153</v>
      </c>
      <c r="Y33" s="20">
        <v>69004</v>
      </c>
      <c r="Z33" s="21">
        <v>2.29</v>
      </c>
      <c r="AA33" s="22">
        <v>3010153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153324223</v>
      </c>
      <c r="F34" s="31">
        <f t="shared" si="3"/>
        <v>153324223</v>
      </c>
      <c r="G34" s="31">
        <f t="shared" si="3"/>
        <v>429746164</v>
      </c>
      <c r="H34" s="31">
        <f t="shared" si="3"/>
        <v>280552938</v>
      </c>
      <c r="I34" s="31">
        <f t="shared" si="3"/>
        <v>248731364</v>
      </c>
      <c r="J34" s="31">
        <f t="shared" si="3"/>
        <v>248731364</v>
      </c>
      <c r="K34" s="31">
        <f t="shared" si="3"/>
        <v>260794889</v>
      </c>
      <c r="L34" s="31">
        <f t="shared" si="3"/>
        <v>322655350</v>
      </c>
      <c r="M34" s="31">
        <f t="shared" si="3"/>
        <v>320329421</v>
      </c>
      <c r="N34" s="31">
        <f t="shared" si="3"/>
        <v>320329421</v>
      </c>
      <c r="O34" s="31">
        <f t="shared" si="3"/>
        <v>319895754</v>
      </c>
      <c r="P34" s="31">
        <f t="shared" si="3"/>
        <v>321577106</v>
      </c>
      <c r="Q34" s="31">
        <f t="shared" si="3"/>
        <v>400169295</v>
      </c>
      <c r="R34" s="31">
        <f t="shared" si="3"/>
        <v>400169295</v>
      </c>
      <c r="S34" s="31">
        <f t="shared" si="3"/>
        <v>412437890</v>
      </c>
      <c r="T34" s="31">
        <f t="shared" si="3"/>
        <v>411789666</v>
      </c>
      <c r="U34" s="31">
        <f t="shared" si="3"/>
        <v>465403352</v>
      </c>
      <c r="V34" s="31">
        <f t="shared" si="3"/>
        <v>465403352</v>
      </c>
      <c r="W34" s="31">
        <f t="shared" si="3"/>
        <v>465403352</v>
      </c>
      <c r="X34" s="31">
        <f t="shared" si="3"/>
        <v>153324223</v>
      </c>
      <c r="Y34" s="31">
        <f t="shared" si="3"/>
        <v>312079129</v>
      </c>
      <c r="Z34" s="32">
        <f>+IF(X34&lt;&gt;0,+(Y34/X34)*100,0)</f>
        <v>203.5419602289457</v>
      </c>
      <c r="AA34" s="33">
        <f>SUM(AA29:AA33)</f>
        <v>153324223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62252454</v>
      </c>
      <c r="F38" s="20">
        <v>62252454</v>
      </c>
      <c r="G38" s="20">
        <v>5445642</v>
      </c>
      <c r="H38" s="20">
        <v>70635547</v>
      </c>
      <c r="I38" s="20">
        <v>5445642</v>
      </c>
      <c r="J38" s="20">
        <v>5445642</v>
      </c>
      <c r="K38" s="20">
        <v>5445642</v>
      </c>
      <c r="L38" s="20">
        <v>5445642</v>
      </c>
      <c r="M38" s="20">
        <v>5445642</v>
      </c>
      <c r="N38" s="20">
        <v>5445642</v>
      </c>
      <c r="O38" s="20">
        <v>5445642</v>
      </c>
      <c r="P38" s="20">
        <v>5445642</v>
      </c>
      <c r="Q38" s="20">
        <v>5445642</v>
      </c>
      <c r="R38" s="20">
        <v>5445642</v>
      </c>
      <c r="S38" s="20">
        <v>5445642</v>
      </c>
      <c r="T38" s="20">
        <v>5445642</v>
      </c>
      <c r="U38" s="20">
        <v>6342348</v>
      </c>
      <c r="V38" s="20">
        <v>6342348</v>
      </c>
      <c r="W38" s="20">
        <v>6342348</v>
      </c>
      <c r="X38" s="20">
        <v>62252454</v>
      </c>
      <c r="Y38" s="20">
        <v>-55910106</v>
      </c>
      <c r="Z38" s="21">
        <v>-89.81</v>
      </c>
      <c r="AA38" s="22">
        <v>62252454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62252454</v>
      </c>
      <c r="F39" s="37">
        <f t="shared" si="4"/>
        <v>62252454</v>
      </c>
      <c r="G39" s="37">
        <f t="shared" si="4"/>
        <v>5445642</v>
      </c>
      <c r="H39" s="37">
        <f t="shared" si="4"/>
        <v>70635547</v>
      </c>
      <c r="I39" s="37">
        <f t="shared" si="4"/>
        <v>5445642</v>
      </c>
      <c r="J39" s="37">
        <f t="shared" si="4"/>
        <v>5445642</v>
      </c>
      <c r="K39" s="37">
        <f t="shared" si="4"/>
        <v>5445642</v>
      </c>
      <c r="L39" s="37">
        <f t="shared" si="4"/>
        <v>5445642</v>
      </c>
      <c r="M39" s="37">
        <f t="shared" si="4"/>
        <v>5445642</v>
      </c>
      <c r="N39" s="37">
        <f t="shared" si="4"/>
        <v>5445642</v>
      </c>
      <c r="O39" s="37">
        <f t="shared" si="4"/>
        <v>5445642</v>
      </c>
      <c r="P39" s="37">
        <f t="shared" si="4"/>
        <v>5445642</v>
      </c>
      <c r="Q39" s="37">
        <f t="shared" si="4"/>
        <v>5445642</v>
      </c>
      <c r="R39" s="37">
        <f t="shared" si="4"/>
        <v>5445642</v>
      </c>
      <c r="S39" s="37">
        <f t="shared" si="4"/>
        <v>5445642</v>
      </c>
      <c r="T39" s="37">
        <f t="shared" si="4"/>
        <v>5445642</v>
      </c>
      <c r="U39" s="37">
        <f t="shared" si="4"/>
        <v>6342348</v>
      </c>
      <c r="V39" s="37">
        <f t="shared" si="4"/>
        <v>6342348</v>
      </c>
      <c r="W39" s="37">
        <f t="shared" si="4"/>
        <v>6342348</v>
      </c>
      <c r="X39" s="37">
        <f t="shared" si="4"/>
        <v>62252454</v>
      </c>
      <c r="Y39" s="37">
        <f t="shared" si="4"/>
        <v>-55910106</v>
      </c>
      <c r="Z39" s="38">
        <f>+IF(X39&lt;&gt;0,+(Y39/X39)*100,0)</f>
        <v>-89.81189078907636</v>
      </c>
      <c r="AA39" s="39">
        <f>SUM(AA37:AA38)</f>
        <v>62252454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215576677</v>
      </c>
      <c r="F40" s="31">
        <f t="shared" si="5"/>
        <v>215576677</v>
      </c>
      <c r="G40" s="31">
        <f t="shared" si="5"/>
        <v>435191806</v>
      </c>
      <c r="H40" s="31">
        <f t="shared" si="5"/>
        <v>351188485</v>
      </c>
      <c r="I40" s="31">
        <f t="shared" si="5"/>
        <v>254177006</v>
      </c>
      <c r="J40" s="31">
        <f t="shared" si="5"/>
        <v>254177006</v>
      </c>
      <c r="K40" s="31">
        <f t="shared" si="5"/>
        <v>266240531</v>
      </c>
      <c r="L40" s="31">
        <f t="shared" si="5"/>
        <v>328100992</v>
      </c>
      <c r="M40" s="31">
        <f t="shared" si="5"/>
        <v>325775063</v>
      </c>
      <c r="N40" s="31">
        <f t="shared" si="5"/>
        <v>325775063</v>
      </c>
      <c r="O40" s="31">
        <f t="shared" si="5"/>
        <v>325341396</v>
      </c>
      <c r="P40" s="31">
        <f t="shared" si="5"/>
        <v>327022748</v>
      </c>
      <c r="Q40" s="31">
        <f t="shared" si="5"/>
        <v>405614937</v>
      </c>
      <c r="R40" s="31">
        <f t="shared" si="5"/>
        <v>405614937</v>
      </c>
      <c r="S40" s="31">
        <f t="shared" si="5"/>
        <v>417883532</v>
      </c>
      <c r="T40" s="31">
        <f t="shared" si="5"/>
        <v>417235308</v>
      </c>
      <c r="U40" s="31">
        <f t="shared" si="5"/>
        <v>471745700</v>
      </c>
      <c r="V40" s="31">
        <f t="shared" si="5"/>
        <v>471745700</v>
      </c>
      <c r="W40" s="31">
        <f t="shared" si="5"/>
        <v>471745700</v>
      </c>
      <c r="X40" s="31">
        <f t="shared" si="5"/>
        <v>215576677</v>
      </c>
      <c r="Y40" s="31">
        <f t="shared" si="5"/>
        <v>256169023</v>
      </c>
      <c r="Z40" s="32">
        <f>+IF(X40&lt;&gt;0,+(Y40/X40)*100,0)</f>
        <v>118.82965567745532</v>
      </c>
      <c r="AA40" s="33">
        <f>+AA34+AA39</f>
        <v>215576677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1656679070</v>
      </c>
      <c r="F42" s="45">
        <f t="shared" si="6"/>
        <v>1656679070</v>
      </c>
      <c r="G42" s="45">
        <f t="shared" si="6"/>
        <v>1568943838</v>
      </c>
      <c r="H42" s="45">
        <f t="shared" si="6"/>
        <v>1892027640</v>
      </c>
      <c r="I42" s="45">
        <f t="shared" si="6"/>
        <v>1914995668</v>
      </c>
      <c r="J42" s="45">
        <f t="shared" si="6"/>
        <v>1914995668</v>
      </c>
      <c r="K42" s="45">
        <f t="shared" si="6"/>
        <v>1885603596</v>
      </c>
      <c r="L42" s="45">
        <f t="shared" si="6"/>
        <v>1835386545</v>
      </c>
      <c r="M42" s="45">
        <f t="shared" si="6"/>
        <v>1886182107</v>
      </c>
      <c r="N42" s="45">
        <f t="shared" si="6"/>
        <v>1886182107</v>
      </c>
      <c r="O42" s="45">
        <f t="shared" si="6"/>
        <v>1952689755</v>
      </c>
      <c r="P42" s="45">
        <f t="shared" si="6"/>
        <v>1894974494</v>
      </c>
      <c r="Q42" s="45">
        <f t="shared" si="6"/>
        <v>1896376253</v>
      </c>
      <c r="R42" s="45">
        <f t="shared" si="6"/>
        <v>1896376253</v>
      </c>
      <c r="S42" s="45">
        <f t="shared" si="6"/>
        <v>1878111905</v>
      </c>
      <c r="T42" s="45">
        <f t="shared" si="6"/>
        <v>1873215727</v>
      </c>
      <c r="U42" s="45">
        <f t="shared" si="6"/>
        <v>1785200837</v>
      </c>
      <c r="V42" s="45">
        <f t="shared" si="6"/>
        <v>1785200837</v>
      </c>
      <c r="W42" s="45">
        <f t="shared" si="6"/>
        <v>1785200837</v>
      </c>
      <c r="X42" s="45">
        <f t="shared" si="6"/>
        <v>1656679070</v>
      </c>
      <c r="Y42" s="45">
        <f t="shared" si="6"/>
        <v>128521767</v>
      </c>
      <c r="Z42" s="46">
        <f>+IF(X42&lt;&gt;0,+(Y42/X42)*100,0)</f>
        <v>7.757795056830168</v>
      </c>
      <c r="AA42" s="47">
        <f>+AA25-AA40</f>
        <v>1656679070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784156153</v>
      </c>
      <c r="F45" s="20">
        <v>784156153</v>
      </c>
      <c r="G45" s="20">
        <v>1568943838</v>
      </c>
      <c r="H45" s="20">
        <v>1892027640</v>
      </c>
      <c r="I45" s="20">
        <v>1914995668</v>
      </c>
      <c r="J45" s="20">
        <v>1914995668</v>
      </c>
      <c r="K45" s="20">
        <v>1885603596</v>
      </c>
      <c r="L45" s="20">
        <v>1835386545</v>
      </c>
      <c r="M45" s="20">
        <v>1886182107</v>
      </c>
      <c r="N45" s="20">
        <v>1886182107</v>
      </c>
      <c r="O45" s="20">
        <v>1952689755</v>
      </c>
      <c r="P45" s="20">
        <v>1894974494</v>
      </c>
      <c r="Q45" s="20">
        <v>1896376253</v>
      </c>
      <c r="R45" s="20">
        <v>1896376253</v>
      </c>
      <c r="S45" s="20">
        <v>1878111905</v>
      </c>
      <c r="T45" s="20">
        <v>1873215727</v>
      </c>
      <c r="U45" s="20">
        <v>1785200837</v>
      </c>
      <c r="V45" s="20">
        <v>1785200837</v>
      </c>
      <c r="W45" s="20">
        <v>1785200837</v>
      </c>
      <c r="X45" s="20">
        <v>784156153</v>
      </c>
      <c r="Y45" s="20">
        <v>1001044684</v>
      </c>
      <c r="Z45" s="48">
        <v>127.66</v>
      </c>
      <c r="AA45" s="22">
        <v>784156153</v>
      </c>
    </row>
    <row r="46" spans="1:27" ht="13.5">
      <c r="A46" s="23" t="s">
        <v>67</v>
      </c>
      <c r="B46" s="17"/>
      <c r="C46" s="18"/>
      <c r="D46" s="18"/>
      <c r="E46" s="19">
        <v>872522916</v>
      </c>
      <c r="F46" s="20">
        <v>872522916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872522916</v>
      </c>
      <c r="Y46" s="20">
        <v>-872522916</v>
      </c>
      <c r="Z46" s="48">
        <v>-100</v>
      </c>
      <c r="AA46" s="22">
        <v>872522916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1656679069</v>
      </c>
      <c r="F48" s="53">
        <f t="shared" si="7"/>
        <v>1656679069</v>
      </c>
      <c r="G48" s="53">
        <f t="shared" si="7"/>
        <v>1568943838</v>
      </c>
      <c r="H48" s="53">
        <f t="shared" si="7"/>
        <v>1892027640</v>
      </c>
      <c r="I48" s="53">
        <f t="shared" si="7"/>
        <v>1914995668</v>
      </c>
      <c r="J48" s="53">
        <f t="shared" si="7"/>
        <v>1914995668</v>
      </c>
      <c r="K48" s="53">
        <f t="shared" si="7"/>
        <v>1885603596</v>
      </c>
      <c r="L48" s="53">
        <f t="shared" si="7"/>
        <v>1835386545</v>
      </c>
      <c r="M48" s="53">
        <f t="shared" si="7"/>
        <v>1886182107</v>
      </c>
      <c r="N48" s="53">
        <f t="shared" si="7"/>
        <v>1886182107</v>
      </c>
      <c r="O48" s="53">
        <f t="shared" si="7"/>
        <v>1952689755</v>
      </c>
      <c r="P48" s="53">
        <f t="shared" si="7"/>
        <v>1894974494</v>
      </c>
      <c r="Q48" s="53">
        <f t="shared" si="7"/>
        <v>1896376253</v>
      </c>
      <c r="R48" s="53">
        <f t="shared" si="7"/>
        <v>1896376253</v>
      </c>
      <c r="S48" s="53">
        <f t="shared" si="7"/>
        <v>1878111905</v>
      </c>
      <c r="T48" s="53">
        <f t="shared" si="7"/>
        <v>1873215727</v>
      </c>
      <c r="U48" s="53">
        <f t="shared" si="7"/>
        <v>1785200837</v>
      </c>
      <c r="V48" s="53">
        <f t="shared" si="7"/>
        <v>1785200837</v>
      </c>
      <c r="W48" s="53">
        <f t="shared" si="7"/>
        <v>1785200837</v>
      </c>
      <c r="X48" s="53">
        <f t="shared" si="7"/>
        <v>1656679069</v>
      </c>
      <c r="Y48" s="53">
        <f t="shared" si="7"/>
        <v>128521768</v>
      </c>
      <c r="Z48" s="54">
        <f>+IF(X48&lt;&gt;0,+(Y48/X48)*100,0)</f>
        <v>7.7577951218746275</v>
      </c>
      <c r="AA48" s="55">
        <f>SUM(AA45:AA47)</f>
        <v>1656679069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26671315</v>
      </c>
      <c r="D6" s="18">
        <v>26671315</v>
      </c>
      <c r="E6" s="19">
        <v>31880000</v>
      </c>
      <c r="F6" s="20">
        <v>31880000</v>
      </c>
      <c r="G6" s="20">
        <v>17084139</v>
      </c>
      <c r="H6" s="20">
        <v>-7032616</v>
      </c>
      <c r="I6" s="20">
        <v>-11302345</v>
      </c>
      <c r="J6" s="20">
        <v>-11302345</v>
      </c>
      <c r="K6" s="20">
        <v>-6707136</v>
      </c>
      <c r="L6" s="20">
        <v>12417717</v>
      </c>
      <c r="M6" s="20">
        <v>8523097</v>
      </c>
      <c r="N6" s="20">
        <v>8523097</v>
      </c>
      <c r="O6" s="20">
        <v>7114749</v>
      </c>
      <c r="P6" s="20">
        <v>-2126622</v>
      </c>
      <c r="Q6" s="20">
        <v>29092620</v>
      </c>
      <c r="R6" s="20">
        <v>29092620</v>
      </c>
      <c r="S6" s="20">
        <v>-2692293</v>
      </c>
      <c r="T6" s="20">
        <v>-5179192</v>
      </c>
      <c r="U6" s="20">
        <v>-20299335</v>
      </c>
      <c r="V6" s="20">
        <v>-20299335</v>
      </c>
      <c r="W6" s="20">
        <v>-20299335</v>
      </c>
      <c r="X6" s="20">
        <v>31880000</v>
      </c>
      <c r="Y6" s="20">
        <v>-52179335</v>
      </c>
      <c r="Z6" s="21">
        <v>-163.67</v>
      </c>
      <c r="AA6" s="22">
        <v>31880000</v>
      </c>
    </row>
    <row r="7" spans="1:27" ht="13.5">
      <c r="A7" s="23" t="s">
        <v>34</v>
      </c>
      <c r="B7" s="17"/>
      <c r="C7" s="18"/>
      <c r="D7" s="18"/>
      <c r="E7" s="19"/>
      <c r="F7" s="20">
        <v>400000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400000</v>
      </c>
      <c r="Y7" s="20">
        <v>-400000</v>
      </c>
      <c r="Z7" s="21">
        <v>-100</v>
      </c>
      <c r="AA7" s="22">
        <v>400000</v>
      </c>
    </row>
    <row r="8" spans="1:27" ht="13.5">
      <c r="A8" s="23" t="s">
        <v>35</v>
      </c>
      <c r="B8" s="17"/>
      <c r="C8" s="18">
        <v>17007163</v>
      </c>
      <c r="D8" s="18">
        <v>17007163</v>
      </c>
      <c r="E8" s="19">
        <v>2888000</v>
      </c>
      <c r="F8" s="20">
        <v>2888000</v>
      </c>
      <c r="G8" s="20">
        <v>137014143</v>
      </c>
      <c r="H8" s="20">
        <v>-134228940</v>
      </c>
      <c r="I8" s="20">
        <v>1592914</v>
      </c>
      <c r="J8" s="20">
        <v>1592914</v>
      </c>
      <c r="K8" s="20">
        <v>-408660</v>
      </c>
      <c r="L8" s="20">
        <v>1362765</v>
      </c>
      <c r="M8" s="20">
        <v>1442778</v>
      </c>
      <c r="N8" s="20">
        <v>1442778</v>
      </c>
      <c r="O8" s="20">
        <v>1046036</v>
      </c>
      <c r="P8" s="20">
        <v>1453600</v>
      </c>
      <c r="Q8" s="20">
        <v>1082022</v>
      </c>
      <c r="R8" s="20">
        <v>1082022</v>
      </c>
      <c r="S8" s="20">
        <v>1370331</v>
      </c>
      <c r="T8" s="20">
        <v>-3228008</v>
      </c>
      <c r="U8" s="20">
        <v>-5258162</v>
      </c>
      <c r="V8" s="20">
        <v>-5258162</v>
      </c>
      <c r="W8" s="20">
        <v>-5258162</v>
      </c>
      <c r="X8" s="20">
        <v>2888000</v>
      </c>
      <c r="Y8" s="20">
        <v>-8146162</v>
      </c>
      <c r="Z8" s="21">
        <v>-282.07</v>
      </c>
      <c r="AA8" s="22">
        <v>2888000</v>
      </c>
    </row>
    <row r="9" spans="1:27" ht="13.5">
      <c r="A9" s="23" t="s">
        <v>36</v>
      </c>
      <c r="B9" s="17"/>
      <c r="C9" s="18">
        <v>2787771</v>
      </c>
      <c r="D9" s="18">
        <v>2787771</v>
      </c>
      <c r="E9" s="19">
        <v>2843000</v>
      </c>
      <c r="F9" s="20">
        <v>2843000</v>
      </c>
      <c r="G9" s="20">
        <v>1376</v>
      </c>
      <c r="H9" s="20">
        <v>-2249</v>
      </c>
      <c r="I9" s="20">
        <v>-2749</v>
      </c>
      <c r="J9" s="20">
        <v>-2749</v>
      </c>
      <c r="K9" s="20">
        <v>-2639</v>
      </c>
      <c r="L9" s="20">
        <v>-993</v>
      </c>
      <c r="M9" s="20">
        <v>2159</v>
      </c>
      <c r="N9" s="20">
        <v>2159</v>
      </c>
      <c r="O9" s="20">
        <v>2182</v>
      </c>
      <c r="P9" s="20">
        <v>-1955</v>
      </c>
      <c r="Q9" s="20">
        <v>985</v>
      </c>
      <c r="R9" s="20">
        <v>985</v>
      </c>
      <c r="S9" s="20">
        <v>1245</v>
      </c>
      <c r="T9" s="20">
        <v>-1744</v>
      </c>
      <c r="U9" s="20">
        <v>-13987</v>
      </c>
      <c r="V9" s="20">
        <v>-13987</v>
      </c>
      <c r="W9" s="20">
        <v>-13987</v>
      </c>
      <c r="X9" s="20">
        <v>2843000</v>
      </c>
      <c r="Y9" s="20">
        <v>-2856987</v>
      </c>
      <c r="Z9" s="21">
        <v>-100.49</v>
      </c>
      <c r="AA9" s="22">
        <v>2843000</v>
      </c>
    </row>
    <row r="10" spans="1:27" ht="13.5">
      <c r="A10" s="23" t="s">
        <v>37</v>
      </c>
      <c r="B10" s="17"/>
      <c r="C10" s="18">
        <v>551843</v>
      </c>
      <c r="D10" s="18">
        <v>551843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329537</v>
      </c>
      <c r="D11" s="18">
        <v>329537</v>
      </c>
      <c r="E11" s="19">
        <v>400000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47347629</v>
      </c>
      <c r="D12" s="29">
        <f>SUM(D6:D11)</f>
        <v>47347629</v>
      </c>
      <c r="E12" s="30">
        <f t="shared" si="0"/>
        <v>38011000</v>
      </c>
      <c r="F12" s="31">
        <f t="shared" si="0"/>
        <v>38011000</v>
      </c>
      <c r="G12" s="31">
        <f t="shared" si="0"/>
        <v>154099658</v>
      </c>
      <c r="H12" s="31">
        <f t="shared" si="0"/>
        <v>-141263805</v>
      </c>
      <c r="I12" s="31">
        <f t="shared" si="0"/>
        <v>-9712180</v>
      </c>
      <c r="J12" s="31">
        <f t="shared" si="0"/>
        <v>-9712180</v>
      </c>
      <c r="K12" s="31">
        <f t="shared" si="0"/>
        <v>-7118435</v>
      </c>
      <c r="L12" s="31">
        <f t="shared" si="0"/>
        <v>13779489</v>
      </c>
      <c r="M12" s="31">
        <f t="shared" si="0"/>
        <v>9968034</v>
      </c>
      <c r="N12" s="31">
        <f t="shared" si="0"/>
        <v>9968034</v>
      </c>
      <c r="O12" s="31">
        <f t="shared" si="0"/>
        <v>8162967</v>
      </c>
      <c r="P12" s="31">
        <f t="shared" si="0"/>
        <v>-674977</v>
      </c>
      <c r="Q12" s="31">
        <f t="shared" si="0"/>
        <v>30175627</v>
      </c>
      <c r="R12" s="31">
        <f t="shared" si="0"/>
        <v>30175627</v>
      </c>
      <c r="S12" s="31">
        <f t="shared" si="0"/>
        <v>-1320717</v>
      </c>
      <c r="T12" s="31">
        <f t="shared" si="0"/>
        <v>-8408944</v>
      </c>
      <c r="U12" s="31">
        <f t="shared" si="0"/>
        <v>-25571484</v>
      </c>
      <c r="V12" s="31">
        <f t="shared" si="0"/>
        <v>-25571484</v>
      </c>
      <c r="W12" s="31">
        <f t="shared" si="0"/>
        <v>-25571484</v>
      </c>
      <c r="X12" s="31">
        <f t="shared" si="0"/>
        <v>38011000</v>
      </c>
      <c r="Y12" s="31">
        <f t="shared" si="0"/>
        <v>-63582484</v>
      </c>
      <c r="Z12" s="32">
        <f>+IF(X12&lt;&gt;0,+(Y12/X12)*100,0)</f>
        <v>-167.27390492225936</v>
      </c>
      <c r="AA12" s="33">
        <f>SUM(AA6:AA11)</f>
        <v>38011000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>
        <v>218037</v>
      </c>
      <c r="R16" s="24">
        <v>218037</v>
      </c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1917668</v>
      </c>
      <c r="D17" s="18">
        <v>1917668</v>
      </c>
      <c r="E17" s="19">
        <v>4107000</v>
      </c>
      <c r="F17" s="20">
        <v>4107000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4107000</v>
      </c>
      <c r="Y17" s="20">
        <v>-4107000</v>
      </c>
      <c r="Z17" s="21">
        <v>-100</v>
      </c>
      <c r="AA17" s="22">
        <v>4107000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177061543</v>
      </c>
      <c r="D19" s="18">
        <v>177061543</v>
      </c>
      <c r="E19" s="19">
        <v>208420000</v>
      </c>
      <c r="F19" s="20">
        <v>208420000</v>
      </c>
      <c r="G19" s="20">
        <v>221626</v>
      </c>
      <c r="H19" s="20"/>
      <c r="I19" s="20">
        <v>2695576</v>
      </c>
      <c r="J19" s="20">
        <v>2695576</v>
      </c>
      <c r="K19" s="20">
        <v>1968246</v>
      </c>
      <c r="L19" s="20">
        <v>100368</v>
      </c>
      <c r="M19" s="20">
        <v>4874582</v>
      </c>
      <c r="N19" s="20">
        <v>4874582</v>
      </c>
      <c r="O19" s="20">
        <v>170735</v>
      </c>
      <c r="P19" s="20">
        <v>6640596</v>
      </c>
      <c r="Q19" s="20"/>
      <c r="R19" s="20"/>
      <c r="S19" s="20">
        <v>2210121</v>
      </c>
      <c r="T19" s="20">
        <v>5115296</v>
      </c>
      <c r="U19" s="20">
        <v>9314496</v>
      </c>
      <c r="V19" s="20">
        <v>9314496</v>
      </c>
      <c r="W19" s="20">
        <v>9314496</v>
      </c>
      <c r="X19" s="20">
        <v>208420000</v>
      </c>
      <c r="Y19" s="20">
        <v>-199105504</v>
      </c>
      <c r="Z19" s="21">
        <v>-95.53</v>
      </c>
      <c r="AA19" s="22">
        <v>208420000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351130</v>
      </c>
      <c r="D22" s="18">
        <v>351130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179330341</v>
      </c>
      <c r="D24" s="29">
        <f>SUM(D15:D23)</f>
        <v>179330341</v>
      </c>
      <c r="E24" s="36">
        <f t="shared" si="1"/>
        <v>212527000</v>
      </c>
      <c r="F24" s="37">
        <f t="shared" si="1"/>
        <v>212527000</v>
      </c>
      <c r="G24" s="37">
        <f t="shared" si="1"/>
        <v>221626</v>
      </c>
      <c r="H24" s="37">
        <f t="shared" si="1"/>
        <v>0</v>
      </c>
      <c r="I24" s="37">
        <f t="shared" si="1"/>
        <v>2695576</v>
      </c>
      <c r="J24" s="37">
        <f t="shared" si="1"/>
        <v>2695576</v>
      </c>
      <c r="K24" s="37">
        <f t="shared" si="1"/>
        <v>1968246</v>
      </c>
      <c r="L24" s="37">
        <f t="shared" si="1"/>
        <v>100368</v>
      </c>
      <c r="M24" s="37">
        <f t="shared" si="1"/>
        <v>4874582</v>
      </c>
      <c r="N24" s="37">
        <f t="shared" si="1"/>
        <v>4874582</v>
      </c>
      <c r="O24" s="37">
        <f t="shared" si="1"/>
        <v>170735</v>
      </c>
      <c r="P24" s="37">
        <f t="shared" si="1"/>
        <v>6640596</v>
      </c>
      <c r="Q24" s="37">
        <f t="shared" si="1"/>
        <v>218037</v>
      </c>
      <c r="R24" s="37">
        <f t="shared" si="1"/>
        <v>218037</v>
      </c>
      <c r="S24" s="37">
        <f t="shared" si="1"/>
        <v>2210121</v>
      </c>
      <c r="T24" s="37">
        <f t="shared" si="1"/>
        <v>5115296</v>
      </c>
      <c r="U24" s="37">
        <f t="shared" si="1"/>
        <v>9314496</v>
      </c>
      <c r="V24" s="37">
        <f t="shared" si="1"/>
        <v>9314496</v>
      </c>
      <c r="W24" s="37">
        <f t="shared" si="1"/>
        <v>9314496</v>
      </c>
      <c r="X24" s="37">
        <f t="shared" si="1"/>
        <v>212527000</v>
      </c>
      <c r="Y24" s="37">
        <f t="shared" si="1"/>
        <v>-203212504</v>
      </c>
      <c r="Z24" s="38">
        <f>+IF(X24&lt;&gt;0,+(Y24/X24)*100,0)</f>
        <v>-95.61726462990585</v>
      </c>
      <c r="AA24" s="39">
        <f>SUM(AA15:AA23)</f>
        <v>212527000</v>
      </c>
    </row>
    <row r="25" spans="1:27" ht="13.5">
      <c r="A25" s="27" t="s">
        <v>51</v>
      </c>
      <c r="B25" s="28"/>
      <c r="C25" s="29">
        <f aca="true" t="shared" si="2" ref="C25:Y25">+C12+C24</f>
        <v>226677970</v>
      </c>
      <c r="D25" s="29">
        <f>+D12+D24</f>
        <v>226677970</v>
      </c>
      <c r="E25" s="30">
        <f t="shared" si="2"/>
        <v>250538000</v>
      </c>
      <c r="F25" s="31">
        <f t="shared" si="2"/>
        <v>250538000</v>
      </c>
      <c r="G25" s="31">
        <f t="shared" si="2"/>
        <v>154321284</v>
      </c>
      <c r="H25" s="31">
        <f t="shared" si="2"/>
        <v>-141263805</v>
      </c>
      <c r="I25" s="31">
        <f t="shared" si="2"/>
        <v>-7016604</v>
      </c>
      <c r="J25" s="31">
        <f t="shared" si="2"/>
        <v>-7016604</v>
      </c>
      <c r="K25" s="31">
        <f t="shared" si="2"/>
        <v>-5150189</v>
      </c>
      <c r="L25" s="31">
        <f t="shared" si="2"/>
        <v>13879857</v>
      </c>
      <c r="M25" s="31">
        <f t="shared" si="2"/>
        <v>14842616</v>
      </c>
      <c r="N25" s="31">
        <f t="shared" si="2"/>
        <v>14842616</v>
      </c>
      <c r="O25" s="31">
        <f t="shared" si="2"/>
        <v>8333702</v>
      </c>
      <c r="P25" s="31">
        <f t="shared" si="2"/>
        <v>5965619</v>
      </c>
      <c r="Q25" s="31">
        <f t="shared" si="2"/>
        <v>30393664</v>
      </c>
      <c r="R25" s="31">
        <f t="shared" si="2"/>
        <v>30393664</v>
      </c>
      <c r="S25" s="31">
        <f t="shared" si="2"/>
        <v>889404</v>
      </c>
      <c r="T25" s="31">
        <f t="shared" si="2"/>
        <v>-3293648</v>
      </c>
      <c r="U25" s="31">
        <f t="shared" si="2"/>
        <v>-16256988</v>
      </c>
      <c r="V25" s="31">
        <f t="shared" si="2"/>
        <v>-16256988</v>
      </c>
      <c r="W25" s="31">
        <f t="shared" si="2"/>
        <v>-16256988</v>
      </c>
      <c r="X25" s="31">
        <f t="shared" si="2"/>
        <v>250538000</v>
      </c>
      <c r="Y25" s="31">
        <f t="shared" si="2"/>
        <v>-266794988</v>
      </c>
      <c r="Z25" s="32">
        <f>+IF(X25&lt;&gt;0,+(Y25/X25)*100,0)</f>
        <v>-106.48883123518189</v>
      </c>
      <c r="AA25" s="33">
        <f>+AA12+AA24</f>
        <v>250538000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471661</v>
      </c>
      <c r="D31" s="18">
        <v>471661</v>
      </c>
      <c r="E31" s="19">
        <v>496000</v>
      </c>
      <c r="F31" s="20">
        <v>496000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>
        <v>-1250</v>
      </c>
      <c r="T31" s="20">
        <v>-1200</v>
      </c>
      <c r="U31" s="20">
        <v>-450</v>
      </c>
      <c r="V31" s="20">
        <v>-450</v>
      </c>
      <c r="W31" s="20">
        <v>-450</v>
      </c>
      <c r="X31" s="20">
        <v>496000</v>
      </c>
      <c r="Y31" s="20">
        <v>-496450</v>
      </c>
      <c r="Z31" s="21">
        <v>-100.09</v>
      </c>
      <c r="AA31" s="22">
        <v>496000</v>
      </c>
    </row>
    <row r="32" spans="1:27" ht="13.5">
      <c r="A32" s="23" t="s">
        <v>57</v>
      </c>
      <c r="B32" s="17"/>
      <c r="C32" s="18">
        <v>11580807</v>
      </c>
      <c r="D32" s="18">
        <v>11580807</v>
      </c>
      <c r="E32" s="19">
        <v>21638000</v>
      </c>
      <c r="F32" s="20">
        <v>21638000</v>
      </c>
      <c r="G32" s="20">
        <v>-10840559</v>
      </c>
      <c r="H32" s="20">
        <v>2457480</v>
      </c>
      <c r="I32" s="20">
        <v>-156114</v>
      </c>
      <c r="J32" s="20">
        <v>-156114</v>
      </c>
      <c r="K32" s="20">
        <v>2395984</v>
      </c>
      <c r="L32" s="20">
        <v>1616436</v>
      </c>
      <c r="M32" s="20">
        <v>8146933</v>
      </c>
      <c r="N32" s="20">
        <v>8146933</v>
      </c>
      <c r="O32" s="20">
        <v>2014622</v>
      </c>
      <c r="P32" s="20">
        <v>3958263</v>
      </c>
      <c r="Q32" s="20">
        <v>-12406279</v>
      </c>
      <c r="R32" s="20">
        <v>-12406279</v>
      </c>
      <c r="S32" s="20">
        <v>10766302</v>
      </c>
      <c r="T32" s="20">
        <v>3275124</v>
      </c>
      <c r="U32" s="20">
        <v>3900</v>
      </c>
      <c r="V32" s="20">
        <v>3900</v>
      </c>
      <c r="W32" s="20">
        <v>3900</v>
      </c>
      <c r="X32" s="20">
        <v>21638000</v>
      </c>
      <c r="Y32" s="20">
        <v>-21634100</v>
      </c>
      <c r="Z32" s="21">
        <v>-99.98</v>
      </c>
      <c r="AA32" s="22">
        <v>21638000</v>
      </c>
    </row>
    <row r="33" spans="1:27" ht="13.5">
      <c r="A33" s="23" t="s">
        <v>58</v>
      </c>
      <c r="B33" s="17"/>
      <c r="C33" s="18">
        <v>6185294</v>
      </c>
      <c r="D33" s="18">
        <v>6185294</v>
      </c>
      <c r="E33" s="19">
        <v>5955000</v>
      </c>
      <c r="F33" s="20">
        <v>5955000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5955000</v>
      </c>
      <c r="Y33" s="20">
        <v>-5955000</v>
      </c>
      <c r="Z33" s="21">
        <v>-100</v>
      </c>
      <c r="AA33" s="22">
        <v>5955000</v>
      </c>
    </row>
    <row r="34" spans="1:27" ht="13.5">
      <c r="A34" s="27" t="s">
        <v>59</v>
      </c>
      <c r="B34" s="28"/>
      <c r="C34" s="29">
        <f aca="true" t="shared" si="3" ref="C34:Y34">SUM(C29:C33)</f>
        <v>18237762</v>
      </c>
      <c r="D34" s="29">
        <f>SUM(D29:D33)</f>
        <v>18237762</v>
      </c>
      <c r="E34" s="30">
        <f t="shared" si="3"/>
        <v>28089000</v>
      </c>
      <c r="F34" s="31">
        <f t="shared" si="3"/>
        <v>28089000</v>
      </c>
      <c r="G34" s="31">
        <f t="shared" si="3"/>
        <v>-10840559</v>
      </c>
      <c r="H34" s="31">
        <f t="shared" si="3"/>
        <v>2457480</v>
      </c>
      <c r="I34" s="31">
        <f t="shared" si="3"/>
        <v>-156114</v>
      </c>
      <c r="J34" s="31">
        <f t="shared" si="3"/>
        <v>-156114</v>
      </c>
      <c r="K34" s="31">
        <f t="shared" si="3"/>
        <v>2395984</v>
      </c>
      <c r="L34" s="31">
        <f t="shared" si="3"/>
        <v>1616436</v>
      </c>
      <c r="M34" s="31">
        <f t="shared" si="3"/>
        <v>8146933</v>
      </c>
      <c r="N34" s="31">
        <f t="shared" si="3"/>
        <v>8146933</v>
      </c>
      <c r="O34" s="31">
        <f t="shared" si="3"/>
        <v>2014622</v>
      </c>
      <c r="P34" s="31">
        <f t="shared" si="3"/>
        <v>3958263</v>
      </c>
      <c r="Q34" s="31">
        <f t="shared" si="3"/>
        <v>-12406279</v>
      </c>
      <c r="R34" s="31">
        <f t="shared" si="3"/>
        <v>-12406279</v>
      </c>
      <c r="S34" s="31">
        <f t="shared" si="3"/>
        <v>10765052</v>
      </c>
      <c r="T34" s="31">
        <f t="shared" si="3"/>
        <v>3273924</v>
      </c>
      <c r="U34" s="31">
        <f t="shared" si="3"/>
        <v>3450</v>
      </c>
      <c r="V34" s="31">
        <f t="shared" si="3"/>
        <v>3450</v>
      </c>
      <c r="W34" s="31">
        <f t="shared" si="3"/>
        <v>3450</v>
      </c>
      <c r="X34" s="31">
        <f t="shared" si="3"/>
        <v>28089000</v>
      </c>
      <c r="Y34" s="31">
        <f t="shared" si="3"/>
        <v>-28085550</v>
      </c>
      <c r="Z34" s="32">
        <f>+IF(X34&lt;&gt;0,+(Y34/X34)*100,0)</f>
        <v>-99.98771761187653</v>
      </c>
      <c r="AA34" s="33">
        <f>SUM(AA29:AA33)</f>
        <v>28089000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7110036</v>
      </c>
      <c r="D38" s="18">
        <v>7110036</v>
      </c>
      <c r="E38" s="19">
        <v>4082000</v>
      </c>
      <c r="F38" s="20">
        <v>4082000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4082000</v>
      </c>
      <c r="Y38" s="20">
        <v>-4082000</v>
      </c>
      <c r="Z38" s="21">
        <v>-100</v>
      </c>
      <c r="AA38" s="22">
        <v>4082000</v>
      </c>
    </row>
    <row r="39" spans="1:27" ht="13.5">
      <c r="A39" s="27" t="s">
        <v>61</v>
      </c>
      <c r="B39" s="35"/>
      <c r="C39" s="29">
        <f aca="true" t="shared" si="4" ref="C39:Y39">SUM(C37:C38)</f>
        <v>7110036</v>
      </c>
      <c r="D39" s="29">
        <f>SUM(D37:D38)</f>
        <v>7110036</v>
      </c>
      <c r="E39" s="36">
        <f t="shared" si="4"/>
        <v>4082000</v>
      </c>
      <c r="F39" s="37">
        <f t="shared" si="4"/>
        <v>4082000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4082000</v>
      </c>
      <c r="Y39" s="37">
        <f t="shared" si="4"/>
        <v>-4082000</v>
      </c>
      <c r="Z39" s="38">
        <f>+IF(X39&lt;&gt;0,+(Y39/X39)*100,0)</f>
        <v>-100</v>
      </c>
      <c r="AA39" s="39">
        <f>SUM(AA37:AA38)</f>
        <v>4082000</v>
      </c>
    </row>
    <row r="40" spans="1:27" ht="13.5">
      <c r="A40" s="27" t="s">
        <v>62</v>
      </c>
      <c r="B40" s="28"/>
      <c r="C40" s="29">
        <f aca="true" t="shared" si="5" ref="C40:Y40">+C34+C39</f>
        <v>25347798</v>
      </c>
      <c r="D40" s="29">
        <f>+D34+D39</f>
        <v>25347798</v>
      </c>
      <c r="E40" s="30">
        <f t="shared" si="5"/>
        <v>32171000</v>
      </c>
      <c r="F40" s="31">
        <f t="shared" si="5"/>
        <v>32171000</v>
      </c>
      <c r="G40" s="31">
        <f t="shared" si="5"/>
        <v>-10840559</v>
      </c>
      <c r="H40" s="31">
        <f t="shared" si="5"/>
        <v>2457480</v>
      </c>
      <c r="I40" s="31">
        <f t="shared" si="5"/>
        <v>-156114</v>
      </c>
      <c r="J40" s="31">
        <f t="shared" si="5"/>
        <v>-156114</v>
      </c>
      <c r="K40" s="31">
        <f t="shared" si="5"/>
        <v>2395984</v>
      </c>
      <c r="L40" s="31">
        <f t="shared" si="5"/>
        <v>1616436</v>
      </c>
      <c r="M40" s="31">
        <f t="shared" si="5"/>
        <v>8146933</v>
      </c>
      <c r="N40" s="31">
        <f t="shared" si="5"/>
        <v>8146933</v>
      </c>
      <c r="O40" s="31">
        <f t="shared" si="5"/>
        <v>2014622</v>
      </c>
      <c r="P40" s="31">
        <f t="shared" si="5"/>
        <v>3958263</v>
      </c>
      <c r="Q40" s="31">
        <f t="shared" si="5"/>
        <v>-12406279</v>
      </c>
      <c r="R40" s="31">
        <f t="shared" si="5"/>
        <v>-12406279</v>
      </c>
      <c r="S40" s="31">
        <f t="shared" si="5"/>
        <v>10765052</v>
      </c>
      <c r="T40" s="31">
        <f t="shared" si="5"/>
        <v>3273924</v>
      </c>
      <c r="U40" s="31">
        <f t="shared" si="5"/>
        <v>3450</v>
      </c>
      <c r="V40" s="31">
        <f t="shared" si="5"/>
        <v>3450</v>
      </c>
      <c r="W40" s="31">
        <f t="shared" si="5"/>
        <v>3450</v>
      </c>
      <c r="X40" s="31">
        <f t="shared" si="5"/>
        <v>32171000</v>
      </c>
      <c r="Y40" s="31">
        <f t="shared" si="5"/>
        <v>-32167550</v>
      </c>
      <c r="Z40" s="32">
        <f>+IF(X40&lt;&gt;0,+(Y40/X40)*100,0)</f>
        <v>-99.98927605607535</v>
      </c>
      <c r="AA40" s="33">
        <f>+AA34+AA39</f>
        <v>32171000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201330172</v>
      </c>
      <c r="D42" s="43">
        <f>+D25-D40</f>
        <v>201330172</v>
      </c>
      <c r="E42" s="44">
        <f t="shared" si="6"/>
        <v>218367000</v>
      </c>
      <c r="F42" s="45">
        <f t="shared" si="6"/>
        <v>218367000</v>
      </c>
      <c r="G42" s="45">
        <f t="shared" si="6"/>
        <v>165161843</v>
      </c>
      <c r="H42" s="45">
        <f t="shared" si="6"/>
        <v>-143721285</v>
      </c>
      <c r="I42" s="45">
        <f t="shared" si="6"/>
        <v>-6860490</v>
      </c>
      <c r="J42" s="45">
        <f t="shared" si="6"/>
        <v>-6860490</v>
      </c>
      <c r="K42" s="45">
        <f t="shared" si="6"/>
        <v>-7546173</v>
      </c>
      <c r="L42" s="45">
        <f t="shared" si="6"/>
        <v>12263421</v>
      </c>
      <c r="M42" s="45">
        <f t="shared" si="6"/>
        <v>6695683</v>
      </c>
      <c r="N42" s="45">
        <f t="shared" si="6"/>
        <v>6695683</v>
      </c>
      <c r="O42" s="45">
        <f t="shared" si="6"/>
        <v>6319080</v>
      </c>
      <c r="P42" s="45">
        <f t="shared" si="6"/>
        <v>2007356</v>
      </c>
      <c r="Q42" s="45">
        <f t="shared" si="6"/>
        <v>42799943</v>
      </c>
      <c r="R42" s="45">
        <f t="shared" si="6"/>
        <v>42799943</v>
      </c>
      <c r="S42" s="45">
        <f t="shared" si="6"/>
        <v>-9875648</v>
      </c>
      <c r="T42" s="45">
        <f t="shared" si="6"/>
        <v>-6567572</v>
      </c>
      <c r="U42" s="45">
        <f t="shared" si="6"/>
        <v>-16260438</v>
      </c>
      <c r="V42" s="45">
        <f t="shared" si="6"/>
        <v>-16260438</v>
      </c>
      <c r="W42" s="45">
        <f t="shared" si="6"/>
        <v>-16260438</v>
      </c>
      <c r="X42" s="45">
        <f t="shared" si="6"/>
        <v>218367000</v>
      </c>
      <c r="Y42" s="45">
        <f t="shared" si="6"/>
        <v>-234627438</v>
      </c>
      <c r="Z42" s="46">
        <f>+IF(X42&lt;&gt;0,+(Y42/X42)*100,0)</f>
        <v>-107.44638063443652</v>
      </c>
      <c r="AA42" s="47">
        <f>+AA25-AA40</f>
        <v>218367000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164488825</v>
      </c>
      <c r="D45" s="18">
        <v>164488825</v>
      </c>
      <c r="E45" s="19">
        <v>171402000</v>
      </c>
      <c r="F45" s="20">
        <v>171402000</v>
      </c>
      <c r="G45" s="20">
        <v>165161843</v>
      </c>
      <c r="H45" s="20">
        <v>-143721285</v>
      </c>
      <c r="I45" s="20">
        <v>-6860490</v>
      </c>
      <c r="J45" s="20">
        <v>-6860490</v>
      </c>
      <c r="K45" s="20"/>
      <c r="L45" s="20">
        <v>12263421</v>
      </c>
      <c r="M45" s="20">
        <v>6695683</v>
      </c>
      <c r="N45" s="20">
        <v>6695683</v>
      </c>
      <c r="O45" s="20">
        <v>6319080</v>
      </c>
      <c r="P45" s="20">
        <v>2007356</v>
      </c>
      <c r="Q45" s="20">
        <v>42799943</v>
      </c>
      <c r="R45" s="20">
        <v>42799943</v>
      </c>
      <c r="S45" s="20">
        <v>-9875648</v>
      </c>
      <c r="T45" s="20">
        <v>-6567572</v>
      </c>
      <c r="U45" s="20">
        <v>-16260438</v>
      </c>
      <c r="V45" s="20">
        <v>-16260438</v>
      </c>
      <c r="W45" s="20">
        <v>-16260438</v>
      </c>
      <c r="X45" s="20">
        <v>171402000</v>
      </c>
      <c r="Y45" s="20">
        <v>-187662438</v>
      </c>
      <c r="Z45" s="48">
        <v>-109.49</v>
      </c>
      <c r="AA45" s="22">
        <v>171402000</v>
      </c>
    </row>
    <row r="46" spans="1:27" ht="13.5">
      <c r="A46" s="23" t="s">
        <v>67</v>
      </c>
      <c r="B46" s="17"/>
      <c r="C46" s="18">
        <v>36841347</v>
      </c>
      <c r="D46" s="18">
        <v>36841347</v>
      </c>
      <c r="E46" s="19">
        <v>46965000</v>
      </c>
      <c r="F46" s="20">
        <v>46965000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46965000</v>
      </c>
      <c r="Y46" s="20">
        <v>-46965000</v>
      </c>
      <c r="Z46" s="48">
        <v>-100</v>
      </c>
      <c r="AA46" s="22">
        <v>46965000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>
        <v>-7546173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201330172</v>
      </c>
      <c r="D48" s="51">
        <f>SUM(D45:D47)</f>
        <v>201330172</v>
      </c>
      <c r="E48" s="52">
        <f t="shared" si="7"/>
        <v>218367000</v>
      </c>
      <c r="F48" s="53">
        <f t="shared" si="7"/>
        <v>218367000</v>
      </c>
      <c r="G48" s="53">
        <f t="shared" si="7"/>
        <v>165161843</v>
      </c>
      <c r="H48" s="53">
        <f t="shared" si="7"/>
        <v>-143721285</v>
      </c>
      <c r="I48" s="53">
        <f t="shared" si="7"/>
        <v>-6860490</v>
      </c>
      <c r="J48" s="53">
        <f t="shared" si="7"/>
        <v>-6860490</v>
      </c>
      <c r="K48" s="53">
        <f t="shared" si="7"/>
        <v>-7546173</v>
      </c>
      <c r="L48" s="53">
        <f t="shared" si="7"/>
        <v>12263421</v>
      </c>
      <c r="M48" s="53">
        <f t="shared" si="7"/>
        <v>6695683</v>
      </c>
      <c r="N48" s="53">
        <f t="shared" si="7"/>
        <v>6695683</v>
      </c>
      <c r="O48" s="53">
        <f t="shared" si="7"/>
        <v>6319080</v>
      </c>
      <c r="P48" s="53">
        <f t="shared" si="7"/>
        <v>2007356</v>
      </c>
      <c r="Q48" s="53">
        <f t="shared" si="7"/>
        <v>42799943</v>
      </c>
      <c r="R48" s="53">
        <f t="shared" si="7"/>
        <v>42799943</v>
      </c>
      <c r="S48" s="53">
        <f t="shared" si="7"/>
        <v>-9875648</v>
      </c>
      <c r="T48" s="53">
        <f t="shared" si="7"/>
        <v>-6567572</v>
      </c>
      <c r="U48" s="53">
        <f t="shared" si="7"/>
        <v>-16260438</v>
      </c>
      <c r="V48" s="53">
        <f t="shared" si="7"/>
        <v>-16260438</v>
      </c>
      <c r="W48" s="53">
        <f t="shared" si="7"/>
        <v>-16260438</v>
      </c>
      <c r="X48" s="53">
        <f t="shared" si="7"/>
        <v>218367000</v>
      </c>
      <c r="Y48" s="53">
        <f t="shared" si="7"/>
        <v>-234627438</v>
      </c>
      <c r="Z48" s="54">
        <f>+IF(X48&lt;&gt;0,+(Y48/X48)*100,0)</f>
        <v>-107.44638063443652</v>
      </c>
      <c r="AA48" s="55">
        <f>SUM(AA45:AA47)</f>
        <v>218367000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1015362</v>
      </c>
      <c r="D6" s="18">
        <v>1015362</v>
      </c>
      <c r="E6" s="19">
        <v>1800000</v>
      </c>
      <c r="F6" s="20">
        <v>380000</v>
      </c>
      <c r="G6" s="20">
        <v>6650000</v>
      </c>
      <c r="H6" s="20">
        <v>1038000</v>
      </c>
      <c r="I6" s="20">
        <v>45059</v>
      </c>
      <c r="J6" s="20">
        <v>45059</v>
      </c>
      <c r="K6" s="20">
        <v>593493</v>
      </c>
      <c r="L6" s="20">
        <v>7782000</v>
      </c>
      <c r="M6" s="20">
        <v>760395</v>
      </c>
      <c r="N6" s="20">
        <v>760395</v>
      </c>
      <c r="O6" s="20">
        <v>809963</v>
      </c>
      <c r="P6" s="20">
        <v>413000</v>
      </c>
      <c r="Q6" s="20">
        <v>-657000</v>
      </c>
      <c r="R6" s="20">
        <v>-657000</v>
      </c>
      <c r="S6" s="20">
        <v>16287000</v>
      </c>
      <c r="T6" s="20"/>
      <c r="U6" s="20">
        <v>432000</v>
      </c>
      <c r="V6" s="20">
        <v>432000</v>
      </c>
      <c r="W6" s="20">
        <v>432000</v>
      </c>
      <c r="X6" s="20">
        <v>380000</v>
      </c>
      <c r="Y6" s="20">
        <v>52000</v>
      </c>
      <c r="Z6" s="21">
        <v>13.68</v>
      </c>
      <c r="AA6" s="22">
        <v>380000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>
        <v>329789</v>
      </c>
      <c r="N7" s="20">
        <v>329789</v>
      </c>
      <c r="O7" s="20">
        <v>40000</v>
      </c>
      <c r="P7" s="20">
        <v>49000</v>
      </c>
      <c r="Q7" s="20">
        <v>49000</v>
      </c>
      <c r="R7" s="20">
        <v>49000</v>
      </c>
      <c r="S7" s="20">
        <v>15091000</v>
      </c>
      <c r="T7" s="20"/>
      <c r="U7" s="20">
        <v>104100</v>
      </c>
      <c r="V7" s="20">
        <v>104100</v>
      </c>
      <c r="W7" s="20">
        <v>104100</v>
      </c>
      <c r="X7" s="20"/>
      <c r="Y7" s="20">
        <v>104100</v>
      </c>
      <c r="Z7" s="21"/>
      <c r="AA7" s="22"/>
    </row>
    <row r="8" spans="1:27" ht="13.5">
      <c r="A8" s="23" t="s">
        <v>35</v>
      </c>
      <c r="B8" s="17"/>
      <c r="C8" s="18">
        <v>18612964</v>
      </c>
      <c r="D8" s="18">
        <v>18612964</v>
      </c>
      <c r="E8" s="19">
        <v>38849000</v>
      </c>
      <c r="F8" s="20">
        <v>57521000</v>
      </c>
      <c r="G8" s="20">
        <v>65441000</v>
      </c>
      <c r="H8" s="20">
        <v>67387000</v>
      </c>
      <c r="I8" s="20">
        <v>68475701</v>
      </c>
      <c r="J8" s="20">
        <v>68475701</v>
      </c>
      <c r="K8" s="20">
        <v>69412000</v>
      </c>
      <c r="L8" s="20">
        <v>68475701</v>
      </c>
      <c r="M8" s="20">
        <v>55076552</v>
      </c>
      <c r="N8" s="20">
        <v>55076552</v>
      </c>
      <c r="O8" s="20">
        <v>56248226</v>
      </c>
      <c r="P8" s="20">
        <v>57797000</v>
      </c>
      <c r="Q8" s="20">
        <v>57971941</v>
      </c>
      <c r="R8" s="20">
        <v>57971941</v>
      </c>
      <c r="S8" s="20">
        <v>58092000</v>
      </c>
      <c r="T8" s="20"/>
      <c r="U8" s="20">
        <v>59429000</v>
      </c>
      <c r="V8" s="20">
        <v>59429000</v>
      </c>
      <c r="W8" s="20">
        <v>59429000</v>
      </c>
      <c r="X8" s="20">
        <v>57521000</v>
      </c>
      <c r="Y8" s="20">
        <v>1908000</v>
      </c>
      <c r="Z8" s="21">
        <v>3.32</v>
      </c>
      <c r="AA8" s="22">
        <v>57521000</v>
      </c>
    </row>
    <row r="9" spans="1:27" ht="13.5">
      <c r="A9" s="23" t="s">
        <v>36</v>
      </c>
      <c r="B9" s="17"/>
      <c r="C9" s="18">
        <v>934318</v>
      </c>
      <c r="D9" s="18">
        <v>934318</v>
      </c>
      <c r="E9" s="19">
        <v>500000</v>
      </c>
      <c r="F9" s="20">
        <v>1549000</v>
      </c>
      <c r="G9" s="20">
        <v>500000</v>
      </c>
      <c r="H9" s="20">
        <v>500000</v>
      </c>
      <c r="I9" s="20">
        <v>500000</v>
      </c>
      <c r="J9" s="20">
        <v>500000</v>
      </c>
      <c r="K9" s="20">
        <v>500000</v>
      </c>
      <c r="L9" s="20">
        <v>500000</v>
      </c>
      <c r="M9" s="20">
        <v>1549366</v>
      </c>
      <c r="N9" s="20">
        <v>1549366</v>
      </c>
      <c r="O9" s="20">
        <v>1549366</v>
      </c>
      <c r="P9" s="20">
        <v>1549000</v>
      </c>
      <c r="Q9" s="20">
        <v>1549000</v>
      </c>
      <c r="R9" s="20">
        <v>1549000</v>
      </c>
      <c r="S9" s="20">
        <v>1549000</v>
      </c>
      <c r="T9" s="20"/>
      <c r="U9" s="20">
        <v>1549000</v>
      </c>
      <c r="V9" s="20">
        <v>1549000</v>
      </c>
      <c r="W9" s="20">
        <v>1549000</v>
      </c>
      <c r="X9" s="20">
        <v>1549000</v>
      </c>
      <c r="Y9" s="20"/>
      <c r="Z9" s="21"/>
      <c r="AA9" s="22">
        <v>1549000</v>
      </c>
    </row>
    <row r="10" spans="1:27" ht="13.5">
      <c r="A10" s="23" t="s">
        <v>37</v>
      </c>
      <c r="B10" s="17"/>
      <c r="C10" s="18">
        <v>38641515</v>
      </c>
      <c r="D10" s="18">
        <v>38641515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1224445</v>
      </c>
      <c r="D11" s="18">
        <v>1224445</v>
      </c>
      <c r="E11" s="19">
        <v>1340000</v>
      </c>
      <c r="F11" s="20">
        <v>1340000</v>
      </c>
      <c r="G11" s="20">
        <v>1340000</v>
      </c>
      <c r="H11" s="20">
        <v>1340000</v>
      </c>
      <c r="I11" s="20">
        <v>1340000</v>
      </c>
      <c r="J11" s="20">
        <v>1340000</v>
      </c>
      <c r="K11" s="20">
        <v>1340000</v>
      </c>
      <c r="L11" s="20">
        <v>1340000</v>
      </c>
      <c r="M11" s="20">
        <v>1224445</v>
      </c>
      <c r="N11" s="20">
        <v>1224445</v>
      </c>
      <c r="O11" s="20">
        <v>1224445</v>
      </c>
      <c r="P11" s="20">
        <v>1224445</v>
      </c>
      <c r="Q11" s="20">
        <v>1224445</v>
      </c>
      <c r="R11" s="20">
        <v>1224445</v>
      </c>
      <c r="S11" s="20">
        <v>1224445</v>
      </c>
      <c r="T11" s="20"/>
      <c r="U11" s="20">
        <v>1224445</v>
      </c>
      <c r="V11" s="20">
        <v>1224445</v>
      </c>
      <c r="W11" s="20">
        <v>1224445</v>
      </c>
      <c r="X11" s="20">
        <v>1340000</v>
      </c>
      <c r="Y11" s="20">
        <v>-115555</v>
      </c>
      <c r="Z11" s="21">
        <v>-8.62</v>
      </c>
      <c r="AA11" s="22">
        <v>1340000</v>
      </c>
    </row>
    <row r="12" spans="1:27" ht="13.5">
      <c r="A12" s="27" t="s">
        <v>39</v>
      </c>
      <c r="B12" s="28"/>
      <c r="C12" s="29">
        <f aca="true" t="shared" si="0" ref="C12:Y12">SUM(C6:C11)</f>
        <v>60428604</v>
      </c>
      <c r="D12" s="29">
        <f>SUM(D6:D11)</f>
        <v>60428604</v>
      </c>
      <c r="E12" s="30">
        <f t="shared" si="0"/>
        <v>42489000</v>
      </c>
      <c r="F12" s="31">
        <f t="shared" si="0"/>
        <v>60790000</v>
      </c>
      <c r="G12" s="31">
        <f t="shared" si="0"/>
        <v>73931000</v>
      </c>
      <c r="H12" s="31">
        <f t="shared" si="0"/>
        <v>70265000</v>
      </c>
      <c r="I12" s="31">
        <f t="shared" si="0"/>
        <v>70360760</v>
      </c>
      <c r="J12" s="31">
        <f t="shared" si="0"/>
        <v>70360760</v>
      </c>
      <c r="K12" s="31">
        <f t="shared" si="0"/>
        <v>71845493</v>
      </c>
      <c r="L12" s="31">
        <f t="shared" si="0"/>
        <v>78097701</v>
      </c>
      <c r="M12" s="31">
        <f t="shared" si="0"/>
        <v>58940547</v>
      </c>
      <c r="N12" s="31">
        <f t="shared" si="0"/>
        <v>58940547</v>
      </c>
      <c r="O12" s="31">
        <f t="shared" si="0"/>
        <v>59872000</v>
      </c>
      <c r="P12" s="31">
        <f t="shared" si="0"/>
        <v>61032445</v>
      </c>
      <c r="Q12" s="31">
        <f t="shared" si="0"/>
        <v>60137386</v>
      </c>
      <c r="R12" s="31">
        <f t="shared" si="0"/>
        <v>60137386</v>
      </c>
      <c r="S12" s="31">
        <f t="shared" si="0"/>
        <v>92243445</v>
      </c>
      <c r="T12" s="31">
        <f t="shared" si="0"/>
        <v>0</v>
      </c>
      <c r="U12" s="31">
        <f t="shared" si="0"/>
        <v>62738545</v>
      </c>
      <c r="V12" s="31">
        <f t="shared" si="0"/>
        <v>62738545</v>
      </c>
      <c r="W12" s="31">
        <f t="shared" si="0"/>
        <v>62738545</v>
      </c>
      <c r="X12" s="31">
        <f t="shared" si="0"/>
        <v>60790000</v>
      </c>
      <c r="Y12" s="31">
        <f t="shared" si="0"/>
        <v>1948545</v>
      </c>
      <c r="Z12" s="32">
        <f>+IF(X12&lt;&gt;0,+(Y12/X12)*100,0)</f>
        <v>3.2053709491692715</v>
      </c>
      <c r="AA12" s="33">
        <f>SUM(AA6:AA11)</f>
        <v>60790000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17012753</v>
      </c>
      <c r="D16" s="18">
        <v>17012753</v>
      </c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11564000</v>
      </c>
      <c r="F17" s="20">
        <v>17013000</v>
      </c>
      <c r="G17" s="20">
        <v>11564000</v>
      </c>
      <c r="H17" s="20">
        <v>11564000</v>
      </c>
      <c r="I17" s="20">
        <v>11564000</v>
      </c>
      <c r="J17" s="20">
        <v>11564000</v>
      </c>
      <c r="K17" s="20">
        <v>11564000</v>
      </c>
      <c r="L17" s="20">
        <v>11564059</v>
      </c>
      <c r="M17" s="20">
        <v>17012753</v>
      </c>
      <c r="N17" s="20">
        <v>17012753</v>
      </c>
      <c r="O17" s="20">
        <v>17012753</v>
      </c>
      <c r="P17" s="20">
        <v>17012753</v>
      </c>
      <c r="Q17" s="20">
        <v>17012753</v>
      </c>
      <c r="R17" s="20">
        <v>17012753</v>
      </c>
      <c r="S17" s="20">
        <v>17012753</v>
      </c>
      <c r="T17" s="20"/>
      <c r="U17" s="20">
        <v>17012753</v>
      </c>
      <c r="V17" s="20">
        <v>17012753</v>
      </c>
      <c r="W17" s="20">
        <v>17012753</v>
      </c>
      <c r="X17" s="20">
        <v>17013000</v>
      </c>
      <c r="Y17" s="20">
        <v>-247</v>
      </c>
      <c r="Z17" s="21"/>
      <c r="AA17" s="22">
        <v>17013000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199363882</v>
      </c>
      <c r="D19" s="18">
        <v>199363882</v>
      </c>
      <c r="E19" s="19">
        <v>152300000</v>
      </c>
      <c r="F19" s="20">
        <v>152300000</v>
      </c>
      <c r="G19" s="20">
        <v>152300000</v>
      </c>
      <c r="H19" s="20">
        <v>153093000</v>
      </c>
      <c r="I19" s="20">
        <v>153371240</v>
      </c>
      <c r="J19" s="20">
        <v>153371240</v>
      </c>
      <c r="K19" s="20">
        <v>153650000</v>
      </c>
      <c r="L19" s="20">
        <v>153371240</v>
      </c>
      <c r="M19" s="20">
        <v>205153710</v>
      </c>
      <c r="N19" s="20">
        <v>205153710</v>
      </c>
      <c r="O19" s="20">
        <v>207435314</v>
      </c>
      <c r="P19" s="20">
        <v>8496000</v>
      </c>
      <c r="Q19" s="20">
        <v>12153500</v>
      </c>
      <c r="R19" s="20">
        <v>12153500</v>
      </c>
      <c r="S19" s="20">
        <v>20249000</v>
      </c>
      <c r="T19" s="20"/>
      <c r="U19" s="20">
        <v>25514000</v>
      </c>
      <c r="V19" s="20">
        <v>25514000</v>
      </c>
      <c r="W19" s="20">
        <v>25514000</v>
      </c>
      <c r="X19" s="20">
        <v>152300000</v>
      </c>
      <c r="Y19" s="20">
        <v>-126786000</v>
      </c>
      <c r="Z19" s="21">
        <v>-83.25</v>
      </c>
      <c r="AA19" s="22">
        <v>152300000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100957</v>
      </c>
      <c r="D22" s="18">
        <v>100957</v>
      </c>
      <c r="E22" s="19"/>
      <c r="F22" s="20">
        <v>101000</v>
      </c>
      <c r="G22" s="20"/>
      <c r="H22" s="20"/>
      <c r="I22" s="20"/>
      <c r="J22" s="20"/>
      <c r="K22" s="20"/>
      <c r="L22" s="20"/>
      <c r="M22" s="20">
        <v>100957</v>
      </c>
      <c r="N22" s="20">
        <v>100957</v>
      </c>
      <c r="O22" s="20">
        <v>100957</v>
      </c>
      <c r="P22" s="20">
        <v>100957</v>
      </c>
      <c r="Q22" s="20">
        <v>100957</v>
      </c>
      <c r="R22" s="20">
        <v>100957</v>
      </c>
      <c r="S22" s="20">
        <v>100957</v>
      </c>
      <c r="T22" s="20"/>
      <c r="U22" s="20">
        <v>100957</v>
      </c>
      <c r="V22" s="20">
        <v>100957</v>
      </c>
      <c r="W22" s="20">
        <v>100957</v>
      </c>
      <c r="X22" s="20">
        <v>101000</v>
      </c>
      <c r="Y22" s="20">
        <v>-43</v>
      </c>
      <c r="Z22" s="21">
        <v>-0.04</v>
      </c>
      <c r="AA22" s="22">
        <v>101000</v>
      </c>
    </row>
    <row r="23" spans="1:27" ht="13.5">
      <c r="A23" s="23" t="s">
        <v>49</v>
      </c>
      <c r="B23" s="17"/>
      <c r="C23" s="18">
        <v>493601</v>
      </c>
      <c r="D23" s="18">
        <v>493601</v>
      </c>
      <c r="E23" s="19"/>
      <c r="F23" s="20"/>
      <c r="G23" s="24"/>
      <c r="H23" s="24"/>
      <c r="I23" s="24"/>
      <c r="J23" s="20"/>
      <c r="K23" s="24"/>
      <c r="L23" s="24"/>
      <c r="M23" s="20">
        <v>493601</v>
      </c>
      <c r="N23" s="24">
        <v>493601</v>
      </c>
      <c r="O23" s="24">
        <v>493601</v>
      </c>
      <c r="P23" s="24">
        <v>493601</v>
      </c>
      <c r="Q23" s="20">
        <v>493601</v>
      </c>
      <c r="R23" s="24">
        <v>493601</v>
      </c>
      <c r="S23" s="24">
        <v>493601</v>
      </c>
      <c r="T23" s="20"/>
      <c r="U23" s="24">
        <v>493601</v>
      </c>
      <c r="V23" s="24">
        <v>493601</v>
      </c>
      <c r="W23" s="24">
        <v>493601</v>
      </c>
      <c r="X23" s="20"/>
      <c r="Y23" s="24">
        <v>493601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216971193</v>
      </c>
      <c r="D24" s="29">
        <f>SUM(D15:D23)</f>
        <v>216971193</v>
      </c>
      <c r="E24" s="36">
        <f t="shared" si="1"/>
        <v>163864000</v>
      </c>
      <c r="F24" s="37">
        <f t="shared" si="1"/>
        <v>169414000</v>
      </c>
      <c r="G24" s="37">
        <f t="shared" si="1"/>
        <v>163864000</v>
      </c>
      <c r="H24" s="37">
        <f t="shared" si="1"/>
        <v>164657000</v>
      </c>
      <c r="I24" s="37">
        <f t="shared" si="1"/>
        <v>164935240</v>
      </c>
      <c r="J24" s="37">
        <f t="shared" si="1"/>
        <v>164935240</v>
      </c>
      <c r="K24" s="37">
        <f t="shared" si="1"/>
        <v>165214000</v>
      </c>
      <c r="L24" s="37">
        <f t="shared" si="1"/>
        <v>164935299</v>
      </c>
      <c r="M24" s="37">
        <f t="shared" si="1"/>
        <v>222761021</v>
      </c>
      <c r="N24" s="37">
        <f t="shared" si="1"/>
        <v>222761021</v>
      </c>
      <c r="O24" s="37">
        <f t="shared" si="1"/>
        <v>225042625</v>
      </c>
      <c r="P24" s="37">
        <f t="shared" si="1"/>
        <v>26103311</v>
      </c>
      <c r="Q24" s="37">
        <f t="shared" si="1"/>
        <v>29760811</v>
      </c>
      <c r="R24" s="37">
        <f t="shared" si="1"/>
        <v>29760811</v>
      </c>
      <c r="S24" s="37">
        <f t="shared" si="1"/>
        <v>37856311</v>
      </c>
      <c r="T24" s="37">
        <f t="shared" si="1"/>
        <v>0</v>
      </c>
      <c r="U24" s="37">
        <f t="shared" si="1"/>
        <v>43121311</v>
      </c>
      <c r="V24" s="37">
        <f t="shared" si="1"/>
        <v>43121311</v>
      </c>
      <c r="W24" s="37">
        <f t="shared" si="1"/>
        <v>43121311</v>
      </c>
      <c r="X24" s="37">
        <f t="shared" si="1"/>
        <v>169414000</v>
      </c>
      <c r="Y24" s="37">
        <f t="shared" si="1"/>
        <v>-126292689</v>
      </c>
      <c r="Z24" s="38">
        <f>+IF(X24&lt;&gt;0,+(Y24/X24)*100,0)</f>
        <v>-74.54678420909724</v>
      </c>
      <c r="AA24" s="39">
        <f>SUM(AA15:AA23)</f>
        <v>169414000</v>
      </c>
    </row>
    <row r="25" spans="1:27" ht="13.5">
      <c r="A25" s="27" t="s">
        <v>51</v>
      </c>
      <c r="B25" s="28"/>
      <c r="C25" s="29">
        <f aca="true" t="shared" si="2" ref="C25:Y25">+C12+C24</f>
        <v>277399797</v>
      </c>
      <c r="D25" s="29">
        <f>+D12+D24</f>
        <v>277399797</v>
      </c>
      <c r="E25" s="30">
        <f t="shared" si="2"/>
        <v>206353000</v>
      </c>
      <c r="F25" s="31">
        <f t="shared" si="2"/>
        <v>230204000</v>
      </c>
      <c r="G25" s="31">
        <f t="shared" si="2"/>
        <v>237795000</v>
      </c>
      <c r="H25" s="31">
        <f t="shared" si="2"/>
        <v>234922000</v>
      </c>
      <c r="I25" s="31">
        <f t="shared" si="2"/>
        <v>235296000</v>
      </c>
      <c r="J25" s="31">
        <f t="shared" si="2"/>
        <v>235296000</v>
      </c>
      <c r="K25" s="31">
        <f t="shared" si="2"/>
        <v>237059493</v>
      </c>
      <c r="L25" s="31">
        <f t="shared" si="2"/>
        <v>243033000</v>
      </c>
      <c r="M25" s="31">
        <f t="shared" si="2"/>
        <v>281701568</v>
      </c>
      <c r="N25" s="31">
        <f t="shared" si="2"/>
        <v>281701568</v>
      </c>
      <c r="O25" s="31">
        <f t="shared" si="2"/>
        <v>284914625</v>
      </c>
      <c r="P25" s="31">
        <f t="shared" si="2"/>
        <v>87135756</v>
      </c>
      <c r="Q25" s="31">
        <f t="shared" si="2"/>
        <v>89898197</v>
      </c>
      <c r="R25" s="31">
        <f t="shared" si="2"/>
        <v>89898197</v>
      </c>
      <c r="S25" s="31">
        <f t="shared" si="2"/>
        <v>130099756</v>
      </c>
      <c r="T25" s="31">
        <f t="shared" si="2"/>
        <v>0</v>
      </c>
      <c r="U25" s="31">
        <f t="shared" si="2"/>
        <v>105859856</v>
      </c>
      <c r="V25" s="31">
        <f t="shared" si="2"/>
        <v>105859856</v>
      </c>
      <c r="W25" s="31">
        <f t="shared" si="2"/>
        <v>105859856</v>
      </c>
      <c r="X25" s="31">
        <f t="shared" si="2"/>
        <v>230204000</v>
      </c>
      <c r="Y25" s="31">
        <f t="shared" si="2"/>
        <v>-124344144</v>
      </c>
      <c r="Z25" s="32">
        <f>+IF(X25&lt;&gt;0,+(Y25/X25)*100,0)</f>
        <v>-54.01476255842644</v>
      </c>
      <c r="AA25" s="33">
        <f>+AA12+AA24</f>
        <v>230204000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1894737</v>
      </c>
      <c r="D29" s="18">
        <v>1894737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549144</v>
      </c>
      <c r="D30" s="18">
        <v>549144</v>
      </c>
      <c r="E30" s="19"/>
      <c r="F30" s="20">
        <v>520000</v>
      </c>
      <c r="G30" s="20"/>
      <c r="H30" s="20"/>
      <c r="I30" s="20"/>
      <c r="J30" s="20"/>
      <c r="K30" s="20"/>
      <c r="L30" s="20"/>
      <c r="M30" s="20">
        <v>549144</v>
      </c>
      <c r="N30" s="20">
        <v>549144</v>
      </c>
      <c r="O30" s="20">
        <v>549144</v>
      </c>
      <c r="P30" s="20">
        <v>549144</v>
      </c>
      <c r="Q30" s="20">
        <v>549000</v>
      </c>
      <c r="R30" s="20">
        <v>549000</v>
      </c>
      <c r="S30" s="20">
        <v>549000</v>
      </c>
      <c r="T30" s="20"/>
      <c r="U30" s="20">
        <v>549000</v>
      </c>
      <c r="V30" s="20">
        <v>549000</v>
      </c>
      <c r="W30" s="20">
        <v>549000</v>
      </c>
      <c r="X30" s="20">
        <v>520000</v>
      </c>
      <c r="Y30" s="20">
        <v>29000</v>
      </c>
      <c r="Z30" s="21">
        <v>5.58</v>
      </c>
      <c r="AA30" s="22">
        <v>520000</v>
      </c>
    </row>
    <row r="31" spans="1:27" ht="13.5">
      <c r="A31" s="23" t="s">
        <v>56</v>
      </c>
      <c r="B31" s="17"/>
      <c r="C31" s="18">
        <v>3521152</v>
      </c>
      <c r="D31" s="18">
        <v>3521152</v>
      </c>
      <c r="E31" s="19">
        <v>3470000</v>
      </c>
      <c r="F31" s="20">
        <v>3630000</v>
      </c>
      <c r="G31" s="20">
        <v>3470000</v>
      </c>
      <c r="H31" s="20">
        <v>3470000</v>
      </c>
      <c r="I31" s="20">
        <v>3470000</v>
      </c>
      <c r="J31" s="20">
        <v>3470000</v>
      </c>
      <c r="K31" s="20">
        <v>3470000</v>
      </c>
      <c r="L31" s="20">
        <v>3470000</v>
      </c>
      <c r="M31" s="20">
        <v>3521152</v>
      </c>
      <c r="N31" s="20">
        <v>3521152</v>
      </c>
      <c r="O31" s="20">
        <v>3521152</v>
      </c>
      <c r="P31" s="20">
        <v>3521152</v>
      </c>
      <c r="Q31" s="20">
        <v>3521152</v>
      </c>
      <c r="R31" s="20">
        <v>3521152</v>
      </c>
      <c r="S31" s="20">
        <v>3521152</v>
      </c>
      <c r="T31" s="20"/>
      <c r="U31" s="20">
        <v>3521152</v>
      </c>
      <c r="V31" s="20">
        <v>3521152</v>
      </c>
      <c r="W31" s="20">
        <v>3521152</v>
      </c>
      <c r="X31" s="20">
        <v>3630000</v>
      </c>
      <c r="Y31" s="20">
        <v>-108848</v>
      </c>
      <c r="Z31" s="21">
        <v>-3</v>
      </c>
      <c r="AA31" s="22">
        <v>3630000</v>
      </c>
    </row>
    <row r="32" spans="1:27" ht="13.5">
      <c r="A32" s="23" t="s">
        <v>57</v>
      </c>
      <c r="B32" s="17"/>
      <c r="C32" s="18">
        <v>57944491</v>
      </c>
      <c r="D32" s="18">
        <v>57944491</v>
      </c>
      <c r="E32" s="19">
        <v>21525000</v>
      </c>
      <c r="F32" s="20">
        <v>55800000</v>
      </c>
      <c r="G32" s="20">
        <v>31265000</v>
      </c>
      <c r="H32" s="20">
        <v>32139000</v>
      </c>
      <c r="I32" s="20">
        <v>33384000</v>
      </c>
      <c r="J32" s="20">
        <v>33384000</v>
      </c>
      <c r="K32" s="20">
        <v>33554000</v>
      </c>
      <c r="L32" s="20">
        <v>71570000</v>
      </c>
      <c r="M32" s="20">
        <v>33777335</v>
      </c>
      <c r="N32" s="20">
        <v>33777335</v>
      </c>
      <c r="O32" s="20">
        <v>29210328</v>
      </c>
      <c r="P32" s="20">
        <v>36605000</v>
      </c>
      <c r="Q32" s="20">
        <v>35509000</v>
      </c>
      <c r="R32" s="20">
        <v>35509000</v>
      </c>
      <c r="S32" s="20">
        <v>38452000</v>
      </c>
      <c r="T32" s="20"/>
      <c r="U32" s="20">
        <v>42079000</v>
      </c>
      <c r="V32" s="20">
        <v>42079000</v>
      </c>
      <c r="W32" s="20">
        <v>42079000</v>
      </c>
      <c r="X32" s="20">
        <v>55800000</v>
      </c>
      <c r="Y32" s="20">
        <v>-13721000</v>
      </c>
      <c r="Z32" s="21">
        <v>-24.59</v>
      </c>
      <c r="AA32" s="22">
        <v>55800000</v>
      </c>
    </row>
    <row r="33" spans="1:27" ht="13.5">
      <c r="A33" s="23" t="s">
        <v>58</v>
      </c>
      <c r="B33" s="17"/>
      <c r="C33" s="18">
        <v>5140715</v>
      </c>
      <c r="D33" s="18">
        <v>5140715</v>
      </c>
      <c r="E33" s="19">
        <v>4278000</v>
      </c>
      <c r="F33" s="20">
        <v>5200000</v>
      </c>
      <c r="G33" s="20">
        <v>4278000</v>
      </c>
      <c r="H33" s="20">
        <v>4278000</v>
      </c>
      <c r="I33" s="20">
        <v>4278000</v>
      </c>
      <c r="J33" s="20">
        <v>4278000</v>
      </c>
      <c r="K33" s="20">
        <v>4278000</v>
      </c>
      <c r="L33" s="20">
        <v>4278000</v>
      </c>
      <c r="M33" s="20">
        <v>5140715</v>
      </c>
      <c r="N33" s="20">
        <v>5140715</v>
      </c>
      <c r="O33" s="20">
        <v>5140715</v>
      </c>
      <c r="P33" s="20">
        <v>5140715</v>
      </c>
      <c r="Q33" s="20">
        <v>5140715</v>
      </c>
      <c r="R33" s="20">
        <v>5140715</v>
      </c>
      <c r="S33" s="20">
        <v>5140715</v>
      </c>
      <c r="T33" s="20"/>
      <c r="U33" s="20">
        <v>5140515</v>
      </c>
      <c r="V33" s="20">
        <v>5140515</v>
      </c>
      <c r="W33" s="20">
        <v>5140515</v>
      </c>
      <c r="X33" s="20">
        <v>5200000</v>
      </c>
      <c r="Y33" s="20">
        <v>-59485</v>
      </c>
      <c r="Z33" s="21">
        <v>-1.14</v>
      </c>
      <c r="AA33" s="22">
        <v>5200000</v>
      </c>
    </row>
    <row r="34" spans="1:27" ht="13.5">
      <c r="A34" s="27" t="s">
        <v>59</v>
      </c>
      <c r="B34" s="28"/>
      <c r="C34" s="29">
        <f aca="true" t="shared" si="3" ref="C34:Y34">SUM(C29:C33)</f>
        <v>69050239</v>
      </c>
      <c r="D34" s="29">
        <f>SUM(D29:D33)</f>
        <v>69050239</v>
      </c>
      <c r="E34" s="30">
        <f t="shared" si="3"/>
        <v>29273000</v>
      </c>
      <c r="F34" s="31">
        <f t="shared" si="3"/>
        <v>65150000</v>
      </c>
      <c r="G34" s="31">
        <f t="shared" si="3"/>
        <v>39013000</v>
      </c>
      <c r="H34" s="31">
        <f t="shared" si="3"/>
        <v>39887000</v>
      </c>
      <c r="I34" s="31">
        <f t="shared" si="3"/>
        <v>41132000</v>
      </c>
      <c r="J34" s="31">
        <f t="shared" si="3"/>
        <v>41132000</v>
      </c>
      <c r="K34" s="31">
        <f t="shared" si="3"/>
        <v>41302000</v>
      </c>
      <c r="L34" s="31">
        <f t="shared" si="3"/>
        <v>79318000</v>
      </c>
      <c r="M34" s="31">
        <f t="shared" si="3"/>
        <v>42988346</v>
      </c>
      <c r="N34" s="31">
        <f t="shared" si="3"/>
        <v>42988346</v>
      </c>
      <c r="O34" s="31">
        <f t="shared" si="3"/>
        <v>38421339</v>
      </c>
      <c r="P34" s="31">
        <f t="shared" si="3"/>
        <v>45816011</v>
      </c>
      <c r="Q34" s="31">
        <f t="shared" si="3"/>
        <v>44719867</v>
      </c>
      <c r="R34" s="31">
        <f t="shared" si="3"/>
        <v>44719867</v>
      </c>
      <c r="S34" s="31">
        <f t="shared" si="3"/>
        <v>47662867</v>
      </c>
      <c r="T34" s="31">
        <f t="shared" si="3"/>
        <v>0</v>
      </c>
      <c r="U34" s="31">
        <f t="shared" si="3"/>
        <v>51289667</v>
      </c>
      <c r="V34" s="31">
        <f t="shared" si="3"/>
        <v>51289667</v>
      </c>
      <c r="W34" s="31">
        <f t="shared" si="3"/>
        <v>51289667</v>
      </c>
      <c r="X34" s="31">
        <f t="shared" si="3"/>
        <v>65150000</v>
      </c>
      <c r="Y34" s="31">
        <f t="shared" si="3"/>
        <v>-13860333</v>
      </c>
      <c r="Z34" s="32">
        <f>+IF(X34&lt;&gt;0,+(Y34/X34)*100,0)</f>
        <v>-21.274494244052185</v>
      </c>
      <c r="AA34" s="33">
        <f>SUM(AA29:AA33)</f>
        <v>65150000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8909591</v>
      </c>
      <c r="D37" s="18">
        <v>8909591</v>
      </c>
      <c r="E37" s="19"/>
      <c r="F37" s="20">
        <v>700000</v>
      </c>
      <c r="G37" s="20"/>
      <c r="H37" s="20"/>
      <c r="I37" s="20"/>
      <c r="J37" s="20"/>
      <c r="K37" s="20"/>
      <c r="L37" s="20"/>
      <c r="M37" s="20">
        <v>710801</v>
      </c>
      <c r="N37" s="20">
        <v>710801</v>
      </c>
      <c r="O37" s="20">
        <v>710801</v>
      </c>
      <c r="P37" s="20">
        <v>710801</v>
      </c>
      <c r="Q37" s="20">
        <v>711000</v>
      </c>
      <c r="R37" s="20">
        <v>711000</v>
      </c>
      <c r="S37" s="20">
        <v>711000</v>
      </c>
      <c r="T37" s="20"/>
      <c r="U37" s="20">
        <v>711000</v>
      </c>
      <c r="V37" s="20">
        <v>711000</v>
      </c>
      <c r="W37" s="20">
        <v>711000</v>
      </c>
      <c r="X37" s="20">
        <v>700000</v>
      </c>
      <c r="Y37" s="20">
        <v>11000</v>
      </c>
      <c r="Z37" s="21">
        <v>1.57</v>
      </c>
      <c r="AA37" s="22">
        <v>700000</v>
      </c>
    </row>
    <row r="38" spans="1:27" ht="13.5">
      <c r="A38" s="23" t="s">
        <v>58</v>
      </c>
      <c r="B38" s="17"/>
      <c r="C38" s="18">
        <v>710801</v>
      </c>
      <c r="D38" s="18">
        <v>710801</v>
      </c>
      <c r="E38" s="19">
        <v>24579000</v>
      </c>
      <c r="F38" s="20">
        <v>19400000</v>
      </c>
      <c r="G38" s="20">
        <v>24579000</v>
      </c>
      <c r="H38" s="20">
        <v>24579000</v>
      </c>
      <c r="I38" s="20">
        <v>24579000</v>
      </c>
      <c r="J38" s="20">
        <v>24579000</v>
      </c>
      <c r="K38" s="20">
        <v>24579000</v>
      </c>
      <c r="L38" s="20">
        <v>24579000</v>
      </c>
      <c r="M38" s="20">
        <v>28333330</v>
      </c>
      <c r="N38" s="20">
        <v>28333330</v>
      </c>
      <c r="O38" s="20">
        <v>28333330</v>
      </c>
      <c r="P38" s="20">
        <v>28333330</v>
      </c>
      <c r="Q38" s="20">
        <v>28333330</v>
      </c>
      <c r="R38" s="20">
        <v>28333330</v>
      </c>
      <c r="S38" s="20">
        <v>28333330</v>
      </c>
      <c r="T38" s="20"/>
      <c r="U38" s="20">
        <v>28333330</v>
      </c>
      <c r="V38" s="20">
        <v>28333330</v>
      </c>
      <c r="W38" s="20">
        <v>28333330</v>
      </c>
      <c r="X38" s="20">
        <v>19400000</v>
      </c>
      <c r="Y38" s="20">
        <v>8933330</v>
      </c>
      <c r="Z38" s="21">
        <v>46.05</v>
      </c>
      <c r="AA38" s="22">
        <v>19400000</v>
      </c>
    </row>
    <row r="39" spans="1:27" ht="13.5">
      <c r="A39" s="27" t="s">
        <v>61</v>
      </c>
      <c r="B39" s="35"/>
      <c r="C39" s="29">
        <f aca="true" t="shared" si="4" ref="C39:Y39">SUM(C37:C38)</f>
        <v>9620392</v>
      </c>
      <c r="D39" s="29">
        <f>SUM(D37:D38)</f>
        <v>9620392</v>
      </c>
      <c r="E39" s="36">
        <f t="shared" si="4"/>
        <v>24579000</v>
      </c>
      <c r="F39" s="37">
        <f t="shared" si="4"/>
        <v>20100000</v>
      </c>
      <c r="G39" s="37">
        <f t="shared" si="4"/>
        <v>24579000</v>
      </c>
      <c r="H39" s="37">
        <f t="shared" si="4"/>
        <v>24579000</v>
      </c>
      <c r="I39" s="37">
        <f t="shared" si="4"/>
        <v>24579000</v>
      </c>
      <c r="J39" s="37">
        <f t="shared" si="4"/>
        <v>24579000</v>
      </c>
      <c r="K39" s="37">
        <f t="shared" si="4"/>
        <v>24579000</v>
      </c>
      <c r="L39" s="37">
        <f t="shared" si="4"/>
        <v>24579000</v>
      </c>
      <c r="M39" s="37">
        <f t="shared" si="4"/>
        <v>29044131</v>
      </c>
      <c r="N39" s="37">
        <f t="shared" si="4"/>
        <v>29044131</v>
      </c>
      <c r="O39" s="37">
        <f t="shared" si="4"/>
        <v>29044131</v>
      </c>
      <c r="P39" s="37">
        <f t="shared" si="4"/>
        <v>29044131</v>
      </c>
      <c r="Q39" s="37">
        <f t="shared" si="4"/>
        <v>29044330</v>
      </c>
      <c r="R39" s="37">
        <f t="shared" si="4"/>
        <v>29044330</v>
      </c>
      <c r="S39" s="37">
        <f t="shared" si="4"/>
        <v>29044330</v>
      </c>
      <c r="T39" s="37">
        <f t="shared" si="4"/>
        <v>0</v>
      </c>
      <c r="U39" s="37">
        <f t="shared" si="4"/>
        <v>29044330</v>
      </c>
      <c r="V39" s="37">
        <f t="shared" si="4"/>
        <v>29044330</v>
      </c>
      <c r="W39" s="37">
        <f t="shared" si="4"/>
        <v>29044330</v>
      </c>
      <c r="X39" s="37">
        <f t="shared" si="4"/>
        <v>20100000</v>
      </c>
      <c r="Y39" s="37">
        <f t="shared" si="4"/>
        <v>8944330</v>
      </c>
      <c r="Z39" s="38">
        <f>+IF(X39&lt;&gt;0,+(Y39/X39)*100,0)</f>
        <v>44.49915422885572</v>
      </c>
      <c r="AA39" s="39">
        <f>SUM(AA37:AA38)</f>
        <v>20100000</v>
      </c>
    </row>
    <row r="40" spans="1:27" ht="13.5">
      <c r="A40" s="27" t="s">
        <v>62</v>
      </c>
      <c r="B40" s="28"/>
      <c r="C40" s="29">
        <f aca="true" t="shared" si="5" ref="C40:Y40">+C34+C39</f>
        <v>78670631</v>
      </c>
      <c r="D40" s="29">
        <f>+D34+D39</f>
        <v>78670631</v>
      </c>
      <c r="E40" s="30">
        <f t="shared" si="5"/>
        <v>53852000</v>
      </c>
      <c r="F40" s="31">
        <f t="shared" si="5"/>
        <v>85250000</v>
      </c>
      <c r="G40" s="31">
        <f t="shared" si="5"/>
        <v>63592000</v>
      </c>
      <c r="H40" s="31">
        <f t="shared" si="5"/>
        <v>64466000</v>
      </c>
      <c r="I40" s="31">
        <f t="shared" si="5"/>
        <v>65711000</v>
      </c>
      <c r="J40" s="31">
        <f t="shared" si="5"/>
        <v>65711000</v>
      </c>
      <c r="K40" s="31">
        <f t="shared" si="5"/>
        <v>65881000</v>
      </c>
      <c r="L40" s="31">
        <f t="shared" si="5"/>
        <v>103897000</v>
      </c>
      <c r="M40" s="31">
        <f t="shared" si="5"/>
        <v>72032477</v>
      </c>
      <c r="N40" s="31">
        <f t="shared" si="5"/>
        <v>72032477</v>
      </c>
      <c r="O40" s="31">
        <f t="shared" si="5"/>
        <v>67465470</v>
      </c>
      <c r="P40" s="31">
        <f t="shared" si="5"/>
        <v>74860142</v>
      </c>
      <c r="Q40" s="31">
        <f t="shared" si="5"/>
        <v>73764197</v>
      </c>
      <c r="R40" s="31">
        <f t="shared" si="5"/>
        <v>73764197</v>
      </c>
      <c r="S40" s="31">
        <f t="shared" si="5"/>
        <v>76707197</v>
      </c>
      <c r="T40" s="31">
        <f t="shared" si="5"/>
        <v>0</v>
      </c>
      <c r="U40" s="31">
        <f t="shared" si="5"/>
        <v>80333997</v>
      </c>
      <c r="V40" s="31">
        <f t="shared" si="5"/>
        <v>80333997</v>
      </c>
      <c r="W40" s="31">
        <f t="shared" si="5"/>
        <v>80333997</v>
      </c>
      <c r="X40" s="31">
        <f t="shared" si="5"/>
        <v>85250000</v>
      </c>
      <c r="Y40" s="31">
        <f t="shared" si="5"/>
        <v>-4916003</v>
      </c>
      <c r="Z40" s="32">
        <f>+IF(X40&lt;&gt;0,+(Y40/X40)*100,0)</f>
        <v>-5.766572434017595</v>
      </c>
      <c r="AA40" s="33">
        <f>+AA34+AA39</f>
        <v>85250000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198729166</v>
      </c>
      <c r="D42" s="43">
        <f>+D25-D40</f>
        <v>198729166</v>
      </c>
      <c r="E42" s="44">
        <f t="shared" si="6"/>
        <v>152501000</v>
      </c>
      <c r="F42" s="45">
        <f t="shared" si="6"/>
        <v>144954000</v>
      </c>
      <c r="G42" s="45">
        <f t="shared" si="6"/>
        <v>174203000</v>
      </c>
      <c r="H42" s="45">
        <f t="shared" si="6"/>
        <v>170456000</v>
      </c>
      <c r="I42" s="45">
        <f t="shared" si="6"/>
        <v>169585000</v>
      </c>
      <c r="J42" s="45">
        <f t="shared" si="6"/>
        <v>169585000</v>
      </c>
      <c r="K42" s="45">
        <f t="shared" si="6"/>
        <v>171178493</v>
      </c>
      <c r="L42" s="45">
        <f t="shared" si="6"/>
        <v>139136000</v>
      </c>
      <c r="M42" s="45">
        <f t="shared" si="6"/>
        <v>209669091</v>
      </c>
      <c r="N42" s="45">
        <f t="shared" si="6"/>
        <v>209669091</v>
      </c>
      <c r="O42" s="45">
        <f t="shared" si="6"/>
        <v>217449155</v>
      </c>
      <c r="P42" s="45">
        <f t="shared" si="6"/>
        <v>12275614</v>
      </c>
      <c r="Q42" s="45">
        <f t="shared" si="6"/>
        <v>16134000</v>
      </c>
      <c r="R42" s="45">
        <f t="shared" si="6"/>
        <v>16134000</v>
      </c>
      <c r="S42" s="45">
        <f t="shared" si="6"/>
        <v>53392559</v>
      </c>
      <c r="T42" s="45">
        <f t="shared" si="6"/>
        <v>0</v>
      </c>
      <c r="U42" s="45">
        <f t="shared" si="6"/>
        <v>25525859</v>
      </c>
      <c r="V42" s="45">
        <f t="shared" si="6"/>
        <v>25525859</v>
      </c>
      <c r="W42" s="45">
        <f t="shared" si="6"/>
        <v>25525859</v>
      </c>
      <c r="X42" s="45">
        <f t="shared" si="6"/>
        <v>144954000</v>
      </c>
      <c r="Y42" s="45">
        <f t="shared" si="6"/>
        <v>-119428141</v>
      </c>
      <c r="Z42" s="46">
        <f>+IF(X42&lt;&gt;0,+(Y42/X42)*100,0)</f>
        <v>-82.39037280792527</v>
      </c>
      <c r="AA42" s="47">
        <f>+AA25-AA40</f>
        <v>144954000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179305427</v>
      </c>
      <c r="D45" s="18">
        <v>179305427</v>
      </c>
      <c r="E45" s="19">
        <v>152501000</v>
      </c>
      <c r="F45" s="20">
        <v>144954000</v>
      </c>
      <c r="G45" s="20">
        <v>174203000</v>
      </c>
      <c r="H45" s="20">
        <v>170456000</v>
      </c>
      <c r="I45" s="20">
        <v>169585000</v>
      </c>
      <c r="J45" s="20">
        <v>169585000</v>
      </c>
      <c r="K45" s="20">
        <v>171178493</v>
      </c>
      <c r="L45" s="20">
        <v>139136000</v>
      </c>
      <c r="M45" s="20">
        <v>209669091</v>
      </c>
      <c r="N45" s="20">
        <v>209669091</v>
      </c>
      <c r="O45" s="20">
        <v>217449155</v>
      </c>
      <c r="P45" s="20">
        <v>12275614</v>
      </c>
      <c r="Q45" s="20">
        <v>16134000</v>
      </c>
      <c r="R45" s="20">
        <v>16134000</v>
      </c>
      <c r="S45" s="20">
        <v>53392559</v>
      </c>
      <c r="T45" s="20"/>
      <c r="U45" s="20">
        <v>25525859</v>
      </c>
      <c r="V45" s="20">
        <v>25525859</v>
      </c>
      <c r="W45" s="20">
        <v>25525859</v>
      </c>
      <c r="X45" s="20">
        <v>144954000</v>
      </c>
      <c r="Y45" s="20">
        <v>-119428141</v>
      </c>
      <c r="Z45" s="48">
        <v>-82.39</v>
      </c>
      <c r="AA45" s="22">
        <v>144954000</v>
      </c>
    </row>
    <row r="46" spans="1:27" ht="13.5">
      <c r="A46" s="23" t="s">
        <v>67</v>
      </c>
      <c r="B46" s="17"/>
      <c r="C46" s="18">
        <v>19423739</v>
      </c>
      <c r="D46" s="18">
        <v>19423739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198729166</v>
      </c>
      <c r="D48" s="51">
        <f>SUM(D45:D47)</f>
        <v>198729166</v>
      </c>
      <c r="E48" s="52">
        <f t="shared" si="7"/>
        <v>152501000</v>
      </c>
      <c r="F48" s="53">
        <f t="shared" si="7"/>
        <v>144954000</v>
      </c>
      <c r="G48" s="53">
        <f t="shared" si="7"/>
        <v>174203000</v>
      </c>
      <c r="H48" s="53">
        <f t="shared" si="7"/>
        <v>170456000</v>
      </c>
      <c r="I48" s="53">
        <f t="shared" si="7"/>
        <v>169585000</v>
      </c>
      <c r="J48" s="53">
        <f t="shared" si="7"/>
        <v>169585000</v>
      </c>
      <c r="K48" s="53">
        <f t="shared" si="7"/>
        <v>171178493</v>
      </c>
      <c r="L48" s="53">
        <f t="shared" si="7"/>
        <v>139136000</v>
      </c>
      <c r="M48" s="53">
        <f t="shared" si="7"/>
        <v>209669091</v>
      </c>
      <c r="N48" s="53">
        <f t="shared" si="7"/>
        <v>209669091</v>
      </c>
      <c r="O48" s="53">
        <f t="shared" si="7"/>
        <v>217449155</v>
      </c>
      <c r="P48" s="53">
        <f t="shared" si="7"/>
        <v>12275614</v>
      </c>
      <c r="Q48" s="53">
        <f t="shared" si="7"/>
        <v>16134000</v>
      </c>
      <c r="R48" s="53">
        <f t="shared" si="7"/>
        <v>16134000</v>
      </c>
      <c r="S48" s="53">
        <f t="shared" si="7"/>
        <v>53392559</v>
      </c>
      <c r="T48" s="53">
        <f t="shared" si="7"/>
        <v>0</v>
      </c>
      <c r="U48" s="53">
        <f t="shared" si="7"/>
        <v>25525859</v>
      </c>
      <c r="V48" s="53">
        <f t="shared" si="7"/>
        <v>25525859</v>
      </c>
      <c r="W48" s="53">
        <f t="shared" si="7"/>
        <v>25525859</v>
      </c>
      <c r="X48" s="53">
        <f t="shared" si="7"/>
        <v>144954000</v>
      </c>
      <c r="Y48" s="53">
        <f t="shared" si="7"/>
        <v>-119428141</v>
      </c>
      <c r="Z48" s="54">
        <f>+IF(X48&lt;&gt;0,+(Y48/X48)*100,0)</f>
        <v>-82.39037280792527</v>
      </c>
      <c r="AA48" s="55">
        <f>SUM(AA45:AA47)</f>
        <v>144954000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83126281</v>
      </c>
      <c r="D6" s="18">
        <v>83126281</v>
      </c>
      <c r="E6" s="19">
        <v>33307547</v>
      </c>
      <c r="F6" s="20">
        <v>33307547</v>
      </c>
      <c r="G6" s="20">
        <v>15203586</v>
      </c>
      <c r="H6" s="20">
        <v>15203586</v>
      </c>
      <c r="I6" s="20">
        <v>9959246</v>
      </c>
      <c r="J6" s="20">
        <v>9959246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33307547</v>
      </c>
      <c r="Y6" s="20">
        <v>-33307547</v>
      </c>
      <c r="Z6" s="21">
        <v>-100</v>
      </c>
      <c r="AA6" s="22">
        <v>33307547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270755610</v>
      </c>
      <c r="D8" s="18">
        <v>270755610</v>
      </c>
      <c r="E8" s="19">
        <v>468758910</v>
      </c>
      <c r="F8" s="20">
        <v>250899503</v>
      </c>
      <c r="G8" s="20">
        <v>524417868</v>
      </c>
      <c r="H8" s="20">
        <v>524417868</v>
      </c>
      <c r="I8" s="20">
        <v>524417868</v>
      </c>
      <c r="J8" s="20">
        <v>524417868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250899503</v>
      </c>
      <c r="Y8" s="20">
        <v>-250899503</v>
      </c>
      <c r="Z8" s="21">
        <v>-100</v>
      </c>
      <c r="AA8" s="22">
        <v>250899503</v>
      </c>
    </row>
    <row r="9" spans="1:27" ht="13.5">
      <c r="A9" s="23" t="s">
        <v>36</v>
      </c>
      <c r="B9" s="17"/>
      <c r="C9" s="18">
        <v>295054629</v>
      </c>
      <c r="D9" s="18">
        <v>295054629</v>
      </c>
      <c r="E9" s="19"/>
      <c r="F9" s="20">
        <v>262508187</v>
      </c>
      <c r="G9" s="20">
        <v>37865100</v>
      </c>
      <c r="H9" s="20">
        <v>37865100</v>
      </c>
      <c r="I9" s="20">
        <v>37865100</v>
      </c>
      <c r="J9" s="20">
        <v>37865100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262508187</v>
      </c>
      <c r="Y9" s="20">
        <v>-262508187</v>
      </c>
      <c r="Z9" s="21">
        <v>-100</v>
      </c>
      <c r="AA9" s="22">
        <v>262508187</v>
      </c>
    </row>
    <row r="10" spans="1:27" ht="13.5">
      <c r="A10" s="23" t="s">
        <v>37</v>
      </c>
      <c r="B10" s="17"/>
      <c r="C10" s="18"/>
      <c r="D10" s="18"/>
      <c r="E10" s="19"/>
      <c r="F10" s="20">
        <v>32546442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32546442</v>
      </c>
      <c r="Y10" s="24">
        <v>-32546442</v>
      </c>
      <c r="Z10" s="25">
        <v>-100</v>
      </c>
      <c r="AA10" s="26">
        <v>32546442</v>
      </c>
    </row>
    <row r="11" spans="1:27" ht="13.5">
      <c r="A11" s="23" t="s">
        <v>38</v>
      </c>
      <c r="B11" s="17"/>
      <c r="C11" s="18">
        <v>34667088</v>
      </c>
      <c r="D11" s="18">
        <v>34667088</v>
      </c>
      <c r="E11" s="19"/>
      <c r="F11" s="20">
        <v>47104221</v>
      </c>
      <c r="G11" s="20">
        <v>16316808</v>
      </c>
      <c r="H11" s="20">
        <v>16316808</v>
      </c>
      <c r="I11" s="20">
        <v>16316808</v>
      </c>
      <c r="J11" s="20">
        <v>16316808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47104221</v>
      </c>
      <c r="Y11" s="20">
        <v>-47104221</v>
      </c>
      <c r="Z11" s="21">
        <v>-100</v>
      </c>
      <c r="AA11" s="22">
        <v>47104221</v>
      </c>
    </row>
    <row r="12" spans="1:27" ht="13.5">
      <c r="A12" s="27" t="s">
        <v>39</v>
      </c>
      <c r="B12" s="28"/>
      <c r="C12" s="29">
        <f aca="true" t="shared" si="0" ref="C12:Y12">SUM(C6:C11)</f>
        <v>683603608</v>
      </c>
      <c r="D12" s="29">
        <f>SUM(D6:D11)</f>
        <v>683603608</v>
      </c>
      <c r="E12" s="30">
        <f t="shared" si="0"/>
        <v>502066457</v>
      </c>
      <c r="F12" s="31">
        <f t="shared" si="0"/>
        <v>626365900</v>
      </c>
      <c r="G12" s="31">
        <f t="shared" si="0"/>
        <v>593803362</v>
      </c>
      <c r="H12" s="31">
        <f t="shared" si="0"/>
        <v>593803362</v>
      </c>
      <c r="I12" s="31">
        <f t="shared" si="0"/>
        <v>588559022</v>
      </c>
      <c r="J12" s="31">
        <f t="shared" si="0"/>
        <v>588559022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626365900</v>
      </c>
      <c r="Y12" s="31">
        <f t="shared" si="0"/>
        <v>-626365900</v>
      </c>
      <c r="Z12" s="32">
        <f>+IF(X12&lt;&gt;0,+(Y12/X12)*100,0)</f>
        <v>-100</v>
      </c>
      <c r="AA12" s="33">
        <f>SUM(AA6:AA11)</f>
        <v>626365900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4708061777</v>
      </c>
      <c r="D19" s="18">
        <v>4708061777</v>
      </c>
      <c r="E19" s="19">
        <v>2393926293</v>
      </c>
      <c r="F19" s="20">
        <v>4539309881</v>
      </c>
      <c r="G19" s="20">
        <v>4707061777</v>
      </c>
      <c r="H19" s="20">
        <v>4707061777</v>
      </c>
      <c r="I19" s="20">
        <v>4716449911</v>
      </c>
      <c r="J19" s="20">
        <v>4716449911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4539309881</v>
      </c>
      <c r="Y19" s="20">
        <v>-4539309881</v>
      </c>
      <c r="Z19" s="21">
        <v>-100</v>
      </c>
      <c r="AA19" s="22">
        <v>4539309881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10380783</v>
      </c>
      <c r="D22" s="18">
        <v>10380783</v>
      </c>
      <c r="E22" s="19">
        <v>287742</v>
      </c>
      <c r="F22" s="20">
        <v>10380783</v>
      </c>
      <c r="G22" s="20">
        <v>10456776</v>
      </c>
      <c r="H22" s="20">
        <v>10456776</v>
      </c>
      <c r="I22" s="20">
        <v>10456776</v>
      </c>
      <c r="J22" s="20">
        <v>10456776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10380783</v>
      </c>
      <c r="Y22" s="20">
        <v>-10380783</v>
      </c>
      <c r="Z22" s="21">
        <v>-100</v>
      </c>
      <c r="AA22" s="22">
        <v>10380783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4718442560</v>
      </c>
      <c r="D24" s="29">
        <f>SUM(D15:D23)</f>
        <v>4718442560</v>
      </c>
      <c r="E24" s="36">
        <f t="shared" si="1"/>
        <v>2394214035</v>
      </c>
      <c r="F24" s="37">
        <f t="shared" si="1"/>
        <v>4549690664</v>
      </c>
      <c r="G24" s="37">
        <f t="shared" si="1"/>
        <v>4717518553</v>
      </c>
      <c r="H24" s="37">
        <f t="shared" si="1"/>
        <v>4717518553</v>
      </c>
      <c r="I24" s="37">
        <f t="shared" si="1"/>
        <v>4726906687</v>
      </c>
      <c r="J24" s="37">
        <f t="shared" si="1"/>
        <v>4726906687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4549690664</v>
      </c>
      <c r="Y24" s="37">
        <f t="shared" si="1"/>
        <v>-4549690664</v>
      </c>
      <c r="Z24" s="38">
        <f>+IF(X24&lt;&gt;0,+(Y24/X24)*100,0)</f>
        <v>-100</v>
      </c>
      <c r="AA24" s="39">
        <f>SUM(AA15:AA23)</f>
        <v>4549690664</v>
      </c>
    </row>
    <row r="25" spans="1:27" ht="13.5">
      <c r="A25" s="27" t="s">
        <v>51</v>
      </c>
      <c r="B25" s="28"/>
      <c r="C25" s="29">
        <f aca="true" t="shared" si="2" ref="C25:Y25">+C12+C24</f>
        <v>5402046168</v>
      </c>
      <c r="D25" s="29">
        <f>+D12+D24</f>
        <v>5402046168</v>
      </c>
      <c r="E25" s="30">
        <f t="shared" si="2"/>
        <v>2896280492</v>
      </c>
      <c r="F25" s="31">
        <f t="shared" si="2"/>
        <v>5176056564</v>
      </c>
      <c r="G25" s="31">
        <f t="shared" si="2"/>
        <v>5311321915</v>
      </c>
      <c r="H25" s="31">
        <f t="shared" si="2"/>
        <v>5311321915</v>
      </c>
      <c r="I25" s="31">
        <f t="shared" si="2"/>
        <v>5315465709</v>
      </c>
      <c r="J25" s="31">
        <f t="shared" si="2"/>
        <v>5315465709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5176056564</v>
      </c>
      <c r="Y25" s="31">
        <f t="shared" si="2"/>
        <v>-5176056564</v>
      </c>
      <c r="Z25" s="32">
        <f>+IF(X25&lt;&gt;0,+(Y25/X25)*100,0)</f>
        <v>-100</v>
      </c>
      <c r="AA25" s="33">
        <f>+AA12+AA24</f>
        <v>5176056564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3492850</v>
      </c>
      <c r="D31" s="18">
        <v>3492850</v>
      </c>
      <c r="E31" s="19">
        <v>4142780</v>
      </c>
      <c r="F31" s="20">
        <v>3492850</v>
      </c>
      <c r="G31" s="20">
        <v>3542139</v>
      </c>
      <c r="H31" s="20">
        <v>3542139</v>
      </c>
      <c r="I31" s="20">
        <v>3542139</v>
      </c>
      <c r="J31" s="20">
        <v>3542139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3492850</v>
      </c>
      <c r="Y31" s="20">
        <v>-3492850</v>
      </c>
      <c r="Z31" s="21">
        <v>-100</v>
      </c>
      <c r="AA31" s="22">
        <v>3492850</v>
      </c>
    </row>
    <row r="32" spans="1:27" ht="13.5">
      <c r="A32" s="23" t="s">
        <v>57</v>
      </c>
      <c r="B32" s="17"/>
      <c r="C32" s="18">
        <v>914968566</v>
      </c>
      <c r="D32" s="18">
        <v>914968566</v>
      </c>
      <c r="E32" s="19">
        <v>202402826</v>
      </c>
      <c r="F32" s="20">
        <v>202402826</v>
      </c>
      <c r="G32" s="20">
        <v>680726412</v>
      </c>
      <c r="H32" s="20">
        <v>680726412</v>
      </c>
      <c r="I32" s="20">
        <v>600726412</v>
      </c>
      <c r="J32" s="20">
        <v>600726412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202402826</v>
      </c>
      <c r="Y32" s="20">
        <v>-202402826</v>
      </c>
      <c r="Z32" s="21">
        <v>-100</v>
      </c>
      <c r="AA32" s="22">
        <v>202402826</v>
      </c>
    </row>
    <row r="33" spans="1:27" ht="13.5">
      <c r="A33" s="23" t="s">
        <v>58</v>
      </c>
      <c r="B33" s="17"/>
      <c r="C33" s="18">
        <v>23981416</v>
      </c>
      <c r="D33" s="18">
        <v>23981416</v>
      </c>
      <c r="E33" s="19"/>
      <c r="F33" s="20">
        <v>23981416</v>
      </c>
      <c r="G33" s="20">
        <v>34076913</v>
      </c>
      <c r="H33" s="20">
        <v>34076913</v>
      </c>
      <c r="I33" s="20">
        <v>34076913</v>
      </c>
      <c r="J33" s="20">
        <v>34076913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23981416</v>
      </c>
      <c r="Y33" s="20">
        <v>-23981416</v>
      </c>
      <c r="Z33" s="21">
        <v>-100</v>
      </c>
      <c r="AA33" s="22">
        <v>23981416</v>
      </c>
    </row>
    <row r="34" spans="1:27" ht="13.5">
      <c r="A34" s="27" t="s">
        <v>59</v>
      </c>
      <c r="B34" s="28"/>
      <c r="C34" s="29">
        <f aca="true" t="shared" si="3" ref="C34:Y34">SUM(C29:C33)</f>
        <v>942442832</v>
      </c>
      <c r="D34" s="29">
        <f>SUM(D29:D33)</f>
        <v>942442832</v>
      </c>
      <c r="E34" s="30">
        <f t="shared" si="3"/>
        <v>206545606</v>
      </c>
      <c r="F34" s="31">
        <f t="shared" si="3"/>
        <v>229877092</v>
      </c>
      <c r="G34" s="31">
        <f t="shared" si="3"/>
        <v>718345464</v>
      </c>
      <c r="H34" s="31">
        <f t="shared" si="3"/>
        <v>718345464</v>
      </c>
      <c r="I34" s="31">
        <f t="shared" si="3"/>
        <v>638345464</v>
      </c>
      <c r="J34" s="31">
        <f t="shared" si="3"/>
        <v>638345464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229877092</v>
      </c>
      <c r="Y34" s="31">
        <f t="shared" si="3"/>
        <v>-229877092</v>
      </c>
      <c r="Z34" s="32">
        <f>+IF(X34&lt;&gt;0,+(Y34/X34)*100,0)</f>
        <v>-100</v>
      </c>
      <c r="AA34" s="33">
        <f>SUM(AA29:AA33)</f>
        <v>229877092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34865468</v>
      </c>
      <c r="D38" s="18">
        <v>34865468</v>
      </c>
      <c r="E38" s="19"/>
      <c r="F38" s="20">
        <v>34865468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34865468</v>
      </c>
      <c r="Y38" s="20">
        <v>-34865468</v>
      </c>
      <c r="Z38" s="21">
        <v>-100</v>
      </c>
      <c r="AA38" s="22">
        <v>34865468</v>
      </c>
    </row>
    <row r="39" spans="1:27" ht="13.5">
      <c r="A39" s="27" t="s">
        <v>61</v>
      </c>
      <c r="B39" s="35"/>
      <c r="C39" s="29">
        <f aca="true" t="shared" si="4" ref="C39:Y39">SUM(C37:C38)</f>
        <v>34865468</v>
      </c>
      <c r="D39" s="29">
        <f>SUM(D37:D38)</f>
        <v>34865468</v>
      </c>
      <c r="E39" s="36">
        <f t="shared" si="4"/>
        <v>0</v>
      </c>
      <c r="F39" s="37">
        <f t="shared" si="4"/>
        <v>34865468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34865468</v>
      </c>
      <c r="Y39" s="37">
        <f t="shared" si="4"/>
        <v>-34865468</v>
      </c>
      <c r="Z39" s="38">
        <f>+IF(X39&lt;&gt;0,+(Y39/X39)*100,0)</f>
        <v>-100</v>
      </c>
      <c r="AA39" s="39">
        <f>SUM(AA37:AA38)</f>
        <v>34865468</v>
      </c>
    </row>
    <row r="40" spans="1:27" ht="13.5">
      <c r="A40" s="27" t="s">
        <v>62</v>
      </c>
      <c r="B40" s="28"/>
      <c r="C40" s="29">
        <f aca="true" t="shared" si="5" ref="C40:Y40">+C34+C39</f>
        <v>977308300</v>
      </c>
      <c r="D40" s="29">
        <f>+D34+D39</f>
        <v>977308300</v>
      </c>
      <c r="E40" s="30">
        <f t="shared" si="5"/>
        <v>206545606</v>
      </c>
      <c r="F40" s="31">
        <f t="shared" si="5"/>
        <v>264742560</v>
      </c>
      <c r="G40" s="31">
        <f t="shared" si="5"/>
        <v>718345464</v>
      </c>
      <c r="H40" s="31">
        <f t="shared" si="5"/>
        <v>718345464</v>
      </c>
      <c r="I40" s="31">
        <f t="shared" si="5"/>
        <v>638345464</v>
      </c>
      <c r="J40" s="31">
        <f t="shared" si="5"/>
        <v>638345464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264742560</v>
      </c>
      <c r="Y40" s="31">
        <f t="shared" si="5"/>
        <v>-264742560</v>
      </c>
      <c r="Z40" s="32">
        <f>+IF(X40&lt;&gt;0,+(Y40/X40)*100,0)</f>
        <v>-100</v>
      </c>
      <c r="AA40" s="33">
        <f>+AA34+AA39</f>
        <v>264742560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4424737868</v>
      </c>
      <c r="D42" s="43">
        <f>+D25-D40</f>
        <v>4424737868</v>
      </c>
      <c r="E42" s="44">
        <f t="shared" si="6"/>
        <v>2689734886</v>
      </c>
      <c r="F42" s="45">
        <f t="shared" si="6"/>
        <v>4911314004</v>
      </c>
      <c r="G42" s="45">
        <f t="shared" si="6"/>
        <v>4592976451</v>
      </c>
      <c r="H42" s="45">
        <f t="shared" si="6"/>
        <v>4592976451</v>
      </c>
      <c r="I42" s="45">
        <f t="shared" si="6"/>
        <v>4677120245</v>
      </c>
      <c r="J42" s="45">
        <f t="shared" si="6"/>
        <v>4677120245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4911314004</v>
      </c>
      <c r="Y42" s="45">
        <f t="shared" si="6"/>
        <v>-4911314004</v>
      </c>
      <c r="Z42" s="46">
        <f>+IF(X42&lt;&gt;0,+(Y42/X42)*100,0)</f>
        <v>-100</v>
      </c>
      <c r="AA42" s="47">
        <f>+AA25-AA40</f>
        <v>4911314004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4424737868</v>
      </c>
      <c r="D45" s="18">
        <v>4424737868</v>
      </c>
      <c r="E45" s="19">
        <v>2689734886</v>
      </c>
      <c r="F45" s="20">
        <v>4911314004</v>
      </c>
      <c r="G45" s="20">
        <v>4592976451</v>
      </c>
      <c r="H45" s="20">
        <v>4592976451</v>
      </c>
      <c r="I45" s="20">
        <v>4677120245</v>
      </c>
      <c r="J45" s="20">
        <v>4677120245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4911314004</v>
      </c>
      <c r="Y45" s="20">
        <v>-4911314004</v>
      </c>
      <c r="Z45" s="48">
        <v>-100</v>
      </c>
      <c r="AA45" s="22">
        <v>4911314004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4424737868</v>
      </c>
      <c r="D48" s="51">
        <f>SUM(D45:D47)</f>
        <v>4424737868</v>
      </c>
      <c r="E48" s="52">
        <f t="shared" si="7"/>
        <v>2689734886</v>
      </c>
      <c r="F48" s="53">
        <f t="shared" si="7"/>
        <v>4911314004</v>
      </c>
      <c r="G48" s="53">
        <f t="shared" si="7"/>
        <v>4592976451</v>
      </c>
      <c r="H48" s="53">
        <f t="shared" si="7"/>
        <v>4592976451</v>
      </c>
      <c r="I48" s="53">
        <f t="shared" si="7"/>
        <v>4677120245</v>
      </c>
      <c r="J48" s="53">
        <f t="shared" si="7"/>
        <v>4677120245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4911314004</v>
      </c>
      <c r="Y48" s="53">
        <f t="shared" si="7"/>
        <v>-4911314004</v>
      </c>
      <c r="Z48" s="54">
        <f>+IF(X48&lt;&gt;0,+(Y48/X48)*100,0)</f>
        <v>-100</v>
      </c>
      <c r="AA48" s="55">
        <f>SUM(AA45:AA47)</f>
        <v>4911314004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1557516</v>
      </c>
      <c r="D6" s="18">
        <v>1557516</v>
      </c>
      <c r="E6" s="19">
        <v>1590000</v>
      </c>
      <c r="F6" s="20">
        <v>1590</v>
      </c>
      <c r="G6" s="20">
        <v>6201387</v>
      </c>
      <c r="H6" s="20">
        <v>16113103</v>
      </c>
      <c r="I6" s="20">
        <v>16918758</v>
      </c>
      <c r="J6" s="20">
        <v>16918758</v>
      </c>
      <c r="K6" s="20">
        <v>16596607</v>
      </c>
      <c r="L6" s="20">
        <v>15205886</v>
      </c>
      <c r="M6" s="20">
        <v>1706361</v>
      </c>
      <c r="N6" s="20">
        <v>1706361</v>
      </c>
      <c r="O6" s="20">
        <v>1573138</v>
      </c>
      <c r="P6" s="20">
        <v>2434715</v>
      </c>
      <c r="Q6" s="20">
        <v>5663396</v>
      </c>
      <c r="R6" s="20">
        <v>5663396</v>
      </c>
      <c r="S6" s="20">
        <v>2691020</v>
      </c>
      <c r="T6" s="20">
        <v>1648569</v>
      </c>
      <c r="U6" s="20">
        <v>1730997</v>
      </c>
      <c r="V6" s="20">
        <v>1730997</v>
      </c>
      <c r="W6" s="20">
        <v>1730997</v>
      </c>
      <c r="X6" s="20">
        <v>1590</v>
      </c>
      <c r="Y6" s="20">
        <v>1729407</v>
      </c>
      <c r="Z6" s="21">
        <v>108767.74</v>
      </c>
      <c r="AA6" s="22">
        <v>1590</v>
      </c>
    </row>
    <row r="7" spans="1:27" ht="13.5">
      <c r="A7" s="23" t="s">
        <v>34</v>
      </c>
      <c r="B7" s="17"/>
      <c r="C7" s="18">
        <v>10348797</v>
      </c>
      <c r="D7" s="18">
        <v>10348797</v>
      </c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5299527</v>
      </c>
      <c r="D8" s="18">
        <v>5299527</v>
      </c>
      <c r="E8" s="19">
        <v>25620000</v>
      </c>
      <c r="F8" s="20">
        <v>10632</v>
      </c>
      <c r="G8" s="20">
        <v>-2472197</v>
      </c>
      <c r="H8" s="20">
        <v>229020</v>
      </c>
      <c r="I8" s="20">
        <v>240472</v>
      </c>
      <c r="J8" s="20">
        <v>240472</v>
      </c>
      <c r="K8" s="20">
        <v>12116252</v>
      </c>
      <c r="L8" s="20">
        <v>24852235</v>
      </c>
      <c r="M8" s="20">
        <v>24254888</v>
      </c>
      <c r="N8" s="20">
        <v>24254888</v>
      </c>
      <c r="O8" s="20">
        <v>25482344</v>
      </c>
      <c r="P8" s="20">
        <v>24424590</v>
      </c>
      <c r="Q8" s="20">
        <v>24032081</v>
      </c>
      <c r="R8" s="20">
        <v>24032081</v>
      </c>
      <c r="S8" s="20">
        <v>25034974</v>
      </c>
      <c r="T8" s="20">
        <v>23030560</v>
      </c>
      <c r="U8" s="20">
        <v>24182088</v>
      </c>
      <c r="V8" s="20">
        <v>24182088</v>
      </c>
      <c r="W8" s="20">
        <v>24182088</v>
      </c>
      <c r="X8" s="20">
        <v>10632</v>
      </c>
      <c r="Y8" s="20">
        <v>24171456</v>
      </c>
      <c r="Z8" s="21">
        <v>227346.28</v>
      </c>
      <c r="AA8" s="22">
        <v>10632</v>
      </c>
    </row>
    <row r="9" spans="1:27" ht="13.5">
      <c r="A9" s="23" t="s">
        <v>36</v>
      </c>
      <c r="B9" s="17"/>
      <c r="C9" s="18">
        <v>27067004</v>
      </c>
      <c r="D9" s="18">
        <v>27067004</v>
      </c>
      <c r="E9" s="19">
        <v>36256000</v>
      </c>
      <c r="F9" s="20">
        <v>36256</v>
      </c>
      <c r="G9" s="20">
        <v>29075468</v>
      </c>
      <c r="H9" s="20">
        <v>15428933</v>
      </c>
      <c r="I9" s="20">
        <v>16200380</v>
      </c>
      <c r="J9" s="20">
        <v>16200380</v>
      </c>
      <c r="K9" s="20">
        <v>19107083</v>
      </c>
      <c r="L9" s="20">
        <v>22501078</v>
      </c>
      <c r="M9" s="20">
        <v>25841943</v>
      </c>
      <c r="N9" s="20">
        <v>25841943</v>
      </c>
      <c r="O9" s="20">
        <v>25913966</v>
      </c>
      <c r="P9" s="20">
        <v>24882624</v>
      </c>
      <c r="Q9" s="20">
        <v>26473476</v>
      </c>
      <c r="R9" s="20">
        <v>26473476</v>
      </c>
      <c r="S9" s="20">
        <v>28392910</v>
      </c>
      <c r="T9" s="20">
        <v>26124831</v>
      </c>
      <c r="U9" s="20">
        <v>27431073</v>
      </c>
      <c r="V9" s="20">
        <v>27431073</v>
      </c>
      <c r="W9" s="20">
        <v>27431073</v>
      </c>
      <c r="X9" s="20">
        <v>36256</v>
      </c>
      <c r="Y9" s="20">
        <v>27394817</v>
      </c>
      <c r="Z9" s="21">
        <v>75559.4</v>
      </c>
      <c r="AA9" s="22">
        <v>36256</v>
      </c>
    </row>
    <row r="10" spans="1:27" ht="13.5">
      <c r="A10" s="23" t="s">
        <v>37</v>
      </c>
      <c r="B10" s="17"/>
      <c r="C10" s="18">
        <v>2165687</v>
      </c>
      <c r="D10" s="18">
        <v>2165687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56524666</v>
      </c>
      <c r="D11" s="18">
        <v>56524666</v>
      </c>
      <c r="E11" s="19">
        <v>120023000</v>
      </c>
      <c r="F11" s="20">
        <v>54485</v>
      </c>
      <c r="G11" s="20">
        <v>106136815</v>
      </c>
      <c r="H11" s="20">
        <v>56536000</v>
      </c>
      <c r="I11" s="20">
        <v>59362800</v>
      </c>
      <c r="J11" s="20">
        <v>59362800</v>
      </c>
      <c r="K11" s="20">
        <v>56851213</v>
      </c>
      <c r="L11" s="20">
        <v>56772322</v>
      </c>
      <c r="M11" s="20">
        <v>56578903</v>
      </c>
      <c r="N11" s="20">
        <v>56578903</v>
      </c>
      <c r="O11" s="20">
        <v>56515042</v>
      </c>
      <c r="P11" s="20">
        <v>54240375</v>
      </c>
      <c r="Q11" s="20">
        <v>56483354</v>
      </c>
      <c r="R11" s="20">
        <v>56483354</v>
      </c>
      <c r="S11" s="20">
        <v>56211478</v>
      </c>
      <c r="T11" s="20">
        <v>56250951</v>
      </c>
      <c r="U11" s="20">
        <v>59063499</v>
      </c>
      <c r="V11" s="20">
        <v>59063499</v>
      </c>
      <c r="W11" s="20">
        <v>59063499</v>
      </c>
      <c r="X11" s="20">
        <v>54485</v>
      </c>
      <c r="Y11" s="20">
        <v>59009014</v>
      </c>
      <c r="Z11" s="21">
        <v>108303.23</v>
      </c>
      <c r="AA11" s="22">
        <v>54485</v>
      </c>
    </row>
    <row r="12" spans="1:27" ht="13.5">
      <c r="A12" s="27" t="s">
        <v>39</v>
      </c>
      <c r="B12" s="28"/>
      <c r="C12" s="29">
        <f aca="true" t="shared" si="0" ref="C12:Y12">SUM(C6:C11)</f>
        <v>102963197</v>
      </c>
      <c r="D12" s="29">
        <f>SUM(D6:D11)</f>
        <v>102963197</v>
      </c>
      <c r="E12" s="30">
        <f t="shared" si="0"/>
        <v>183489000</v>
      </c>
      <c r="F12" s="31">
        <f t="shared" si="0"/>
        <v>102963</v>
      </c>
      <c r="G12" s="31">
        <f t="shared" si="0"/>
        <v>138941473</v>
      </c>
      <c r="H12" s="31">
        <f t="shared" si="0"/>
        <v>88307056</v>
      </c>
      <c r="I12" s="31">
        <f t="shared" si="0"/>
        <v>92722410</v>
      </c>
      <c r="J12" s="31">
        <f t="shared" si="0"/>
        <v>92722410</v>
      </c>
      <c r="K12" s="31">
        <f t="shared" si="0"/>
        <v>104671155</v>
      </c>
      <c r="L12" s="31">
        <f t="shared" si="0"/>
        <v>119331521</v>
      </c>
      <c r="M12" s="31">
        <f t="shared" si="0"/>
        <v>108382095</v>
      </c>
      <c r="N12" s="31">
        <f t="shared" si="0"/>
        <v>108382095</v>
      </c>
      <c r="O12" s="31">
        <f t="shared" si="0"/>
        <v>109484490</v>
      </c>
      <c r="P12" s="31">
        <f t="shared" si="0"/>
        <v>105982304</v>
      </c>
      <c r="Q12" s="31">
        <f t="shared" si="0"/>
        <v>112652307</v>
      </c>
      <c r="R12" s="31">
        <f t="shared" si="0"/>
        <v>112652307</v>
      </c>
      <c r="S12" s="31">
        <f t="shared" si="0"/>
        <v>112330382</v>
      </c>
      <c r="T12" s="31">
        <f t="shared" si="0"/>
        <v>107054911</v>
      </c>
      <c r="U12" s="31">
        <f t="shared" si="0"/>
        <v>112407657</v>
      </c>
      <c r="V12" s="31">
        <f t="shared" si="0"/>
        <v>112407657</v>
      </c>
      <c r="W12" s="31">
        <f t="shared" si="0"/>
        <v>112407657</v>
      </c>
      <c r="X12" s="31">
        <f t="shared" si="0"/>
        <v>102963</v>
      </c>
      <c r="Y12" s="31">
        <f t="shared" si="0"/>
        <v>112304694</v>
      </c>
      <c r="Z12" s="32">
        <f>+IF(X12&lt;&gt;0,+(Y12/X12)*100,0)</f>
        <v>109072.86500976079</v>
      </c>
      <c r="AA12" s="33">
        <f>SUM(AA6:AA11)</f>
        <v>102963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624000</v>
      </c>
      <c r="F16" s="20">
        <v>15610</v>
      </c>
      <c r="G16" s="24">
        <v>318403</v>
      </c>
      <c r="H16" s="24">
        <v>193349</v>
      </c>
      <c r="I16" s="24">
        <v>203016</v>
      </c>
      <c r="J16" s="20">
        <v>203016</v>
      </c>
      <c r="K16" s="24">
        <v>193349</v>
      </c>
      <c r="L16" s="24">
        <v>193349</v>
      </c>
      <c r="M16" s="20">
        <v>10348797</v>
      </c>
      <c r="N16" s="24">
        <v>10348797</v>
      </c>
      <c r="O16" s="24">
        <v>10348797</v>
      </c>
      <c r="P16" s="24">
        <v>10348797</v>
      </c>
      <c r="Q16" s="20">
        <v>10348797</v>
      </c>
      <c r="R16" s="24">
        <v>10348797</v>
      </c>
      <c r="S16" s="24">
        <v>10348797</v>
      </c>
      <c r="T16" s="20">
        <v>10348797</v>
      </c>
      <c r="U16" s="24">
        <v>10866237</v>
      </c>
      <c r="V16" s="24">
        <v>10866237</v>
      </c>
      <c r="W16" s="24">
        <v>10866237</v>
      </c>
      <c r="X16" s="20">
        <v>15610</v>
      </c>
      <c r="Y16" s="24">
        <v>10850627</v>
      </c>
      <c r="Z16" s="25">
        <v>69510.74</v>
      </c>
      <c r="AA16" s="26">
        <v>15610</v>
      </c>
    </row>
    <row r="17" spans="1:27" ht="13.5">
      <c r="A17" s="23" t="s">
        <v>43</v>
      </c>
      <c r="B17" s="17"/>
      <c r="C17" s="18">
        <v>191984820</v>
      </c>
      <c r="D17" s="18">
        <v>191984820</v>
      </c>
      <c r="E17" s="19">
        <v>132830000</v>
      </c>
      <c r="F17" s="20">
        <v>132830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132830</v>
      </c>
      <c r="Y17" s="20">
        <v>-132830</v>
      </c>
      <c r="Z17" s="21">
        <v>-100</v>
      </c>
      <c r="AA17" s="22">
        <v>132830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>
        <v>146445075</v>
      </c>
      <c r="H18" s="20">
        <v>191984820</v>
      </c>
      <c r="I18" s="20">
        <v>201584061</v>
      </c>
      <c r="J18" s="20">
        <v>201584061</v>
      </c>
      <c r="K18" s="20">
        <v>191984820</v>
      </c>
      <c r="L18" s="20">
        <v>191984820</v>
      </c>
      <c r="M18" s="20">
        <v>191984820</v>
      </c>
      <c r="N18" s="20">
        <v>191984820</v>
      </c>
      <c r="O18" s="20">
        <v>191984820</v>
      </c>
      <c r="P18" s="20">
        <v>191984820</v>
      </c>
      <c r="Q18" s="20">
        <v>191984820</v>
      </c>
      <c r="R18" s="20">
        <v>191984820</v>
      </c>
      <c r="S18" s="20">
        <v>191984820</v>
      </c>
      <c r="T18" s="20">
        <v>191984820</v>
      </c>
      <c r="U18" s="20">
        <v>201584061</v>
      </c>
      <c r="V18" s="20">
        <v>201584061</v>
      </c>
      <c r="W18" s="20">
        <v>201584061</v>
      </c>
      <c r="X18" s="20"/>
      <c r="Y18" s="20">
        <v>201584061</v>
      </c>
      <c r="Z18" s="21"/>
      <c r="AA18" s="22"/>
    </row>
    <row r="19" spans="1:27" ht="13.5">
      <c r="A19" s="23" t="s">
        <v>45</v>
      </c>
      <c r="B19" s="17"/>
      <c r="C19" s="18">
        <v>265699088</v>
      </c>
      <c r="D19" s="18">
        <v>265699088</v>
      </c>
      <c r="E19" s="19">
        <v>58721000</v>
      </c>
      <c r="F19" s="20">
        <v>324213</v>
      </c>
      <c r="G19" s="20">
        <v>281765175</v>
      </c>
      <c r="H19" s="20">
        <v>241128172</v>
      </c>
      <c r="I19" s="20">
        <v>253184581</v>
      </c>
      <c r="J19" s="20">
        <v>253184581</v>
      </c>
      <c r="K19" s="20">
        <v>242172282</v>
      </c>
      <c r="L19" s="20">
        <v>267190216</v>
      </c>
      <c r="M19" s="20">
        <v>271405886</v>
      </c>
      <c r="N19" s="20">
        <v>271405886</v>
      </c>
      <c r="O19" s="20">
        <v>271405886</v>
      </c>
      <c r="P19" s="20">
        <v>277110738</v>
      </c>
      <c r="Q19" s="20">
        <v>285094407</v>
      </c>
      <c r="R19" s="20">
        <v>285094407</v>
      </c>
      <c r="S19" s="20">
        <v>285854183</v>
      </c>
      <c r="T19" s="20">
        <v>287241366</v>
      </c>
      <c r="U19" s="20">
        <v>301603434</v>
      </c>
      <c r="V19" s="20">
        <v>301603434</v>
      </c>
      <c r="W19" s="20">
        <v>301603434</v>
      </c>
      <c r="X19" s="20">
        <v>324213</v>
      </c>
      <c r="Y19" s="20">
        <v>301279221</v>
      </c>
      <c r="Z19" s="21">
        <v>92926.32</v>
      </c>
      <c r="AA19" s="22">
        <v>324213</v>
      </c>
    </row>
    <row r="20" spans="1:27" ht="13.5">
      <c r="A20" s="23" t="s">
        <v>46</v>
      </c>
      <c r="B20" s="17"/>
      <c r="C20" s="18">
        <v>78910</v>
      </c>
      <c r="D20" s="18">
        <v>78910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193349</v>
      </c>
      <c r="D22" s="18">
        <v>193349</v>
      </c>
      <c r="E22" s="19">
        <v>289000</v>
      </c>
      <c r="F22" s="20">
        <v>289</v>
      </c>
      <c r="G22" s="20">
        <v>9127500</v>
      </c>
      <c r="H22" s="20">
        <v>3050724</v>
      </c>
      <c r="I22" s="20">
        <v>3203260</v>
      </c>
      <c r="J22" s="20">
        <v>3203260</v>
      </c>
      <c r="K22" s="20">
        <v>10348797</v>
      </c>
      <c r="L22" s="20">
        <v>10348797</v>
      </c>
      <c r="M22" s="20">
        <v>193349</v>
      </c>
      <c r="N22" s="20">
        <v>193349</v>
      </c>
      <c r="O22" s="20">
        <v>193349</v>
      </c>
      <c r="P22" s="20">
        <v>193349</v>
      </c>
      <c r="Q22" s="20">
        <v>193349</v>
      </c>
      <c r="R22" s="20">
        <v>193349</v>
      </c>
      <c r="S22" s="20">
        <v>193349</v>
      </c>
      <c r="T22" s="20">
        <v>193349</v>
      </c>
      <c r="U22" s="20">
        <v>203017</v>
      </c>
      <c r="V22" s="20">
        <v>203017</v>
      </c>
      <c r="W22" s="20">
        <v>203017</v>
      </c>
      <c r="X22" s="20">
        <v>289</v>
      </c>
      <c r="Y22" s="20">
        <v>202728</v>
      </c>
      <c r="Z22" s="21">
        <v>70148.1</v>
      </c>
      <c r="AA22" s="22">
        <v>289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457956167</v>
      </c>
      <c r="D24" s="29">
        <f>SUM(D15:D23)</f>
        <v>457956167</v>
      </c>
      <c r="E24" s="36">
        <f t="shared" si="1"/>
        <v>192464000</v>
      </c>
      <c r="F24" s="37">
        <f t="shared" si="1"/>
        <v>472942</v>
      </c>
      <c r="G24" s="37">
        <f t="shared" si="1"/>
        <v>437656153</v>
      </c>
      <c r="H24" s="37">
        <f t="shared" si="1"/>
        <v>436357065</v>
      </c>
      <c r="I24" s="37">
        <f t="shared" si="1"/>
        <v>458174918</v>
      </c>
      <c r="J24" s="37">
        <f t="shared" si="1"/>
        <v>458174918</v>
      </c>
      <c r="K24" s="37">
        <f t="shared" si="1"/>
        <v>444699248</v>
      </c>
      <c r="L24" s="37">
        <f t="shared" si="1"/>
        <v>469717182</v>
      </c>
      <c r="M24" s="37">
        <f t="shared" si="1"/>
        <v>473932852</v>
      </c>
      <c r="N24" s="37">
        <f t="shared" si="1"/>
        <v>473932852</v>
      </c>
      <c r="O24" s="37">
        <f t="shared" si="1"/>
        <v>473932852</v>
      </c>
      <c r="P24" s="37">
        <f t="shared" si="1"/>
        <v>479637704</v>
      </c>
      <c r="Q24" s="37">
        <f t="shared" si="1"/>
        <v>487621373</v>
      </c>
      <c r="R24" s="37">
        <f t="shared" si="1"/>
        <v>487621373</v>
      </c>
      <c r="S24" s="37">
        <f t="shared" si="1"/>
        <v>488381149</v>
      </c>
      <c r="T24" s="37">
        <f t="shared" si="1"/>
        <v>489768332</v>
      </c>
      <c r="U24" s="37">
        <f t="shared" si="1"/>
        <v>514256749</v>
      </c>
      <c r="V24" s="37">
        <f t="shared" si="1"/>
        <v>514256749</v>
      </c>
      <c r="W24" s="37">
        <f t="shared" si="1"/>
        <v>514256749</v>
      </c>
      <c r="X24" s="37">
        <f t="shared" si="1"/>
        <v>472942</v>
      </c>
      <c r="Y24" s="37">
        <f t="shared" si="1"/>
        <v>513783807</v>
      </c>
      <c r="Z24" s="38">
        <f>+IF(X24&lt;&gt;0,+(Y24/X24)*100,0)</f>
        <v>108635.69042292713</v>
      </c>
      <c r="AA24" s="39">
        <f>SUM(AA15:AA23)</f>
        <v>472942</v>
      </c>
    </row>
    <row r="25" spans="1:27" ht="13.5">
      <c r="A25" s="27" t="s">
        <v>51</v>
      </c>
      <c r="B25" s="28"/>
      <c r="C25" s="29">
        <f aca="true" t="shared" si="2" ref="C25:Y25">+C12+C24</f>
        <v>560919364</v>
      </c>
      <c r="D25" s="29">
        <f>+D12+D24</f>
        <v>560919364</v>
      </c>
      <c r="E25" s="30">
        <f t="shared" si="2"/>
        <v>375953000</v>
      </c>
      <c r="F25" s="31">
        <f t="shared" si="2"/>
        <v>575905</v>
      </c>
      <c r="G25" s="31">
        <f t="shared" si="2"/>
        <v>576597626</v>
      </c>
      <c r="H25" s="31">
        <f t="shared" si="2"/>
        <v>524664121</v>
      </c>
      <c r="I25" s="31">
        <f t="shared" si="2"/>
        <v>550897328</v>
      </c>
      <c r="J25" s="31">
        <f t="shared" si="2"/>
        <v>550897328</v>
      </c>
      <c r="K25" s="31">
        <f t="shared" si="2"/>
        <v>549370403</v>
      </c>
      <c r="L25" s="31">
        <f t="shared" si="2"/>
        <v>589048703</v>
      </c>
      <c r="M25" s="31">
        <f t="shared" si="2"/>
        <v>582314947</v>
      </c>
      <c r="N25" s="31">
        <f t="shared" si="2"/>
        <v>582314947</v>
      </c>
      <c r="O25" s="31">
        <f t="shared" si="2"/>
        <v>583417342</v>
      </c>
      <c r="P25" s="31">
        <f t="shared" si="2"/>
        <v>585620008</v>
      </c>
      <c r="Q25" s="31">
        <f t="shared" si="2"/>
        <v>600273680</v>
      </c>
      <c r="R25" s="31">
        <f t="shared" si="2"/>
        <v>600273680</v>
      </c>
      <c r="S25" s="31">
        <f t="shared" si="2"/>
        <v>600711531</v>
      </c>
      <c r="T25" s="31">
        <f t="shared" si="2"/>
        <v>596823243</v>
      </c>
      <c r="U25" s="31">
        <f t="shared" si="2"/>
        <v>626664406</v>
      </c>
      <c r="V25" s="31">
        <f t="shared" si="2"/>
        <v>626664406</v>
      </c>
      <c r="W25" s="31">
        <f t="shared" si="2"/>
        <v>626664406</v>
      </c>
      <c r="X25" s="31">
        <f t="shared" si="2"/>
        <v>575905</v>
      </c>
      <c r="Y25" s="31">
        <f t="shared" si="2"/>
        <v>626088501</v>
      </c>
      <c r="Z25" s="32">
        <f>+IF(X25&lt;&gt;0,+(Y25/X25)*100,0)</f>
        <v>108713.85054826751</v>
      </c>
      <c r="AA25" s="33">
        <f>+AA12+AA24</f>
        <v>575905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6124976</v>
      </c>
      <c r="D30" s="18">
        <v>6124976</v>
      </c>
      <c r="E30" s="19">
        <v>4163000</v>
      </c>
      <c r="F30" s="20">
        <v>4163</v>
      </c>
      <c r="G30" s="20">
        <v>2064516</v>
      </c>
      <c r="H30" s="20">
        <v>6124976</v>
      </c>
      <c r="I30" s="20">
        <v>6431225</v>
      </c>
      <c r="J30" s="20">
        <v>6431225</v>
      </c>
      <c r="K30" s="20">
        <v>6124976</v>
      </c>
      <c r="L30" s="20">
        <v>6124976</v>
      </c>
      <c r="M30" s="20">
        <v>6124976</v>
      </c>
      <c r="N30" s="20">
        <v>6124976</v>
      </c>
      <c r="O30" s="20">
        <v>6124976</v>
      </c>
      <c r="P30" s="20">
        <v>6124976</v>
      </c>
      <c r="Q30" s="20">
        <v>6124976</v>
      </c>
      <c r="R30" s="20">
        <v>6124976</v>
      </c>
      <c r="S30" s="20">
        <v>6124976</v>
      </c>
      <c r="T30" s="20">
        <v>6124976</v>
      </c>
      <c r="U30" s="20">
        <v>6431225</v>
      </c>
      <c r="V30" s="20">
        <v>6431225</v>
      </c>
      <c r="W30" s="20">
        <v>6431225</v>
      </c>
      <c r="X30" s="20">
        <v>4163</v>
      </c>
      <c r="Y30" s="20">
        <v>6427062</v>
      </c>
      <c r="Z30" s="21">
        <v>154385.35</v>
      </c>
      <c r="AA30" s="22">
        <v>4163</v>
      </c>
    </row>
    <row r="31" spans="1:27" ht="13.5">
      <c r="A31" s="23" t="s">
        <v>56</v>
      </c>
      <c r="B31" s="17"/>
      <c r="C31" s="18">
        <v>4196517</v>
      </c>
      <c r="D31" s="18">
        <v>4196517</v>
      </c>
      <c r="E31" s="19"/>
      <c r="F31" s="20">
        <v>431409</v>
      </c>
      <c r="G31" s="20">
        <v>5062673</v>
      </c>
      <c r="H31" s="20">
        <v>4189254</v>
      </c>
      <c r="I31" s="20">
        <v>4398717</v>
      </c>
      <c r="J31" s="20">
        <v>4398717</v>
      </c>
      <c r="K31" s="20">
        <v>4165642</v>
      </c>
      <c r="L31" s="20">
        <v>4176484</v>
      </c>
      <c r="M31" s="20">
        <v>4177883</v>
      </c>
      <c r="N31" s="20">
        <v>4177883</v>
      </c>
      <c r="O31" s="20">
        <v>4136692</v>
      </c>
      <c r="P31" s="20">
        <v>4248830</v>
      </c>
      <c r="Q31" s="20">
        <v>4136205</v>
      </c>
      <c r="R31" s="20">
        <v>4136205</v>
      </c>
      <c r="S31" s="20">
        <v>4427789</v>
      </c>
      <c r="T31" s="20">
        <v>4379754</v>
      </c>
      <c r="U31" s="20">
        <v>4598742</v>
      </c>
      <c r="V31" s="20">
        <v>4598742</v>
      </c>
      <c r="W31" s="20">
        <v>4598742</v>
      </c>
      <c r="X31" s="20">
        <v>431409</v>
      </c>
      <c r="Y31" s="20">
        <v>4167333</v>
      </c>
      <c r="Z31" s="21">
        <v>965.98</v>
      </c>
      <c r="AA31" s="22">
        <v>431409</v>
      </c>
    </row>
    <row r="32" spans="1:27" ht="13.5">
      <c r="A32" s="23" t="s">
        <v>57</v>
      </c>
      <c r="B32" s="17"/>
      <c r="C32" s="18">
        <v>94884613</v>
      </c>
      <c r="D32" s="18">
        <v>94884613</v>
      </c>
      <c r="E32" s="19">
        <v>338753000</v>
      </c>
      <c r="F32" s="20">
        <v>109016</v>
      </c>
      <c r="G32" s="20">
        <v>77664904</v>
      </c>
      <c r="H32" s="20">
        <v>80505627</v>
      </c>
      <c r="I32" s="20">
        <v>84530909</v>
      </c>
      <c r="J32" s="20">
        <v>84530909</v>
      </c>
      <c r="K32" s="20">
        <v>81532699</v>
      </c>
      <c r="L32" s="20">
        <v>97908041</v>
      </c>
      <c r="M32" s="20">
        <v>87233195</v>
      </c>
      <c r="N32" s="20">
        <v>87233195</v>
      </c>
      <c r="O32" s="20">
        <v>91702853</v>
      </c>
      <c r="P32" s="20">
        <v>93207836</v>
      </c>
      <c r="Q32" s="20">
        <v>89640808</v>
      </c>
      <c r="R32" s="20">
        <v>89640808</v>
      </c>
      <c r="S32" s="20">
        <v>89459296</v>
      </c>
      <c r="T32" s="20">
        <v>89520404</v>
      </c>
      <c r="U32" s="20">
        <v>93996424</v>
      </c>
      <c r="V32" s="20">
        <v>93996424</v>
      </c>
      <c r="W32" s="20">
        <v>93996424</v>
      </c>
      <c r="X32" s="20">
        <v>109016</v>
      </c>
      <c r="Y32" s="20">
        <v>93887408</v>
      </c>
      <c r="Z32" s="21">
        <v>86122.59</v>
      </c>
      <c r="AA32" s="22">
        <v>109016</v>
      </c>
    </row>
    <row r="33" spans="1:27" ht="13.5">
      <c r="A33" s="23" t="s">
        <v>58</v>
      </c>
      <c r="B33" s="17"/>
      <c r="C33" s="18">
        <v>7973529</v>
      </c>
      <c r="D33" s="18">
        <v>7973529</v>
      </c>
      <c r="E33" s="19"/>
      <c r="F33" s="20"/>
      <c r="G33" s="20">
        <v>15282169</v>
      </c>
      <c r="H33" s="20">
        <v>21932922</v>
      </c>
      <c r="I33" s="20">
        <v>23029568</v>
      </c>
      <c r="J33" s="20">
        <v>23029568</v>
      </c>
      <c r="K33" s="20">
        <v>21932922</v>
      </c>
      <c r="L33" s="20">
        <v>21932922</v>
      </c>
      <c r="M33" s="20">
        <v>21932922</v>
      </c>
      <c r="N33" s="20">
        <v>21932922</v>
      </c>
      <c r="O33" s="20">
        <v>21932922</v>
      </c>
      <c r="P33" s="20">
        <v>21932922</v>
      </c>
      <c r="Q33" s="20">
        <v>21932922</v>
      </c>
      <c r="R33" s="20">
        <v>21932922</v>
      </c>
      <c r="S33" s="20">
        <v>21932922</v>
      </c>
      <c r="T33" s="20">
        <v>21932922</v>
      </c>
      <c r="U33" s="20">
        <v>23029568</v>
      </c>
      <c r="V33" s="20">
        <v>23029568</v>
      </c>
      <c r="W33" s="20">
        <v>23029568</v>
      </c>
      <c r="X33" s="20"/>
      <c r="Y33" s="20">
        <v>23029568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113179635</v>
      </c>
      <c r="D34" s="29">
        <f>SUM(D29:D33)</f>
        <v>113179635</v>
      </c>
      <c r="E34" s="30">
        <f t="shared" si="3"/>
        <v>342916000</v>
      </c>
      <c r="F34" s="31">
        <f t="shared" si="3"/>
        <v>544588</v>
      </c>
      <c r="G34" s="31">
        <f t="shared" si="3"/>
        <v>100074262</v>
      </c>
      <c r="H34" s="31">
        <f t="shared" si="3"/>
        <v>112752779</v>
      </c>
      <c r="I34" s="31">
        <f t="shared" si="3"/>
        <v>118390419</v>
      </c>
      <c r="J34" s="31">
        <f t="shared" si="3"/>
        <v>118390419</v>
      </c>
      <c r="K34" s="31">
        <f t="shared" si="3"/>
        <v>113756239</v>
      </c>
      <c r="L34" s="31">
        <f t="shared" si="3"/>
        <v>130142423</v>
      </c>
      <c r="M34" s="31">
        <f t="shared" si="3"/>
        <v>119468976</v>
      </c>
      <c r="N34" s="31">
        <f t="shared" si="3"/>
        <v>119468976</v>
      </c>
      <c r="O34" s="31">
        <f t="shared" si="3"/>
        <v>123897443</v>
      </c>
      <c r="P34" s="31">
        <f t="shared" si="3"/>
        <v>125514564</v>
      </c>
      <c r="Q34" s="31">
        <f t="shared" si="3"/>
        <v>121834911</v>
      </c>
      <c r="R34" s="31">
        <f t="shared" si="3"/>
        <v>121834911</v>
      </c>
      <c r="S34" s="31">
        <f t="shared" si="3"/>
        <v>121944983</v>
      </c>
      <c r="T34" s="31">
        <f t="shared" si="3"/>
        <v>121958056</v>
      </c>
      <c r="U34" s="31">
        <f t="shared" si="3"/>
        <v>128055959</v>
      </c>
      <c r="V34" s="31">
        <f t="shared" si="3"/>
        <v>128055959</v>
      </c>
      <c r="W34" s="31">
        <f t="shared" si="3"/>
        <v>128055959</v>
      </c>
      <c r="X34" s="31">
        <f t="shared" si="3"/>
        <v>544588</v>
      </c>
      <c r="Y34" s="31">
        <f t="shared" si="3"/>
        <v>127511371</v>
      </c>
      <c r="Z34" s="32">
        <f>+IF(X34&lt;&gt;0,+(Y34/X34)*100,0)</f>
        <v>23414.28217294542</v>
      </c>
      <c r="AA34" s="33">
        <f>SUM(AA29:AA33)</f>
        <v>544588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26908457</v>
      </c>
      <c r="D37" s="18">
        <v>26908457</v>
      </c>
      <c r="E37" s="19">
        <v>24242000</v>
      </c>
      <c r="F37" s="20">
        <v>24242</v>
      </c>
      <c r="G37" s="20">
        <v>37367598</v>
      </c>
      <c r="H37" s="20">
        <v>28251136</v>
      </c>
      <c r="I37" s="20">
        <v>29663693</v>
      </c>
      <c r="J37" s="20">
        <v>29663693</v>
      </c>
      <c r="K37" s="20">
        <v>28216123</v>
      </c>
      <c r="L37" s="20">
        <v>28684309</v>
      </c>
      <c r="M37" s="20">
        <v>28666802</v>
      </c>
      <c r="N37" s="20">
        <v>28666802</v>
      </c>
      <c r="O37" s="20">
        <v>26732245</v>
      </c>
      <c r="P37" s="20">
        <v>25486207</v>
      </c>
      <c r="Q37" s="20">
        <v>24240169</v>
      </c>
      <c r="R37" s="20">
        <v>24240169</v>
      </c>
      <c r="S37" s="20">
        <v>24222663</v>
      </c>
      <c r="T37" s="20">
        <v>24205156</v>
      </c>
      <c r="U37" s="20">
        <v>25415414</v>
      </c>
      <c r="V37" s="20">
        <v>25415414</v>
      </c>
      <c r="W37" s="20">
        <v>25415414</v>
      </c>
      <c r="X37" s="20">
        <v>24242</v>
      </c>
      <c r="Y37" s="20">
        <v>25391172</v>
      </c>
      <c r="Z37" s="21">
        <v>104740.42</v>
      </c>
      <c r="AA37" s="22">
        <v>24242</v>
      </c>
    </row>
    <row r="38" spans="1:27" ht="13.5">
      <c r="A38" s="23" t="s">
        <v>58</v>
      </c>
      <c r="B38" s="17"/>
      <c r="C38" s="18">
        <v>14040906</v>
      </c>
      <c r="D38" s="18">
        <v>14040906</v>
      </c>
      <c r="E38" s="19">
        <v>1485000</v>
      </c>
      <c r="F38" s="20">
        <v>1485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1485</v>
      </c>
      <c r="Y38" s="20">
        <v>-1485</v>
      </c>
      <c r="Z38" s="21">
        <v>-100</v>
      </c>
      <c r="AA38" s="22">
        <v>1485</v>
      </c>
    </row>
    <row r="39" spans="1:27" ht="13.5">
      <c r="A39" s="27" t="s">
        <v>61</v>
      </c>
      <c r="B39" s="35"/>
      <c r="C39" s="29">
        <f aca="true" t="shared" si="4" ref="C39:Y39">SUM(C37:C38)</f>
        <v>40949363</v>
      </c>
      <c r="D39" s="29">
        <f>SUM(D37:D38)</f>
        <v>40949363</v>
      </c>
      <c r="E39" s="36">
        <f t="shared" si="4"/>
        <v>25727000</v>
      </c>
      <c r="F39" s="37">
        <f t="shared" si="4"/>
        <v>25727</v>
      </c>
      <c r="G39" s="37">
        <f t="shared" si="4"/>
        <v>37367598</v>
      </c>
      <c r="H39" s="37">
        <f t="shared" si="4"/>
        <v>28251136</v>
      </c>
      <c r="I39" s="37">
        <f t="shared" si="4"/>
        <v>29663693</v>
      </c>
      <c r="J39" s="37">
        <f t="shared" si="4"/>
        <v>29663693</v>
      </c>
      <c r="K39" s="37">
        <f t="shared" si="4"/>
        <v>28216123</v>
      </c>
      <c r="L39" s="37">
        <f t="shared" si="4"/>
        <v>28684309</v>
      </c>
      <c r="M39" s="37">
        <f t="shared" si="4"/>
        <v>28666802</v>
      </c>
      <c r="N39" s="37">
        <f t="shared" si="4"/>
        <v>28666802</v>
      </c>
      <c r="O39" s="37">
        <f t="shared" si="4"/>
        <v>26732245</v>
      </c>
      <c r="P39" s="37">
        <f t="shared" si="4"/>
        <v>25486207</v>
      </c>
      <c r="Q39" s="37">
        <f t="shared" si="4"/>
        <v>24240169</v>
      </c>
      <c r="R39" s="37">
        <f t="shared" si="4"/>
        <v>24240169</v>
      </c>
      <c r="S39" s="37">
        <f t="shared" si="4"/>
        <v>24222663</v>
      </c>
      <c r="T39" s="37">
        <f t="shared" si="4"/>
        <v>24205156</v>
      </c>
      <c r="U39" s="37">
        <f t="shared" si="4"/>
        <v>25415414</v>
      </c>
      <c r="V39" s="37">
        <f t="shared" si="4"/>
        <v>25415414</v>
      </c>
      <c r="W39" s="37">
        <f t="shared" si="4"/>
        <v>25415414</v>
      </c>
      <c r="X39" s="37">
        <f t="shared" si="4"/>
        <v>25727</v>
      </c>
      <c r="Y39" s="37">
        <f t="shared" si="4"/>
        <v>25389687</v>
      </c>
      <c r="Z39" s="38">
        <f>+IF(X39&lt;&gt;0,+(Y39/X39)*100,0)</f>
        <v>98688.875500447</v>
      </c>
      <c r="AA39" s="39">
        <f>SUM(AA37:AA38)</f>
        <v>25727</v>
      </c>
    </row>
    <row r="40" spans="1:27" ht="13.5">
      <c r="A40" s="27" t="s">
        <v>62</v>
      </c>
      <c r="B40" s="28"/>
      <c r="C40" s="29">
        <f aca="true" t="shared" si="5" ref="C40:Y40">+C34+C39</f>
        <v>154128998</v>
      </c>
      <c r="D40" s="29">
        <f>+D34+D39</f>
        <v>154128998</v>
      </c>
      <c r="E40" s="30">
        <f t="shared" si="5"/>
        <v>368643000</v>
      </c>
      <c r="F40" s="31">
        <f t="shared" si="5"/>
        <v>570315</v>
      </c>
      <c r="G40" s="31">
        <f t="shared" si="5"/>
        <v>137441860</v>
      </c>
      <c r="H40" s="31">
        <f t="shared" si="5"/>
        <v>141003915</v>
      </c>
      <c r="I40" s="31">
        <f t="shared" si="5"/>
        <v>148054112</v>
      </c>
      <c r="J40" s="31">
        <f t="shared" si="5"/>
        <v>148054112</v>
      </c>
      <c r="K40" s="31">
        <f t="shared" si="5"/>
        <v>141972362</v>
      </c>
      <c r="L40" s="31">
        <f t="shared" si="5"/>
        <v>158826732</v>
      </c>
      <c r="M40" s="31">
        <f t="shared" si="5"/>
        <v>148135778</v>
      </c>
      <c r="N40" s="31">
        <f t="shared" si="5"/>
        <v>148135778</v>
      </c>
      <c r="O40" s="31">
        <f t="shared" si="5"/>
        <v>150629688</v>
      </c>
      <c r="P40" s="31">
        <f t="shared" si="5"/>
        <v>151000771</v>
      </c>
      <c r="Q40" s="31">
        <f t="shared" si="5"/>
        <v>146075080</v>
      </c>
      <c r="R40" s="31">
        <f t="shared" si="5"/>
        <v>146075080</v>
      </c>
      <c r="S40" s="31">
        <f t="shared" si="5"/>
        <v>146167646</v>
      </c>
      <c r="T40" s="31">
        <f t="shared" si="5"/>
        <v>146163212</v>
      </c>
      <c r="U40" s="31">
        <f t="shared" si="5"/>
        <v>153471373</v>
      </c>
      <c r="V40" s="31">
        <f t="shared" si="5"/>
        <v>153471373</v>
      </c>
      <c r="W40" s="31">
        <f t="shared" si="5"/>
        <v>153471373</v>
      </c>
      <c r="X40" s="31">
        <f t="shared" si="5"/>
        <v>570315</v>
      </c>
      <c r="Y40" s="31">
        <f t="shared" si="5"/>
        <v>152901058</v>
      </c>
      <c r="Z40" s="32">
        <f>+IF(X40&lt;&gt;0,+(Y40/X40)*100,0)</f>
        <v>26809.93100304218</v>
      </c>
      <c r="AA40" s="33">
        <f>+AA34+AA39</f>
        <v>570315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406790366</v>
      </c>
      <c r="D42" s="43">
        <f>+D25-D40</f>
        <v>406790366</v>
      </c>
      <c r="E42" s="44">
        <f t="shared" si="6"/>
        <v>7310000</v>
      </c>
      <c r="F42" s="45">
        <f t="shared" si="6"/>
        <v>5590</v>
      </c>
      <c r="G42" s="45">
        <f t="shared" si="6"/>
        <v>439155766</v>
      </c>
      <c r="H42" s="45">
        <f t="shared" si="6"/>
        <v>383660206</v>
      </c>
      <c r="I42" s="45">
        <f t="shared" si="6"/>
        <v>402843216</v>
      </c>
      <c r="J42" s="45">
        <f t="shared" si="6"/>
        <v>402843216</v>
      </c>
      <c r="K42" s="45">
        <f t="shared" si="6"/>
        <v>407398041</v>
      </c>
      <c r="L42" s="45">
        <f t="shared" si="6"/>
        <v>430221971</v>
      </c>
      <c r="M42" s="45">
        <f t="shared" si="6"/>
        <v>434179169</v>
      </c>
      <c r="N42" s="45">
        <f t="shared" si="6"/>
        <v>434179169</v>
      </c>
      <c r="O42" s="45">
        <f t="shared" si="6"/>
        <v>432787654</v>
      </c>
      <c r="P42" s="45">
        <f t="shared" si="6"/>
        <v>434619237</v>
      </c>
      <c r="Q42" s="45">
        <f t="shared" si="6"/>
        <v>454198600</v>
      </c>
      <c r="R42" s="45">
        <f t="shared" si="6"/>
        <v>454198600</v>
      </c>
      <c r="S42" s="45">
        <f t="shared" si="6"/>
        <v>454543885</v>
      </c>
      <c r="T42" s="45">
        <f t="shared" si="6"/>
        <v>450660031</v>
      </c>
      <c r="U42" s="45">
        <f t="shared" si="6"/>
        <v>473193033</v>
      </c>
      <c r="V42" s="45">
        <f t="shared" si="6"/>
        <v>473193033</v>
      </c>
      <c r="W42" s="45">
        <f t="shared" si="6"/>
        <v>473193033</v>
      </c>
      <c r="X42" s="45">
        <f t="shared" si="6"/>
        <v>5590</v>
      </c>
      <c r="Y42" s="45">
        <f t="shared" si="6"/>
        <v>473187443</v>
      </c>
      <c r="Z42" s="46">
        <f>+IF(X42&lt;&gt;0,+(Y42/X42)*100,0)</f>
        <v>8464891.645796064</v>
      </c>
      <c r="AA42" s="47">
        <f>+AA25-AA40</f>
        <v>5590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406711456</v>
      </c>
      <c r="D45" s="18">
        <v>406711456</v>
      </c>
      <c r="E45" s="19">
        <v>7310000</v>
      </c>
      <c r="F45" s="20">
        <v>5590</v>
      </c>
      <c r="G45" s="20">
        <v>439155766</v>
      </c>
      <c r="H45" s="20">
        <v>383660206</v>
      </c>
      <c r="I45" s="20">
        <v>402843216</v>
      </c>
      <c r="J45" s="20">
        <v>402843216</v>
      </c>
      <c r="K45" s="20">
        <v>407398041</v>
      </c>
      <c r="L45" s="20">
        <v>430221971</v>
      </c>
      <c r="M45" s="20">
        <v>434179169</v>
      </c>
      <c r="N45" s="20">
        <v>434179169</v>
      </c>
      <c r="O45" s="20">
        <v>432787654</v>
      </c>
      <c r="P45" s="20">
        <v>434619237</v>
      </c>
      <c r="Q45" s="20">
        <v>454198600</v>
      </c>
      <c r="R45" s="20">
        <v>454198600</v>
      </c>
      <c r="S45" s="20">
        <v>454543885</v>
      </c>
      <c r="T45" s="20">
        <v>450660031</v>
      </c>
      <c r="U45" s="20">
        <v>473193033</v>
      </c>
      <c r="V45" s="20">
        <v>473193033</v>
      </c>
      <c r="W45" s="20">
        <v>473193033</v>
      </c>
      <c r="X45" s="20">
        <v>5590</v>
      </c>
      <c r="Y45" s="20">
        <v>473187443</v>
      </c>
      <c r="Z45" s="48">
        <v>8464891.65</v>
      </c>
      <c r="AA45" s="22">
        <v>5590</v>
      </c>
    </row>
    <row r="46" spans="1:27" ht="13.5">
      <c r="A46" s="23" t="s">
        <v>67</v>
      </c>
      <c r="B46" s="17"/>
      <c r="C46" s="18">
        <v>78910</v>
      </c>
      <c r="D46" s="18">
        <v>78910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406790366</v>
      </c>
      <c r="D48" s="51">
        <f>SUM(D45:D47)</f>
        <v>406790366</v>
      </c>
      <c r="E48" s="52">
        <f t="shared" si="7"/>
        <v>7310000</v>
      </c>
      <c r="F48" s="53">
        <f t="shared" si="7"/>
        <v>5590</v>
      </c>
      <c r="G48" s="53">
        <f t="shared" si="7"/>
        <v>439155766</v>
      </c>
      <c r="H48" s="53">
        <f t="shared" si="7"/>
        <v>383660206</v>
      </c>
      <c r="I48" s="53">
        <f t="shared" si="7"/>
        <v>402843216</v>
      </c>
      <c r="J48" s="53">
        <f t="shared" si="7"/>
        <v>402843216</v>
      </c>
      <c r="K48" s="53">
        <f t="shared" si="7"/>
        <v>407398041</v>
      </c>
      <c r="L48" s="53">
        <f t="shared" si="7"/>
        <v>430221971</v>
      </c>
      <c r="M48" s="53">
        <f t="shared" si="7"/>
        <v>434179169</v>
      </c>
      <c r="N48" s="53">
        <f t="shared" si="7"/>
        <v>434179169</v>
      </c>
      <c r="O48" s="53">
        <f t="shared" si="7"/>
        <v>432787654</v>
      </c>
      <c r="P48" s="53">
        <f t="shared" si="7"/>
        <v>434619237</v>
      </c>
      <c r="Q48" s="53">
        <f t="shared" si="7"/>
        <v>454198600</v>
      </c>
      <c r="R48" s="53">
        <f t="shared" si="7"/>
        <v>454198600</v>
      </c>
      <c r="S48" s="53">
        <f t="shared" si="7"/>
        <v>454543885</v>
      </c>
      <c r="T48" s="53">
        <f t="shared" si="7"/>
        <v>450660031</v>
      </c>
      <c r="U48" s="53">
        <f t="shared" si="7"/>
        <v>473193033</v>
      </c>
      <c r="V48" s="53">
        <f t="shared" si="7"/>
        <v>473193033</v>
      </c>
      <c r="W48" s="53">
        <f t="shared" si="7"/>
        <v>473193033</v>
      </c>
      <c r="X48" s="53">
        <f t="shared" si="7"/>
        <v>5590</v>
      </c>
      <c r="Y48" s="53">
        <f t="shared" si="7"/>
        <v>473187443</v>
      </c>
      <c r="Z48" s="54">
        <f>+IF(X48&lt;&gt;0,+(Y48/X48)*100,0)</f>
        <v>8464891.645796064</v>
      </c>
      <c r="AA48" s="55">
        <f>SUM(AA45:AA47)</f>
        <v>5590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4281522</v>
      </c>
      <c r="D6" s="18">
        <v>4281522</v>
      </c>
      <c r="E6" s="19">
        <v>1459373</v>
      </c>
      <c r="F6" s="20">
        <v>1459373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1459373</v>
      </c>
      <c r="Y6" s="20">
        <v>-1459373</v>
      </c>
      <c r="Z6" s="21">
        <v>-100</v>
      </c>
      <c r="AA6" s="22">
        <v>1459373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7112000</v>
      </c>
      <c r="F8" s="20">
        <v>2350280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2350280</v>
      </c>
      <c r="Y8" s="20">
        <v>-2350280</v>
      </c>
      <c r="Z8" s="21">
        <v>-100</v>
      </c>
      <c r="AA8" s="22">
        <v>2350280</v>
      </c>
    </row>
    <row r="9" spans="1:27" ht="13.5">
      <c r="A9" s="23" t="s">
        <v>36</v>
      </c>
      <c r="B9" s="17"/>
      <c r="C9" s="18">
        <v>10633892</v>
      </c>
      <c r="D9" s="18">
        <v>10633892</v>
      </c>
      <c r="E9" s="19">
        <v>200000</v>
      </c>
      <c r="F9" s="20">
        <v>200000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200000</v>
      </c>
      <c r="Y9" s="20">
        <v>-200000</v>
      </c>
      <c r="Z9" s="21">
        <v>-100</v>
      </c>
      <c r="AA9" s="22">
        <v>200000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7389765</v>
      </c>
      <c r="D11" s="18">
        <v>7389765</v>
      </c>
      <c r="E11" s="19">
        <v>200000</v>
      </c>
      <c r="F11" s="20">
        <v>200000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200000</v>
      </c>
      <c r="Y11" s="20">
        <v>-200000</v>
      </c>
      <c r="Z11" s="21">
        <v>-100</v>
      </c>
      <c r="AA11" s="22">
        <v>200000</v>
      </c>
    </row>
    <row r="12" spans="1:27" ht="13.5">
      <c r="A12" s="27" t="s">
        <v>39</v>
      </c>
      <c r="B12" s="28"/>
      <c r="C12" s="29">
        <f aca="true" t="shared" si="0" ref="C12:Y12">SUM(C6:C11)</f>
        <v>22305179</v>
      </c>
      <c r="D12" s="29">
        <f>SUM(D6:D11)</f>
        <v>22305179</v>
      </c>
      <c r="E12" s="30">
        <f t="shared" si="0"/>
        <v>8971373</v>
      </c>
      <c r="F12" s="31">
        <f t="shared" si="0"/>
        <v>4209653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4209653</v>
      </c>
      <c r="Y12" s="31">
        <f t="shared" si="0"/>
        <v>-4209653</v>
      </c>
      <c r="Z12" s="32">
        <f>+IF(X12&lt;&gt;0,+(Y12/X12)*100,0)</f>
        <v>-100</v>
      </c>
      <c r="AA12" s="33">
        <f>SUM(AA6:AA11)</f>
        <v>4209653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2000000</v>
      </c>
      <c r="D17" s="18">
        <v>2000000</v>
      </c>
      <c r="E17" s="19">
        <v>2350000</v>
      </c>
      <c r="F17" s="20">
        <v>2350000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2350000</v>
      </c>
      <c r="Y17" s="20">
        <v>-2350000</v>
      </c>
      <c r="Z17" s="21">
        <v>-100</v>
      </c>
      <c r="AA17" s="22">
        <v>2350000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80086633</v>
      </c>
      <c r="D19" s="18">
        <v>80086633</v>
      </c>
      <c r="E19" s="19">
        <v>136129265</v>
      </c>
      <c r="F19" s="20">
        <v>111592975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111592975</v>
      </c>
      <c r="Y19" s="20">
        <v>-111592975</v>
      </c>
      <c r="Z19" s="21">
        <v>-100</v>
      </c>
      <c r="AA19" s="22">
        <v>111592975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294097</v>
      </c>
      <c r="D22" s="18">
        <v>294097</v>
      </c>
      <c r="E22" s="19">
        <v>253673</v>
      </c>
      <c r="F22" s="20">
        <v>253673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253673</v>
      </c>
      <c r="Y22" s="20">
        <v>-253673</v>
      </c>
      <c r="Z22" s="21">
        <v>-100</v>
      </c>
      <c r="AA22" s="22">
        <v>253673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82380730</v>
      </c>
      <c r="D24" s="29">
        <f>SUM(D15:D23)</f>
        <v>82380730</v>
      </c>
      <c r="E24" s="36">
        <f t="shared" si="1"/>
        <v>138732938</v>
      </c>
      <c r="F24" s="37">
        <f t="shared" si="1"/>
        <v>114196648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114196648</v>
      </c>
      <c r="Y24" s="37">
        <f t="shared" si="1"/>
        <v>-114196648</v>
      </c>
      <c r="Z24" s="38">
        <f>+IF(X24&lt;&gt;0,+(Y24/X24)*100,0)</f>
        <v>-100</v>
      </c>
      <c r="AA24" s="39">
        <f>SUM(AA15:AA23)</f>
        <v>114196648</v>
      </c>
    </row>
    <row r="25" spans="1:27" ht="13.5">
      <c r="A25" s="27" t="s">
        <v>51</v>
      </c>
      <c r="B25" s="28"/>
      <c r="C25" s="29">
        <f aca="true" t="shared" si="2" ref="C25:Y25">+C12+C24</f>
        <v>104685909</v>
      </c>
      <c r="D25" s="29">
        <f>+D12+D24</f>
        <v>104685909</v>
      </c>
      <c r="E25" s="30">
        <f t="shared" si="2"/>
        <v>147704311</v>
      </c>
      <c r="F25" s="31">
        <f t="shared" si="2"/>
        <v>118406301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118406301</v>
      </c>
      <c r="Y25" s="31">
        <f t="shared" si="2"/>
        <v>-118406301</v>
      </c>
      <c r="Z25" s="32">
        <f>+IF(X25&lt;&gt;0,+(Y25/X25)*100,0)</f>
        <v>-100</v>
      </c>
      <c r="AA25" s="33">
        <f>+AA12+AA24</f>
        <v>118406301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348889</v>
      </c>
      <c r="D30" s="18">
        <v>348889</v>
      </c>
      <c r="E30" s="19">
        <v>433001</v>
      </c>
      <c r="F30" s="20">
        <v>433001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433001</v>
      </c>
      <c r="Y30" s="20">
        <v>-433001</v>
      </c>
      <c r="Z30" s="21">
        <v>-100</v>
      </c>
      <c r="AA30" s="22">
        <v>433001</v>
      </c>
    </row>
    <row r="31" spans="1:27" ht="13.5">
      <c r="A31" s="23" t="s">
        <v>56</v>
      </c>
      <c r="B31" s="17"/>
      <c r="C31" s="18">
        <v>213434</v>
      </c>
      <c r="D31" s="18">
        <v>213434</v>
      </c>
      <c r="E31" s="19">
        <v>263966</v>
      </c>
      <c r="F31" s="20">
        <v>263966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263966</v>
      </c>
      <c r="Y31" s="20">
        <v>-263966</v>
      </c>
      <c r="Z31" s="21">
        <v>-100</v>
      </c>
      <c r="AA31" s="22">
        <v>263966</v>
      </c>
    </row>
    <row r="32" spans="1:27" ht="13.5">
      <c r="A32" s="23" t="s">
        <v>57</v>
      </c>
      <c r="B32" s="17"/>
      <c r="C32" s="18">
        <v>26315092</v>
      </c>
      <c r="D32" s="18">
        <v>26315092</v>
      </c>
      <c r="E32" s="19">
        <v>4000000</v>
      </c>
      <c r="F32" s="20">
        <v>5200000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5200000</v>
      </c>
      <c r="Y32" s="20">
        <v>-5200000</v>
      </c>
      <c r="Z32" s="21">
        <v>-100</v>
      </c>
      <c r="AA32" s="22">
        <v>5200000</v>
      </c>
    </row>
    <row r="33" spans="1:27" ht="13.5">
      <c r="A33" s="23" t="s">
        <v>58</v>
      </c>
      <c r="B33" s="17"/>
      <c r="C33" s="18">
        <v>61914</v>
      </c>
      <c r="D33" s="18">
        <v>61914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26939329</v>
      </c>
      <c r="D34" s="29">
        <f>SUM(D29:D33)</f>
        <v>26939329</v>
      </c>
      <c r="E34" s="30">
        <f t="shared" si="3"/>
        <v>4696967</v>
      </c>
      <c r="F34" s="31">
        <f t="shared" si="3"/>
        <v>5896967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5896967</v>
      </c>
      <c r="Y34" s="31">
        <f t="shared" si="3"/>
        <v>-5896967</v>
      </c>
      <c r="Z34" s="32">
        <f>+IF(X34&lt;&gt;0,+(Y34/X34)*100,0)</f>
        <v>-100</v>
      </c>
      <c r="AA34" s="33">
        <f>SUM(AA29:AA33)</f>
        <v>5896967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687562</v>
      </c>
      <c r="D37" s="18">
        <v>687562</v>
      </c>
      <c r="E37" s="19">
        <v>499640</v>
      </c>
      <c r="F37" s="20">
        <v>499640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499640</v>
      </c>
      <c r="Y37" s="20">
        <v>-499640</v>
      </c>
      <c r="Z37" s="21">
        <v>-100</v>
      </c>
      <c r="AA37" s="22">
        <v>499640</v>
      </c>
    </row>
    <row r="38" spans="1:27" ht="13.5">
      <c r="A38" s="23" t="s">
        <v>58</v>
      </c>
      <c r="B38" s="17"/>
      <c r="C38" s="18">
        <v>1833000</v>
      </c>
      <c r="D38" s="18">
        <v>1833000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2520562</v>
      </c>
      <c r="D39" s="29">
        <f>SUM(D37:D38)</f>
        <v>2520562</v>
      </c>
      <c r="E39" s="36">
        <f t="shared" si="4"/>
        <v>499640</v>
      </c>
      <c r="F39" s="37">
        <f t="shared" si="4"/>
        <v>499640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499640</v>
      </c>
      <c r="Y39" s="37">
        <f t="shared" si="4"/>
        <v>-499640</v>
      </c>
      <c r="Z39" s="38">
        <f>+IF(X39&lt;&gt;0,+(Y39/X39)*100,0)</f>
        <v>-100</v>
      </c>
      <c r="AA39" s="39">
        <f>SUM(AA37:AA38)</f>
        <v>499640</v>
      </c>
    </row>
    <row r="40" spans="1:27" ht="13.5">
      <c r="A40" s="27" t="s">
        <v>62</v>
      </c>
      <c r="B40" s="28"/>
      <c r="C40" s="29">
        <f aca="true" t="shared" si="5" ref="C40:Y40">+C34+C39</f>
        <v>29459891</v>
      </c>
      <c r="D40" s="29">
        <f>+D34+D39</f>
        <v>29459891</v>
      </c>
      <c r="E40" s="30">
        <f t="shared" si="5"/>
        <v>5196607</v>
      </c>
      <c r="F40" s="31">
        <f t="shared" si="5"/>
        <v>6396607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6396607</v>
      </c>
      <c r="Y40" s="31">
        <f t="shared" si="5"/>
        <v>-6396607</v>
      </c>
      <c r="Z40" s="32">
        <f>+IF(X40&lt;&gt;0,+(Y40/X40)*100,0)</f>
        <v>-100</v>
      </c>
      <c r="AA40" s="33">
        <f>+AA34+AA39</f>
        <v>6396607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75226018</v>
      </c>
      <c r="D42" s="43">
        <f>+D25-D40</f>
        <v>75226018</v>
      </c>
      <c r="E42" s="44">
        <f t="shared" si="6"/>
        <v>142507704</v>
      </c>
      <c r="F42" s="45">
        <f t="shared" si="6"/>
        <v>112009694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112009694</v>
      </c>
      <c r="Y42" s="45">
        <f t="shared" si="6"/>
        <v>-112009694</v>
      </c>
      <c r="Z42" s="46">
        <f>+IF(X42&lt;&gt;0,+(Y42/X42)*100,0)</f>
        <v>-100</v>
      </c>
      <c r="AA42" s="47">
        <f>+AA25-AA40</f>
        <v>112009694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75226018</v>
      </c>
      <c r="D45" s="18">
        <v>75226018</v>
      </c>
      <c r="E45" s="19">
        <v>142507704</v>
      </c>
      <c r="F45" s="20">
        <v>112009694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112009694</v>
      </c>
      <c r="Y45" s="20">
        <v>-112009694</v>
      </c>
      <c r="Z45" s="48">
        <v>-100</v>
      </c>
      <c r="AA45" s="22">
        <v>112009694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75226018</v>
      </c>
      <c r="D48" s="51">
        <f>SUM(D45:D47)</f>
        <v>75226018</v>
      </c>
      <c r="E48" s="52">
        <f t="shared" si="7"/>
        <v>142507704</v>
      </c>
      <c r="F48" s="53">
        <f t="shared" si="7"/>
        <v>112009694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112009694</v>
      </c>
      <c r="Y48" s="53">
        <f t="shared" si="7"/>
        <v>-112009694</v>
      </c>
      <c r="Z48" s="54">
        <f>+IF(X48&lt;&gt;0,+(Y48/X48)*100,0)</f>
        <v>-100</v>
      </c>
      <c r="AA48" s="55">
        <f>SUM(AA45:AA47)</f>
        <v>112009694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312558018</v>
      </c>
      <c r="D6" s="18">
        <v>312558018</v>
      </c>
      <c r="E6" s="19">
        <v>50000000</v>
      </c>
      <c r="F6" s="20">
        <v>50000000</v>
      </c>
      <c r="G6" s="20">
        <v>607124020</v>
      </c>
      <c r="H6" s="20">
        <v>541496636</v>
      </c>
      <c r="I6" s="20">
        <v>406975456</v>
      </c>
      <c r="J6" s="20">
        <v>406975456</v>
      </c>
      <c r="K6" s="20">
        <v>324961484</v>
      </c>
      <c r="L6" s="20">
        <v>251993664</v>
      </c>
      <c r="M6" s="20">
        <v>546960777</v>
      </c>
      <c r="N6" s="20">
        <v>546960777</v>
      </c>
      <c r="O6" s="20">
        <v>393677360</v>
      </c>
      <c r="P6" s="20">
        <v>359931506</v>
      </c>
      <c r="Q6" s="20">
        <v>485665595</v>
      </c>
      <c r="R6" s="20">
        <v>485665595</v>
      </c>
      <c r="S6" s="20">
        <v>317303720</v>
      </c>
      <c r="T6" s="20">
        <v>254178070</v>
      </c>
      <c r="U6" s="20">
        <v>295332154</v>
      </c>
      <c r="V6" s="20">
        <v>295332154</v>
      </c>
      <c r="W6" s="20">
        <v>295332154</v>
      </c>
      <c r="X6" s="20">
        <v>50000000</v>
      </c>
      <c r="Y6" s="20">
        <v>245332154</v>
      </c>
      <c r="Z6" s="21">
        <v>490.66</v>
      </c>
      <c r="AA6" s="22">
        <v>50000000</v>
      </c>
    </row>
    <row r="7" spans="1:27" ht="13.5">
      <c r="A7" s="23" t="s">
        <v>34</v>
      </c>
      <c r="B7" s="17"/>
      <c r="C7" s="18">
        <v>110000000</v>
      </c>
      <c r="D7" s="18">
        <v>110000000</v>
      </c>
      <c r="E7" s="19">
        <v>220000000</v>
      </c>
      <c r="F7" s="20">
        <v>220000000</v>
      </c>
      <c r="G7" s="20"/>
      <c r="H7" s="20"/>
      <c r="I7" s="20"/>
      <c r="J7" s="20"/>
      <c r="K7" s="20"/>
      <c r="L7" s="20"/>
      <c r="M7" s="20"/>
      <c r="N7" s="20"/>
      <c r="O7" s="20">
        <v>150000000</v>
      </c>
      <c r="P7" s="20">
        <v>150000000</v>
      </c>
      <c r="Q7" s="20">
        <v>300000000</v>
      </c>
      <c r="R7" s="20">
        <v>300000000</v>
      </c>
      <c r="S7" s="20">
        <v>350000000</v>
      </c>
      <c r="T7" s="20">
        <v>350000000</v>
      </c>
      <c r="U7" s="20">
        <v>350000000</v>
      </c>
      <c r="V7" s="20">
        <v>350000000</v>
      </c>
      <c r="W7" s="20">
        <v>350000000</v>
      </c>
      <c r="X7" s="20">
        <v>220000000</v>
      </c>
      <c r="Y7" s="20">
        <v>130000000</v>
      </c>
      <c r="Z7" s="21">
        <v>59.09</v>
      </c>
      <c r="AA7" s="22">
        <v>220000000</v>
      </c>
    </row>
    <row r="8" spans="1:27" ht="13.5">
      <c r="A8" s="23" t="s">
        <v>35</v>
      </c>
      <c r="B8" s="17"/>
      <c r="C8" s="18">
        <v>352703077</v>
      </c>
      <c r="D8" s="18">
        <v>352703077</v>
      </c>
      <c r="E8" s="19">
        <v>313240796</v>
      </c>
      <c r="F8" s="20">
        <v>313240796</v>
      </c>
      <c r="G8" s="20">
        <v>503728531</v>
      </c>
      <c r="H8" s="20">
        <v>358146078</v>
      </c>
      <c r="I8" s="20">
        <v>363974230</v>
      </c>
      <c r="J8" s="20">
        <v>363974230</v>
      </c>
      <c r="K8" s="20">
        <v>377278557</v>
      </c>
      <c r="L8" s="20">
        <v>412521958</v>
      </c>
      <c r="M8" s="20">
        <v>415617760</v>
      </c>
      <c r="N8" s="20">
        <v>415617760</v>
      </c>
      <c r="O8" s="20">
        <v>420434567</v>
      </c>
      <c r="P8" s="20">
        <v>420901652</v>
      </c>
      <c r="Q8" s="20">
        <v>450608492</v>
      </c>
      <c r="R8" s="20">
        <v>450608492</v>
      </c>
      <c r="S8" s="20">
        <v>476638221</v>
      </c>
      <c r="T8" s="20">
        <v>482290875</v>
      </c>
      <c r="U8" s="20">
        <v>486221071</v>
      </c>
      <c r="V8" s="20">
        <v>486221071</v>
      </c>
      <c r="W8" s="20">
        <v>486221071</v>
      </c>
      <c r="X8" s="20">
        <v>313240796</v>
      </c>
      <c r="Y8" s="20">
        <v>172980275</v>
      </c>
      <c r="Z8" s="21">
        <v>55.22</v>
      </c>
      <c r="AA8" s="22">
        <v>313240796</v>
      </c>
    </row>
    <row r="9" spans="1:27" ht="13.5">
      <c r="A9" s="23" t="s">
        <v>36</v>
      </c>
      <c r="B9" s="17"/>
      <c r="C9" s="18">
        <v>65498591</v>
      </c>
      <c r="D9" s="18">
        <v>65498591</v>
      </c>
      <c r="E9" s="19">
        <v>45000000</v>
      </c>
      <c r="F9" s="20">
        <v>45000000</v>
      </c>
      <c r="G9" s="20">
        <v>21704456</v>
      </c>
      <c r="H9" s="20">
        <v>34213390</v>
      </c>
      <c r="I9" s="20">
        <v>28887143</v>
      </c>
      <c r="J9" s="20">
        <v>28887143</v>
      </c>
      <c r="K9" s="20">
        <v>25913759</v>
      </c>
      <c r="L9" s="20">
        <v>27926968</v>
      </c>
      <c r="M9" s="20">
        <v>44273737</v>
      </c>
      <c r="N9" s="20">
        <v>44273737</v>
      </c>
      <c r="O9" s="20">
        <v>38350827</v>
      </c>
      <c r="P9" s="20">
        <v>33160574</v>
      </c>
      <c r="Q9" s="20">
        <v>76484867</v>
      </c>
      <c r="R9" s="20">
        <v>76484867</v>
      </c>
      <c r="S9" s="20">
        <v>75621372</v>
      </c>
      <c r="T9" s="20">
        <v>81185852</v>
      </c>
      <c r="U9" s="20">
        <v>96383641</v>
      </c>
      <c r="V9" s="20">
        <v>96383641</v>
      </c>
      <c r="W9" s="20">
        <v>96383641</v>
      </c>
      <c r="X9" s="20">
        <v>45000000</v>
      </c>
      <c r="Y9" s="20">
        <v>51383641</v>
      </c>
      <c r="Z9" s="21">
        <v>114.19</v>
      </c>
      <c r="AA9" s="22">
        <v>45000000</v>
      </c>
    </row>
    <row r="10" spans="1:27" ht="13.5">
      <c r="A10" s="23" t="s">
        <v>37</v>
      </c>
      <c r="B10" s="17"/>
      <c r="C10" s="18">
        <v>6783385</v>
      </c>
      <c r="D10" s="18">
        <v>6783385</v>
      </c>
      <c r="E10" s="19">
        <v>6879000</v>
      </c>
      <c r="F10" s="20">
        <v>6879000</v>
      </c>
      <c r="G10" s="24"/>
      <c r="H10" s="24"/>
      <c r="I10" s="24"/>
      <c r="J10" s="20"/>
      <c r="K10" s="24"/>
      <c r="L10" s="24"/>
      <c r="M10" s="20">
        <v>6783385</v>
      </c>
      <c r="N10" s="24">
        <v>6783385</v>
      </c>
      <c r="O10" s="24">
        <v>6783385</v>
      </c>
      <c r="P10" s="24">
        <v>6783385</v>
      </c>
      <c r="Q10" s="20">
        <v>6783385</v>
      </c>
      <c r="R10" s="24">
        <v>6783385</v>
      </c>
      <c r="S10" s="24">
        <v>6783385</v>
      </c>
      <c r="T10" s="20">
        <v>6783385</v>
      </c>
      <c r="U10" s="24">
        <v>6593141</v>
      </c>
      <c r="V10" s="24">
        <v>6593141</v>
      </c>
      <c r="W10" s="24">
        <v>6593141</v>
      </c>
      <c r="X10" s="20">
        <v>6879000</v>
      </c>
      <c r="Y10" s="24">
        <v>-285859</v>
      </c>
      <c r="Z10" s="25">
        <v>-4.16</v>
      </c>
      <c r="AA10" s="26">
        <v>6879000</v>
      </c>
    </row>
    <row r="11" spans="1:27" ht="13.5">
      <c r="A11" s="23" t="s">
        <v>38</v>
      </c>
      <c r="B11" s="17"/>
      <c r="C11" s="18">
        <v>40386116</v>
      </c>
      <c r="D11" s="18">
        <v>40386116</v>
      </c>
      <c r="E11" s="19">
        <v>55000000</v>
      </c>
      <c r="F11" s="20">
        <v>55000000</v>
      </c>
      <c r="G11" s="20">
        <v>53421422</v>
      </c>
      <c r="H11" s="20">
        <v>55965184</v>
      </c>
      <c r="I11" s="20">
        <v>59568326</v>
      </c>
      <c r="J11" s="20">
        <v>59568326</v>
      </c>
      <c r="K11" s="20">
        <v>62394646</v>
      </c>
      <c r="L11" s="20">
        <v>66268632</v>
      </c>
      <c r="M11" s="20">
        <v>52733193</v>
      </c>
      <c r="N11" s="20">
        <v>52733193</v>
      </c>
      <c r="O11" s="20">
        <v>50671540</v>
      </c>
      <c r="P11" s="20">
        <v>51302373</v>
      </c>
      <c r="Q11" s="20">
        <v>50615186</v>
      </c>
      <c r="R11" s="20">
        <v>50615186</v>
      </c>
      <c r="S11" s="20">
        <v>49875415</v>
      </c>
      <c r="T11" s="20">
        <v>48560358</v>
      </c>
      <c r="U11" s="20">
        <v>48560358</v>
      </c>
      <c r="V11" s="20">
        <v>48560358</v>
      </c>
      <c r="W11" s="20">
        <v>48560358</v>
      </c>
      <c r="X11" s="20">
        <v>55000000</v>
      </c>
      <c r="Y11" s="20">
        <v>-6439642</v>
      </c>
      <c r="Z11" s="21">
        <v>-11.71</v>
      </c>
      <c r="AA11" s="22">
        <v>55000000</v>
      </c>
    </row>
    <row r="12" spans="1:27" ht="13.5">
      <c r="A12" s="27" t="s">
        <v>39</v>
      </c>
      <c r="B12" s="28"/>
      <c r="C12" s="29">
        <f aca="true" t="shared" si="0" ref="C12:Y12">SUM(C6:C11)</f>
        <v>887929187</v>
      </c>
      <c r="D12" s="29">
        <f>SUM(D6:D11)</f>
        <v>887929187</v>
      </c>
      <c r="E12" s="30">
        <f t="shared" si="0"/>
        <v>690119796</v>
      </c>
      <c r="F12" s="31">
        <f t="shared" si="0"/>
        <v>690119796</v>
      </c>
      <c r="G12" s="31">
        <f t="shared" si="0"/>
        <v>1185978429</v>
      </c>
      <c r="H12" s="31">
        <f t="shared" si="0"/>
        <v>989821288</v>
      </c>
      <c r="I12" s="31">
        <f t="shared" si="0"/>
        <v>859405155</v>
      </c>
      <c r="J12" s="31">
        <f t="shared" si="0"/>
        <v>859405155</v>
      </c>
      <c r="K12" s="31">
        <f t="shared" si="0"/>
        <v>790548446</v>
      </c>
      <c r="L12" s="31">
        <f t="shared" si="0"/>
        <v>758711222</v>
      </c>
      <c r="M12" s="31">
        <f t="shared" si="0"/>
        <v>1066368852</v>
      </c>
      <c r="N12" s="31">
        <f t="shared" si="0"/>
        <v>1066368852</v>
      </c>
      <c r="O12" s="31">
        <f t="shared" si="0"/>
        <v>1059917679</v>
      </c>
      <c r="P12" s="31">
        <f t="shared" si="0"/>
        <v>1022079490</v>
      </c>
      <c r="Q12" s="31">
        <f t="shared" si="0"/>
        <v>1370157525</v>
      </c>
      <c r="R12" s="31">
        <f t="shared" si="0"/>
        <v>1370157525</v>
      </c>
      <c r="S12" s="31">
        <f t="shared" si="0"/>
        <v>1276222113</v>
      </c>
      <c r="T12" s="31">
        <f t="shared" si="0"/>
        <v>1222998540</v>
      </c>
      <c r="U12" s="31">
        <f t="shared" si="0"/>
        <v>1283090365</v>
      </c>
      <c r="V12" s="31">
        <f t="shared" si="0"/>
        <v>1283090365</v>
      </c>
      <c r="W12" s="31">
        <f t="shared" si="0"/>
        <v>1283090365</v>
      </c>
      <c r="X12" s="31">
        <f t="shared" si="0"/>
        <v>690119796</v>
      </c>
      <c r="Y12" s="31">
        <f t="shared" si="0"/>
        <v>592970569</v>
      </c>
      <c r="Z12" s="32">
        <f>+IF(X12&lt;&gt;0,+(Y12/X12)*100,0)</f>
        <v>85.92284592282584</v>
      </c>
      <c r="AA12" s="33">
        <f>SUM(AA6:AA11)</f>
        <v>690119796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9215758</v>
      </c>
      <c r="D15" s="18">
        <v>9215758</v>
      </c>
      <c r="E15" s="19">
        <v>6093000</v>
      </c>
      <c r="F15" s="20">
        <v>6093000</v>
      </c>
      <c r="G15" s="20">
        <v>15955484</v>
      </c>
      <c r="H15" s="20">
        <v>15911517</v>
      </c>
      <c r="I15" s="20">
        <v>15343993</v>
      </c>
      <c r="J15" s="20">
        <v>15343993</v>
      </c>
      <c r="K15" s="20">
        <v>15328359</v>
      </c>
      <c r="L15" s="20">
        <v>15312607</v>
      </c>
      <c r="M15" s="20">
        <v>8513352</v>
      </c>
      <c r="N15" s="20">
        <v>8513352</v>
      </c>
      <c r="O15" s="20">
        <v>8497364</v>
      </c>
      <c r="P15" s="20">
        <v>15264640</v>
      </c>
      <c r="Q15" s="20">
        <v>7214738</v>
      </c>
      <c r="R15" s="20">
        <v>7214738</v>
      </c>
      <c r="S15" s="20">
        <v>7214392</v>
      </c>
      <c r="T15" s="20">
        <v>7214039</v>
      </c>
      <c r="U15" s="20">
        <v>7214039</v>
      </c>
      <c r="V15" s="20">
        <v>7214039</v>
      </c>
      <c r="W15" s="20">
        <v>7214039</v>
      </c>
      <c r="X15" s="20">
        <v>6093000</v>
      </c>
      <c r="Y15" s="20">
        <v>1121039</v>
      </c>
      <c r="Z15" s="21">
        <v>18.4</v>
      </c>
      <c r="AA15" s="22">
        <v>6093000</v>
      </c>
    </row>
    <row r="16" spans="1:27" ht="13.5">
      <c r="A16" s="23" t="s">
        <v>42</v>
      </c>
      <c r="B16" s="17"/>
      <c r="C16" s="18">
        <v>67217189</v>
      </c>
      <c r="D16" s="18">
        <v>67217189</v>
      </c>
      <c r="E16" s="19">
        <v>58999800</v>
      </c>
      <c r="F16" s="20">
        <v>58999800</v>
      </c>
      <c r="G16" s="24">
        <v>168999800</v>
      </c>
      <c r="H16" s="24">
        <v>168999800</v>
      </c>
      <c r="I16" s="24">
        <v>208999800</v>
      </c>
      <c r="J16" s="20">
        <v>208999800</v>
      </c>
      <c r="K16" s="24">
        <v>208999800</v>
      </c>
      <c r="L16" s="24">
        <v>208999800</v>
      </c>
      <c r="M16" s="20">
        <v>83999800</v>
      </c>
      <c r="N16" s="24">
        <v>83999800</v>
      </c>
      <c r="O16" s="24">
        <v>58999800</v>
      </c>
      <c r="P16" s="24">
        <v>58999800</v>
      </c>
      <c r="Q16" s="20">
        <v>58999800</v>
      </c>
      <c r="R16" s="24">
        <v>58999800</v>
      </c>
      <c r="S16" s="24">
        <v>58999800</v>
      </c>
      <c r="T16" s="20">
        <v>58999800</v>
      </c>
      <c r="U16" s="24">
        <v>58999800</v>
      </c>
      <c r="V16" s="24">
        <v>58999800</v>
      </c>
      <c r="W16" s="24">
        <v>58999800</v>
      </c>
      <c r="X16" s="20">
        <v>58999800</v>
      </c>
      <c r="Y16" s="24"/>
      <c r="Z16" s="25"/>
      <c r="AA16" s="26">
        <v>58999800</v>
      </c>
    </row>
    <row r="17" spans="1:27" ht="13.5">
      <c r="A17" s="23" t="s">
        <v>43</v>
      </c>
      <c r="B17" s="17"/>
      <c r="C17" s="18">
        <v>600170448</v>
      </c>
      <c r="D17" s="18">
        <v>600170448</v>
      </c>
      <c r="E17" s="19">
        <v>234602329</v>
      </c>
      <c r="F17" s="20">
        <v>234602329</v>
      </c>
      <c r="G17" s="20">
        <v>234602329</v>
      </c>
      <c r="H17" s="20">
        <v>544972448</v>
      </c>
      <c r="I17" s="20">
        <v>544972448</v>
      </c>
      <c r="J17" s="20">
        <v>544972448</v>
      </c>
      <c r="K17" s="20">
        <v>544972448</v>
      </c>
      <c r="L17" s="20">
        <v>544972448</v>
      </c>
      <c r="M17" s="20">
        <v>600170448</v>
      </c>
      <c r="N17" s="20">
        <v>600170448</v>
      </c>
      <c r="O17" s="20">
        <v>600170448</v>
      </c>
      <c r="P17" s="20">
        <v>600170448</v>
      </c>
      <c r="Q17" s="20">
        <v>600170448</v>
      </c>
      <c r="R17" s="20">
        <v>600170448</v>
      </c>
      <c r="S17" s="20">
        <v>600170448</v>
      </c>
      <c r="T17" s="20">
        <v>600170448</v>
      </c>
      <c r="U17" s="20">
        <v>600170448</v>
      </c>
      <c r="V17" s="20">
        <v>600170448</v>
      </c>
      <c r="W17" s="20">
        <v>600170448</v>
      </c>
      <c r="X17" s="20">
        <v>234602329</v>
      </c>
      <c r="Y17" s="20">
        <v>365568119</v>
      </c>
      <c r="Z17" s="21">
        <v>155.82</v>
      </c>
      <c r="AA17" s="22">
        <v>234602329</v>
      </c>
    </row>
    <row r="18" spans="1:27" ht="13.5">
      <c r="A18" s="23" t="s">
        <v>44</v>
      </c>
      <c r="B18" s="17"/>
      <c r="C18" s="18"/>
      <c r="D18" s="18"/>
      <c r="E18" s="19">
        <v>8217389</v>
      </c>
      <c r="F18" s="20">
        <v>8217389</v>
      </c>
      <c r="G18" s="20">
        <v>8217389</v>
      </c>
      <c r="H18" s="20">
        <v>8217389</v>
      </c>
      <c r="I18" s="20">
        <v>8217389</v>
      </c>
      <c r="J18" s="20">
        <v>8217389</v>
      </c>
      <c r="K18" s="20">
        <v>8217389</v>
      </c>
      <c r="L18" s="20">
        <v>8217389</v>
      </c>
      <c r="M18" s="20">
        <v>8217389</v>
      </c>
      <c r="N18" s="20">
        <v>8217389</v>
      </c>
      <c r="O18" s="20">
        <v>8217389</v>
      </c>
      <c r="P18" s="20">
        <v>8217389</v>
      </c>
      <c r="Q18" s="20">
        <v>8217389</v>
      </c>
      <c r="R18" s="20">
        <v>8217389</v>
      </c>
      <c r="S18" s="20">
        <v>8217389</v>
      </c>
      <c r="T18" s="20">
        <v>8217389</v>
      </c>
      <c r="U18" s="20">
        <v>8217389</v>
      </c>
      <c r="V18" s="20">
        <v>8217389</v>
      </c>
      <c r="W18" s="20">
        <v>8217389</v>
      </c>
      <c r="X18" s="20">
        <v>8217389</v>
      </c>
      <c r="Y18" s="20"/>
      <c r="Z18" s="21"/>
      <c r="AA18" s="22">
        <v>8217389</v>
      </c>
    </row>
    <row r="19" spans="1:27" ht="13.5">
      <c r="A19" s="23" t="s">
        <v>45</v>
      </c>
      <c r="B19" s="17"/>
      <c r="C19" s="18">
        <v>7366986623</v>
      </c>
      <c r="D19" s="18">
        <v>7366986623</v>
      </c>
      <c r="E19" s="19">
        <v>6767037859</v>
      </c>
      <c r="F19" s="20">
        <v>7035965859</v>
      </c>
      <c r="G19" s="20">
        <v>5476469695</v>
      </c>
      <c r="H19" s="20">
        <v>7026134933</v>
      </c>
      <c r="I19" s="20">
        <v>7072726496</v>
      </c>
      <c r="J19" s="20">
        <v>7072726496</v>
      </c>
      <c r="K19" s="20">
        <v>7183149225</v>
      </c>
      <c r="L19" s="20">
        <v>7237603590</v>
      </c>
      <c r="M19" s="20">
        <v>7493656789</v>
      </c>
      <c r="N19" s="20">
        <v>7493656789</v>
      </c>
      <c r="O19" s="20">
        <v>7036544723</v>
      </c>
      <c r="P19" s="20">
        <v>7106286190</v>
      </c>
      <c r="Q19" s="20">
        <v>7937687746</v>
      </c>
      <c r="R19" s="20">
        <v>7937687746</v>
      </c>
      <c r="S19" s="20">
        <v>7982705596</v>
      </c>
      <c r="T19" s="20">
        <v>8055864839</v>
      </c>
      <c r="U19" s="20">
        <v>8257286019</v>
      </c>
      <c r="V19" s="20">
        <v>8257286019</v>
      </c>
      <c r="W19" s="20">
        <v>8257286019</v>
      </c>
      <c r="X19" s="20">
        <v>7035965859</v>
      </c>
      <c r="Y19" s="20">
        <v>1221320160</v>
      </c>
      <c r="Z19" s="21">
        <v>17.36</v>
      </c>
      <c r="AA19" s="22">
        <v>7035965859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16633000</v>
      </c>
      <c r="D21" s="18">
        <v>16633000</v>
      </c>
      <c r="E21" s="19">
        <v>13965349</v>
      </c>
      <c r="F21" s="20">
        <v>13965349</v>
      </c>
      <c r="G21" s="20"/>
      <c r="H21" s="20"/>
      <c r="I21" s="20"/>
      <c r="J21" s="20"/>
      <c r="K21" s="20"/>
      <c r="L21" s="20"/>
      <c r="M21" s="20">
        <v>16633000</v>
      </c>
      <c r="N21" s="20">
        <v>16633000</v>
      </c>
      <c r="O21" s="20">
        <v>16633000</v>
      </c>
      <c r="P21" s="20">
        <v>16633000</v>
      </c>
      <c r="Q21" s="20">
        <v>16633000</v>
      </c>
      <c r="R21" s="20">
        <v>16633000</v>
      </c>
      <c r="S21" s="20">
        <v>16633000</v>
      </c>
      <c r="T21" s="20">
        <v>16633000</v>
      </c>
      <c r="U21" s="20">
        <v>16633000</v>
      </c>
      <c r="V21" s="20">
        <v>16633000</v>
      </c>
      <c r="W21" s="20">
        <v>16633000</v>
      </c>
      <c r="X21" s="20">
        <v>13965349</v>
      </c>
      <c r="Y21" s="20">
        <v>2667651</v>
      </c>
      <c r="Z21" s="21">
        <v>19.1</v>
      </c>
      <c r="AA21" s="22">
        <v>13965349</v>
      </c>
    </row>
    <row r="22" spans="1:27" ht="13.5">
      <c r="A22" s="23" t="s">
        <v>48</v>
      </c>
      <c r="B22" s="17"/>
      <c r="C22" s="18">
        <v>4475818</v>
      </c>
      <c r="D22" s="18">
        <v>4475818</v>
      </c>
      <c r="E22" s="19">
        <v>17834303</v>
      </c>
      <c r="F22" s="20">
        <v>17834303</v>
      </c>
      <c r="G22" s="20"/>
      <c r="H22" s="20"/>
      <c r="I22" s="20"/>
      <c r="J22" s="20"/>
      <c r="K22" s="20"/>
      <c r="L22" s="20"/>
      <c r="M22" s="20">
        <v>4475818</v>
      </c>
      <c r="N22" s="20">
        <v>4475818</v>
      </c>
      <c r="O22" s="20">
        <v>4475818</v>
      </c>
      <c r="P22" s="20">
        <v>4475818</v>
      </c>
      <c r="Q22" s="20">
        <v>4475818</v>
      </c>
      <c r="R22" s="20">
        <v>4475818</v>
      </c>
      <c r="S22" s="20">
        <v>4475818</v>
      </c>
      <c r="T22" s="20">
        <v>4475818</v>
      </c>
      <c r="U22" s="20">
        <v>4475818</v>
      </c>
      <c r="V22" s="20">
        <v>4475818</v>
      </c>
      <c r="W22" s="20">
        <v>4475818</v>
      </c>
      <c r="X22" s="20">
        <v>17834303</v>
      </c>
      <c r="Y22" s="20">
        <v>-13358485</v>
      </c>
      <c r="Z22" s="21">
        <v>-74.9</v>
      </c>
      <c r="AA22" s="22">
        <v>17834303</v>
      </c>
    </row>
    <row r="23" spans="1:27" ht="13.5">
      <c r="A23" s="23" t="s">
        <v>49</v>
      </c>
      <c r="B23" s="17"/>
      <c r="C23" s="18">
        <v>3671704</v>
      </c>
      <c r="D23" s="18">
        <v>3671704</v>
      </c>
      <c r="E23" s="19">
        <v>11145452</v>
      </c>
      <c r="F23" s="20">
        <v>11145452</v>
      </c>
      <c r="G23" s="24"/>
      <c r="H23" s="24"/>
      <c r="I23" s="24"/>
      <c r="J23" s="20"/>
      <c r="K23" s="24"/>
      <c r="L23" s="24"/>
      <c r="M23" s="20">
        <v>3671704</v>
      </c>
      <c r="N23" s="24">
        <v>3671704</v>
      </c>
      <c r="O23" s="24">
        <v>3671704</v>
      </c>
      <c r="P23" s="24">
        <v>3671704</v>
      </c>
      <c r="Q23" s="20">
        <v>3671704</v>
      </c>
      <c r="R23" s="24">
        <v>3671704</v>
      </c>
      <c r="S23" s="24">
        <v>3671704</v>
      </c>
      <c r="T23" s="20">
        <v>3671704</v>
      </c>
      <c r="U23" s="24">
        <v>3671704</v>
      </c>
      <c r="V23" s="24">
        <v>3671704</v>
      </c>
      <c r="W23" s="24">
        <v>3671704</v>
      </c>
      <c r="X23" s="20">
        <v>11145452</v>
      </c>
      <c r="Y23" s="24">
        <v>-7473748</v>
      </c>
      <c r="Z23" s="25">
        <v>-67.06</v>
      </c>
      <c r="AA23" s="26">
        <v>11145452</v>
      </c>
    </row>
    <row r="24" spans="1:27" ht="13.5">
      <c r="A24" s="27" t="s">
        <v>50</v>
      </c>
      <c r="B24" s="35"/>
      <c r="C24" s="29">
        <f aca="true" t="shared" si="1" ref="C24:Y24">SUM(C15:C23)</f>
        <v>8068370540</v>
      </c>
      <c r="D24" s="29">
        <f>SUM(D15:D23)</f>
        <v>8068370540</v>
      </c>
      <c r="E24" s="36">
        <f t="shared" si="1"/>
        <v>7117895481</v>
      </c>
      <c r="F24" s="37">
        <f t="shared" si="1"/>
        <v>7386823481</v>
      </c>
      <c r="G24" s="37">
        <f t="shared" si="1"/>
        <v>5904244697</v>
      </c>
      <c r="H24" s="37">
        <f t="shared" si="1"/>
        <v>7764236087</v>
      </c>
      <c r="I24" s="37">
        <f t="shared" si="1"/>
        <v>7850260126</v>
      </c>
      <c r="J24" s="37">
        <f t="shared" si="1"/>
        <v>7850260126</v>
      </c>
      <c r="K24" s="37">
        <f t="shared" si="1"/>
        <v>7960667221</v>
      </c>
      <c r="L24" s="37">
        <f t="shared" si="1"/>
        <v>8015105834</v>
      </c>
      <c r="M24" s="37">
        <f t="shared" si="1"/>
        <v>8219338300</v>
      </c>
      <c r="N24" s="37">
        <f t="shared" si="1"/>
        <v>8219338300</v>
      </c>
      <c r="O24" s="37">
        <f t="shared" si="1"/>
        <v>7737210246</v>
      </c>
      <c r="P24" s="37">
        <f t="shared" si="1"/>
        <v>7813718989</v>
      </c>
      <c r="Q24" s="37">
        <f t="shared" si="1"/>
        <v>8637070643</v>
      </c>
      <c r="R24" s="37">
        <f t="shared" si="1"/>
        <v>8637070643</v>
      </c>
      <c r="S24" s="37">
        <f t="shared" si="1"/>
        <v>8682088147</v>
      </c>
      <c r="T24" s="37">
        <f t="shared" si="1"/>
        <v>8755247037</v>
      </c>
      <c r="U24" s="37">
        <f t="shared" si="1"/>
        <v>8956668217</v>
      </c>
      <c r="V24" s="37">
        <f t="shared" si="1"/>
        <v>8956668217</v>
      </c>
      <c r="W24" s="37">
        <f t="shared" si="1"/>
        <v>8956668217</v>
      </c>
      <c r="X24" s="37">
        <f t="shared" si="1"/>
        <v>7386823481</v>
      </c>
      <c r="Y24" s="37">
        <f t="shared" si="1"/>
        <v>1569844736</v>
      </c>
      <c r="Z24" s="38">
        <f>+IF(X24&lt;&gt;0,+(Y24/X24)*100,0)</f>
        <v>21.251959520054488</v>
      </c>
      <c r="AA24" s="39">
        <f>SUM(AA15:AA23)</f>
        <v>7386823481</v>
      </c>
    </row>
    <row r="25" spans="1:27" ht="13.5">
      <c r="A25" s="27" t="s">
        <v>51</v>
      </c>
      <c r="B25" s="28"/>
      <c r="C25" s="29">
        <f aca="true" t="shared" si="2" ref="C25:Y25">+C12+C24</f>
        <v>8956299727</v>
      </c>
      <c r="D25" s="29">
        <f>+D12+D24</f>
        <v>8956299727</v>
      </c>
      <c r="E25" s="30">
        <f t="shared" si="2"/>
        <v>7808015277</v>
      </c>
      <c r="F25" s="31">
        <f t="shared" si="2"/>
        <v>8076943277</v>
      </c>
      <c r="G25" s="31">
        <f t="shared" si="2"/>
        <v>7090223126</v>
      </c>
      <c r="H25" s="31">
        <f t="shared" si="2"/>
        <v>8754057375</v>
      </c>
      <c r="I25" s="31">
        <f t="shared" si="2"/>
        <v>8709665281</v>
      </c>
      <c r="J25" s="31">
        <f t="shared" si="2"/>
        <v>8709665281</v>
      </c>
      <c r="K25" s="31">
        <f t="shared" si="2"/>
        <v>8751215667</v>
      </c>
      <c r="L25" s="31">
        <f t="shared" si="2"/>
        <v>8773817056</v>
      </c>
      <c r="M25" s="31">
        <f t="shared" si="2"/>
        <v>9285707152</v>
      </c>
      <c r="N25" s="31">
        <f t="shared" si="2"/>
        <v>9285707152</v>
      </c>
      <c r="O25" s="31">
        <f t="shared" si="2"/>
        <v>8797127925</v>
      </c>
      <c r="P25" s="31">
        <f t="shared" si="2"/>
        <v>8835798479</v>
      </c>
      <c r="Q25" s="31">
        <f t="shared" si="2"/>
        <v>10007228168</v>
      </c>
      <c r="R25" s="31">
        <f t="shared" si="2"/>
        <v>10007228168</v>
      </c>
      <c r="S25" s="31">
        <f t="shared" si="2"/>
        <v>9958310260</v>
      </c>
      <c r="T25" s="31">
        <f t="shared" si="2"/>
        <v>9978245577</v>
      </c>
      <c r="U25" s="31">
        <f t="shared" si="2"/>
        <v>10239758582</v>
      </c>
      <c r="V25" s="31">
        <f t="shared" si="2"/>
        <v>10239758582</v>
      </c>
      <c r="W25" s="31">
        <f t="shared" si="2"/>
        <v>10239758582</v>
      </c>
      <c r="X25" s="31">
        <f t="shared" si="2"/>
        <v>8076943277</v>
      </c>
      <c r="Y25" s="31">
        <f t="shared" si="2"/>
        <v>2162815305</v>
      </c>
      <c r="Z25" s="32">
        <f>+IF(X25&lt;&gt;0,+(Y25/X25)*100,0)</f>
        <v>26.777646330126633</v>
      </c>
      <c r="AA25" s="33">
        <f>+AA12+AA24</f>
        <v>8076943277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70881979</v>
      </c>
      <c r="D30" s="18">
        <v>70881979</v>
      </c>
      <c r="E30" s="19">
        <v>36805952</v>
      </c>
      <c r="F30" s="20">
        <v>36805952</v>
      </c>
      <c r="G30" s="20"/>
      <c r="H30" s="20"/>
      <c r="I30" s="20"/>
      <c r="J30" s="20"/>
      <c r="K30" s="20"/>
      <c r="L30" s="20"/>
      <c r="M30" s="20"/>
      <c r="N30" s="20"/>
      <c r="O30" s="20">
        <v>36805952</v>
      </c>
      <c r="P30" s="20">
        <v>36805952</v>
      </c>
      <c r="Q30" s="20">
        <v>36805952</v>
      </c>
      <c r="R30" s="20">
        <v>36805952</v>
      </c>
      <c r="S30" s="20">
        <v>36805952</v>
      </c>
      <c r="T30" s="20">
        <v>36805952</v>
      </c>
      <c r="U30" s="20">
        <v>36805952</v>
      </c>
      <c r="V30" s="20">
        <v>36805952</v>
      </c>
      <c r="W30" s="20">
        <v>36805952</v>
      </c>
      <c r="X30" s="20">
        <v>36805952</v>
      </c>
      <c r="Y30" s="20"/>
      <c r="Z30" s="21"/>
      <c r="AA30" s="22">
        <v>36805952</v>
      </c>
    </row>
    <row r="31" spans="1:27" ht="13.5">
      <c r="A31" s="23" t="s">
        <v>56</v>
      </c>
      <c r="B31" s="17"/>
      <c r="C31" s="18">
        <v>65650273</v>
      </c>
      <c r="D31" s="18">
        <v>65650273</v>
      </c>
      <c r="E31" s="19">
        <v>65288000</v>
      </c>
      <c r="F31" s="20">
        <v>65288000</v>
      </c>
      <c r="G31" s="20">
        <v>65836935</v>
      </c>
      <c r="H31" s="20">
        <v>66017579</v>
      </c>
      <c r="I31" s="20">
        <v>66180564</v>
      </c>
      <c r="J31" s="20">
        <v>66180564</v>
      </c>
      <c r="K31" s="20">
        <v>66353401</v>
      </c>
      <c r="L31" s="20">
        <v>66488265</v>
      </c>
      <c r="M31" s="20">
        <v>66555884</v>
      </c>
      <c r="N31" s="20">
        <v>66555884</v>
      </c>
      <c r="O31" s="20">
        <v>66555884</v>
      </c>
      <c r="P31" s="20">
        <v>66634075</v>
      </c>
      <c r="Q31" s="20">
        <v>66976444</v>
      </c>
      <c r="R31" s="20">
        <v>66976444</v>
      </c>
      <c r="S31" s="20">
        <v>67016162</v>
      </c>
      <c r="T31" s="20">
        <v>67183973</v>
      </c>
      <c r="U31" s="20">
        <v>67216275</v>
      </c>
      <c r="V31" s="20">
        <v>67216275</v>
      </c>
      <c r="W31" s="20">
        <v>67216275</v>
      </c>
      <c r="X31" s="20">
        <v>65288000</v>
      </c>
      <c r="Y31" s="20">
        <v>1928275</v>
      </c>
      <c r="Z31" s="21">
        <v>2.95</v>
      </c>
      <c r="AA31" s="22">
        <v>65288000</v>
      </c>
    </row>
    <row r="32" spans="1:27" ht="13.5">
      <c r="A32" s="23" t="s">
        <v>57</v>
      </c>
      <c r="B32" s="17"/>
      <c r="C32" s="18">
        <v>588111413</v>
      </c>
      <c r="D32" s="18">
        <v>588111413</v>
      </c>
      <c r="E32" s="19">
        <v>407661500</v>
      </c>
      <c r="F32" s="20">
        <v>407661500</v>
      </c>
      <c r="G32" s="20">
        <v>541731852</v>
      </c>
      <c r="H32" s="20">
        <v>523653920</v>
      </c>
      <c r="I32" s="20">
        <v>490819399</v>
      </c>
      <c r="J32" s="20">
        <v>490819399</v>
      </c>
      <c r="K32" s="20">
        <v>502442796</v>
      </c>
      <c r="L32" s="20">
        <v>521903621</v>
      </c>
      <c r="M32" s="20">
        <v>493662790</v>
      </c>
      <c r="N32" s="20">
        <v>493662790</v>
      </c>
      <c r="O32" s="20">
        <v>495255957</v>
      </c>
      <c r="P32" s="20">
        <v>497031216</v>
      </c>
      <c r="Q32" s="20">
        <v>585594014</v>
      </c>
      <c r="R32" s="20">
        <v>585594014</v>
      </c>
      <c r="S32" s="20">
        <v>646372247</v>
      </c>
      <c r="T32" s="20">
        <v>744846016</v>
      </c>
      <c r="U32" s="20">
        <v>820504153</v>
      </c>
      <c r="V32" s="20">
        <v>820504153</v>
      </c>
      <c r="W32" s="20">
        <v>820504153</v>
      </c>
      <c r="X32" s="20">
        <v>407661500</v>
      </c>
      <c r="Y32" s="20">
        <v>412842653</v>
      </c>
      <c r="Z32" s="21">
        <v>101.27</v>
      </c>
      <c r="AA32" s="22">
        <v>407661500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>
        <v>190252135</v>
      </c>
      <c r="J33" s="20">
        <v>190252135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724643665</v>
      </c>
      <c r="D34" s="29">
        <f>SUM(D29:D33)</f>
        <v>724643665</v>
      </c>
      <c r="E34" s="30">
        <f t="shared" si="3"/>
        <v>509755452</v>
      </c>
      <c r="F34" s="31">
        <f t="shared" si="3"/>
        <v>509755452</v>
      </c>
      <c r="G34" s="31">
        <f t="shared" si="3"/>
        <v>607568787</v>
      </c>
      <c r="H34" s="31">
        <f t="shared" si="3"/>
        <v>589671499</v>
      </c>
      <c r="I34" s="31">
        <f t="shared" si="3"/>
        <v>747252098</v>
      </c>
      <c r="J34" s="31">
        <f t="shared" si="3"/>
        <v>747252098</v>
      </c>
      <c r="K34" s="31">
        <f t="shared" si="3"/>
        <v>568796197</v>
      </c>
      <c r="L34" s="31">
        <f t="shared" si="3"/>
        <v>588391886</v>
      </c>
      <c r="M34" s="31">
        <f t="shared" si="3"/>
        <v>560218674</v>
      </c>
      <c r="N34" s="31">
        <f t="shared" si="3"/>
        <v>560218674</v>
      </c>
      <c r="O34" s="31">
        <f t="shared" si="3"/>
        <v>598617793</v>
      </c>
      <c r="P34" s="31">
        <f t="shared" si="3"/>
        <v>600471243</v>
      </c>
      <c r="Q34" s="31">
        <f t="shared" si="3"/>
        <v>689376410</v>
      </c>
      <c r="R34" s="31">
        <f t="shared" si="3"/>
        <v>689376410</v>
      </c>
      <c r="S34" s="31">
        <f t="shared" si="3"/>
        <v>750194361</v>
      </c>
      <c r="T34" s="31">
        <f t="shared" si="3"/>
        <v>848835941</v>
      </c>
      <c r="U34" s="31">
        <f t="shared" si="3"/>
        <v>924526380</v>
      </c>
      <c r="V34" s="31">
        <f t="shared" si="3"/>
        <v>924526380</v>
      </c>
      <c r="W34" s="31">
        <f t="shared" si="3"/>
        <v>924526380</v>
      </c>
      <c r="X34" s="31">
        <f t="shared" si="3"/>
        <v>509755452</v>
      </c>
      <c r="Y34" s="31">
        <f t="shared" si="3"/>
        <v>414770928</v>
      </c>
      <c r="Z34" s="32">
        <f>+IF(X34&lt;&gt;0,+(Y34/X34)*100,0)</f>
        <v>81.36664872786884</v>
      </c>
      <c r="AA34" s="33">
        <f>SUM(AA29:AA33)</f>
        <v>509755452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298785945</v>
      </c>
      <c r="D37" s="18">
        <v>298785945</v>
      </c>
      <c r="E37" s="19">
        <v>188591056</v>
      </c>
      <c r="F37" s="20">
        <v>188591056</v>
      </c>
      <c r="G37" s="20">
        <v>285961878</v>
      </c>
      <c r="H37" s="20">
        <v>380880502</v>
      </c>
      <c r="I37" s="20">
        <v>380880502</v>
      </c>
      <c r="J37" s="20">
        <v>380880502</v>
      </c>
      <c r="K37" s="20">
        <v>380880502</v>
      </c>
      <c r="L37" s="20">
        <v>380880502</v>
      </c>
      <c r="M37" s="20">
        <v>351390757</v>
      </c>
      <c r="N37" s="20">
        <v>351390757</v>
      </c>
      <c r="O37" s="20">
        <v>314584805</v>
      </c>
      <c r="P37" s="20">
        <v>351390757</v>
      </c>
      <c r="Q37" s="20">
        <v>314584805</v>
      </c>
      <c r="R37" s="20">
        <v>314584805</v>
      </c>
      <c r="S37" s="20">
        <v>314584805</v>
      </c>
      <c r="T37" s="20">
        <v>314584805</v>
      </c>
      <c r="U37" s="20">
        <v>295959462</v>
      </c>
      <c r="V37" s="20">
        <v>295959462</v>
      </c>
      <c r="W37" s="20">
        <v>295959462</v>
      </c>
      <c r="X37" s="20">
        <v>188591056</v>
      </c>
      <c r="Y37" s="20">
        <v>107368406</v>
      </c>
      <c r="Z37" s="21">
        <v>56.93</v>
      </c>
      <c r="AA37" s="22">
        <v>188591056</v>
      </c>
    </row>
    <row r="38" spans="1:27" ht="13.5">
      <c r="A38" s="23" t="s">
        <v>58</v>
      </c>
      <c r="B38" s="17"/>
      <c r="C38" s="18">
        <v>204788721</v>
      </c>
      <c r="D38" s="18">
        <v>204788721</v>
      </c>
      <c r="E38" s="19">
        <v>212474135</v>
      </c>
      <c r="F38" s="20">
        <v>212474135</v>
      </c>
      <c r="G38" s="20">
        <v>194756135</v>
      </c>
      <c r="H38" s="20">
        <v>204788721</v>
      </c>
      <c r="I38" s="20"/>
      <c r="J38" s="20"/>
      <c r="K38" s="20">
        <v>204788721</v>
      </c>
      <c r="L38" s="20">
        <v>204788721</v>
      </c>
      <c r="M38" s="20">
        <v>204788721</v>
      </c>
      <c r="N38" s="20">
        <v>204788721</v>
      </c>
      <c r="O38" s="20">
        <v>204788721</v>
      </c>
      <c r="P38" s="20">
        <v>204788721</v>
      </c>
      <c r="Q38" s="20">
        <v>204788721</v>
      </c>
      <c r="R38" s="20">
        <v>204788721</v>
      </c>
      <c r="S38" s="20">
        <v>204788721</v>
      </c>
      <c r="T38" s="20">
        <v>204788721</v>
      </c>
      <c r="U38" s="20">
        <v>204788721</v>
      </c>
      <c r="V38" s="20">
        <v>204788721</v>
      </c>
      <c r="W38" s="20">
        <v>204788721</v>
      </c>
      <c r="X38" s="20">
        <v>212474135</v>
      </c>
      <c r="Y38" s="20">
        <v>-7685414</v>
      </c>
      <c r="Z38" s="21">
        <v>-3.62</v>
      </c>
      <c r="AA38" s="22">
        <v>212474135</v>
      </c>
    </row>
    <row r="39" spans="1:27" ht="13.5">
      <c r="A39" s="27" t="s">
        <v>61</v>
      </c>
      <c r="B39" s="35"/>
      <c r="C39" s="29">
        <f aca="true" t="shared" si="4" ref="C39:Y39">SUM(C37:C38)</f>
        <v>503574666</v>
      </c>
      <c r="D39" s="29">
        <f>SUM(D37:D38)</f>
        <v>503574666</v>
      </c>
      <c r="E39" s="36">
        <f t="shared" si="4"/>
        <v>401065191</v>
      </c>
      <c r="F39" s="37">
        <f t="shared" si="4"/>
        <v>401065191</v>
      </c>
      <c r="G39" s="37">
        <f t="shared" si="4"/>
        <v>480718013</v>
      </c>
      <c r="H39" s="37">
        <f t="shared" si="4"/>
        <v>585669223</v>
      </c>
      <c r="I39" s="37">
        <f t="shared" si="4"/>
        <v>380880502</v>
      </c>
      <c r="J39" s="37">
        <f t="shared" si="4"/>
        <v>380880502</v>
      </c>
      <c r="K39" s="37">
        <f t="shared" si="4"/>
        <v>585669223</v>
      </c>
      <c r="L39" s="37">
        <f t="shared" si="4"/>
        <v>585669223</v>
      </c>
      <c r="M39" s="37">
        <f t="shared" si="4"/>
        <v>556179478</v>
      </c>
      <c r="N39" s="37">
        <f t="shared" si="4"/>
        <v>556179478</v>
      </c>
      <c r="O39" s="37">
        <f t="shared" si="4"/>
        <v>519373526</v>
      </c>
      <c r="P39" s="37">
        <f t="shared" si="4"/>
        <v>556179478</v>
      </c>
      <c r="Q39" s="37">
        <f t="shared" si="4"/>
        <v>519373526</v>
      </c>
      <c r="R39" s="37">
        <f t="shared" si="4"/>
        <v>519373526</v>
      </c>
      <c r="S39" s="37">
        <f t="shared" si="4"/>
        <v>519373526</v>
      </c>
      <c r="T39" s="37">
        <f t="shared" si="4"/>
        <v>519373526</v>
      </c>
      <c r="U39" s="37">
        <f t="shared" si="4"/>
        <v>500748183</v>
      </c>
      <c r="V39" s="37">
        <f t="shared" si="4"/>
        <v>500748183</v>
      </c>
      <c r="W39" s="37">
        <f t="shared" si="4"/>
        <v>500748183</v>
      </c>
      <c r="X39" s="37">
        <f t="shared" si="4"/>
        <v>401065191</v>
      </c>
      <c r="Y39" s="37">
        <f t="shared" si="4"/>
        <v>99682992</v>
      </c>
      <c r="Z39" s="38">
        <f>+IF(X39&lt;&gt;0,+(Y39/X39)*100,0)</f>
        <v>24.854560863647727</v>
      </c>
      <c r="AA39" s="39">
        <f>SUM(AA37:AA38)</f>
        <v>401065191</v>
      </c>
    </row>
    <row r="40" spans="1:27" ht="13.5">
      <c r="A40" s="27" t="s">
        <v>62</v>
      </c>
      <c r="B40" s="28"/>
      <c r="C40" s="29">
        <f aca="true" t="shared" si="5" ref="C40:Y40">+C34+C39</f>
        <v>1228218331</v>
      </c>
      <c r="D40" s="29">
        <f>+D34+D39</f>
        <v>1228218331</v>
      </c>
      <c r="E40" s="30">
        <f t="shared" si="5"/>
        <v>910820643</v>
      </c>
      <c r="F40" s="31">
        <f t="shared" si="5"/>
        <v>910820643</v>
      </c>
      <c r="G40" s="31">
        <f t="shared" si="5"/>
        <v>1088286800</v>
      </c>
      <c r="H40" s="31">
        <f t="shared" si="5"/>
        <v>1175340722</v>
      </c>
      <c r="I40" s="31">
        <f t="shared" si="5"/>
        <v>1128132600</v>
      </c>
      <c r="J40" s="31">
        <f t="shared" si="5"/>
        <v>1128132600</v>
      </c>
      <c r="K40" s="31">
        <f t="shared" si="5"/>
        <v>1154465420</v>
      </c>
      <c r="L40" s="31">
        <f t="shared" si="5"/>
        <v>1174061109</v>
      </c>
      <c r="M40" s="31">
        <f t="shared" si="5"/>
        <v>1116398152</v>
      </c>
      <c r="N40" s="31">
        <f t="shared" si="5"/>
        <v>1116398152</v>
      </c>
      <c r="O40" s="31">
        <f t="shared" si="5"/>
        <v>1117991319</v>
      </c>
      <c r="P40" s="31">
        <f t="shared" si="5"/>
        <v>1156650721</v>
      </c>
      <c r="Q40" s="31">
        <f t="shared" si="5"/>
        <v>1208749936</v>
      </c>
      <c r="R40" s="31">
        <f t="shared" si="5"/>
        <v>1208749936</v>
      </c>
      <c r="S40" s="31">
        <f t="shared" si="5"/>
        <v>1269567887</v>
      </c>
      <c r="T40" s="31">
        <f t="shared" si="5"/>
        <v>1368209467</v>
      </c>
      <c r="U40" s="31">
        <f t="shared" si="5"/>
        <v>1425274563</v>
      </c>
      <c r="V40" s="31">
        <f t="shared" si="5"/>
        <v>1425274563</v>
      </c>
      <c r="W40" s="31">
        <f t="shared" si="5"/>
        <v>1425274563</v>
      </c>
      <c r="X40" s="31">
        <f t="shared" si="5"/>
        <v>910820643</v>
      </c>
      <c r="Y40" s="31">
        <f t="shared" si="5"/>
        <v>514453920</v>
      </c>
      <c r="Z40" s="32">
        <f>+IF(X40&lt;&gt;0,+(Y40/X40)*100,0)</f>
        <v>56.48246160797653</v>
      </c>
      <c r="AA40" s="33">
        <f>+AA34+AA39</f>
        <v>910820643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7728081396</v>
      </c>
      <c r="D42" s="43">
        <f>+D25-D40</f>
        <v>7728081396</v>
      </c>
      <c r="E42" s="44">
        <f t="shared" si="6"/>
        <v>6897194634</v>
      </c>
      <c r="F42" s="45">
        <f t="shared" si="6"/>
        <v>7166122634</v>
      </c>
      <c r="G42" s="45">
        <f t="shared" si="6"/>
        <v>6001936326</v>
      </c>
      <c r="H42" s="45">
        <f t="shared" si="6"/>
        <v>7578716653</v>
      </c>
      <c r="I42" s="45">
        <f t="shared" si="6"/>
        <v>7581532681</v>
      </c>
      <c r="J42" s="45">
        <f t="shared" si="6"/>
        <v>7581532681</v>
      </c>
      <c r="K42" s="45">
        <f t="shared" si="6"/>
        <v>7596750247</v>
      </c>
      <c r="L42" s="45">
        <f t="shared" si="6"/>
        <v>7599755947</v>
      </c>
      <c r="M42" s="45">
        <f t="shared" si="6"/>
        <v>8169309000</v>
      </c>
      <c r="N42" s="45">
        <f t="shared" si="6"/>
        <v>8169309000</v>
      </c>
      <c r="O42" s="45">
        <f t="shared" si="6"/>
        <v>7679136606</v>
      </c>
      <c r="P42" s="45">
        <f t="shared" si="6"/>
        <v>7679147758</v>
      </c>
      <c r="Q42" s="45">
        <f t="shared" si="6"/>
        <v>8798478232</v>
      </c>
      <c r="R42" s="45">
        <f t="shared" si="6"/>
        <v>8798478232</v>
      </c>
      <c r="S42" s="45">
        <f t="shared" si="6"/>
        <v>8688742373</v>
      </c>
      <c r="T42" s="45">
        <f t="shared" si="6"/>
        <v>8610036110</v>
      </c>
      <c r="U42" s="45">
        <f t="shared" si="6"/>
        <v>8814484019</v>
      </c>
      <c r="V42" s="45">
        <f t="shared" si="6"/>
        <v>8814484019</v>
      </c>
      <c r="W42" s="45">
        <f t="shared" si="6"/>
        <v>8814484019</v>
      </c>
      <c r="X42" s="45">
        <f t="shared" si="6"/>
        <v>7166122634</v>
      </c>
      <c r="Y42" s="45">
        <f t="shared" si="6"/>
        <v>1648361385</v>
      </c>
      <c r="Z42" s="46">
        <f>+IF(X42&lt;&gt;0,+(Y42/X42)*100,0)</f>
        <v>23.002137546171387</v>
      </c>
      <c r="AA42" s="47">
        <f>+AA25-AA40</f>
        <v>7166122634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5795124504</v>
      </c>
      <c r="D45" s="18">
        <v>5795124504</v>
      </c>
      <c r="E45" s="19">
        <v>6115507863</v>
      </c>
      <c r="F45" s="20">
        <v>6384435863</v>
      </c>
      <c r="G45" s="20">
        <v>5220636573</v>
      </c>
      <c r="H45" s="20">
        <v>5649500191</v>
      </c>
      <c r="I45" s="20">
        <v>5652789336</v>
      </c>
      <c r="J45" s="20">
        <v>5652789336</v>
      </c>
      <c r="K45" s="20">
        <v>5667995276</v>
      </c>
      <c r="L45" s="20">
        <v>5670989468</v>
      </c>
      <c r="M45" s="20">
        <v>6236757948</v>
      </c>
      <c r="N45" s="20">
        <v>6236757948</v>
      </c>
      <c r="O45" s="20">
        <v>5746574282</v>
      </c>
      <c r="P45" s="20">
        <v>5746574282</v>
      </c>
      <c r="Q45" s="20">
        <v>6869422835</v>
      </c>
      <c r="R45" s="20">
        <v>6869422835</v>
      </c>
      <c r="S45" s="20">
        <v>6759685325</v>
      </c>
      <c r="T45" s="20">
        <v>6680977413</v>
      </c>
      <c r="U45" s="20">
        <v>6885425322</v>
      </c>
      <c r="V45" s="20">
        <v>6885425322</v>
      </c>
      <c r="W45" s="20">
        <v>6885425322</v>
      </c>
      <c r="X45" s="20">
        <v>6384435863</v>
      </c>
      <c r="Y45" s="20">
        <v>500989459</v>
      </c>
      <c r="Z45" s="48">
        <v>7.85</v>
      </c>
      <c r="AA45" s="22">
        <v>6384435863</v>
      </c>
    </row>
    <row r="46" spans="1:27" ht="13.5">
      <c r="A46" s="23" t="s">
        <v>67</v>
      </c>
      <c r="B46" s="17"/>
      <c r="C46" s="18">
        <v>1932956892</v>
      </c>
      <c r="D46" s="18">
        <v>1932956892</v>
      </c>
      <c r="E46" s="19">
        <v>781686771</v>
      </c>
      <c r="F46" s="20">
        <v>781686771</v>
      </c>
      <c r="G46" s="20">
        <v>781299753</v>
      </c>
      <c r="H46" s="20">
        <v>1929216462</v>
      </c>
      <c r="I46" s="20">
        <v>1928743345</v>
      </c>
      <c r="J46" s="20">
        <v>1928743345</v>
      </c>
      <c r="K46" s="20">
        <v>1928754971</v>
      </c>
      <c r="L46" s="20">
        <v>1928766479</v>
      </c>
      <c r="M46" s="20">
        <v>1932551052</v>
      </c>
      <c r="N46" s="20">
        <v>1932551052</v>
      </c>
      <c r="O46" s="20">
        <v>1932562324</v>
      </c>
      <c r="P46" s="20">
        <v>1932573476</v>
      </c>
      <c r="Q46" s="20">
        <v>1929055397</v>
      </c>
      <c r="R46" s="20">
        <v>1929055397</v>
      </c>
      <c r="S46" s="20">
        <v>1929057048</v>
      </c>
      <c r="T46" s="20">
        <v>1929058697</v>
      </c>
      <c r="U46" s="20">
        <v>1929058697</v>
      </c>
      <c r="V46" s="20">
        <v>1929058697</v>
      </c>
      <c r="W46" s="20">
        <v>1929058697</v>
      </c>
      <c r="X46" s="20">
        <v>781686771</v>
      </c>
      <c r="Y46" s="20">
        <v>1147371926</v>
      </c>
      <c r="Z46" s="48">
        <v>146.78</v>
      </c>
      <c r="AA46" s="22">
        <v>781686771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7728081396</v>
      </c>
      <c r="D48" s="51">
        <f>SUM(D45:D47)</f>
        <v>7728081396</v>
      </c>
      <c r="E48" s="52">
        <f t="shared" si="7"/>
        <v>6897194634</v>
      </c>
      <c r="F48" s="53">
        <f t="shared" si="7"/>
        <v>7166122634</v>
      </c>
      <c r="G48" s="53">
        <f t="shared" si="7"/>
        <v>6001936326</v>
      </c>
      <c r="H48" s="53">
        <f t="shared" si="7"/>
        <v>7578716653</v>
      </c>
      <c r="I48" s="53">
        <f t="shared" si="7"/>
        <v>7581532681</v>
      </c>
      <c r="J48" s="53">
        <f t="shared" si="7"/>
        <v>7581532681</v>
      </c>
      <c r="K48" s="53">
        <f t="shared" si="7"/>
        <v>7596750247</v>
      </c>
      <c r="L48" s="53">
        <f t="shared" si="7"/>
        <v>7599755947</v>
      </c>
      <c r="M48" s="53">
        <f t="shared" si="7"/>
        <v>8169309000</v>
      </c>
      <c r="N48" s="53">
        <f t="shared" si="7"/>
        <v>8169309000</v>
      </c>
      <c r="O48" s="53">
        <f t="shared" si="7"/>
        <v>7679136606</v>
      </c>
      <c r="P48" s="53">
        <f t="shared" si="7"/>
        <v>7679147758</v>
      </c>
      <c r="Q48" s="53">
        <f t="shared" si="7"/>
        <v>8798478232</v>
      </c>
      <c r="R48" s="53">
        <f t="shared" si="7"/>
        <v>8798478232</v>
      </c>
      <c r="S48" s="53">
        <f t="shared" si="7"/>
        <v>8688742373</v>
      </c>
      <c r="T48" s="53">
        <f t="shared" si="7"/>
        <v>8610036110</v>
      </c>
      <c r="U48" s="53">
        <f t="shared" si="7"/>
        <v>8814484019</v>
      </c>
      <c r="V48" s="53">
        <f t="shared" si="7"/>
        <v>8814484019</v>
      </c>
      <c r="W48" s="53">
        <f t="shared" si="7"/>
        <v>8814484019</v>
      </c>
      <c r="X48" s="53">
        <f t="shared" si="7"/>
        <v>7166122634</v>
      </c>
      <c r="Y48" s="53">
        <f t="shared" si="7"/>
        <v>1648361385</v>
      </c>
      <c r="Z48" s="54">
        <f>+IF(X48&lt;&gt;0,+(Y48/X48)*100,0)</f>
        <v>23.002137546171387</v>
      </c>
      <c r="AA48" s="55">
        <f>SUM(AA45:AA47)</f>
        <v>7166122634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74428014</v>
      </c>
      <c r="D6" s="18">
        <v>74428014</v>
      </c>
      <c r="E6" s="19">
        <v>21607000</v>
      </c>
      <c r="F6" s="20">
        <v>21607000</v>
      </c>
      <c r="G6" s="20">
        <v>86304000</v>
      </c>
      <c r="H6" s="20">
        <v>9613000</v>
      </c>
      <c r="I6" s="20"/>
      <c r="J6" s="20"/>
      <c r="K6" s="20">
        <v>16668841</v>
      </c>
      <c r="L6" s="20"/>
      <c r="M6" s="20">
        <v>92606138</v>
      </c>
      <c r="N6" s="20">
        <v>92606138</v>
      </c>
      <c r="O6" s="20">
        <v>92606138</v>
      </c>
      <c r="P6" s="20">
        <v>30161869</v>
      </c>
      <c r="Q6" s="20">
        <v>93389000</v>
      </c>
      <c r="R6" s="20">
        <v>93389000</v>
      </c>
      <c r="S6" s="20">
        <v>93389000</v>
      </c>
      <c r="T6" s="20">
        <v>93389000</v>
      </c>
      <c r="U6" s="20">
        <v>18746000</v>
      </c>
      <c r="V6" s="20">
        <v>18746000</v>
      </c>
      <c r="W6" s="20">
        <v>18746000</v>
      </c>
      <c r="X6" s="20">
        <v>21607000</v>
      </c>
      <c r="Y6" s="20">
        <v>-2861000</v>
      </c>
      <c r="Z6" s="21">
        <v>-13.24</v>
      </c>
      <c r="AA6" s="22">
        <v>21607000</v>
      </c>
    </row>
    <row r="7" spans="1:27" ht="13.5">
      <c r="A7" s="23" t="s">
        <v>34</v>
      </c>
      <c r="B7" s="17"/>
      <c r="C7" s="18">
        <v>1000</v>
      </c>
      <c r="D7" s="18">
        <v>1000</v>
      </c>
      <c r="E7" s="19">
        <v>97650000</v>
      </c>
      <c r="F7" s="20">
        <v>97650000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97650000</v>
      </c>
      <c r="Y7" s="20">
        <v>-97650000</v>
      </c>
      <c r="Z7" s="21">
        <v>-100</v>
      </c>
      <c r="AA7" s="22">
        <v>97650000</v>
      </c>
    </row>
    <row r="8" spans="1:27" ht="13.5">
      <c r="A8" s="23" t="s">
        <v>35</v>
      </c>
      <c r="B8" s="17"/>
      <c r="C8" s="18">
        <v>49120681</v>
      </c>
      <c r="D8" s="18">
        <v>49120681</v>
      </c>
      <c r="E8" s="19">
        <v>29766000</v>
      </c>
      <c r="F8" s="20">
        <v>29766000</v>
      </c>
      <c r="G8" s="20">
        <v>48459000</v>
      </c>
      <c r="H8" s="20">
        <v>82447000</v>
      </c>
      <c r="I8" s="20"/>
      <c r="J8" s="20"/>
      <c r="K8" s="20">
        <v>29234977</v>
      </c>
      <c r="L8" s="20"/>
      <c r="M8" s="20">
        <v>348068000</v>
      </c>
      <c r="N8" s="20">
        <v>348068000</v>
      </c>
      <c r="O8" s="20">
        <v>348068000</v>
      </c>
      <c r="P8" s="20">
        <v>450645537</v>
      </c>
      <c r="Q8" s="20">
        <v>57331000</v>
      </c>
      <c r="R8" s="20">
        <v>57331000</v>
      </c>
      <c r="S8" s="20">
        <v>101319000</v>
      </c>
      <c r="T8" s="20">
        <v>101684716</v>
      </c>
      <c r="U8" s="20">
        <v>101684716</v>
      </c>
      <c r="V8" s="20">
        <v>101684716</v>
      </c>
      <c r="W8" s="20">
        <v>101684716</v>
      </c>
      <c r="X8" s="20">
        <v>29766000</v>
      </c>
      <c r="Y8" s="20">
        <v>71918716</v>
      </c>
      <c r="Z8" s="21">
        <v>241.61</v>
      </c>
      <c r="AA8" s="22">
        <v>29766000</v>
      </c>
    </row>
    <row r="9" spans="1:27" ht="13.5">
      <c r="A9" s="23" t="s">
        <v>36</v>
      </c>
      <c r="B9" s="17"/>
      <c r="C9" s="18">
        <v>149543204</v>
      </c>
      <c r="D9" s="18">
        <v>149543204</v>
      </c>
      <c r="E9" s="19">
        <v>39418000</v>
      </c>
      <c r="F9" s="20">
        <v>39418000</v>
      </c>
      <c r="G9" s="20">
        <v>25889000</v>
      </c>
      <c r="H9" s="20">
        <v>40000</v>
      </c>
      <c r="I9" s="20"/>
      <c r="J9" s="20"/>
      <c r="K9" s="20">
        <v>47791872</v>
      </c>
      <c r="L9" s="20"/>
      <c r="M9" s="20"/>
      <c r="N9" s="20"/>
      <c r="O9" s="20"/>
      <c r="P9" s="20"/>
      <c r="Q9" s="20">
        <v>22128000</v>
      </c>
      <c r="R9" s="20">
        <v>22128000</v>
      </c>
      <c r="S9" s="20">
        <v>22128000</v>
      </c>
      <c r="T9" s="20">
        <v>22128000</v>
      </c>
      <c r="U9" s="20">
        <v>22128000</v>
      </c>
      <c r="V9" s="20">
        <v>22128000</v>
      </c>
      <c r="W9" s="20">
        <v>22128000</v>
      </c>
      <c r="X9" s="20">
        <v>39418000</v>
      </c>
      <c r="Y9" s="20">
        <v>-17290000</v>
      </c>
      <c r="Z9" s="21">
        <v>-43.86</v>
      </c>
      <c r="AA9" s="22">
        <v>39418000</v>
      </c>
    </row>
    <row r="10" spans="1:27" ht="13.5">
      <c r="A10" s="23" t="s">
        <v>37</v>
      </c>
      <c r="B10" s="17"/>
      <c r="C10" s="18">
        <v>158364995</v>
      </c>
      <c r="D10" s="18">
        <v>158364995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10630149</v>
      </c>
      <c r="D11" s="18">
        <v>10630149</v>
      </c>
      <c r="E11" s="19">
        <v>2678000</v>
      </c>
      <c r="F11" s="20">
        <v>2678000</v>
      </c>
      <c r="G11" s="20">
        <v>362000</v>
      </c>
      <c r="H11" s="20">
        <v>222000</v>
      </c>
      <c r="I11" s="20"/>
      <c r="J11" s="20"/>
      <c r="K11" s="20">
        <v>283958</v>
      </c>
      <c r="L11" s="20"/>
      <c r="M11" s="20">
        <v>1414000</v>
      </c>
      <c r="N11" s="20">
        <v>1414000</v>
      </c>
      <c r="O11" s="20">
        <v>1414000</v>
      </c>
      <c r="P11" s="20">
        <v>3788059</v>
      </c>
      <c r="Q11" s="20">
        <v>3851000</v>
      </c>
      <c r="R11" s="20">
        <v>3851000</v>
      </c>
      <c r="S11" s="20">
        <v>3937000</v>
      </c>
      <c r="T11" s="20">
        <v>3867861</v>
      </c>
      <c r="U11" s="20">
        <v>3868000</v>
      </c>
      <c r="V11" s="20">
        <v>3868000</v>
      </c>
      <c r="W11" s="20">
        <v>3868000</v>
      </c>
      <c r="X11" s="20">
        <v>2678000</v>
      </c>
      <c r="Y11" s="20">
        <v>1190000</v>
      </c>
      <c r="Z11" s="21">
        <v>44.44</v>
      </c>
      <c r="AA11" s="22">
        <v>2678000</v>
      </c>
    </row>
    <row r="12" spans="1:27" ht="13.5">
      <c r="A12" s="27" t="s">
        <v>39</v>
      </c>
      <c r="B12" s="28"/>
      <c r="C12" s="29">
        <f aca="true" t="shared" si="0" ref="C12:Y12">SUM(C6:C11)</f>
        <v>442088043</v>
      </c>
      <c r="D12" s="29">
        <f>SUM(D6:D11)</f>
        <v>442088043</v>
      </c>
      <c r="E12" s="30">
        <f t="shared" si="0"/>
        <v>191119000</v>
      </c>
      <c r="F12" s="31">
        <f t="shared" si="0"/>
        <v>191119000</v>
      </c>
      <c r="G12" s="31">
        <f t="shared" si="0"/>
        <v>161014000</v>
      </c>
      <c r="H12" s="31">
        <f t="shared" si="0"/>
        <v>92322000</v>
      </c>
      <c r="I12" s="31">
        <f t="shared" si="0"/>
        <v>0</v>
      </c>
      <c r="J12" s="31">
        <f t="shared" si="0"/>
        <v>0</v>
      </c>
      <c r="K12" s="31">
        <f t="shared" si="0"/>
        <v>93979648</v>
      </c>
      <c r="L12" s="31">
        <f t="shared" si="0"/>
        <v>0</v>
      </c>
      <c r="M12" s="31">
        <f t="shared" si="0"/>
        <v>442088138</v>
      </c>
      <c r="N12" s="31">
        <f t="shared" si="0"/>
        <v>442088138</v>
      </c>
      <c r="O12" s="31">
        <f t="shared" si="0"/>
        <v>442088138</v>
      </c>
      <c r="P12" s="31">
        <f t="shared" si="0"/>
        <v>484595465</v>
      </c>
      <c r="Q12" s="31">
        <f t="shared" si="0"/>
        <v>176699000</v>
      </c>
      <c r="R12" s="31">
        <f t="shared" si="0"/>
        <v>176699000</v>
      </c>
      <c r="S12" s="31">
        <f t="shared" si="0"/>
        <v>220773000</v>
      </c>
      <c r="T12" s="31">
        <f t="shared" si="0"/>
        <v>221069577</v>
      </c>
      <c r="U12" s="31">
        <f t="shared" si="0"/>
        <v>146426716</v>
      </c>
      <c r="V12" s="31">
        <f t="shared" si="0"/>
        <v>146426716</v>
      </c>
      <c r="W12" s="31">
        <f t="shared" si="0"/>
        <v>146426716</v>
      </c>
      <c r="X12" s="31">
        <f t="shared" si="0"/>
        <v>191119000</v>
      </c>
      <c r="Y12" s="31">
        <f t="shared" si="0"/>
        <v>-44692284</v>
      </c>
      <c r="Z12" s="32">
        <f>+IF(X12&lt;&gt;0,+(Y12/X12)*100,0)</f>
        <v>-23.38453215012636</v>
      </c>
      <c r="AA12" s="33">
        <f>SUM(AA6:AA11)</f>
        <v>191119000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>
        <v>105443000</v>
      </c>
      <c r="H16" s="24">
        <v>102246000</v>
      </c>
      <c r="I16" s="24"/>
      <c r="J16" s="20"/>
      <c r="K16" s="24">
        <v>159158000</v>
      </c>
      <c r="L16" s="24"/>
      <c r="M16" s="20">
        <v>160885000</v>
      </c>
      <c r="N16" s="24">
        <v>160885000</v>
      </c>
      <c r="O16" s="24">
        <v>160885000</v>
      </c>
      <c r="P16" s="24">
        <v>132173303</v>
      </c>
      <c r="Q16" s="20">
        <v>104675000</v>
      </c>
      <c r="R16" s="24">
        <v>104675000</v>
      </c>
      <c r="S16" s="24">
        <v>160667000</v>
      </c>
      <c r="T16" s="20">
        <v>160667000</v>
      </c>
      <c r="U16" s="24">
        <v>262493000</v>
      </c>
      <c r="V16" s="24">
        <v>262493000</v>
      </c>
      <c r="W16" s="24">
        <v>262493000</v>
      </c>
      <c r="X16" s="20"/>
      <c r="Y16" s="24">
        <v>262493000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2258679741</v>
      </c>
      <c r="D19" s="18">
        <v>2258679741</v>
      </c>
      <c r="E19" s="19">
        <v>3540178000</v>
      </c>
      <c r="F19" s="20">
        <v>3540178000</v>
      </c>
      <c r="G19" s="20">
        <v>2306021000</v>
      </c>
      <c r="H19" s="20">
        <v>2325911000</v>
      </c>
      <c r="I19" s="20"/>
      <c r="J19" s="20"/>
      <c r="K19" s="20">
        <v>2361068000</v>
      </c>
      <c r="L19" s="20"/>
      <c r="M19" s="20">
        <v>2360720000</v>
      </c>
      <c r="N19" s="20">
        <v>2360720000</v>
      </c>
      <c r="O19" s="20">
        <v>2360720000</v>
      </c>
      <c r="P19" s="20">
        <v>2377416000</v>
      </c>
      <c r="Q19" s="20">
        <v>2343333000</v>
      </c>
      <c r="R19" s="20">
        <v>2343333000</v>
      </c>
      <c r="S19" s="20">
        <v>2343333000</v>
      </c>
      <c r="T19" s="20">
        <v>2343333000</v>
      </c>
      <c r="U19" s="20">
        <v>2316150000</v>
      </c>
      <c r="V19" s="20">
        <v>2316150000</v>
      </c>
      <c r="W19" s="20">
        <v>2316150000</v>
      </c>
      <c r="X19" s="20">
        <v>3540178000</v>
      </c>
      <c r="Y19" s="20">
        <v>-1224028000</v>
      </c>
      <c r="Z19" s="21">
        <v>-34.58</v>
      </c>
      <c r="AA19" s="22">
        <v>3540178000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2258679741</v>
      </c>
      <c r="D24" s="29">
        <f>SUM(D15:D23)</f>
        <v>2258679741</v>
      </c>
      <c r="E24" s="36">
        <f t="shared" si="1"/>
        <v>3540178000</v>
      </c>
      <c r="F24" s="37">
        <f t="shared" si="1"/>
        <v>3540178000</v>
      </c>
      <c r="G24" s="37">
        <f t="shared" si="1"/>
        <v>2411464000</v>
      </c>
      <c r="H24" s="37">
        <f t="shared" si="1"/>
        <v>2428157000</v>
      </c>
      <c r="I24" s="37">
        <f t="shared" si="1"/>
        <v>0</v>
      </c>
      <c r="J24" s="37">
        <f t="shared" si="1"/>
        <v>0</v>
      </c>
      <c r="K24" s="37">
        <f t="shared" si="1"/>
        <v>2520226000</v>
      </c>
      <c r="L24" s="37">
        <f t="shared" si="1"/>
        <v>0</v>
      </c>
      <c r="M24" s="37">
        <f t="shared" si="1"/>
        <v>2521605000</v>
      </c>
      <c r="N24" s="37">
        <f t="shared" si="1"/>
        <v>2521605000</v>
      </c>
      <c r="O24" s="37">
        <f t="shared" si="1"/>
        <v>2521605000</v>
      </c>
      <c r="P24" s="37">
        <f t="shared" si="1"/>
        <v>2509589303</v>
      </c>
      <c r="Q24" s="37">
        <f t="shared" si="1"/>
        <v>2448008000</v>
      </c>
      <c r="R24" s="37">
        <f t="shared" si="1"/>
        <v>2448008000</v>
      </c>
      <c r="S24" s="37">
        <f t="shared" si="1"/>
        <v>2504000000</v>
      </c>
      <c r="T24" s="37">
        <f t="shared" si="1"/>
        <v>2504000000</v>
      </c>
      <c r="U24" s="37">
        <f t="shared" si="1"/>
        <v>2578643000</v>
      </c>
      <c r="V24" s="37">
        <f t="shared" si="1"/>
        <v>2578643000</v>
      </c>
      <c r="W24" s="37">
        <f t="shared" si="1"/>
        <v>2578643000</v>
      </c>
      <c r="X24" s="37">
        <f t="shared" si="1"/>
        <v>3540178000</v>
      </c>
      <c r="Y24" s="37">
        <f t="shared" si="1"/>
        <v>-961535000</v>
      </c>
      <c r="Z24" s="38">
        <f>+IF(X24&lt;&gt;0,+(Y24/X24)*100,0)</f>
        <v>-27.160639945223092</v>
      </c>
      <c r="AA24" s="39">
        <f>SUM(AA15:AA23)</f>
        <v>3540178000</v>
      </c>
    </row>
    <row r="25" spans="1:27" ht="13.5">
      <c r="A25" s="27" t="s">
        <v>51</v>
      </c>
      <c r="B25" s="28"/>
      <c r="C25" s="29">
        <f aca="true" t="shared" si="2" ref="C25:Y25">+C12+C24</f>
        <v>2700767784</v>
      </c>
      <c r="D25" s="29">
        <f>+D12+D24</f>
        <v>2700767784</v>
      </c>
      <c r="E25" s="30">
        <f t="shared" si="2"/>
        <v>3731297000</v>
      </c>
      <c r="F25" s="31">
        <f t="shared" si="2"/>
        <v>3731297000</v>
      </c>
      <c r="G25" s="31">
        <f t="shared" si="2"/>
        <v>2572478000</v>
      </c>
      <c r="H25" s="31">
        <f t="shared" si="2"/>
        <v>2520479000</v>
      </c>
      <c r="I25" s="31">
        <f t="shared" si="2"/>
        <v>0</v>
      </c>
      <c r="J25" s="31">
        <f t="shared" si="2"/>
        <v>0</v>
      </c>
      <c r="K25" s="31">
        <f t="shared" si="2"/>
        <v>2614205648</v>
      </c>
      <c r="L25" s="31">
        <f t="shared" si="2"/>
        <v>0</v>
      </c>
      <c r="M25" s="31">
        <f t="shared" si="2"/>
        <v>2963693138</v>
      </c>
      <c r="N25" s="31">
        <f t="shared" si="2"/>
        <v>2963693138</v>
      </c>
      <c r="O25" s="31">
        <f t="shared" si="2"/>
        <v>2963693138</v>
      </c>
      <c r="P25" s="31">
        <f t="shared" si="2"/>
        <v>2994184768</v>
      </c>
      <c r="Q25" s="31">
        <f t="shared" si="2"/>
        <v>2624707000</v>
      </c>
      <c r="R25" s="31">
        <f t="shared" si="2"/>
        <v>2624707000</v>
      </c>
      <c r="S25" s="31">
        <f t="shared" si="2"/>
        <v>2724773000</v>
      </c>
      <c r="T25" s="31">
        <f t="shared" si="2"/>
        <v>2725069577</v>
      </c>
      <c r="U25" s="31">
        <f t="shared" si="2"/>
        <v>2725069716</v>
      </c>
      <c r="V25" s="31">
        <f t="shared" si="2"/>
        <v>2725069716</v>
      </c>
      <c r="W25" s="31">
        <f t="shared" si="2"/>
        <v>2725069716</v>
      </c>
      <c r="X25" s="31">
        <f t="shared" si="2"/>
        <v>3731297000</v>
      </c>
      <c r="Y25" s="31">
        <f t="shared" si="2"/>
        <v>-1006227284</v>
      </c>
      <c r="Z25" s="32">
        <f>+IF(X25&lt;&gt;0,+(Y25/X25)*100,0)</f>
        <v>-26.96722571266774</v>
      </c>
      <c r="AA25" s="33">
        <f>+AA12+AA24</f>
        <v>3731297000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14366590</v>
      </c>
      <c r="D30" s="18">
        <v>14366590</v>
      </c>
      <c r="E30" s="19">
        <v>695000</v>
      </c>
      <c r="F30" s="20">
        <v>695000</v>
      </c>
      <c r="G30" s="20"/>
      <c r="H30" s="20"/>
      <c r="I30" s="20"/>
      <c r="J30" s="20"/>
      <c r="K30" s="20"/>
      <c r="L30" s="20"/>
      <c r="M30" s="20">
        <v>102363</v>
      </c>
      <c r="N30" s="20">
        <v>102363</v>
      </c>
      <c r="O30" s="20">
        <v>102363</v>
      </c>
      <c r="P30" s="20">
        <v>102363</v>
      </c>
      <c r="Q30" s="20"/>
      <c r="R30" s="20"/>
      <c r="S30" s="20"/>
      <c r="T30" s="20"/>
      <c r="U30" s="20"/>
      <c r="V30" s="20"/>
      <c r="W30" s="20"/>
      <c r="X30" s="20">
        <v>695000</v>
      </c>
      <c r="Y30" s="20">
        <v>-695000</v>
      </c>
      <c r="Z30" s="21">
        <v>-100</v>
      </c>
      <c r="AA30" s="22">
        <v>695000</v>
      </c>
    </row>
    <row r="31" spans="1:27" ht="13.5">
      <c r="A31" s="23" t="s">
        <v>56</v>
      </c>
      <c r="B31" s="17"/>
      <c r="C31" s="18">
        <v>102230</v>
      </c>
      <c r="D31" s="18">
        <v>102230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>
        <v>46180000</v>
      </c>
      <c r="R31" s="20">
        <v>46180000</v>
      </c>
      <c r="S31" s="20">
        <v>46180000</v>
      </c>
      <c r="T31" s="20">
        <v>46180000</v>
      </c>
      <c r="U31" s="20">
        <v>46180000</v>
      </c>
      <c r="V31" s="20">
        <v>46180000</v>
      </c>
      <c r="W31" s="20">
        <v>46180000</v>
      </c>
      <c r="X31" s="20"/>
      <c r="Y31" s="20">
        <v>46180000</v>
      </c>
      <c r="Z31" s="21"/>
      <c r="AA31" s="22"/>
    </row>
    <row r="32" spans="1:27" ht="13.5">
      <c r="A32" s="23" t="s">
        <v>57</v>
      </c>
      <c r="B32" s="17"/>
      <c r="C32" s="18">
        <v>421898860</v>
      </c>
      <c r="D32" s="18">
        <v>421898860</v>
      </c>
      <c r="E32" s="19">
        <v>268138000</v>
      </c>
      <c r="F32" s="20">
        <v>268138000</v>
      </c>
      <c r="G32" s="20">
        <v>30379000</v>
      </c>
      <c r="H32" s="20">
        <v>39771000</v>
      </c>
      <c r="I32" s="20"/>
      <c r="J32" s="20"/>
      <c r="K32" s="20">
        <v>50613000</v>
      </c>
      <c r="L32" s="20"/>
      <c r="M32" s="20">
        <v>436296551</v>
      </c>
      <c r="N32" s="20">
        <v>436296551</v>
      </c>
      <c r="O32" s="20">
        <v>436296551</v>
      </c>
      <c r="P32" s="20">
        <v>509479500</v>
      </c>
      <c r="Q32" s="20">
        <v>142497470</v>
      </c>
      <c r="R32" s="20">
        <v>142497470</v>
      </c>
      <c r="S32" s="20">
        <v>142497470</v>
      </c>
      <c r="T32" s="20">
        <v>137717440</v>
      </c>
      <c r="U32" s="20">
        <v>137717440</v>
      </c>
      <c r="V32" s="20">
        <v>137717440</v>
      </c>
      <c r="W32" s="20">
        <v>137717440</v>
      </c>
      <c r="X32" s="20">
        <v>268138000</v>
      </c>
      <c r="Y32" s="20">
        <v>-130420560</v>
      </c>
      <c r="Z32" s="21">
        <v>-48.64</v>
      </c>
      <c r="AA32" s="22">
        <v>268138000</v>
      </c>
    </row>
    <row r="33" spans="1:27" ht="13.5">
      <c r="A33" s="23" t="s">
        <v>58</v>
      </c>
      <c r="B33" s="17"/>
      <c r="C33" s="18">
        <v>45162733</v>
      </c>
      <c r="D33" s="18">
        <v>45162733</v>
      </c>
      <c r="E33" s="19"/>
      <c r="F33" s="20"/>
      <c r="G33" s="20"/>
      <c r="H33" s="20"/>
      <c r="I33" s="20"/>
      <c r="J33" s="20"/>
      <c r="K33" s="20"/>
      <c r="L33" s="20"/>
      <c r="M33" s="20">
        <v>45131632</v>
      </c>
      <c r="N33" s="20">
        <v>45131632</v>
      </c>
      <c r="O33" s="20">
        <v>45131632</v>
      </c>
      <c r="P33" s="20">
        <v>45131632</v>
      </c>
      <c r="Q33" s="20">
        <v>45131632</v>
      </c>
      <c r="R33" s="20">
        <v>45131632</v>
      </c>
      <c r="S33" s="20">
        <v>45131632</v>
      </c>
      <c r="T33" s="20">
        <v>45131632</v>
      </c>
      <c r="U33" s="20">
        <v>45131632</v>
      </c>
      <c r="V33" s="20">
        <v>45131632</v>
      </c>
      <c r="W33" s="20">
        <v>45131632</v>
      </c>
      <c r="X33" s="20"/>
      <c r="Y33" s="20">
        <v>45131632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481530413</v>
      </c>
      <c r="D34" s="29">
        <f>SUM(D29:D33)</f>
        <v>481530413</v>
      </c>
      <c r="E34" s="30">
        <f t="shared" si="3"/>
        <v>268833000</v>
      </c>
      <c r="F34" s="31">
        <f t="shared" si="3"/>
        <v>268833000</v>
      </c>
      <c r="G34" s="31">
        <f t="shared" si="3"/>
        <v>30379000</v>
      </c>
      <c r="H34" s="31">
        <f t="shared" si="3"/>
        <v>39771000</v>
      </c>
      <c r="I34" s="31">
        <f t="shared" si="3"/>
        <v>0</v>
      </c>
      <c r="J34" s="31">
        <f t="shared" si="3"/>
        <v>0</v>
      </c>
      <c r="K34" s="31">
        <f t="shared" si="3"/>
        <v>50613000</v>
      </c>
      <c r="L34" s="31">
        <f t="shared" si="3"/>
        <v>0</v>
      </c>
      <c r="M34" s="31">
        <f t="shared" si="3"/>
        <v>481530546</v>
      </c>
      <c r="N34" s="31">
        <f t="shared" si="3"/>
        <v>481530546</v>
      </c>
      <c r="O34" s="31">
        <f t="shared" si="3"/>
        <v>481530546</v>
      </c>
      <c r="P34" s="31">
        <f t="shared" si="3"/>
        <v>554713495</v>
      </c>
      <c r="Q34" s="31">
        <f t="shared" si="3"/>
        <v>233809102</v>
      </c>
      <c r="R34" s="31">
        <f t="shared" si="3"/>
        <v>233809102</v>
      </c>
      <c r="S34" s="31">
        <f t="shared" si="3"/>
        <v>233809102</v>
      </c>
      <c r="T34" s="31">
        <f t="shared" si="3"/>
        <v>229029072</v>
      </c>
      <c r="U34" s="31">
        <f t="shared" si="3"/>
        <v>229029072</v>
      </c>
      <c r="V34" s="31">
        <f t="shared" si="3"/>
        <v>229029072</v>
      </c>
      <c r="W34" s="31">
        <f t="shared" si="3"/>
        <v>229029072</v>
      </c>
      <c r="X34" s="31">
        <f t="shared" si="3"/>
        <v>268833000</v>
      </c>
      <c r="Y34" s="31">
        <f t="shared" si="3"/>
        <v>-39803928</v>
      </c>
      <c r="Z34" s="32">
        <f>+IF(X34&lt;&gt;0,+(Y34/X34)*100,0)</f>
        <v>-14.806191204204842</v>
      </c>
      <c r="AA34" s="33">
        <f>SUM(AA29:AA33)</f>
        <v>268833000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3298025</v>
      </c>
      <c r="D37" s="18">
        <v>3298025</v>
      </c>
      <c r="E37" s="19">
        <v>4935000</v>
      </c>
      <c r="F37" s="20">
        <v>4935000</v>
      </c>
      <c r="G37" s="20"/>
      <c r="H37" s="20"/>
      <c r="I37" s="20"/>
      <c r="J37" s="20"/>
      <c r="K37" s="20"/>
      <c r="L37" s="20"/>
      <c r="M37" s="20">
        <v>3149220</v>
      </c>
      <c r="N37" s="20">
        <v>3149220</v>
      </c>
      <c r="O37" s="20">
        <v>3149220</v>
      </c>
      <c r="P37" s="20">
        <v>3149220</v>
      </c>
      <c r="Q37" s="20">
        <v>3149220</v>
      </c>
      <c r="R37" s="20">
        <v>3149220</v>
      </c>
      <c r="S37" s="20">
        <v>3149220</v>
      </c>
      <c r="T37" s="20">
        <v>3149220</v>
      </c>
      <c r="U37" s="20">
        <v>3149220</v>
      </c>
      <c r="V37" s="20">
        <v>3149220</v>
      </c>
      <c r="W37" s="20">
        <v>3149220</v>
      </c>
      <c r="X37" s="20">
        <v>4935000</v>
      </c>
      <c r="Y37" s="20">
        <v>-1785780</v>
      </c>
      <c r="Z37" s="21">
        <v>-36.19</v>
      </c>
      <c r="AA37" s="22">
        <v>4935000</v>
      </c>
    </row>
    <row r="38" spans="1:27" ht="13.5">
      <c r="A38" s="23" t="s">
        <v>58</v>
      </c>
      <c r="B38" s="17"/>
      <c r="C38" s="18">
        <v>22614873</v>
      </c>
      <c r="D38" s="18">
        <v>22614873</v>
      </c>
      <c r="E38" s="19">
        <v>23890000</v>
      </c>
      <c r="F38" s="20">
        <v>23890000</v>
      </c>
      <c r="G38" s="20"/>
      <c r="H38" s="20"/>
      <c r="I38" s="20"/>
      <c r="J38" s="20"/>
      <c r="K38" s="20"/>
      <c r="L38" s="20"/>
      <c r="M38" s="20">
        <v>22763678</v>
      </c>
      <c r="N38" s="20">
        <v>22763678</v>
      </c>
      <c r="O38" s="20">
        <v>22763678</v>
      </c>
      <c r="P38" s="20">
        <v>22763678</v>
      </c>
      <c r="Q38" s="20">
        <v>22763678</v>
      </c>
      <c r="R38" s="20">
        <v>22763678</v>
      </c>
      <c r="S38" s="20">
        <v>22763678</v>
      </c>
      <c r="T38" s="20">
        <v>22763678</v>
      </c>
      <c r="U38" s="20">
        <v>22763678</v>
      </c>
      <c r="V38" s="20">
        <v>22763678</v>
      </c>
      <c r="W38" s="20">
        <v>22763678</v>
      </c>
      <c r="X38" s="20">
        <v>23890000</v>
      </c>
      <c r="Y38" s="20">
        <v>-1126322</v>
      </c>
      <c r="Z38" s="21">
        <v>-4.71</v>
      </c>
      <c r="AA38" s="22">
        <v>23890000</v>
      </c>
    </row>
    <row r="39" spans="1:27" ht="13.5">
      <c r="A39" s="27" t="s">
        <v>61</v>
      </c>
      <c r="B39" s="35"/>
      <c r="C39" s="29">
        <f aca="true" t="shared" si="4" ref="C39:Y39">SUM(C37:C38)</f>
        <v>25912898</v>
      </c>
      <c r="D39" s="29">
        <f>SUM(D37:D38)</f>
        <v>25912898</v>
      </c>
      <c r="E39" s="36">
        <f t="shared" si="4"/>
        <v>28825000</v>
      </c>
      <c r="F39" s="37">
        <f t="shared" si="4"/>
        <v>28825000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25912898</v>
      </c>
      <c r="N39" s="37">
        <f t="shared" si="4"/>
        <v>25912898</v>
      </c>
      <c r="O39" s="37">
        <f t="shared" si="4"/>
        <v>25912898</v>
      </c>
      <c r="P39" s="37">
        <f t="shared" si="4"/>
        <v>25912898</v>
      </c>
      <c r="Q39" s="37">
        <f t="shared" si="4"/>
        <v>25912898</v>
      </c>
      <c r="R39" s="37">
        <f t="shared" si="4"/>
        <v>25912898</v>
      </c>
      <c r="S39" s="37">
        <f t="shared" si="4"/>
        <v>25912898</v>
      </c>
      <c r="T39" s="37">
        <f t="shared" si="4"/>
        <v>25912898</v>
      </c>
      <c r="U39" s="37">
        <f t="shared" si="4"/>
        <v>25912898</v>
      </c>
      <c r="V39" s="37">
        <f t="shared" si="4"/>
        <v>25912898</v>
      </c>
      <c r="W39" s="37">
        <f t="shared" si="4"/>
        <v>25912898</v>
      </c>
      <c r="X39" s="37">
        <f t="shared" si="4"/>
        <v>28825000</v>
      </c>
      <c r="Y39" s="37">
        <f t="shared" si="4"/>
        <v>-2912102</v>
      </c>
      <c r="Z39" s="38">
        <f>+IF(X39&lt;&gt;0,+(Y39/X39)*100,0)</f>
        <v>-10.102695576756288</v>
      </c>
      <c r="AA39" s="39">
        <f>SUM(AA37:AA38)</f>
        <v>28825000</v>
      </c>
    </row>
    <row r="40" spans="1:27" ht="13.5">
      <c r="A40" s="27" t="s">
        <v>62</v>
      </c>
      <c r="B40" s="28"/>
      <c r="C40" s="29">
        <f aca="true" t="shared" si="5" ref="C40:Y40">+C34+C39</f>
        <v>507443311</v>
      </c>
      <c r="D40" s="29">
        <f>+D34+D39</f>
        <v>507443311</v>
      </c>
      <c r="E40" s="30">
        <f t="shared" si="5"/>
        <v>297658000</v>
      </c>
      <c r="F40" s="31">
        <f t="shared" si="5"/>
        <v>297658000</v>
      </c>
      <c r="G40" s="31">
        <f t="shared" si="5"/>
        <v>30379000</v>
      </c>
      <c r="H40" s="31">
        <f t="shared" si="5"/>
        <v>39771000</v>
      </c>
      <c r="I40" s="31">
        <f t="shared" si="5"/>
        <v>0</v>
      </c>
      <c r="J40" s="31">
        <f t="shared" si="5"/>
        <v>0</v>
      </c>
      <c r="K40" s="31">
        <f t="shared" si="5"/>
        <v>50613000</v>
      </c>
      <c r="L40" s="31">
        <f t="shared" si="5"/>
        <v>0</v>
      </c>
      <c r="M40" s="31">
        <f t="shared" si="5"/>
        <v>507443444</v>
      </c>
      <c r="N40" s="31">
        <f t="shared" si="5"/>
        <v>507443444</v>
      </c>
      <c r="O40" s="31">
        <f t="shared" si="5"/>
        <v>507443444</v>
      </c>
      <c r="P40" s="31">
        <f t="shared" si="5"/>
        <v>580626393</v>
      </c>
      <c r="Q40" s="31">
        <f t="shared" si="5"/>
        <v>259722000</v>
      </c>
      <c r="R40" s="31">
        <f t="shared" si="5"/>
        <v>259722000</v>
      </c>
      <c r="S40" s="31">
        <f t="shared" si="5"/>
        <v>259722000</v>
      </c>
      <c r="T40" s="31">
        <f t="shared" si="5"/>
        <v>254941970</v>
      </c>
      <c r="U40" s="31">
        <f t="shared" si="5"/>
        <v>254941970</v>
      </c>
      <c r="V40" s="31">
        <f t="shared" si="5"/>
        <v>254941970</v>
      </c>
      <c r="W40" s="31">
        <f t="shared" si="5"/>
        <v>254941970</v>
      </c>
      <c r="X40" s="31">
        <f t="shared" si="5"/>
        <v>297658000</v>
      </c>
      <c r="Y40" s="31">
        <f t="shared" si="5"/>
        <v>-42716030</v>
      </c>
      <c r="Z40" s="32">
        <f>+IF(X40&lt;&gt;0,+(Y40/X40)*100,0)</f>
        <v>-14.350707859355369</v>
      </c>
      <c r="AA40" s="33">
        <f>+AA34+AA39</f>
        <v>297658000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2193324473</v>
      </c>
      <c r="D42" s="43">
        <f>+D25-D40</f>
        <v>2193324473</v>
      </c>
      <c r="E42" s="44">
        <f t="shared" si="6"/>
        <v>3433639000</v>
      </c>
      <c r="F42" s="45">
        <f t="shared" si="6"/>
        <v>3433639000</v>
      </c>
      <c r="G42" s="45">
        <f t="shared" si="6"/>
        <v>2542099000</v>
      </c>
      <c r="H42" s="45">
        <f t="shared" si="6"/>
        <v>2480708000</v>
      </c>
      <c r="I42" s="45">
        <f t="shared" si="6"/>
        <v>0</v>
      </c>
      <c r="J42" s="45">
        <f t="shared" si="6"/>
        <v>0</v>
      </c>
      <c r="K42" s="45">
        <f t="shared" si="6"/>
        <v>2563592648</v>
      </c>
      <c r="L42" s="45">
        <f t="shared" si="6"/>
        <v>0</v>
      </c>
      <c r="M42" s="45">
        <f t="shared" si="6"/>
        <v>2456249694</v>
      </c>
      <c r="N42" s="45">
        <f t="shared" si="6"/>
        <v>2456249694</v>
      </c>
      <c r="O42" s="45">
        <f t="shared" si="6"/>
        <v>2456249694</v>
      </c>
      <c r="P42" s="45">
        <f t="shared" si="6"/>
        <v>2413558375</v>
      </c>
      <c r="Q42" s="45">
        <f t="shared" si="6"/>
        <v>2364985000</v>
      </c>
      <c r="R42" s="45">
        <f t="shared" si="6"/>
        <v>2364985000</v>
      </c>
      <c r="S42" s="45">
        <f t="shared" si="6"/>
        <v>2465051000</v>
      </c>
      <c r="T42" s="45">
        <f t="shared" si="6"/>
        <v>2470127607</v>
      </c>
      <c r="U42" s="45">
        <f t="shared" si="6"/>
        <v>2470127746</v>
      </c>
      <c r="V42" s="45">
        <f t="shared" si="6"/>
        <v>2470127746</v>
      </c>
      <c r="W42" s="45">
        <f t="shared" si="6"/>
        <v>2470127746</v>
      </c>
      <c r="X42" s="45">
        <f t="shared" si="6"/>
        <v>3433639000</v>
      </c>
      <c r="Y42" s="45">
        <f t="shared" si="6"/>
        <v>-963511254</v>
      </c>
      <c r="Z42" s="46">
        <f>+IF(X42&lt;&gt;0,+(Y42/X42)*100,0)</f>
        <v>-28.06093634188102</v>
      </c>
      <c r="AA42" s="47">
        <f>+AA25-AA40</f>
        <v>3433639000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2193324473</v>
      </c>
      <c r="D45" s="18">
        <v>2193324473</v>
      </c>
      <c r="E45" s="19">
        <v>3412839000</v>
      </c>
      <c r="F45" s="20">
        <v>3412839000</v>
      </c>
      <c r="G45" s="20">
        <v>2542099000</v>
      </c>
      <c r="H45" s="20">
        <v>2480708000</v>
      </c>
      <c r="I45" s="20"/>
      <c r="J45" s="20"/>
      <c r="K45" s="20">
        <v>2563592648</v>
      </c>
      <c r="L45" s="20"/>
      <c r="M45" s="20">
        <v>2456249694</v>
      </c>
      <c r="N45" s="20">
        <v>2456249694</v>
      </c>
      <c r="O45" s="20">
        <v>2456249694</v>
      </c>
      <c r="P45" s="20">
        <v>2413558375</v>
      </c>
      <c r="Q45" s="20">
        <v>2364985000</v>
      </c>
      <c r="R45" s="20">
        <v>2364985000</v>
      </c>
      <c r="S45" s="20">
        <v>2465051000</v>
      </c>
      <c r="T45" s="20">
        <v>2470127607</v>
      </c>
      <c r="U45" s="20">
        <v>2470127746</v>
      </c>
      <c r="V45" s="20">
        <v>2470127746</v>
      </c>
      <c r="W45" s="20">
        <v>2470127746</v>
      </c>
      <c r="X45" s="20">
        <v>3412839000</v>
      </c>
      <c r="Y45" s="20">
        <v>-942711254</v>
      </c>
      <c r="Z45" s="48">
        <v>-27.62</v>
      </c>
      <c r="AA45" s="22">
        <v>3412839000</v>
      </c>
    </row>
    <row r="46" spans="1:27" ht="13.5">
      <c r="A46" s="23" t="s">
        <v>67</v>
      </c>
      <c r="B46" s="17"/>
      <c r="C46" s="18"/>
      <c r="D46" s="18"/>
      <c r="E46" s="19">
        <v>20800000</v>
      </c>
      <c r="F46" s="20">
        <v>20800000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20800000</v>
      </c>
      <c r="Y46" s="20">
        <v>-20800000</v>
      </c>
      <c r="Z46" s="48">
        <v>-100</v>
      </c>
      <c r="AA46" s="22">
        <v>20800000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2193324473</v>
      </c>
      <c r="D48" s="51">
        <f>SUM(D45:D47)</f>
        <v>2193324473</v>
      </c>
      <c r="E48" s="52">
        <f t="shared" si="7"/>
        <v>3433639000</v>
      </c>
      <c r="F48" s="53">
        <f t="shared" si="7"/>
        <v>3433639000</v>
      </c>
      <c r="G48" s="53">
        <f t="shared" si="7"/>
        <v>2542099000</v>
      </c>
      <c r="H48" s="53">
        <f t="shared" si="7"/>
        <v>2480708000</v>
      </c>
      <c r="I48" s="53">
        <f t="shared" si="7"/>
        <v>0</v>
      </c>
      <c r="J48" s="53">
        <f t="shared" si="7"/>
        <v>0</v>
      </c>
      <c r="K48" s="53">
        <f t="shared" si="7"/>
        <v>2563592648</v>
      </c>
      <c r="L48" s="53">
        <f t="shared" si="7"/>
        <v>0</v>
      </c>
      <c r="M48" s="53">
        <f t="shared" si="7"/>
        <v>2456249694</v>
      </c>
      <c r="N48" s="53">
        <f t="shared" si="7"/>
        <v>2456249694</v>
      </c>
      <c r="O48" s="53">
        <f t="shared" si="7"/>
        <v>2456249694</v>
      </c>
      <c r="P48" s="53">
        <f t="shared" si="7"/>
        <v>2413558375</v>
      </c>
      <c r="Q48" s="53">
        <f t="shared" si="7"/>
        <v>2364985000</v>
      </c>
      <c r="R48" s="53">
        <f t="shared" si="7"/>
        <v>2364985000</v>
      </c>
      <c r="S48" s="53">
        <f t="shared" si="7"/>
        <v>2465051000</v>
      </c>
      <c r="T48" s="53">
        <f t="shared" si="7"/>
        <v>2470127607</v>
      </c>
      <c r="U48" s="53">
        <f t="shared" si="7"/>
        <v>2470127746</v>
      </c>
      <c r="V48" s="53">
        <f t="shared" si="7"/>
        <v>2470127746</v>
      </c>
      <c r="W48" s="53">
        <f t="shared" si="7"/>
        <v>2470127746</v>
      </c>
      <c r="X48" s="53">
        <f t="shared" si="7"/>
        <v>3433639000</v>
      </c>
      <c r="Y48" s="53">
        <f t="shared" si="7"/>
        <v>-963511254</v>
      </c>
      <c r="Z48" s="54">
        <f>+IF(X48&lt;&gt;0,+(Y48/X48)*100,0)</f>
        <v>-28.06093634188102</v>
      </c>
      <c r="AA48" s="55">
        <f>SUM(AA45:AA47)</f>
        <v>3433639000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3327306</v>
      </c>
      <c r="D6" s="18">
        <v>3327306</v>
      </c>
      <c r="E6" s="19">
        <v>1741334</v>
      </c>
      <c r="F6" s="20">
        <v>1741334</v>
      </c>
      <c r="G6" s="20"/>
      <c r="H6" s="20">
        <v>1971361</v>
      </c>
      <c r="I6" s="20">
        <v>543891</v>
      </c>
      <c r="J6" s="20">
        <v>543891</v>
      </c>
      <c r="K6" s="20">
        <v>2908273</v>
      </c>
      <c r="L6" s="20">
        <v>10082558</v>
      </c>
      <c r="M6" s="20"/>
      <c r="N6" s="20"/>
      <c r="O6" s="20"/>
      <c r="P6" s="20">
        <v>545000</v>
      </c>
      <c r="Q6" s="20"/>
      <c r="R6" s="20"/>
      <c r="S6" s="20"/>
      <c r="T6" s="20"/>
      <c r="U6" s="20">
        <v>1379604</v>
      </c>
      <c r="V6" s="20">
        <v>1379604</v>
      </c>
      <c r="W6" s="20">
        <v>1379604</v>
      </c>
      <c r="X6" s="20">
        <v>1741334</v>
      </c>
      <c r="Y6" s="20">
        <v>-361730</v>
      </c>
      <c r="Z6" s="21">
        <v>-20.77</v>
      </c>
      <c r="AA6" s="22">
        <v>1741334</v>
      </c>
    </row>
    <row r="7" spans="1:27" ht="13.5">
      <c r="A7" s="23" t="s">
        <v>34</v>
      </c>
      <c r="B7" s="17"/>
      <c r="C7" s="18"/>
      <c r="D7" s="18"/>
      <c r="E7" s="19">
        <v>2624502</v>
      </c>
      <c r="F7" s="20">
        <v>200933</v>
      </c>
      <c r="G7" s="20">
        <v>3307617</v>
      </c>
      <c r="H7" s="20">
        <v>3307617</v>
      </c>
      <c r="I7" s="20">
        <v>3311263</v>
      </c>
      <c r="J7" s="20">
        <v>3311263</v>
      </c>
      <c r="K7" s="20">
        <v>3311620</v>
      </c>
      <c r="L7" s="20">
        <v>3307617</v>
      </c>
      <c r="M7" s="20">
        <v>3307617</v>
      </c>
      <c r="N7" s="20">
        <v>3307617</v>
      </c>
      <c r="O7" s="20">
        <v>244844</v>
      </c>
      <c r="P7" s="20">
        <v>2624502</v>
      </c>
      <c r="Q7" s="20">
        <v>249597</v>
      </c>
      <c r="R7" s="20">
        <v>249597</v>
      </c>
      <c r="S7" s="20">
        <v>249597</v>
      </c>
      <c r="T7" s="20">
        <v>249597</v>
      </c>
      <c r="U7" s="20">
        <v>249597</v>
      </c>
      <c r="V7" s="20">
        <v>249597</v>
      </c>
      <c r="W7" s="20">
        <v>249597</v>
      </c>
      <c r="X7" s="20">
        <v>200933</v>
      </c>
      <c r="Y7" s="20">
        <v>48664</v>
      </c>
      <c r="Z7" s="21">
        <v>24.22</v>
      </c>
      <c r="AA7" s="22">
        <v>200933</v>
      </c>
    </row>
    <row r="8" spans="1:27" ht="13.5">
      <c r="A8" s="23" t="s">
        <v>35</v>
      </c>
      <c r="B8" s="17"/>
      <c r="C8" s="18">
        <v>71780560</v>
      </c>
      <c r="D8" s="18">
        <v>71780560</v>
      </c>
      <c r="E8" s="19">
        <v>45850794</v>
      </c>
      <c r="F8" s="20">
        <v>46258000</v>
      </c>
      <c r="G8" s="20">
        <v>91419301</v>
      </c>
      <c r="H8" s="20">
        <v>83973087</v>
      </c>
      <c r="I8" s="20">
        <v>81767736</v>
      </c>
      <c r="J8" s="20">
        <v>81767736</v>
      </c>
      <c r="K8" s="20">
        <v>170182905</v>
      </c>
      <c r="L8" s="20">
        <v>154256972</v>
      </c>
      <c r="M8" s="20">
        <v>95318121</v>
      </c>
      <c r="N8" s="20">
        <v>95318121</v>
      </c>
      <c r="O8" s="20">
        <v>104207642</v>
      </c>
      <c r="P8" s="20">
        <v>153248035</v>
      </c>
      <c r="Q8" s="20">
        <v>92470178</v>
      </c>
      <c r="R8" s="20">
        <v>92470178</v>
      </c>
      <c r="S8" s="20">
        <v>99797233</v>
      </c>
      <c r="T8" s="20">
        <v>113173816</v>
      </c>
      <c r="U8" s="20">
        <v>98182069</v>
      </c>
      <c r="V8" s="20">
        <v>98182069</v>
      </c>
      <c r="W8" s="20">
        <v>98182069</v>
      </c>
      <c r="X8" s="20">
        <v>46258000</v>
      </c>
      <c r="Y8" s="20">
        <v>51924069</v>
      </c>
      <c r="Z8" s="21">
        <v>112.25</v>
      </c>
      <c r="AA8" s="22">
        <v>46258000</v>
      </c>
    </row>
    <row r="9" spans="1:27" ht="13.5">
      <c r="A9" s="23" t="s">
        <v>36</v>
      </c>
      <c r="B9" s="17"/>
      <c r="C9" s="18">
        <v>24724680</v>
      </c>
      <c r="D9" s="18">
        <v>24724680</v>
      </c>
      <c r="E9" s="19">
        <v>170199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>
        <v>2497194</v>
      </c>
      <c r="D10" s="18">
        <v>2497194</v>
      </c>
      <c r="E10" s="19"/>
      <c r="F10" s="20"/>
      <c r="G10" s="24">
        <v>2152963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2644816</v>
      </c>
      <c r="D11" s="18">
        <v>2644816</v>
      </c>
      <c r="E11" s="19">
        <v>3537021</v>
      </c>
      <c r="F11" s="20">
        <v>2357020</v>
      </c>
      <c r="G11" s="20">
        <v>3747856</v>
      </c>
      <c r="H11" s="20">
        <v>2933306</v>
      </c>
      <c r="I11" s="20">
        <v>2218594</v>
      </c>
      <c r="J11" s="20">
        <v>2218594</v>
      </c>
      <c r="K11" s="20">
        <v>2248246</v>
      </c>
      <c r="L11" s="20">
        <v>2004262</v>
      </c>
      <c r="M11" s="20">
        <v>1936788</v>
      </c>
      <c r="N11" s="20">
        <v>1936788</v>
      </c>
      <c r="O11" s="20">
        <v>1867966</v>
      </c>
      <c r="P11" s="20">
        <v>3537021</v>
      </c>
      <c r="Q11" s="20">
        <v>1738327</v>
      </c>
      <c r="R11" s="20">
        <v>1738327</v>
      </c>
      <c r="S11" s="20">
        <v>1715857</v>
      </c>
      <c r="T11" s="20">
        <v>1499090</v>
      </c>
      <c r="U11" s="20">
        <v>1146377</v>
      </c>
      <c r="V11" s="20">
        <v>1146377</v>
      </c>
      <c r="W11" s="20">
        <v>1146377</v>
      </c>
      <c r="X11" s="20">
        <v>2357020</v>
      </c>
      <c r="Y11" s="20">
        <v>-1210643</v>
      </c>
      <c r="Z11" s="21">
        <v>-51.36</v>
      </c>
      <c r="AA11" s="22">
        <v>2357020</v>
      </c>
    </row>
    <row r="12" spans="1:27" ht="13.5">
      <c r="A12" s="27" t="s">
        <v>39</v>
      </c>
      <c r="B12" s="28"/>
      <c r="C12" s="29">
        <f aca="true" t="shared" si="0" ref="C12:Y12">SUM(C6:C11)</f>
        <v>104974556</v>
      </c>
      <c r="D12" s="29">
        <f>SUM(D6:D11)</f>
        <v>104974556</v>
      </c>
      <c r="E12" s="30">
        <f t="shared" si="0"/>
        <v>53923850</v>
      </c>
      <c r="F12" s="31">
        <f t="shared" si="0"/>
        <v>50557287</v>
      </c>
      <c r="G12" s="31">
        <f t="shared" si="0"/>
        <v>100627737</v>
      </c>
      <c r="H12" s="31">
        <f t="shared" si="0"/>
        <v>92185371</v>
      </c>
      <c r="I12" s="31">
        <f t="shared" si="0"/>
        <v>87841484</v>
      </c>
      <c r="J12" s="31">
        <f t="shared" si="0"/>
        <v>87841484</v>
      </c>
      <c r="K12" s="31">
        <f t="shared" si="0"/>
        <v>178651044</v>
      </c>
      <c r="L12" s="31">
        <f t="shared" si="0"/>
        <v>169651409</v>
      </c>
      <c r="M12" s="31">
        <f t="shared" si="0"/>
        <v>100562526</v>
      </c>
      <c r="N12" s="31">
        <f t="shared" si="0"/>
        <v>100562526</v>
      </c>
      <c r="O12" s="31">
        <f t="shared" si="0"/>
        <v>106320452</v>
      </c>
      <c r="P12" s="31">
        <f t="shared" si="0"/>
        <v>159954558</v>
      </c>
      <c r="Q12" s="31">
        <f t="shared" si="0"/>
        <v>94458102</v>
      </c>
      <c r="R12" s="31">
        <f t="shared" si="0"/>
        <v>94458102</v>
      </c>
      <c r="S12" s="31">
        <f t="shared" si="0"/>
        <v>101762687</v>
      </c>
      <c r="T12" s="31">
        <f t="shared" si="0"/>
        <v>114922503</v>
      </c>
      <c r="U12" s="31">
        <f t="shared" si="0"/>
        <v>100957647</v>
      </c>
      <c r="V12" s="31">
        <f t="shared" si="0"/>
        <v>100957647</v>
      </c>
      <c r="W12" s="31">
        <f t="shared" si="0"/>
        <v>100957647</v>
      </c>
      <c r="X12" s="31">
        <f t="shared" si="0"/>
        <v>50557287</v>
      </c>
      <c r="Y12" s="31">
        <f t="shared" si="0"/>
        <v>50400360</v>
      </c>
      <c r="Z12" s="32">
        <f>+IF(X12&lt;&gt;0,+(Y12/X12)*100,0)</f>
        <v>99.68960557555235</v>
      </c>
      <c r="AA12" s="33">
        <f>SUM(AA6:AA11)</f>
        <v>50557287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1101826759</v>
      </c>
      <c r="D19" s="18">
        <v>1101826759</v>
      </c>
      <c r="E19" s="19">
        <v>1248990176</v>
      </c>
      <c r="F19" s="20">
        <v>1248990176</v>
      </c>
      <c r="G19" s="20">
        <v>1324156492</v>
      </c>
      <c r="H19" s="20">
        <v>4480132</v>
      </c>
      <c r="I19" s="20">
        <v>1400812903</v>
      </c>
      <c r="J19" s="20">
        <v>1400812903</v>
      </c>
      <c r="K19" s="20">
        <v>1400008406</v>
      </c>
      <c r="L19" s="20">
        <v>1402841274</v>
      </c>
      <c r="M19" s="20">
        <v>1389025963</v>
      </c>
      <c r="N19" s="20">
        <v>1389025963</v>
      </c>
      <c r="O19" s="20">
        <v>1389025963</v>
      </c>
      <c r="P19" s="20">
        <v>1389025963</v>
      </c>
      <c r="Q19" s="20">
        <v>1389025963</v>
      </c>
      <c r="R19" s="20">
        <v>1389025963</v>
      </c>
      <c r="S19" s="20">
        <v>1389025963</v>
      </c>
      <c r="T19" s="20">
        <v>1408579594</v>
      </c>
      <c r="U19" s="20">
        <v>1406834821</v>
      </c>
      <c r="V19" s="20">
        <v>1406834821</v>
      </c>
      <c r="W19" s="20">
        <v>1406834821</v>
      </c>
      <c r="X19" s="20">
        <v>1248990176</v>
      </c>
      <c r="Y19" s="20">
        <v>157844645</v>
      </c>
      <c r="Z19" s="21">
        <v>12.64</v>
      </c>
      <c r="AA19" s="22">
        <v>1248990176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879600</v>
      </c>
      <c r="D21" s="18">
        <v>879600</v>
      </c>
      <c r="E21" s="19">
        <v>870000</v>
      </c>
      <c r="F21" s="20"/>
      <c r="G21" s="20"/>
      <c r="H21" s="20"/>
      <c r="I21" s="20">
        <v>879600</v>
      </c>
      <c r="J21" s="20">
        <v>879600</v>
      </c>
      <c r="K21" s="20">
        <v>879600</v>
      </c>
      <c r="L21" s="20">
        <v>879600</v>
      </c>
      <c r="M21" s="20">
        <v>879600</v>
      </c>
      <c r="N21" s="20">
        <v>879600</v>
      </c>
      <c r="O21" s="20">
        <v>879600</v>
      </c>
      <c r="P21" s="20">
        <v>879600</v>
      </c>
      <c r="Q21" s="20">
        <v>879600</v>
      </c>
      <c r="R21" s="20">
        <v>879600</v>
      </c>
      <c r="S21" s="20">
        <v>879600</v>
      </c>
      <c r="T21" s="20">
        <v>879600</v>
      </c>
      <c r="U21" s="20">
        <v>879600</v>
      </c>
      <c r="V21" s="20">
        <v>879600</v>
      </c>
      <c r="W21" s="20">
        <v>879600</v>
      </c>
      <c r="X21" s="20"/>
      <c r="Y21" s="20">
        <v>879600</v>
      </c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1124000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3135878</v>
      </c>
      <c r="D23" s="18">
        <v>3135878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1105842237</v>
      </c>
      <c r="D24" s="29">
        <f>SUM(D15:D23)</f>
        <v>1105842237</v>
      </c>
      <c r="E24" s="36">
        <f t="shared" si="1"/>
        <v>1250984176</v>
      </c>
      <c r="F24" s="37">
        <f t="shared" si="1"/>
        <v>1248990176</v>
      </c>
      <c r="G24" s="37">
        <f t="shared" si="1"/>
        <v>1324156492</v>
      </c>
      <c r="H24" s="37">
        <f t="shared" si="1"/>
        <v>4480132</v>
      </c>
      <c r="I24" s="37">
        <f t="shared" si="1"/>
        <v>1401692503</v>
      </c>
      <c r="J24" s="37">
        <f t="shared" si="1"/>
        <v>1401692503</v>
      </c>
      <c r="K24" s="37">
        <f t="shared" si="1"/>
        <v>1400888006</v>
      </c>
      <c r="L24" s="37">
        <f t="shared" si="1"/>
        <v>1403720874</v>
      </c>
      <c r="M24" s="37">
        <f t="shared" si="1"/>
        <v>1389905563</v>
      </c>
      <c r="N24" s="37">
        <f t="shared" si="1"/>
        <v>1389905563</v>
      </c>
      <c r="O24" s="37">
        <f t="shared" si="1"/>
        <v>1389905563</v>
      </c>
      <c r="P24" s="37">
        <f t="shared" si="1"/>
        <v>1389905563</v>
      </c>
      <c r="Q24" s="37">
        <f t="shared" si="1"/>
        <v>1389905563</v>
      </c>
      <c r="R24" s="37">
        <f t="shared" si="1"/>
        <v>1389905563</v>
      </c>
      <c r="S24" s="37">
        <f t="shared" si="1"/>
        <v>1389905563</v>
      </c>
      <c r="T24" s="37">
        <f t="shared" si="1"/>
        <v>1409459194</v>
      </c>
      <c r="U24" s="37">
        <f t="shared" si="1"/>
        <v>1407714421</v>
      </c>
      <c r="V24" s="37">
        <f t="shared" si="1"/>
        <v>1407714421</v>
      </c>
      <c r="W24" s="37">
        <f t="shared" si="1"/>
        <v>1407714421</v>
      </c>
      <c r="X24" s="37">
        <f t="shared" si="1"/>
        <v>1248990176</v>
      </c>
      <c r="Y24" s="37">
        <f t="shared" si="1"/>
        <v>158724245</v>
      </c>
      <c r="Z24" s="38">
        <f>+IF(X24&lt;&gt;0,+(Y24/X24)*100,0)</f>
        <v>12.708206041165852</v>
      </c>
      <c r="AA24" s="39">
        <f>SUM(AA15:AA23)</f>
        <v>1248990176</v>
      </c>
    </row>
    <row r="25" spans="1:27" ht="13.5">
      <c r="A25" s="27" t="s">
        <v>51</v>
      </c>
      <c r="B25" s="28"/>
      <c r="C25" s="29">
        <f aca="true" t="shared" si="2" ref="C25:Y25">+C12+C24</f>
        <v>1210816793</v>
      </c>
      <c r="D25" s="29">
        <f>+D12+D24</f>
        <v>1210816793</v>
      </c>
      <c r="E25" s="30">
        <f t="shared" si="2"/>
        <v>1304908026</v>
      </c>
      <c r="F25" s="31">
        <f t="shared" si="2"/>
        <v>1299547463</v>
      </c>
      <c r="G25" s="31">
        <f t="shared" si="2"/>
        <v>1424784229</v>
      </c>
      <c r="H25" s="31">
        <f t="shared" si="2"/>
        <v>96665503</v>
      </c>
      <c r="I25" s="31">
        <f t="shared" si="2"/>
        <v>1489533987</v>
      </c>
      <c r="J25" s="31">
        <f t="shared" si="2"/>
        <v>1489533987</v>
      </c>
      <c r="K25" s="31">
        <f t="shared" si="2"/>
        <v>1579539050</v>
      </c>
      <c r="L25" s="31">
        <f t="shared" si="2"/>
        <v>1573372283</v>
      </c>
      <c r="M25" s="31">
        <f t="shared" si="2"/>
        <v>1490468089</v>
      </c>
      <c r="N25" s="31">
        <f t="shared" si="2"/>
        <v>1490468089</v>
      </c>
      <c r="O25" s="31">
        <f t="shared" si="2"/>
        <v>1496226015</v>
      </c>
      <c r="P25" s="31">
        <f t="shared" si="2"/>
        <v>1549860121</v>
      </c>
      <c r="Q25" s="31">
        <f t="shared" si="2"/>
        <v>1484363665</v>
      </c>
      <c r="R25" s="31">
        <f t="shared" si="2"/>
        <v>1484363665</v>
      </c>
      <c r="S25" s="31">
        <f t="shared" si="2"/>
        <v>1491668250</v>
      </c>
      <c r="T25" s="31">
        <f t="shared" si="2"/>
        <v>1524381697</v>
      </c>
      <c r="U25" s="31">
        <f t="shared" si="2"/>
        <v>1508672068</v>
      </c>
      <c r="V25" s="31">
        <f t="shared" si="2"/>
        <v>1508672068</v>
      </c>
      <c r="W25" s="31">
        <f t="shared" si="2"/>
        <v>1508672068</v>
      </c>
      <c r="X25" s="31">
        <f t="shared" si="2"/>
        <v>1299547463</v>
      </c>
      <c r="Y25" s="31">
        <f t="shared" si="2"/>
        <v>209124605</v>
      </c>
      <c r="Z25" s="32">
        <f>+IF(X25&lt;&gt;0,+(Y25/X25)*100,0)</f>
        <v>16.09210982700368</v>
      </c>
      <c r="AA25" s="33">
        <f>+AA12+AA24</f>
        <v>1299547463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>
        <v>2904190</v>
      </c>
      <c r="N29" s="20">
        <v>2904190</v>
      </c>
      <c r="O29" s="20">
        <v>1427138</v>
      </c>
      <c r="P29" s="20"/>
      <c r="Q29" s="20">
        <v>4003114</v>
      </c>
      <c r="R29" s="20">
        <v>4003114</v>
      </c>
      <c r="S29" s="20">
        <v>6291221</v>
      </c>
      <c r="T29" s="20">
        <v>1036783</v>
      </c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2115000</v>
      </c>
      <c r="F30" s="20">
        <v>2115000</v>
      </c>
      <c r="G30" s="20">
        <v>10401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2115000</v>
      </c>
      <c r="Y30" s="20">
        <v>-2115000</v>
      </c>
      <c r="Z30" s="21">
        <v>-100</v>
      </c>
      <c r="AA30" s="22">
        <v>2115000</v>
      </c>
    </row>
    <row r="31" spans="1:27" ht="13.5">
      <c r="A31" s="23" t="s">
        <v>56</v>
      </c>
      <c r="B31" s="17"/>
      <c r="C31" s="18">
        <v>3563316</v>
      </c>
      <c r="D31" s="18">
        <v>3563316</v>
      </c>
      <c r="E31" s="19">
        <v>3347768</v>
      </c>
      <c r="F31" s="20">
        <v>3347768</v>
      </c>
      <c r="G31" s="20">
        <v>3572863</v>
      </c>
      <c r="H31" s="20">
        <v>3593238</v>
      </c>
      <c r="I31" s="20">
        <v>3613012</v>
      </c>
      <c r="J31" s="20">
        <v>3613012</v>
      </c>
      <c r="K31" s="20">
        <v>3629072</v>
      </c>
      <c r="L31" s="20">
        <v>3628113</v>
      </c>
      <c r="M31" s="20">
        <v>3642638</v>
      </c>
      <c r="N31" s="20">
        <v>3642638</v>
      </c>
      <c r="O31" s="20">
        <v>3643990</v>
      </c>
      <c r="P31" s="20">
        <v>3347768</v>
      </c>
      <c r="Q31" s="20">
        <v>3664763</v>
      </c>
      <c r="R31" s="20">
        <v>3664763</v>
      </c>
      <c r="S31" s="20">
        <v>3682685</v>
      </c>
      <c r="T31" s="20">
        <v>3698222</v>
      </c>
      <c r="U31" s="20">
        <v>3720361</v>
      </c>
      <c r="V31" s="20">
        <v>3720361</v>
      </c>
      <c r="W31" s="20">
        <v>3720361</v>
      </c>
      <c r="X31" s="20">
        <v>3347768</v>
      </c>
      <c r="Y31" s="20">
        <v>372593</v>
      </c>
      <c r="Z31" s="21">
        <v>11.13</v>
      </c>
      <c r="AA31" s="22">
        <v>3347768</v>
      </c>
    </row>
    <row r="32" spans="1:27" ht="13.5">
      <c r="A32" s="23" t="s">
        <v>57</v>
      </c>
      <c r="B32" s="17"/>
      <c r="C32" s="18">
        <v>243227865</v>
      </c>
      <c r="D32" s="18">
        <v>243227865</v>
      </c>
      <c r="E32" s="19">
        <v>34500000</v>
      </c>
      <c r="F32" s="20">
        <v>34500000</v>
      </c>
      <c r="G32" s="20">
        <v>155386049</v>
      </c>
      <c r="H32" s="20">
        <v>163303759</v>
      </c>
      <c r="I32" s="20">
        <v>141233061</v>
      </c>
      <c r="J32" s="20">
        <v>141233061</v>
      </c>
      <c r="K32" s="20">
        <v>167009124</v>
      </c>
      <c r="L32" s="20">
        <v>160866087</v>
      </c>
      <c r="M32" s="20">
        <v>161421815</v>
      </c>
      <c r="N32" s="20">
        <v>161421815</v>
      </c>
      <c r="O32" s="20">
        <v>160551848</v>
      </c>
      <c r="P32" s="20">
        <v>181926296</v>
      </c>
      <c r="Q32" s="20">
        <v>184071170</v>
      </c>
      <c r="R32" s="20">
        <v>184071170</v>
      </c>
      <c r="S32" s="20">
        <v>193682195</v>
      </c>
      <c r="T32" s="20">
        <v>206090489</v>
      </c>
      <c r="U32" s="20">
        <v>219629117</v>
      </c>
      <c r="V32" s="20">
        <v>219629117</v>
      </c>
      <c r="W32" s="20">
        <v>219629117</v>
      </c>
      <c r="X32" s="20">
        <v>34500000</v>
      </c>
      <c r="Y32" s="20">
        <v>185129117</v>
      </c>
      <c r="Z32" s="21">
        <v>536.61</v>
      </c>
      <c r="AA32" s="22">
        <v>34500000</v>
      </c>
    </row>
    <row r="33" spans="1:27" ht="13.5">
      <c r="A33" s="23" t="s">
        <v>58</v>
      </c>
      <c r="B33" s="17"/>
      <c r="C33" s="18">
        <v>11026831</v>
      </c>
      <c r="D33" s="18">
        <v>11026831</v>
      </c>
      <c r="E33" s="19">
        <v>8500000</v>
      </c>
      <c r="F33" s="20">
        <v>44458400</v>
      </c>
      <c r="G33" s="20">
        <v>2404822</v>
      </c>
      <c r="H33" s="20">
        <v>2778853</v>
      </c>
      <c r="I33" s="20">
        <v>2778853</v>
      </c>
      <c r="J33" s="20">
        <v>2778853</v>
      </c>
      <c r="K33" s="20">
        <v>2778853</v>
      </c>
      <c r="L33" s="20">
        <v>2778853</v>
      </c>
      <c r="M33" s="20">
        <v>2778853</v>
      </c>
      <c r="N33" s="20">
        <v>2778853</v>
      </c>
      <c r="O33" s="20">
        <v>2778853</v>
      </c>
      <c r="P33" s="20">
        <v>2778853</v>
      </c>
      <c r="Q33" s="20">
        <v>2778853</v>
      </c>
      <c r="R33" s="20">
        <v>2778853</v>
      </c>
      <c r="S33" s="20">
        <v>2778853</v>
      </c>
      <c r="T33" s="20">
        <v>2778853</v>
      </c>
      <c r="U33" s="20">
        <v>2778853</v>
      </c>
      <c r="V33" s="20">
        <v>2778853</v>
      </c>
      <c r="W33" s="20">
        <v>2778853</v>
      </c>
      <c r="X33" s="20">
        <v>44458400</v>
      </c>
      <c r="Y33" s="20">
        <v>-41679547</v>
      </c>
      <c r="Z33" s="21">
        <v>-93.75</v>
      </c>
      <c r="AA33" s="22">
        <v>44458400</v>
      </c>
    </row>
    <row r="34" spans="1:27" ht="13.5">
      <c r="A34" s="27" t="s">
        <v>59</v>
      </c>
      <c r="B34" s="28"/>
      <c r="C34" s="29">
        <f aca="true" t="shared" si="3" ref="C34:Y34">SUM(C29:C33)</f>
        <v>257818012</v>
      </c>
      <c r="D34" s="29">
        <f>SUM(D29:D33)</f>
        <v>257818012</v>
      </c>
      <c r="E34" s="30">
        <f t="shared" si="3"/>
        <v>48462768</v>
      </c>
      <c r="F34" s="31">
        <f t="shared" si="3"/>
        <v>84421168</v>
      </c>
      <c r="G34" s="31">
        <f t="shared" si="3"/>
        <v>161374135</v>
      </c>
      <c r="H34" s="31">
        <f t="shared" si="3"/>
        <v>169675850</v>
      </c>
      <c r="I34" s="31">
        <f t="shared" si="3"/>
        <v>147624926</v>
      </c>
      <c r="J34" s="31">
        <f t="shared" si="3"/>
        <v>147624926</v>
      </c>
      <c r="K34" s="31">
        <f t="shared" si="3"/>
        <v>173417049</v>
      </c>
      <c r="L34" s="31">
        <f t="shared" si="3"/>
        <v>167273053</v>
      </c>
      <c r="M34" s="31">
        <f t="shared" si="3"/>
        <v>170747496</v>
      </c>
      <c r="N34" s="31">
        <f t="shared" si="3"/>
        <v>170747496</v>
      </c>
      <c r="O34" s="31">
        <f t="shared" si="3"/>
        <v>168401829</v>
      </c>
      <c r="P34" s="31">
        <f t="shared" si="3"/>
        <v>188052917</v>
      </c>
      <c r="Q34" s="31">
        <f t="shared" si="3"/>
        <v>194517900</v>
      </c>
      <c r="R34" s="31">
        <f t="shared" si="3"/>
        <v>194517900</v>
      </c>
      <c r="S34" s="31">
        <f t="shared" si="3"/>
        <v>206434954</v>
      </c>
      <c r="T34" s="31">
        <f t="shared" si="3"/>
        <v>213604347</v>
      </c>
      <c r="U34" s="31">
        <f t="shared" si="3"/>
        <v>226128331</v>
      </c>
      <c r="V34" s="31">
        <f t="shared" si="3"/>
        <v>226128331</v>
      </c>
      <c r="W34" s="31">
        <f t="shared" si="3"/>
        <v>226128331</v>
      </c>
      <c r="X34" s="31">
        <f t="shared" si="3"/>
        <v>84421168</v>
      </c>
      <c r="Y34" s="31">
        <f t="shared" si="3"/>
        <v>141707163</v>
      </c>
      <c r="Z34" s="32">
        <f>+IF(X34&lt;&gt;0,+(Y34/X34)*100,0)</f>
        <v>167.85738264128258</v>
      </c>
      <c r="AA34" s="33">
        <f>SUM(AA29:AA33)</f>
        <v>84421168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33741673</v>
      </c>
      <c r="D37" s="18">
        <v>33741673</v>
      </c>
      <c r="E37" s="19">
        <v>5255587</v>
      </c>
      <c r="F37" s="20">
        <v>5255587</v>
      </c>
      <c r="G37" s="20">
        <v>6220688</v>
      </c>
      <c r="H37" s="20">
        <v>5382812</v>
      </c>
      <c r="I37" s="20">
        <v>5382812</v>
      </c>
      <c r="J37" s="20">
        <v>5382812</v>
      </c>
      <c r="K37" s="20">
        <v>5382812</v>
      </c>
      <c r="L37" s="20">
        <v>5382812</v>
      </c>
      <c r="M37" s="20">
        <v>5382812</v>
      </c>
      <c r="N37" s="20">
        <v>5382812</v>
      </c>
      <c r="O37" s="20">
        <v>4782812</v>
      </c>
      <c r="P37" s="20">
        <v>4782812</v>
      </c>
      <c r="Q37" s="20">
        <v>4782813</v>
      </c>
      <c r="R37" s="20">
        <v>4782813</v>
      </c>
      <c r="S37" s="20">
        <v>4782813</v>
      </c>
      <c r="T37" s="20">
        <v>4782813</v>
      </c>
      <c r="U37" s="20">
        <v>4782813</v>
      </c>
      <c r="V37" s="20">
        <v>4782813</v>
      </c>
      <c r="W37" s="20">
        <v>4782813</v>
      </c>
      <c r="X37" s="20">
        <v>5255587</v>
      </c>
      <c r="Y37" s="20">
        <v>-472774</v>
      </c>
      <c r="Z37" s="21">
        <v>-9</v>
      </c>
      <c r="AA37" s="22">
        <v>5255587</v>
      </c>
    </row>
    <row r="38" spans="1:27" ht="13.5">
      <c r="A38" s="23" t="s">
        <v>58</v>
      </c>
      <c r="B38" s="17"/>
      <c r="C38" s="18">
        <v>20290461</v>
      </c>
      <c r="D38" s="18">
        <v>20290461</v>
      </c>
      <c r="E38" s="19">
        <v>36260977</v>
      </c>
      <c r="F38" s="20">
        <v>36260977</v>
      </c>
      <c r="G38" s="20">
        <v>46918754</v>
      </c>
      <c r="H38" s="20">
        <v>44930373</v>
      </c>
      <c r="I38" s="20">
        <v>43624139</v>
      </c>
      <c r="J38" s="20">
        <v>43624139</v>
      </c>
      <c r="K38" s="20">
        <v>44363636</v>
      </c>
      <c r="L38" s="20">
        <v>43633305</v>
      </c>
      <c r="M38" s="20">
        <v>44358992</v>
      </c>
      <c r="N38" s="20">
        <v>44358992</v>
      </c>
      <c r="O38" s="20">
        <v>49289676</v>
      </c>
      <c r="P38" s="20">
        <v>49289676</v>
      </c>
      <c r="Q38" s="20">
        <v>49289676</v>
      </c>
      <c r="R38" s="20">
        <v>49289676</v>
      </c>
      <c r="S38" s="20">
        <v>49289676</v>
      </c>
      <c r="T38" s="20">
        <v>43539129</v>
      </c>
      <c r="U38" s="20">
        <v>43539129</v>
      </c>
      <c r="V38" s="20">
        <v>43539129</v>
      </c>
      <c r="W38" s="20">
        <v>43539129</v>
      </c>
      <c r="X38" s="20">
        <v>36260977</v>
      </c>
      <c r="Y38" s="20">
        <v>7278152</v>
      </c>
      <c r="Z38" s="21">
        <v>20.07</v>
      </c>
      <c r="AA38" s="22">
        <v>36260977</v>
      </c>
    </row>
    <row r="39" spans="1:27" ht="13.5">
      <c r="A39" s="27" t="s">
        <v>61</v>
      </c>
      <c r="B39" s="35"/>
      <c r="C39" s="29">
        <f aca="true" t="shared" si="4" ref="C39:Y39">SUM(C37:C38)</f>
        <v>54032134</v>
      </c>
      <c r="D39" s="29">
        <f>SUM(D37:D38)</f>
        <v>54032134</v>
      </c>
      <c r="E39" s="36">
        <f t="shared" si="4"/>
        <v>41516564</v>
      </c>
      <c r="F39" s="37">
        <f t="shared" si="4"/>
        <v>41516564</v>
      </c>
      <c r="G39" s="37">
        <f t="shared" si="4"/>
        <v>53139442</v>
      </c>
      <c r="H39" s="37">
        <f t="shared" si="4"/>
        <v>50313185</v>
      </c>
      <c r="I39" s="37">
        <f t="shared" si="4"/>
        <v>49006951</v>
      </c>
      <c r="J39" s="37">
        <f t="shared" si="4"/>
        <v>49006951</v>
      </c>
      <c r="K39" s="37">
        <f t="shared" si="4"/>
        <v>49746448</v>
      </c>
      <c r="L39" s="37">
        <f t="shared" si="4"/>
        <v>49016117</v>
      </c>
      <c r="M39" s="37">
        <f t="shared" si="4"/>
        <v>49741804</v>
      </c>
      <c r="N39" s="37">
        <f t="shared" si="4"/>
        <v>49741804</v>
      </c>
      <c r="O39" s="37">
        <f t="shared" si="4"/>
        <v>54072488</v>
      </c>
      <c r="P39" s="37">
        <f t="shared" si="4"/>
        <v>54072488</v>
      </c>
      <c r="Q39" s="37">
        <f t="shared" si="4"/>
        <v>54072489</v>
      </c>
      <c r="R39" s="37">
        <f t="shared" si="4"/>
        <v>54072489</v>
      </c>
      <c r="S39" s="37">
        <f t="shared" si="4"/>
        <v>54072489</v>
      </c>
      <c r="T39" s="37">
        <f t="shared" si="4"/>
        <v>48321942</v>
      </c>
      <c r="U39" s="37">
        <f t="shared" si="4"/>
        <v>48321942</v>
      </c>
      <c r="V39" s="37">
        <f t="shared" si="4"/>
        <v>48321942</v>
      </c>
      <c r="W39" s="37">
        <f t="shared" si="4"/>
        <v>48321942</v>
      </c>
      <c r="X39" s="37">
        <f t="shared" si="4"/>
        <v>41516564</v>
      </c>
      <c r="Y39" s="37">
        <f t="shared" si="4"/>
        <v>6805378</v>
      </c>
      <c r="Z39" s="38">
        <f>+IF(X39&lt;&gt;0,+(Y39/X39)*100,0)</f>
        <v>16.391958640893307</v>
      </c>
      <c r="AA39" s="39">
        <f>SUM(AA37:AA38)</f>
        <v>41516564</v>
      </c>
    </row>
    <row r="40" spans="1:27" ht="13.5">
      <c r="A40" s="27" t="s">
        <v>62</v>
      </c>
      <c r="B40" s="28"/>
      <c r="C40" s="29">
        <f aca="true" t="shared" si="5" ref="C40:Y40">+C34+C39</f>
        <v>311850146</v>
      </c>
      <c r="D40" s="29">
        <f>+D34+D39</f>
        <v>311850146</v>
      </c>
      <c r="E40" s="30">
        <f t="shared" si="5"/>
        <v>89979332</v>
      </c>
      <c r="F40" s="31">
        <f t="shared" si="5"/>
        <v>125937732</v>
      </c>
      <c r="G40" s="31">
        <f t="shared" si="5"/>
        <v>214513577</v>
      </c>
      <c r="H40" s="31">
        <f t="shared" si="5"/>
        <v>219989035</v>
      </c>
      <c r="I40" s="31">
        <f t="shared" si="5"/>
        <v>196631877</v>
      </c>
      <c r="J40" s="31">
        <f t="shared" si="5"/>
        <v>196631877</v>
      </c>
      <c r="K40" s="31">
        <f t="shared" si="5"/>
        <v>223163497</v>
      </c>
      <c r="L40" s="31">
        <f t="shared" si="5"/>
        <v>216289170</v>
      </c>
      <c r="M40" s="31">
        <f t="shared" si="5"/>
        <v>220489300</v>
      </c>
      <c r="N40" s="31">
        <f t="shared" si="5"/>
        <v>220489300</v>
      </c>
      <c r="O40" s="31">
        <f t="shared" si="5"/>
        <v>222474317</v>
      </c>
      <c r="P40" s="31">
        <f t="shared" si="5"/>
        <v>242125405</v>
      </c>
      <c r="Q40" s="31">
        <f t="shared" si="5"/>
        <v>248590389</v>
      </c>
      <c r="R40" s="31">
        <f t="shared" si="5"/>
        <v>248590389</v>
      </c>
      <c r="S40" s="31">
        <f t="shared" si="5"/>
        <v>260507443</v>
      </c>
      <c r="T40" s="31">
        <f t="shared" si="5"/>
        <v>261926289</v>
      </c>
      <c r="U40" s="31">
        <f t="shared" si="5"/>
        <v>274450273</v>
      </c>
      <c r="V40" s="31">
        <f t="shared" si="5"/>
        <v>274450273</v>
      </c>
      <c r="W40" s="31">
        <f t="shared" si="5"/>
        <v>274450273</v>
      </c>
      <c r="X40" s="31">
        <f t="shared" si="5"/>
        <v>125937732</v>
      </c>
      <c r="Y40" s="31">
        <f t="shared" si="5"/>
        <v>148512541</v>
      </c>
      <c r="Z40" s="32">
        <f>+IF(X40&lt;&gt;0,+(Y40/X40)*100,0)</f>
        <v>117.92537362829434</v>
      </c>
      <c r="AA40" s="33">
        <f>+AA34+AA39</f>
        <v>125937732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898966647</v>
      </c>
      <c r="D42" s="43">
        <f>+D25-D40</f>
        <v>898966647</v>
      </c>
      <c r="E42" s="44">
        <f t="shared" si="6"/>
        <v>1214928694</v>
      </c>
      <c r="F42" s="45">
        <f t="shared" si="6"/>
        <v>1173609731</v>
      </c>
      <c r="G42" s="45">
        <f t="shared" si="6"/>
        <v>1210270652</v>
      </c>
      <c r="H42" s="45">
        <f t="shared" si="6"/>
        <v>-123323532</v>
      </c>
      <c r="I42" s="45">
        <f t="shared" si="6"/>
        <v>1292902110</v>
      </c>
      <c r="J42" s="45">
        <f t="shared" si="6"/>
        <v>1292902110</v>
      </c>
      <c r="K42" s="45">
        <f t="shared" si="6"/>
        <v>1356375553</v>
      </c>
      <c r="L42" s="45">
        <f t="shared" si="6"/>
        <v>1357083113</v>
      </c>
      <c r="M42" s="45">
        <f t="shared" si="6"/>
        <v>1269978789</v>
      </c>
      <c r="N42" s="45">
        <f t="shared" si="6"/>
        <v>1269978789</v>
      </c>
      <c r="O42" s="45">
        <f t="shared" si="6"/>
        <v>1273751698</v>
      </c>
      <c r="P42" s="45">
        <f t="shared" si="6"/>
        <v>1307734716</v>
      </c>
      <c r="Q42" s="45">
        <f t="shared" si="6"/>
        <v>1235773276</v>
      </c>
      <c r="R42" s="45">
        <f t="shared" si="6"/>
        <v>1235773276</v>
      </c>
      <c r="S42" s="45">
        <f t="shared" si="6"/>
        <v>1231160807</v>
      </c>
      <c r="T42" s="45">
        <f t="shared" si="6"/>
        <v>1262455408</v>
      </c>
      <c r="U42" s="45">
        <f t="shared" si="6"/>
        <v>1234221795</v>
      </c>
      <c r="V42" s="45">
        <f t="shared" si="6"/>
        <v>1234221795</v>
      </c>
      <c r="W42" s="45">
        <f t="shared" si="6"/>
        <v>1234221795</v>
      </c>
      <c r="X42" s="45">
        <f t="shared" si="6"/>
        <v>1173609731</v>
      </c>
      <c r="Y42" s="45">
        <f t="shared" si="6"/>
        <v>60612064</v>
      </c>
      <c r="Z42" s="46">
        <f>+IF(X42&lt;&gt;0,+(Y42/X42)*100,0)</f>
        <v>5.164584307626195</v>
      </c>
      <c r="AA42" s="47">
        <f>+AA25-AA40</f>
        <v>1173609731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898966647</v>
      </c>
      <c r="D45" s="18">
        <v>898966647</v>
      </c>
      <c r="E45" s="19">
        <v>1214928693</v>
      </c>
      <c r="F45" s="20">
        <v>1173609731</v>
      </c>
      <c r="G45" s="20">
        <v>1210270651</v>
      </c>
      <c r="H45" s="20">
        <v>-123323533</v>
      </c>
      <c r="I45" s="20">
        <v>1292902109</v>
      </c>
      <c r="J45" s="20">
        <v>1292902109</v>
      </c>
      <c r="K45" s="20">
        <v>1356375552</v>
      </c>
      <c r="L45" s="20">
        <v>1357083111</v>
      </c>
      <c r="M45" s="20">
        <v>1269978788</v>
      </c>
      <c r="N45" s="20">
        <v>1269978788</v>
      </c>
      <c r="O45" s="20">
        <v>1273751699</v>
      </c>
      <c r="P45" s="20">
        <v>1307734716</v>
      </c>
      <c r="Q45" s="20">
        <v>1235773276</v>
      </c>
      <c r="R45" s="20">
        <v>1235773276</v>
      </c>
      <c r="S45" s="20">
        <v>1231160807</v>
      </c>
      <c r="T45" s="20">
        <v>1262455407</v>
      </c>
      <c r="U45" s="20">
        <v>1234221794</v>
      </c>
      <c r="V45" s="20">
        <v>1234221794</v>
      </c>
      <c r="W45" s="20">
        <v>1234221794</v>
      </c>
      <c r="X45" s="20">
        <v>1173609731</v>
      </c>
      <c r="Y45" s="20">
        <v>60612063</v>
      </c>
      <c r="Z45" s="48">
        <v>5.16</v>
      </c>
      <c r="AA45" s="22">
        <v>1173609731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898966647</v>
      </c>
      <c r="D48" s="51">
        <f>SUM(D45:D47)</f>
        <v>898966647</v>
      </c>
      <c r="E48" s="52">
        <f t="shared" si="7"/>
        <v>1214928693</v>
      </c>
      <c r="F48" s="53">
        <f t="shared" si="7"/>
        <v>1173609731</v>
      </c>
      <c r="G48" s="53">
        <f t="shared" si="7"/>
        <v>1210270651</v>
      </c>
      <c r="H48" s="53">
        <f t="shared" si="7"/>
        <v>-123323533</v>
      </c>
      <c r="I48" s="53">
        <f t="shared" si="7"/>
        <v>1292902109</v>
      </c>
      <c r="J48" s="53">
        <f t="shared" si="7"/>
        <v>1292902109</v>
      </c>
      <c r="K48" s="53">
        <f t="shared" si="7"/>
        <v>1356375552</v>
      </c>
      <c r="L48" s="53">
        <f t="shared" si="7"/>
        <v>1357083111</v>
      </c>
      <c r="M48" s="53">
        <f t="shared" si="7"/>
        <v>1269978788</v>
      </c>
      <c r="N48" s="53">
        <f t="shared" si="7"/>
        <v>1269978788</v>
      </c>
      <c r="O48" s="53">
        <f t="shared" si="7"/>
        <v>1273751699</v>
      </c>
      <c r="P48" s="53">
        <f t="shared" si="7"/>
        <v>1307734716</v>
      </c>
      <c r="Q48" s="53">
        <f t="shared" si="7"/>
        <v>1235773276</v>
      </c>
      <c r="R48" s="53">
        <f t="shared" si="7"/>
        <v>1235773276</v>
      </c>
      <c r="S48" s="53">
        <f t="shared" si="7"/>
        <v>1231160807</v>
      </c>
      <c r="T48" s="53">
        <f t="shared" si="7"/>
        <v>1262455407</v>
      </c>
      <c r="U48" s="53">
        <f t="shared" si="7"/>
        <v>1234221794</v>
      </c>
      <c r="V48" s="53">
        <f t="shared" si="7"/>
        <v>1234221794</v>
      </c>
      <c r="W48" s="53">
        <f t="shared" si="7"/>
        <v>1234221794</v>
      </c>
      <c r="X48" s="53">
        <f t="shared" si="7"/>
        <v>1173609731</v>
      </c>
      <c r="Y48" s="53">
        <f t="shared" si="7"/>
        <v>60612063</v>
      </c>
      <c r="Z48" s="54">
        <f>+IF(X48&lt;&gt;0,+(Y48/X48)*100,0)</f>
        <v>5.164584222418994</v>
      </c>
      <c r="AA48" s="55">
        <f>SUM(AA45:AA47)</f>
        <v>1173609731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253664103</v>
      </c>
      <c r="D6" s="18">
        <v>253664103</v>
      </c>
      <c r="E6" s="19">
        <v>9847000</v>
      </c>
      <c r="F6" s="20">
        <v>156882000</v>
      </c>
      <c r="G6" s="20">
        <v>539098646</v>
      </c>
      <c r="H6" s="20">
        <v>458394505</v>
      </c>
      <c r="I6" s="20">
        <v>407965672</v>
      </c>
      <c r="J6" s="20">
        <v>407965672</v>
      </c>
      <c r="K6" s="20">
        <v>383266981</v>
      </c>
      <c r="L6" s="20">
        <v>508747936</v>
      </c>
      <c r="M6" s="20">
        <v>451394583</v>
      </c>
      <c r="N6" s="20">
        <v>451394583</v>
      </c>
      <c r="O6" s="20">
        <v>406953374</v>
      </c>
      <c r="P6" s="20">
        <v>364985636</v>
      </c>
      <c r="Q6" s="20">
        <v>445964441</v>
      </c>
      <c r="R6" s="20">
        <v>445964441</v>
      </c>
      <c r="S6" s="20">
        <v>393412046</v>
      </c>
      <c r="T6" s="20">
        <v>339447021</v>
      </c>
      <c r="U6" s="20">
        <v>313266843</v>
      </c>
      <c r="V6" s="20">
        <v>313266843</v>
      </c>
      <c r="W6" s="20">
        <v>313266843</v>
      </c>
      <c r="X6" s="20">
        <v>156882000</v>
      </c>
      <c r="Y6" s="20">
        <v>156384843</v>
      </c>
      <c r="Z6" s="21">
        <v>99.68</v>
      </c>
      <c r="AA6" s="22">
        <v>156882000</v>
      </c>
    </row>
    <row r="7" spans="1:27" ht="13.5">
      <c r="A7" s="23" t="s">
        <v>34</v>
      </c>
      <c r="B7" s="17"/>
      <c r="C7" s="18">
        <v>102554832</v>
      </c>
      <c r="D7" s="18">
        <v>102554832</v>
      </c>
      <c r="E7" s="19">
        <v>100000000</v>
      </c>
      <c r="F7" s="20">
        <v>100000000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100000000</v>
      </c>
      <c r="Y7" s="20">
        <v>-100000000</v>
      </c>
      <c r="Z7" s="21">
        <v>-100</v>
      </c>
      <c r="AA7" s="22">
        <v>100000000</v>
      </c>
    </row>
    <row r="8" spans="1:27" ht="13.5">
      <c r="A8" s="23" t="s">
        <v>35</v>
      </c>
      <c r="B8" s="17"/>
      <c r="C8" s="18">
        <v>23841679</v>
      </c>
      <c r="D8" s="18">
        <v>23841679</v>
      </c>
      <c r="E8" s="19">
        <v>25341000</v>
      </c>
      <c r="F8" s="20">
        <v>23895000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23895000</v>
      </c>
      <c r="Y8" s="20">
        <v>-23895000</v>
      </c>
      <c r="Z8" s="21">
        <v>-100</v>
      </c>
      <c r="AA8" s="22">
        <v>23895000</v>
      </c>
    </row>
    <row r="9" spans="1:27" ht="13.5">
      <c r="A9" s="23" t="s">
        <v>36</v>
      </c>
      <c r="B9" s="17"/>
      <c r="C9" s="18">
        <v>44592902</v>
      </c>
      <c r="D9" s="18">
        <v>44592902</v>
      </c>
      <c r="E9" s="19">
        <v>30000000</v>
      </c>
      <c r="F9" s="20">
        <v>14000000</v>
      </c>
      <c r="G9" s="20">
        <v>276477650</v>
      </c>
      <c r="H9" s="20">
        <v>287790525</v>
      </c>
      <c r="I9" s="20">
        <v>295768470</v>
      </c>
      <c r="J9" s="20">
        <v>295768470</v>
      </c>
      <c r="K9" s="20">
        <v>296636397</v>
      </c>
      <c r="L9" s="20">
        <v>302465342</v>
      </c>
      <c r="M9" s="20">
        <v>307506920</v>
      </c>
      <c r="N9" s="20">
        <v>307506920</v>
      </c>
      <c r="O9" s="20">
        <v>322064368</v>
      </c>
      <c r="P9" s="20">
        <v>328356328</v>
      </c>
      <c r="Q9" s="20">
        <v>330005545</v>
      </c>
      <c r="R9" s="20">
        <v>330005545</v>
      </c>
      <c r="S9" s="20">
        <v>345157067</v>
      </c>
      <c r="T9" s="20">
        <v>348645272</v>
      </c>
      <c r="U9" s="20">
        <v>405649737</v>
      </c>
      <c r="V9" s="20">
        <v>405649737</v>
      </c>
      <c r="W9" s="20">
        <v>405649737</v>
      </c>
      <c r="X9" s="20">
        <v>14000000</v>
      </c>
      <c r="Y9" s="20">
        <v>391649737</v>
      </c>
      <c r="Z9" s="21">
        <v>2797.5</v>
      </c>
      <c r="AA9" s="22">
        <v>14000000</v>
      </c>
    </row>
    <row r="10" spans="1:27" ht="13.5">
      <c r="A10" s="23" t="s">
        <v>37</v>
      </c>
      <c r="B10" s="17"/>
      <c r="C10" s="18">
        <v>463493</v>
      </c>
      <c r="D10" s="18">
        <v>463493</v>
      </c>
      <c r="E10" s="19">
        <v>760000</v>
      </c>
      <c r="F10" s="20">
        <v>1520000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1520000</v>
      </c>
      <c r="Y10" s="24">
        <v>-1520000</v>
      </c>
      <c r="Z10" s="25">
        <v>-100</v>
      </c>
      <c r="AA10" s="26">
        <v>1520000</v>
      </c>
    </row>
    <row r="11" spans="1:27" ht="13.5">
      <c r="A11" s="23" t="s">
        <v>38</v>
      </c>
      <c r="B11" s="17"/>
      <c r="C11" s="18">
        <v>77107624</v>
      </c>
      <c r="D11" s="18">
        <v>77107624</v>
      </c>
      <c r="E11" s="19">
        <v>10000000</v>
      </c>
      <c r="F11" s="20">
        <v>54200000</v>
      </c>
      <c r="G11" s="20">
        <v>10554341</v>
      </c>
      <c r="H11" s="20">
        <v>77583675</v>
      </c>
      <c r="I11" s="20">
        <v>78246813</v>
      </c>
      <c r="J11" s="20">
        <v>78246813</v>
      </c>
      <c r="K11" s="20">
        <v>78127587</v>
      </c>
      <c r="L11" s="20">
        <v>78331131</v>
      </c>
      <c r="M11" s="20">
        <v>78656834</v>
      </c>
      <c r="N11" s="20">
        <v>78656834</v>
      </c>
      <c r="O11" s="20">
        <v>78136532</v>
      </c>
      <c r="P11" s="20">
        <v>78170157</v>
      </c>
      <c r="Q11" s="20">
        <v>77894683</v>
      </c>
      <c r="R11" s="20">
        <v>77894683</v>
      </c>
      <c r="S11" s="20">
        <v>70851483</v>
      </c>
      <c r="T11" s="20">
        <v>70617174</v>
      </c>
      <c r="U11" s="20">
        <v>70382455</v>
      </c>
      <c r="V11" s="20">
        <v>70382455</v>
      </c>
      <c r="W11" s="20">
        <v>70382455</v>
      </c>
      <c r="X11" s="20">
        <v>54200000</v>
      </c>
      <c r="Y11" s="20">
        <v>16182455</v>
      </c>
      <c r="Z11" s="21">
        <v>29.86</v>
      </c>
      <c r="AA11" s="22">
        <v>54200000</v>
      </c>
    </row>
    <row r="12" spans="1:27" ht="13.5">
      <c r="A12" s="27" t="s">
        <v>39</v>
      </c>
      <c r="B12" s="28"/>
      <c r="C12" s="29">
        <f aca="true" t="shared" si="0" ref="C12:Y12">SUM(C6:C11)</f>
        <v>502224633</v>
      </c>
      <c r="D12" s="29">
        <f>SUM(D6:D11)</f>
        <v>502224633</v>
      </c>
      <c r="E12" s="30">
        <f t="shared" si="0"/>
        <v>175948000</v>
      </c>
      <c r="F12" s="31">
        <f t="shared" si="0"/>
        <v>350497000</v>
      </c>
      <c r="G12" s="31">
        <f t="shared" si="0"/>
        <v>826130637</v>
      </c>
      <c r="H12" s="31">
        <f t="shared" si="0"/>
        <v>823768705</v>
      </c>
      <c r="I12" s="31">
        <f t="shared" si="0"/>
        <v>781980955</v>
      </c>
      <c r="J12" s="31">
        <f t="shared" si="0"/>
        <v>781980955</v>
      </c>
      <c r="K12" s="31">
        <f t="shared" si="0"/>
        <v>758030965</v>
      </c>
      <c r="L12" s="31">
        <f t="shared" si="0"/>
        <v>889544409</v>
      </c>
      <c r="M12" s="31">
        <f t="shared" si="0"/>
        <v>837558337</v>
      </c>
      <c r="N12" s="31">
        <f t="shared" si="0"/>
        <v>837558337</v>
      </c>
      <c r="O12" s="31">
        <f t="shared" si="0"/>
        <v>807154274</v>
      </c>
      <c r="P12" s="31">
        <f t="shared" si="0"/>
        <v>771512121</v>
      </c>
      <c r="Q12" s="31">
        <f t="shared" si="0"/>
        <v>853864669</v>
      </c>
      <c r="R12" s="31">
        <f t="shared" si="0"/>
        <v>853864669</v>
      </c>
      <c r="S12" s="31">
        <f t="shared" si="0"/>
        <v>809420596</v>
      </c>
      <c r="T12" s="31">
        <f t="shared" si="0"/>
        <v>758709467</v>
      </c>
      <c r="U12" s="31">
        <f t="shared" si="0"/>
        <v>789299035</v>
      </c>
      <c r="V12" s="31">
        <f t="shared" si="0"/>
        <v>789299035</v>
      </c>
      <c r="W12" s="31">
        <f t="shared" si="0"/>
        <v>789299035</v>
      </c>
      <c r="X12" s="31">
        <f t="shared" si="0"/>
        <v>350497000</v>
      </c>
      <c r="Y12" s="31">
        <f t="shared" si="0"/>
        <v>438802035</v>
      </c>
      <c r="Z12" s="32">
        <f>+IF(X12&lt;&gt;0,+(Y12/X12)*100,0)</f>
        <v>125.19423418745382</v>
      </c>
      <c r="AA12" s="33">
        <f>SUM(AA6:AA11)</f>
        <v>350497000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3000000</v>
      </c>
      <c r="F15" s="20">
        <v>3000000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3000000</v>
      </c>
      <c r="Y15" s="20">
        <v>-3000000</v>
      </c>
      <c r="Z15" s="21">
        <v>-100</v>
      </c>
      <c r="AA15" s="22">
        <v>3000000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988217704</v>
      </c>
      <c r="D19" s="18">
        <v>988217704</v>
      </c>
      <c r="E19" s="19">
        <v>791445000</v>
      </c>
      <c r="F19" s="20">
        <v>976445000</v>
      </c>
      <c r="G19" s="20">
        <v>1401241408</v>
      </c>
      <c r="H19" s="20">
        <v>1352541565</v>
      </c>
      <c r="I19" s="20">
        <v>1371881133</v>
      </c>
      <c r="J19" s="20">
        <v>1371881133</v>
      </c>
      <c r="K19" s="20">
        <v>1385901249</v>
      </c>
      <c r="L19" s="20">
        <v>2035053198</v>
      </c>
      <c r="M19" s="20">
        <v>1414145400</v>
      </c>
      <c r="N19" s="20">
        <v>1414145400</v>
      </c>
      <c r="O19" s="20">
        <v>1722037115</v>
      </c>
      <c r="P19" s="20">
        <v>1234302809</v>
      </c>
      <c r="Q19" s="20">
        <v>1367261392</v>
      </c>
      <c r="R19" s="20">
        <v>1367261392</v>
      </c>
      <c r="S19" s="20">
        <v>1392935824</v>
      </c>
      <c r="T19" s="20">
        <v>1396349906</v>
      </c>
      <c r="U19" s="20">
        <v>1232063721</v>
      </c>
      <c r="V19" s="20">
        <v>1232063721</v>
      </c>
      <c r="W19" s="20">
        <v>1232063721</v>
      </c>
      <c r="X19" s="20">
        <v>976445000</v>
      </c>
      <c r="Y19" s="20">
        <v>255618721</v>
      </c>
      <c r="Z19" s="21">
        <v>26.18</v>
      </c>
      <c r="AA19" s="22">
        <v>976445000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2106971</v>
      </c>
      <c r="D22" s="18">
        <v>2106971</v>
      </c>
      <c r="E22" s="19">
        <v>3000000</v>
      </c>
      <c r="F22" s="20">
        <v>2500000</v>
      </c>
      <c r="G22" s="20">
        <v>2131522</v>
      </c>
      <c r="H22" s="20">
        <v>2106971</v>
      </c>
      <c r="I22" s="20">
        <v>2106971</v>
      </c>
      <c r="J22" s="20">
        <v>2106971</v>
      </c>
      <c r="K22" s="20">
        <v>2106971</v>
      </c>
      <c r="L22" s="20">
        <v>2106971</v>
      </c>
      <c r="M22" s="20">
        <v>2106971</v>
      </c>
      <c r="N22" s="20">
        <v>2106971</v>
      </c>
      <c r="O22" s="20">
        <v>2106971</v>
      </c>
      <c r="P22" s="20">
        <v>2106971</v>
      </c>
      <c r="Q22" s="20">
        <v>2106971</v>
      </c>
      <c r="R22" s="20">
        <v>2106971</v>
      </c>
      <c r="S22" s="20">
        <v>2106971</v>
      </c>
      <c r="T22" s="20">
        <v>2106971</v>
      </c>
      <c r="U22" s="20">
        <v>2106971</v>
      </c>
      <c r="V22" s="20">
        <v>2106971</v>
      </c>
      <c r="W22" s="20">
        <v>2106971</v>
      </c>
      <c r="X22" s="20">
        <v>2500000</v>
      </c>
      <c r="Y22" s="20">
        <v>-393029</v>
      </c>
      <c r="Z22" s="21">
        <v>-15.72</v>
      </c>
      <c r="AA22" s="22">
        <v>2500000</v>
      </c>
    </row>
    <row r="23" spans="1:27" ht="13.5">
      <c r="A23" s="23" t="s">
        <v>49</v>
      </c>
      <c r="B23" s="17"/>
      <c r="C23" s="18">
        <v>185048</v>
      </c>
      <c r="D23" s="18">
        <v>185048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990509723</v>
      </c>
      <c r="D24" s="29">
        <f>SUM(D15:D23)</f>
        <v>990509723</v>
      </c>
      <c r="E24" s="36">
        <f t="shared" si="1"/>
        <v>797445000</v>
      </c>
      <c r="F24" s="37">
        <f t="shared" si="1"/>
        <v>981945000</v>
      </c>
      <c r="G24" s="37">
        <f t="shared" si="1"/>
        <v>1403372930</v>
      </c>
      <c r="H24" s="37">
        <f t="shared" si="1"/>
        <v>1354648536</v>
      </c>
      <c r="I24" s="37">
        <f t="shared" si="1"/>
        <v>1373988104</v>
      </c>
      <c r="J24" s="37">
        <f t="shared" si="1"/>
        <v>1373988104</v>
      </c>
      <c r="K24" s="37">
        <f t="shared" si="1"/>
        <v>1388008220</v>
      </c>
      <c r="L24" s="37">
        <f t="shared" si="1"/>
        <v>2037160169</v>
      </c>
      <c r="M24" s="37">
        <f t="shared" si="1"/>
        <v>1416252371</v>
      </c>
      <c r="N24" s="37">
        <f t="shared" si="1"/>
        <v>1416252371</v>
      </c>
      <c r="O24" s="37">
        <f t="shared" si="1"/>
        <v>1724144086</v>
      </c>
      <c r="P24" s="37">
        <f t="shared" si="1"/>
        <v>1236409780</v>
      </c>
      <c r="Q24" s="37">
        <f t="shared" si="1"/>
        <v>1369368363</v>
      </c>
      <c r="R24" s="37">
        <f t="shared" si="1"/>
        <v>1369368363</v>
      </c>
      <c r="S24" s="37">
        <f t="shared" si="1"/>
        <v>1395042795</v>
      </c>
      <c r="T24" s="37">
        <f t="shared" si="1"/>
        <v>1398456877</v>
      </c>
      <c r="U24" s="37">
        <f t="shared" si="1"/>
        <v>1234170692</v>
      </c>
      <c r="V24" s="37">
        <f t="shared" si="1"/>
        <v>1234170692</v>
      </c>
      <c r="W24" s="37">
        <f t="shared" si="1"/>
        <v>1234170692</v>
      </c>
      <c r="X24" s="37">
        <f t="shared" si="1"/>
        <v>981945000</v>
      </c>
      <c r="Y24" s="37">
        <f t="shared" si="1"/>
        <v>252225692</v>
      </c>
      <c r="Z24" s="38">
        <f>+IF(X24&lt;&gt;0,+(Y24/X24)*100,0)</f>
        <v>25.686335996415277</v>
      </c>
      <c r="AA24" s="39">
        <f>SUM(AA15:AA23)</f>
        <v>981945000</v>
      </c>
    </row>
    <row r="25" spans="1:27" ht="13.5">
      <c r="A25" s="27" t="s">
        <v>51</v>
      </c>
      <c r="B25" s="28"/>
      <c r="C25" s="29">
        <f aca="true" t="shared" si="2" ref="C25:Y25">+C12+C24</f>
        <v>1492734356</v>
      </c>
      <c r="D25" s="29">
        <f>+D12+D24</f>
        <v>1492734356</v>
      </c>
      <c r="E25" s="30">
        <f t="shared" si="2"/>
        <v>973393000</v>
      </c>
      <c r="F25" s="31">
        <f t="shared" si="2"/>
        <v>1332442000</v>
      </c>
      <c r="G25" s="31">
        <f t="shared" si="2"/>
        <v>2229503567</v>
      </c>
      <c r="H25" s="31">
        <f t="shared" si="2"/>
        <v>2178417241</v>
      </c>
      <c r="I25" s="31">
        <f t="shared" si="2"/>
        <v>2155969059</v>
      </c>
      <c r="J25" s="31">
        <f t="shared" si="2"/>
        <v>2155969059</v>
      </c>
      <c r="K25" s="31">
        <f t="shared" si="2"/>
        <v>2146039185</v>
      </c>
      <c r="L25" s="31">
        <f t="shared" si="2"/>
        <v>2926704578</v>
      </c>
      <c r="M25" s="31">
        <f t="shared" si="2"/>
        <v>2253810708</v>
      </c>
      <c r="N25" s="31">
        <f t="shared" si="2"/>
        <v>2253810708</v>
      </c>
      <c r="O25" s="31">
        <f t="shared" si="2"/>
        <v>2531298360</v>
      </c>
      <c r="P25" s="31">
        <f t="shared" si="2"/>
        <v>2007921901</v>
      </c>
      <c r="Q25" s="31">
        <f t="shared" si="2"/>
        <v>2223233032</v>
      </c>
      <c r="R25" s="31">
        <f t="shared" si="2"/>
        <v>2223233032</v>
      </c>
      <c r="S25" s="31">
        <f t="shared" si="2"/>
        <v>2204463391</v>
      </c>
      <c r="T25" s="31">
        <f t="shared" si="2"/>
        <v>2157166344</v>
      </c>
      <c r="U25" s="31">
        <f t="shared" si="2"/>
        <v>2023469727</v>
      </c>
      <c r="V25" s="31">
        <f t="shared" si="2"/>
        <v>2023469727</v>
      </c>
      <c r="W25" s="31">
        <f t="shared" si="2"/>
        <v>2023469727</v>
      </c>
      <c r="X25" s="31">
        <f t="shared" si="2"/>
        <v>1332442000</v>
      </c>
      <c r="Y25" s="31">
        <f t="shared" si="2"/>
        <v>691027727</v>
      </c>
      <c r="Z25" s="32">
        <f>+IF(X25&lt;&gt;0,+(Y25/X25)*100,0)</f>
        <v>51.861749104276214</v>
      </c>
      <c r="AA25" s="33">
        <f>+AA12+AA24</f>
        <v>1332442000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45000000</v>
      </c>
      <c r="D30" s="18">
        <v>45000000</v>
      </c>
      <c r="E30" s="19"/>
      <c r="F30" s="20">
        <v>45000000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45000000</v>
      </c>
      <c r="Y30" s="20">
        <v>-45000000</v>
      </c>
      <c r="Z30" s="21">
        <v>-100</v>
      </c>
      <c r="AA30" s="22">
        <v>45000000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108901102</v>
      </c>
      <c r="D32" s="18">
        <v>108901102</v>
      </c>
      <c r="E32" s="19">
        <v>63000000</v>
      </c>
      <c r="F32" s="20">
        <v>54000000</v>
      </c>
      <c r="G32" s="20">
        <v>172193543</v>
      </c>
      <c r="H32" s="20">
        <v>149091091</v>
      </c>
      <c r="I32" s="20">
        <v>162896447</v>
      </c>
      <c r="J32" s="20">
        <v>162896447</v>
      </c>
      <c r="K32" s="20">
        <v>114282424</v>
      </c>
      <c r="L32" s="20">
        <v>154711072</v>
      </c>
      <c r="M32" s="20">
        <v>155737482</v>
      </c>
      <c r="N32" s="20">
        <v>155737482</v>
      </c>
      <c r="O32" s="20">
        <v>139369102</v>
      </c>
      <c r="P32" s="20">
        <v>138505373</v>
      </c>
      <c r="Q32" s="20">
        <v>184238425</v>
      </c>
      <c r="R32" s="20">
        <v>184238425</v>
      </c>
      <c r="S32" s="20">
        <v>142127631</v>
      </c>
      <c r="T32" s="20">
        <v>122703156</v>
      </c>
      <c r="U32" s="20">
        <v>45569987</v>
      </c>
      <c r="V32" s="20">
        <v>45569987</v>
      </c>
      <c r="W32" s="20">
        <v>45569987</v>
      </c>
      <c r="X32" s="20">
        <v>54000000</v>
      </c>
      <c r="Y32" s="20">
        <v>-8430013</v>
      </c>
      <c r="Z32" s="21">
        <v>-15.61</v>
      </c>
      <c r="AA32" s="22">
        <v>54000000</v>
      </c>
    </row>
    <row r="33" spans="1:27" ht="13.5">
      <c r="A33" s="23" t="s">
        <v>58</v>
      </c>
      <c r="B33" s="17"/>
      <c r="C33" s="18">
        <v>329754</v>
      </c>
      <c r="D33" s="18">
        <v>329754</v>
      </c>
      <c r="E33" s="19"/>
      <c r="F33" s="20"/>
      <c r="G33" s="20">
        <v>163663852</v>
      </c>
      <c r="H33" s="20">
        <v>224575799</v>
      </c>
      <c r="I33" s="20">
        <v>224575799</v>
      </c>
      <c r="J33" s="20">
        <v>224575799</v>
      </c>
      <c r="K33" s="20">
        <v>224575799</v>
      </c>
      <c r="L33" s="20">
        <v>224575799</v>
      </c>
      <c r="M33" s="20">
        <v>224575799</v>
      </c>
      <c r="N33" s="20">
        <v>224575799</v>
      </c>
      <c r="O33" s="20">
        <v>220549295</v>
      </c>
      <c r="P33" s="20">
        <v>254763388</v>
      </c>
      <c r="Q33" s="20">
        <v>254763388</v>
      </c>
      <c r="R33" s="20">
        <v>254763388</v>
      </c>
      <c r="S33" s="20">
        <v>254763388</v>
      </c>
      <c r="T33" s="20">
        <v>321098911</v>
      </c>
      <c r="U33" s="20">
        <v>346076117</v>
      </c>
      <c r="V33" s="20">
        <v>346076117</v>
      </c>
      <c r="W33" s="20">
        <v>346076117</v>
      </c>
      <c r="X33" s="20"/>
      <c r="Y33" s="20">
        <v>346076117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154230856</v>
      </c>
      <c r="D34" s="29">
        <f>SUM(D29:D33)</f>
        <v>154230856</v>
      </c>
      <c r="E34" s="30">
        <f t="shared" si="3"/>
        <v>63000000</v>
      </c>
      <c r="F34" s="31">
        <f t="shared" si="3"/>
        <v>99000000</v>
      </c>
      <c r="G34" s="31">
        <f t="shared" si="3"/>
        <v>335857395</v>
      </c>
      <c r="H34" s="31">
        <f t="shared" si="3"/>
        <v>373666890</v>
      </c>
      <c r="I34" s="31">
        <f t="shared" si="3"/>
        <v>387472246</v>
      </c>
      <c r="J34" s="31">
        <f t="shared" si="3"/>
        <v>387472246</v>
      </c>
      <c r="K34" s="31">
        <f t="shared" si="3"/>
        <v>338858223</v>
      </c>
      <c r="L34" s="31">
        <f t="shared" si="3"/>
        <v>379286871</v>
      </c>
      <c r="M34" s="31">
        <f t="shared" si="3"/>
        <v>380313281</v>
      </c>
      <c r="N34" s="31">
        <f t="shared" si="3"/>
        <v>380313281</v>
      </c>
      <c r="O34" s="31">
        <f t="shared" si="3"/>
        <v>359918397</v>
      </c>
      <c r="P34" s="31">
        <f t="shared" si="3"/>
        <v>393268761</v>
      </c>
      <c r="Q34" s="31">
        <f t="shared" si="3"/>
        <v>439001813</v>
      </c>
      <c r="R34" s="31">
        <f t="shared" si="3"/>
        <v>439001813</v>
      </c>
      <c r="S34" s="31">
        <f t="shared" si="3"/>
        <v>396891019</v>
      </c>
      <c r="T34" s="31">
        <f t="shared" si="3"/>
        <v>443802067</v>
      </c>
      <c r="U34" s="31">
        <f t="shared" si="3"/>
        <v>391646104</v>
      </c>
      <c r="V34" s="31">
        <f t="shared" si="3"/>
        <v>391646104</v>
      </c>
      <c r="W34" s="31">
        <f t="shared" si="3"/>
        <v>391646104</v>
      </c>
      <c r="X34" s="31">
        <f t="shared" si="3"/>
        <v>99000000</v>
      </c>
      <c r="Y34" s="31">
        <f t="shared" si="3"/>
        <v>292646104</v>
      </c>
      <c r="Z34" s="32">
        <f>+IF(X34&lt;&gt;0,+(Y34/X34)*100,0)</f>
        <v>295.60212525252524</v>
      </c>
      <c r="AA34" s="33">
        <f>SUM(AA29:AA33)</f>
        <v>99000000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15893358</v>
      </c>
      <c r="D37" s="18">
        <v>15893358</v>
      </c>
      <c r="E37" s="19">
        <v>45000000</v>
      </c>
      <c r="F37" s="20"/>
      <c r="G37" s="20"/>
      <c r="H37" s="20"/>
      <c r="I37" s="20">
        <v>25893358</v>
      </c>
      <c r="J37" s="20">
        <v>25893358</v>
      </c>
      <c r="K37" s="20">
        <v>25893358</v>
      </c>
      <c r="L37" s="20">
        <v>25893358</v>
      </c>
      <c r="M37" s="20">
        <v>25893358</v>
      </c>
      <c r="N37" s="20">
        <v>25893358</v>
      </c>
      <c r="O37" s="20">
        <v>25893358</v>
      </c>
      <c r="P37" s="20">
        <v>25893358</v>
      </c>
      <c r="Q37" s="20">
        <v>25893358</v>
      </c>
      <c r="R37" s="20">
        <v>25893358</v>
      </c>
      <c r="S37" s="20">
        <v>25893358</v>
      </c>
      <c r="T37" s="20">
        <v>25893358</v>
      </c>
      <c r="U37" s="20">
        <v>25893358</v>
      </c>
      <c r="V37" s="20">
        <v>25893358</v>
      </c>
      <c r="W37" s="20">
        <v>25893358</v>
      </c>
      <c r="X37" s="20"/>
      <c r="Y37" s="20">
        <v>25893358</v>
      </c>
      <c r="Z37" s="21"/>
      <c r="AA37" s="22"/>
    </row>
    <row r="38" spans="1:27" ht="13.5">
      <c r="A38" s="23" t="s">
        <v>58</v>
      </c>
      <c r="B38" s="17"/>
      <c r="C38" s="18">
        <v>16995064</v>
      </c>
      <c r="D38" s="18">
        <v>16995064</v>
      </c>
      <c r="E38" s="19">
        <v>16000000</v>
      </c>
      <c r="F38" s="20">
        <v>16000000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16000000</v>
      </c>
      <c r="Y38" s="20">
        <v>-16000000</v>
      </c>
      <c r="Z38" s="21">
        <v>-100</v>
      </c>
      <c r="AA38" s="22">
        <v>16000000</v>
      </c>
    </row>
    <row r="39" spans="1:27" ht="13.5">
      <c r="A39" s="27" t="s">
        <v>61</v>
      </c>
      <c r="B39" s="35"/>
      <c r="C39" s="29">
        <f aca="true" t="shared" si="4" ref="C39:Y39">SUM(C37:C38)</f>
        <v>32888422</v>
      </c>
      <c r="D39" s="29">
        <f>SUM(D37:D38)</f>
        <v>32888422</v>
      </c>
      <c r="E39" s="36">
        <f t="shared" si="4"/>
        <v>61000000</v>
      </c>
      <c r="F39" s="37">
        <f t="shared" si="4"/>
        <v>16000000</v>
      </c>
      <c r="G39" s="37">
        <f t="shared" si="4"/>
        <v>0</v>
      </c>
      <c r="H39" s="37">
        <f t="shared" si="4"/>
        <v>0</v>
      </c>
      <c r="I39" s="37">
        <f t="shared" si="4"/>
        <v>25893358</v>
      </c>
      <c r="J39" s="37">
        <f t="shared" si="4"/>
        <v>25893358</v>
      </c>
      <c r="K39" s="37">
        <f t="shared" si="4"/>
        <v>25893358</v>
      </c>
      <c r="L39" s="37">
        <f t="shared" si="4"/>
        <v>25893358</v>
      </c>
      <c r="M39" s="37">
        <f t="shared" si="4"/>
        <v>25893358</v>
      </c>
      <c r="N39" s="37">
        <f t="shared" si="4"/>
        <v>25893358</v>
      </c>
      <c r="O39" s="37">
        <f t="shared" si="4"/>
        <v>25893358</v>
      </c>
      <c r="P39" s="37">
        <f t="shared" si="4"/>
        <v>25893358</v>
      </c>
      <c r="Q39" s="37">
        <f t="shared" si="4"/>
        <v>25893358</v>
      </c>
      <c r="R39" s="37">
        <f t="shared" si="4"/>
        <v>25893358</v>
      </c>
      <c r="S39" s="37">
        <f t="shared" si="4"/>
        <v>25893358</v>
      </c>
      <c r="T39" s="37">
        <f t="shared" si="4"/>
        <v>25893358</v>
      </c>
      <c r="U39" s="37">
        <f t="shared" si="4"/>
        <v>25893358</v>
      </c>
      <c r="V39" s="37">
        <f t="shared" si="4"/>
        <v>25893358</v>
      </c>
      <c r="W39" s="37">
        <f t="shared" si="4"/>
        <v>25893358</v>
      </c>
      <c r="X39" s="37">
        <f t="shared" si="4"/>
        <v>16000000</v>
      </c>
      <c r="Y39" s="37">
        <f t="shared" si="4"/>
        <v>9893358</v>
      </c>
      <c r="Z39" s="38">
        <f>+IF(X39&lt;&gt;0,+(Y39/X39)*100,0)</f>
        <v>61.8334875</v>
      </c>
      <c r="AA39" s="39">
        <f>SUM(AA37:AA38)</f>
        <v>16000000</v>
      </c>
    </row>
    <row r="40" spans="1:27" ht="13.5">
      <c r="A40" s="27" t="s">
        <v>62</v>
      </c>
      <c r="B40" s="28"/>
      <c r="C40" s="29">
        <f aca="true" t="shared" si="5" ref="C40:Y40">+C34+C39</f>
        <v>187119278</v>
      </c>
      <c r="D40" s="29">
        <f>+D34+D39</f>
        <v>187119278</v>
      </c>
      <c r="E40" s="30">
        <f t="shared" si="5"/>
        <v>124000000</v>
      </c>
      <c r="F40" s="31">
        <f t="shared" si="5"/>
        <v>115000000</v>
      </c>
      <c r="G40" s="31">
        <f t="shared" si="5"/>
        <v>335857395</v>
      </c>
      <c r="H40" s="31">
        <f t="shared" si="5"/>
        <v>373666890</v>
      </c>
      <c r="I40" s="31">
        <f t="shared" si="5"/>
        <v>413365604</v>
      </c>
      <c r="J40" s="31">
        <f t="shared" si="5"/>
        <v>413365604</v>
      </c>
      <c r="K40" s="31">
        <f t="shared" si="5"/>
        <v>364751581</v>
      </c>
      <c r="L40" s="31">
        <f t="shared" si="5"/>
        <v>405180229</v>
      </c>
      <c r="M40" s="31">
        <f t="shared" si="5"/>
        <v>406206639</v>
      </c>
      <c r="N40" s="31">
        <f t="shared" si="5"/>
        <v>406206639</v>
      </c>
      <c r="O40" s="31">
        <f t="shared" si="5"/>
        <v>385811755</v>
      </c>
      <c r="P40" s="31">
        <f t="shared" si="5"/>
        <v>419162119</v>
      </c>
      <c r="Q40" s="31">
        <f t="shared" si="5"/>
        <v>464895171</v>
      </c>
      <c r="R40" s="31">
        <f t="shared" si="5"/>
        <v>464895171</v>
      </c>
      <c r="S40" s="31">
        <f t="shared" si="5"/>
        <v>422784377</v>
      </c>
      <c r="T40" s="31">
        <f t="shared" si="5"/>
        <v>469695425</v>
      </c>
      <c r="U40" s="31">
        <f t="shared" si="5"/>
        <v>417539462</v>
      </c>
      <c r="V40" s="31">
        <f t="shared" si="5"/>
        <v>417539462</v>
      </c>
      <c r="W40" s="31">
        <f t="shared" si="5"/>
        <v>417539462</v>
      </c>
      <c r="X40" s="31">
        <f t="shared" si="5"/>
        <v>115000000</v>
      </c>
      <c r="Y40" s="31">
        <f t="shared" si="5"/>
        <v>302539462</v>
      </c>
      <c r="Z40" s="32">
        <f>+IF(X40&lt;&gt;0,+(Y40/X40)*100,0)</f>
        <v>263.07779304347827</v>
      </c>
      <c r="AA40" s="33">
        <f>+AA34+AA39</f>
        <v>115000000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1305615078</v>
      </c>
      <c r="D42" s="43">
        <f>+D25-D40</f>
        <v>1305615078</v>
      </c>
      <c r="E42" s="44">
        <f t="shared" si="6"/>
        <v>849393000</v>
      </c>
      <c r="F42" s="45">
        <f t="shared" si="6"/>
        <v>1217442000</v>
      </c>
      <c r="G42" s="45">
        <f t="shared" si="6"/>
        <v>1893646172</v>
      </c>
      <c r="H42" s="45">
        <f t="shared" si="6"/>
        <v>1804750351</v>
      </c>
      <c r="I42" s="45">
        <f t="shared" si="6"/>
        <v>1742603455</v>
      </c>
      <c r="J42" s="45">
        <f t="shared" si="6"/>
        <v>1742603455</v>
      </c>
      <c r="K42" s="45">
        <f t="shared" si="6"/>
        <v>1781287604</v>
      </c>
      <c r="L42" s="45">
        <f t="shared" si="6"/>
        <v>2521524349</v>
      </c>
      <c r="M42" s="45">
        <f t="shared" si="6"/>
        <v>1847604069</v>
      </c>
      <c r="N42" s="45">
        <f t="shared" si="6"/>
        <v>1847604069</v>
      </c>
      <c r="O42" s="45">
        <f t="shared" si="6"/>
        <v>2145486605</v>
      </c>
      <c r="P42" s="45">
        <f t="shared" si="6"/>
        <v>1588759782</v>
      </c>
      <c r="Q42" s="45">
        <f t="shared" si="6"/>
        <v>1758337861</v>
      </c>
      <c r="R42" s="45">
        <f t="shared" si="6"/>
        <v>1758337861</v>
      </c>
      <c r="S42" s="45">
        <f t="shared" si="6"/>
        <v>1781679014</v>
      </c>
      <c r="T42" s="45">
        <f t="shared" si="6"/>
        <v>1687470919</v>
      </c>
      <c r="U42" s="45">
        <f t="shared" si="6"/>
        <v>1605930265</v>
      </c>
      <c r="V42" s="45">
        <f t="shared" si="6"/>
        <v>1605930265</v>
      </c>
      <c r="W42" s="45">
        <f t="shared" si="6"/>
        <v>1605930265</v>
      </c>
      <c r="X42" s="45">
        <f t="shared" si="6"/>
        <v>1217442000</v>
      </c>
      <c r="Y42" s="45">
        <f t="shared" si="6"/>
        <v>388488265</v>
      </c>
      <c r="Z42" s="46">
        <f>+IF(X42&lt;&gt;0,+(Y42/X42)*100,0)</f>
        <v>31.91020722137071</v>
      </c>
      <c r="AA42" s="47">
        <f>+AA25-AA40</f>
        <v>1217442000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1305615078</v>
      </c>
      <c r="D45" s="18">
        <v>1305615078</v>
      </c>
      <c r="E45" s="19">
        <v>849393000</v>
      </c>
      <c r="F45" s="20">
        <v>1217442000</v>
      </c>
      <c r="G45" s="20">
        <v>1893646172</v>
      </c>
      <c r="H45" s="20">
        <v>1804750351</v>
      </c>
      <c r="I45" s="20">
        <v>1742603455</v>
      </c>
      <c r="J45" s="20">
        <v>1742603455</v>
      </c>
      <c r="K45" s="20">
        <v>1781287604</v>
      </c>
      <c r="L45" s="20">
        <v>2521524349</v>
      </c>
      <c r="M45" s="20">
        <v>1847604069</v>
      </c>
      <c r="N45" s="20">
        <v>1847604069</v>
      </c>
      <c r="O45" s="20">
        <v>2145486605</v>
      </c>
      <c r="P45" s="20">
        <v>1588759782</v>
      </c>
      <c r="Q45" s="20">
        <v>1758337861</v>
      </c>
      <c r="R45" s="20">
        <v>1758337861</v>
      </c>
      <c r="S45" s="20">
        <v>1781679014</v>
      </c>
      <c r="T45" s="20">
        <v>1687470919</v>
      </c>
      <c r="U45" s="20">
        <v>1605930265</v>
      </c>
      <c r="V45" s="20">
        <v>1605930265</v>
      </c>
      <c r="W45" s="20">
        <v>1605930265</v>
      </c>
      <c r="X45" s="20">
        <v>1217442000</v>
      </c>
      <c r="Y45" s="20">
        <v>388488265</v>
      </c>
      <c r="Z45" s="48">
        <v>31.91</v>
      </c>
      <c r="AA45" s="22">
        <v>1217442000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1305615078</v>
      </c>
      <c r="D48" s="51">
        <f>SUM(D45:D47)</f>
        <v>1305615078</v>
      </c>
      <c r="E48" s="52">
        <f t="shared" si="7"/>
        <v>849393000</v>
      </c>
      <c r="F48" s="53">
        <f t="shared" si="7"/>
        <v>1217442000</v>
      </c>
      <c r="G48" s="53">
        <f t="shared" si="7"/>
        <v>1893646172</v>
      </c>
      <c r="H48" s="53">
        <f t="shared" si="7"/>
        <v>1804750351</v>
      </c>
      <c r="I48" s="53">
        <f t="shared" si="7"/>
        <v>1742603455</v>
      </c>
      <c r="J48" s="53">
        <f t="shared" si="7"/>
        <v>1742603455</v>
      </c>
      <c r="K48" s="53">
        <f t="shared" si="7"/>
        <v>1781287604</v>
      </c>
      <c r="L48" s="53">
        <f t="shared" si="7"/>
        <v>2521524349</v>
      </c>
      <c r="M48" s="53">
        <f t="shared" si="7"/>
        <v>1847604069</v>
      </c>
      <c r="N48" s="53">
        <f t="shared" si="7"/>
        <v>1847604069</v>
      </c>
      <c r="O48" s="53">
        <f t="shared" si="7"/>
        <v>2145486605</v>
      </c>
      <c r="P48" s="53">
        <f t="shared" si="7"/>
        <v>1588759782</v>
      </c>
      <c r="Q48" s="53">
        <f t="shared" si="7"/>
        <v>1758337861</v>
      </c>
      <c r="R48" s="53">
        <f t="shared" si="7"/>
        <v>1758337861</v>
      </c>
      <c r="S48" s="53">
        <f t="shared" si="7"/>
        <v>1781679014</v>
      </c>
      <c r="T48" s="53">
        <f t="shared" si="7"/>
        <v>1687470919</v>
      </c>
      <c r="U48" s="53">
        <f t="shared" si="7"/>
        <v>1605930265</v>
      </c>
      <c r="V48" s="53">
        <f t="shared" si="7"/>
        <v>1605930265</v>
      </c>
      <c r="W48" s="53">
        <f t="shared" si="7"/>
        <v>1605930265</v>
      </c>
      <c r="X48" s="53">
        <f t="shared" si="7"/>
        <v>1217442000</v>
      </c>
      <c r="Y48" s="53">
        <f t="shared" si="7"/>
        <v>388488265</v>
      </c>
      <c r="Z48" s="54">
        <f>+IF(X48&lt;&gt;0,+(Y48/X48)*100,0)</f>
        <v>31.91020722137071</v>
      </c>
      <c r="AA48" s="55">
        <f>SUM(AA45:AA47)</f>
        <v>1217442000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155234</v>
      </c>
      <c r="D6" s="18">
        <v>155234</v>
      </c>
      <c r="E6" s="19">
        <v>2100000</v>
      </c>
      <c r="F6" s="20">
        <v>489987</v>
      </c>
      <c r="G6" s="20">
        <v>2151397</v>
      </c>
      <c r="H6" s="20">
        <v>1823249</v>
      </c>
      <c r="I6" s="20">
        <v>549805</v>
      </c>
      <c r="J6" s="20">
        <v>549805</v>
      </c>
      <c r="K6" s="20">
        <v>1205613</v>
      </c>
      <c r="L6" s="20">
        <v>9525556</v>
      </c>
      <c r="M6" s="20"/>
      <c r="N6" s="20"/>
      <c r="O6" s="20"/>
      <c r="P6" s="20"/>
      <c r="Q6" s="20"/>
      <c r="R6" s="20"/>
      <c r="S6" s="20"/>
      <c r="T6" s="20"/>
      <c r="U6" s="20">
        <v>1851670</v>
      </c>
      <c r="V6" s="20">
        <v>1851670</v>
      </c>
      <c r="W6" s="20">
        <v>1851670</v>
      </c>
      <c r="X6" s="20">
        <v>489987</v>
      </c>
      <c r="Y6" s="20">
        <v>1361683</v>
      </c>
      <c r="Z6" s="21">
        <v>277.9</v>
      </c>
      <c r="AA6" s="22">
        <v>489987</v>
      </c>
    </row>
    <row r="7" spans="1:27" ht="13.5">
      <c r="A7" s="23" t="s">
        <v>34</v>
      </c>
      <c r="B7" s="17"/>
      <c r="C7" s="18"/>
      <c r="D7" s="18"/>
      <c r="E7" s="19">
        <v>1500000</v>
      </c>
      <c r="F7" s="20">
        <v>1500000</v>
      </c>
      <c r="G7" s="20">
        <v>23233501</v>
      </c>
      <c r="H7" s="20">
        <v>9789572</v>
      </c>
      <c r="I7" s="20">
        <v>3603630</v>
      </c>
      <c r="J7" s="20">
        <v>3603630</v>
      </c>
      <c r="K7" s="20">
        <v>726580</v>
      </c>
      <c r="L7" s="20">
        <v>6750675</v>
      </c>
      <c r="M7" s="20">
        <v>5271426</v>
      </c>
      <c r="N7" s="20">
        <v>5271426</v>
      </c>
      <c r="O7" s="20">
        <v>4688794</v>
      </c>
      <c r="P7" s="20">
        <v>2502181</v>
      </c>
      <c r="Q7" s="20">
        <v>2510475</v>
      </c>
      <c r="R7" s="20">
        <v>2510475</v>
      </c>
      <c r="S7" s="20">
        <v>2518530</v>
      </c>
      <c r="T7" s="20">
        <v>2527150</v>
      </c>
      <c r="U7" s="20">
        <v>534770</v>
      </c>
      <c r="V7" s="20">
        <v>534770</v>
      </c>
      <c r="W7" s="20">
        <v>534770</v>
      </c>
      <c r="X7" s="20">
        <v>1500000</v>
      </c>
      <c r="Y7" s="20">
        <v>-965230</v>
      </c>
      <c r="Z7" s="21">
        <v>-64.35</v>
      </c>
      <c r="AA7" s="22">
        <v>1500000</v>
      </c>
    </row>
    <row r="8" spans="1:27" ht="13.5">
      <c r="A8" s="23" t="s">
        <v>35</v>
      </c>
      <c r="B8" s="17"/>
      <c r="C8" s="18">
        <v>110687665</v>
      </c>
      <c r="D8" s="18">
        <v>110687665</v>
      </c>
      <c r="E8" s="19">
        <v>158441680</v>
      </c>
      <c r="F8" s="20">
        <v>158441680</v>
      </c>
      <c r="G8" s="20">
        <v>373212065</v>
      </c>
      <c r="H8" s="20">
        <v>384346613</v>
      </c>
      <c r="I8" s="20">
        <v>393150477</v>
      </c>
      <c r="J8" s="20">
        <v>393150477</v>
      </c>
      <c r="K8" s="20">
        <v>400053163</v>
      </c>
      <c r="L8" s="20">
        <v>407068812</v>
      </c>
      <c r="M8" s="20">
        <v>416634307</v>
      </c>
      <c r="N8" s="20">
        <v>416634307</v>
      </c>
      <c r="O8" s="20">
        <v>433428202</v>
      </c>
      <c r="P8" s="20">
        <v>438549817</v>
      </c>
      <c r="Q8" s="20">
        <v>441803047</v>
      </c>
      <c r="R8" s="20">
        <v>441803047</v>
      </c>
      <c r="S8" s="20">
        <v>452037832</v>
      </c>
      <c r="T8" s="20">
        <v>455882782</v>
      </c>
      <c r="U8" s="20">
        <v>434611171</v>
      </c>
      <c r="V8" s="20">
        <v>434611171</v>
      </c>
      <c r="W8" s="20">
        <v>434611171</v>
      </c>
      <c r="X8" s="20">
        <v>158441680</v>
      </c>
      <c r="Y8" s="20">
        <v>276169491</v>
      </c>
      <c r="Z8" s="21">
        <v>174.3</v>
      </c>
      <c r="AA8" s="22">
        <v>158441680</v>
      </c>
    </row>
    <row r="9" spans="1:27" ht="13.5">
      <c r="A9" s="23" t="s">
        <v>36</v>
      </c>
      <c r="B9" s="17"/>
      <c r="C9" s="18">
        <v>159632559</v>
      </c>
      <c r="D9" s="18">
        <v>159632559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14399131</v>
      </c>
      <c r="D11" s="18">
        <v>14399131</v>
      </c>
      <c r="E11" s="19">
        <v>9500000</v>
      </c>
      <c r="F11" s="20">
        <v>9500000</v>
      </c>
      <c r="G11" s="20">
        <v>9500000</v>
      </c>
      <c r="H11" s="20">
        <v>9500000</v>
      </c>
      <c r="I11" s="20">
        <v>9500000</v>
      </c>
      <c r="J11" s="20">
        <v>9500000</v>
      </c>
      <c r="K11" s="20">
        <v>9500000</v>
      </c>
      <c r="L11" s="20">
        <v>9500000</v>
      </c>
      <c r="M11" s="20">
        <v>9500000</v>
      </c>
      <c r="N11" s="20">
        <v>9500000</v>
      </c>
      <c r="O11" s="20">
        <v>9500000</v>
      </c>
      <c r="P11" s="20">
        <v>9500000</v>
      </c>
      <c r="Q11" s="20">
        <v>9500000</v>
      </c>
      <c r="R11" s="20">
        <v>9500000</v>
      </c>
      <c r="S11" s="20">
        <v>9500000</v>
      </c>
      <c r="T11" s="20">
        <v>9500000</v>
      </c>
      <c r="U11" s="20">
        <v>9500000</v>
      </c>
      <c r="V11" s="20">
        <v>9500000</v>
      </c>
      <c r="W11" s="20">
        <v>9500000</v>
      </c>
      <c r="X11" s="20">
        <v>9500000</v>
      </c>
      <c r="Y11" s="20"/>
      <c r="Z11" s="21"/>
      <c r="AA11" s="22">
        <v>9500000</v>
      </c>
    </row>
    <row r="12" spans="1:27" ht="13.5">
      <c r="A12" s="27" t="s">
        <v>39</v>
      </c>
      <c r="B12" s="28"/>
      <c r="C12" s="29">
        <f aca="true" t="shared" si="0" ref="C12:Y12">SUM(C6:C11)</f>
        <v>284874589</v>
      </c>
      <c r="D12" s="29">
        <f>SUM(D6:D11)</f>
        <v>284874589</v>
      </c>
      <c r="E12" s="30">
        <f t="shared" si="0"/>
        <v>171541680</v>
      </c>
      <c r="F12" s="31">
        <f t="shared" si="0"/>
        <v>169931667</v>
      </c>
      <c r="G12" s="31">
        <f t="shared" si="0"/>
        <v>408096963</v>
      </c>
      <c r="H12" s="31">
        <f t="shared" si="0"/>
        <v>405459434</v>
      </c>
      <c r="I12" s="31">
        <f t="shared" si="0"/>
        <v>406803912</v>
      </c>
      <c r="J12" s="31">
        <f t="shared" si="0"/>
        <v>406803912</v>
      </c>
      <c r="K12" s="31">
        <f t="shared" si="0"/>
        <v>411485356</v>
      </c>
      <c r="L12" s="31">
        <f t="shared" si="0"/>
        <v>432845043</v>
      </c>
      <c r="M12" s="31">
        <f t="shared" si="0"/>
        <v>431405733</v>
      </c>
      <c r="N12" s="31">
        <f t="shared" si="0"/>
        <v>431405733</v>
      </c>
      <c r="O12" s="31">
        <f t="shared" si="0"/>
        <v>447616996</v>
      </c>
      <c r="P12" s="31">
        <f t="shared" si="0"/>
        <v>450551998</v>
      </c>
      <c r="Q12" s="31">
        <f t="shared" si="0"/>
        <v>453813522</v>
      </c>
      <c r="R12" s="31">
        <f t="shared" si="0"/>
        <v>453813522</v>
      </c>
      <c r="S12" s="31">
        <f t="shared" si="0"/>
        <v>464056362</v>
      </c>
      <c r="T12" s="31">
        <f t="shared" si="0"/>
        <v>467909932</v>
      </c>
      <c r="U12" s="31">
        <f t="shared" si="0"/>
        <v>446497611</v>
      </c>
      <c r="V12" s="31">
        <f t="shared" si="0"/>
        <v>446497611</v>
      </c>
      <c r="W12" s="31">
        <f t="shared" si="0"/>
        <v>446497611</v>
      </c>
      <c r="X12" s="31">
        <f t="shared" si="0"/>
        <v>169931667</v>
      </c>
      <c r="Y12" s="31">
        <f t="shared" si="0"/>
        <v>276565944</v>
      </c>
      <c r="Z12" s="32">
        <f>+IF(X12&lt;&gt;0,+(Y12/X12)*100,0)</f>
        <v>162.7512687202674</v>
      </c>
      <c r="AA12" s="33">
        <f>SUM(AA6:AA11)</f>
        <v>169931667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1051231193</v>
      </c>
      <c r="D19" s="18">
        <v>1051231193</v>
      </c>
      <c r="E19" s="19">
        <v>1284138919</v>
      </c>
      <c r="F19" s="20">
        <v>1277238919</v>
      </c>
      <c r="G19" s="20">
        <v>1284138919</v>
      </c>
      <c r="H19" s="20">
        <v>1284138919</v>
      </c>
      <c r="I19" s="20">
        <v>1284138919</v>
      </c>
      <c r="J19" s="20">
        <v>1284138919</v>
      </c>
      <c r="K19" s="20">
        <v>1284138919</v>
      </c>
      <c r="L19" s="20">
        <v>1284138919</v>
      </c>
      <c r="M19" s="20">
        <v>1284138919</v>
      </c>
      <c r="N19" s="20">
        <v>1284138919</v>
      </c>
      <c r="O19" s="20">
        <v>1284138919</v>
      </c>
      <c r="P19" s="20">
        <v>1284138919</v>
      </c>
      <c r="Q19" s="20">
        <v>1284138919</v>
      </c>
      <c r="R19" s="20">
        <v>1284138919</v>
      </c>
      <c r="S19" s="20">
        <v>1284138919</v>
      </c>
      <c r="T19" s="20">
        <v>1284138919</v>
      </c>
      <c r="U19" s="20">
        <v>1284138919</v>
      </c>
      <c r="V19" s="20">
        <v>1284138919</v>
      </c>
      <c r="W19" s="20">
        <v>1284138919</v>
      </c>
      <c r="X19" s="20">
        <v>1277238919</v>
      </c>
      <c r="Y19" s="20">
        <v>6900000</v>
      </c>
      <c r="Z19" s="21">
        <v>0.54</v>
      </c>
      <c r="AA19" s="22">
        <v>1277238919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343743</v>
      </c>
      <c r="D21" s="18">
        <v>343743</v>
      </c>
      <c r="E21" s="19">
        <v>400000</v>
      </c>
      <c r="F21" s="20">
        <v>400000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400000</v>
      </c>
      <c r="Y21" s="20">
        <v>-400000</v>
      </c>
      <c r="Z21" s="21">
        <v>-100</v>
      </c>
      <c r="AA21" s="22">
        <v>400000</v>
      </c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1051574936</v>
      </c>
      <c r="D24" s="29">
        <f>SUM(D15:D23)</f>
        <v>1051574936</v>
      </c>
      <c r="E24" s="36">
        <f t="shared" si="1"/>
        <v>1284538919</v>
      </c>
      <c r="F24" s="37">
        <f t="shared" si="1"/>
        <v>1277638919</v>
      </c>
      <c r="G24" s="37">
        <f t="shared" si="1"/>
        <v>1284138919</v>
      </c>
      <c r="H24" s="37">
        <f t="shared" si="1"/>
        <v>1284138919</v>
      </c>
      <c r="I24" s="37">
        <f t="shared" si="1"/>
        <v>1284138919</v>
      </c>
      <c r="J24" s="37">
        <f t="shared" si="1"/>
        <v>1284138919</v>
      </c>
      <c r="K24" s="37">
        <f t="shared" si="1"/>
        <v>1284138919</v>
      </c>
      <c r="L24" s="37">
        <f t="shared" si="1"/>
        <v>1284138919</v>
      </c>
      <c r="M24" s="37">
        <f t="shared" si="1"/>
        <v>1284138919</v>
      </c>
      <c r="N24" s="37">
        <f t="shared" si="1"/>
        <v>1284138919</v>
      </c>
      <c r="O24" s="37">
        <f t="shared" si="1"/>
        <v>1284138919</v>
      </c>
      <c r="P24" s="37">
        <f t="shared" si="1"/>
        <v>1284138919</v>
      </c>
      <c r="Q24" s="37">
        <f t="shared" si="1"/>
        <v>1284138919</v>
      </c>
      <c r="R24" s="37">
        <f t="shared" si="1"/>
        <v>1284138919</v>
      </c>
      <c r="S24" s="37">
        <f t="shared" si="1"/>
        <v>1284138919</v>
      </c>
      <c r="T24" s="37">
        <f t="shared" si="1"/>
        <v>1284138919</v>
      </c>
      <c r="U24" s="37">
        <f t="shared" si="1"/>
        <v>1284138919</v>
      </c>
      <c r="V24" s="37">
        <f t="shared" si="1"/>
        <v>1284138919</v>
      </c>
      <c r="W24" s="37">
        <f t="shared" si="1"/>
        <v>1284138919</v>
      </c>
      <c r="X24" s="37">
        <f t="shared" si="1"/>
        <v>1277638919</v>
      </c>
      <c r="Y24" s="37">
        <f t="shared" si="1"/>
        <v>6500000</v>
      </c>
      <c r="Z24" s="38">
        <f>+IF(X24&lt;&gt;0,+(Y24/X24)*100,0)</f>
        <v>0.508750939200217</v>
      </c>
      <c r="AA24" s="39">
        <f>SUM(AA15:AA23)</f>
        <v>1277638919</v>
      </c>
    </row>
    <row r="25" spans="1:27" ht="13.5">
      <c r="A25" s="27" t="s">
        <v>51</v>
      </c>
      <c r="B25" s="28"/>
      <c r="C25" s="29">
        <f aca="true" t="shared" si="2" ref="C25:Y25">+C12+C24</f>
        <v>1336449525</v>
      </c>
      <c r="D25" s="29">
        <f>+D12+D24</f>
        <v>1336449525</v>
      </c>
      <c r="E25" s="30">
        <f t="shared" si="2"/>
        <v>1456080599</v>
      </c>
      <c r="F25" s="31">
        <f t="shared" si="2"/>
        <v>1447570586</v>
      </c>
      <c r="G25" s="31">
        <f t="shared" si="2"/>
        <v>1692235882</v>
      </c>
      <c r="H25" s="31">
        <f t="shared" si="2"/>
        <v>1689598353</v>
      </c>
      <c r="I25" s="31">
        <f t="shared" si="2"/>
        <v>1690942831</v>
      </c>
      <c r="J25" s="31">
        <f t="shared" si="2"/>
        <v>1690942831</v>
      </c>
      <c r="K25" s="31">
        <f t="shared" si="2"/>
        <v>1695624275</v>
      </c>
      <c r="L25" s="31">
        <f t="shared" si="2"/>
        <v>1716983962</v>
      </c>
      <c r="M25" s="31">
        <f t="shared" si="2"/>
        <v>1715544652</v>
      </c>
      <c r="N25" s="31">
        <f t="shared" si="2"/>
        <v>1715544652</v>
      </c>
      <c r="O25" s="31">
        <f t="shared" si="2"/>
        <v>1731755915</v>
      </c>
      <c r="P25" s="31">
        <f t="shared" si="2"/>
        <v>1734690917</v>
      </c>
      <c r="Q25" s="31">
        <f t="shared" si="2"/>
        <v>1737952441</v>
      </c>
      <c r="R25" s="31">
        <f t="shared" si="2"/>
        <v>1737952441</v>
      </c>
      <c r="S25" s="31">
        <f t="shared" si="2"/>
        <v>1748195281</v>
      </c>
      <c r="T25" s="31">
        <f t="shared" si="2"/>
        <v>1752048851</v>
      </c>
      <c r="U25" s="31">
        <f t="shared" si="2"/>
        <v>1730636530</v>
      </c>
      <c r="V25" s="31">
        <f t="shared" si="2"/>
        <v>1730636530</v>
      </c>
      <c r="W25" s="31">
        <f t="shared" si="2"/>
        <v>1730636530</v>
      </c>
      <c r="X25" s="31">
        <f t="shared" si="2"/>
        <v>1447570586</v>
      </c>
      <c r="Y25" s="31">
        <f t="shared" si="2"/>
        <v>283065944</v>
      </c>
      <c r="Z25" s="32">
        <f>+IF(X25&lt;&gt;0,+(Y25/X25)*100,0)</f>
        <v>19.55455207073405</v>
      </c>
      <c r="AA25" s="33">
        <f>+AA12+AA24</f>
        <v>1447570586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17962506</v>
      </c>
      <c r="D29" s="18">
        <v>17962506</v>
      </c>
      <c r="E29" s="19"/>
      <c r="F29" s="20"/>
      <c r="G29" s="20"/>
      <c r="H29" s="20"/>
      <c r="I29" s="20"/>
      <c r="J29" s="20"/>
      <c r="K29" s="20"/>
      <c r="L29" s="20"/>
      <c r="M29" s="20">
        <v>9047369</v>
      </c>
      <c r="N29" s="20">
        <v>9047369</v>
      </c>
      <c r="O29" s="20">
        <v>9579930</v>
      </c>
      <c r="P29" s="20">
        <v>7773445</v>
      </c>
      <c r="Q29" s="20"/>
      <c r="R29" s="20"/>
      <c r="S29" s="20">
        <v>9611433</v>
      </c>
      <c r="T29" s="20">
        <v>2349158</v>
      </c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>
        <v>1500000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1500000</v>
      </c>
      <c r="Y30" s="20">
        <v>-1500000</v>
      </c>
      <c r="Z30" s="21">
        <v>-100</v>
      </c>
      <c r="AA30" s="22">
        <v>1500000</v>
      </c>
    </row>
    <row r="31" spans="1:27" ht="13.5">
      <c r="A31" s="23" t="s">
        <v>56</v>
      </c>
      <c r="B31" s="17"/>
      <c r="C31" s="18">
        <v>3622185</v>
      </c>
      <c r="D31" s="18">
        <v>3622185</v>
      </c>
      <c r="E31" s="19">
        <v>1500000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370736795</v>
      </c>
      <c r="D32" s="18">
        <v>370736795</v>
      </c>
      <c r="E32" s="19"/>
      <c r="F32" s="20"/>
      <c r="G32" s="20">
        <v>16413831</v>
      </c>
      <c r="H32" s="20">
        <v>12167756</v>
      </c>
      <c r="I32" s="20">
        <v>17516106</v>
      </c>
      <c r="J32" s="20">
        <v>17516106</v>
      </c>
      <c r="K32" s="20">
        <v>15572193</v>
      </c>
      <c r="L32" s="20">
        <v>28212672</v>
      </c>
      <c r="M32" s="20">
        <v>15562627</v>
      </c>
      <c r="N32" s="20">
        <v>15562627</v>
      </c>
      <c r="O32" s="20">
        <v>25776785</v>
      </c>
      <c r="P32" s="20">
        <v>46216353</v>
      </c>
      <c r="Q32" s="20">
        <v>16574332</v>
      </c>
      <c r="R32" s="20">
        <v>16574332</v>
      </c>
      <c r="S32" s="20">
        <v>46063453</v>
      </c>
      <c r="T32" s="20">
        <v>27523094</v>
      </c>
      <c r="U32" s="20">
        <v>34856131</v>
      </c>
      <c r="V32" s="20">
        <v>34856131</v>
      </c>
      <c r="W32" s="20">
        <v>34856131</v>
      </c>
      <c r="X32" s="20"/>
      <c r="Y32" s="20">
        <v>34856131</v>
      </c>
      <c r="Z32" s="21"/>
      <c r="AA32" s="22"/>
    </row>
    <row r="33" spans="1:27" ht="13.5">
      <c r="A33" s="23" t="s">
        <v>58</v>
      </c>
      <c r="B33" s="17"/>
      <c r="C33" s="18">
        <v>266858</v>
      </c>
      <c r="D33" s="18">
        <v>266858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392588344</v>
      </c>
      <c r="D34" s="29">
        <f>SUM(D29:D33)</f>
        <v>392588344</v>
      </c>
      <c r="E34" s="30">
        <f t="shared" si="3"/>
        <v>1500000</v>
      </c>
      <c r="F34" s="31">
        <f t="shared" si="3"/>
        <v>1500000</v>
      </c>
      <c r="G34" s="31">
        <f t="shared" si="3"/>
        <v>16413831</v>
      </c>
      <c r="H34" s="31">
        <f t="shared" si="3"/>
        <v>12167756</v>
      </c>
      <c r="I34" s="31">
        <f t="shared" si="3"/>
        <v>17516106</v>
      </c>
      <c r="J34" s="31">
        <f t="shared" si="3"/>
        <v>17516106</v>
      </c>
      <c r="K34" s="31">
        <f t="shared" si="3"/>
        <v>15572193</v>
      </c>
      <c r="L34" s="31">
        <f t="shared" si="3"/>
        <v>28212672</v>
      </c>
      <c r="M34" s="31">
        <f t="shared" si="3"/>
        <v>24609996</v>
      </c>
      <c r="N34" s="31">
        <f t="shared" si="3"/>
        <v>24609996</v>
      </c>
      <c r="O34" s="31">
        <f t="shared" si="3"/>
        <v>35356715</v>
      </c>
      <c r="P34" s="31">
        <f t="shared" si="3"/>
        <v>53989798</v>
      </c>
      <c r="Q34" s="31">
        <f t="shared" si="3"/>
        <v>16574332</v>
      </c>
      <c r="R34" s="31">
        <f t="shared" si="3"/>
        <v>16574332</v>
      </c>
      <c r="S34" s="31">
        <f t="shared" si="3"/>
        <v>55674886</v>
      </c>
      <c r="T34" s="31">
        <f t="shared" si="3"/>
        <v>29872252</v>
      </c>
      <c r="U34" s="31">
        <f t="shared" si="3"/>
        <v>34856131</v>
      </c>
      <c r="V34" s="31">
        <f t="shared" si="3"/>
        <v>34856131</v>
      </c>
      <c r="W34" s="31">
        <f t="shared" si="3"/>
        <v>34856131</v>
      </c>
      <c r="X34" s="31">
        <f t="shared" si="3"/>
        <v>1500000</v>
      </c>
      <c r="Y34" s="31">
        <f t="shared" si="3"/>
        <v>33356131</v>
      </c>
      <c r="Z34" s="32">
        <f>+IF(X34&lt;&gt;0,+(Y34/X34)*100,0)</f>
        <v>2223.7420666666667</v>
      </c>
      <c r="AA34" s="33">
        <f>SUM(AA29:AA33)</f>
        <v>1500000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210000000</v>
      </c>
      <c r="F37" s="20">
        <v>210000000</v>
      </c>
      <c r="G37" s="20">
        <v>210000000</v>
      </c>
      <c r="H37" s="20">
        <v>210000000</v>
      </c>
      <c r="I37" s="20">
        <v>210000000</v>
      </c>
      <c r="J37" s="20">
        <v>210000000</v>
      </c>
      <c r="K37" s="20">
        <v>210000000</v>
      </c>
      <c r="L37" s="20">
        <v>210000000</v>
      </c>
      <c r="M37" s="20">
        <v>210000000</v>
      </c>
      <c r="N37" s="20">
        <v>210000000</v>
      </c>
      <c r="O37" s="20">
        <v>210000000</v>
      </c>
      <c r="P37" s="20">
        <v>210000000</v>
      </c>
      <c r="Q37" s="20">
        <v>210000000</v>
      </c>
      <c r="R37" s="20">
        <v>210000000</v>
      </c>
      <c r="S37" s="20">
        <v>210000000</v>
      </c>
      <c r="T37" s="20">
        <v>210000000</v>
      </c>
      <c r="U37" s="20">
        <v>210000000</v>
      </c>
      <c r="V37" s="20">
        <v>210000000</v>
      </c>
      <c r="W37" s="20">
        <v>210000000</v>
      </c>
      <c r="X37" s="20">
        <v>210000000</v>
      </c>
      <c r="Y37" s="20"/>
      <c r="Z37" s="21"/>
      <c r="AA37" s="22">
        <v>210000000</v>
      </c>
    </row>
    <row r="38" spans="1:27" ht="13.5">
      <c r="A38" s="23" t="s">
        <v>58</v>
      </c>
      <c r="B38" s="17"/>
      <c r="C38" s="18">
        <v>50156856</v>
      </c>
      <c r="D38" s="18">
        <v>50156856</v>
      </c>
      <c r="E38" s="19">
        <v>20000000</v>
      </c>
      <c r="F38" s="20">
        <v>20000000</v>
      </c>
      <c r="G38" s="20">
        <v>20000000</v>
      </c>
      <c r="H38" s="20">
        <v>20000000</v>
      </c>
      <c r="I38" s="20">
        <v>20000000</v>
      </c>
      <c r="J38" s="20">
        <v>20000000</v>
      </c>
      <c r="K38" s="20">
        <v>20000000</v>
      </c>
      <c r="L38" s="20">
        <v>20000000</v>
      </c>
      <c r="M38" s="20">
        <v>20000000</v>
      </c>
      <c r="N38" s="20">
        <v>20000000</v>
      </c>
      <c r="O38" s="20">
        <v>20000000</v>
      </c>
      <c r="P38" s="20">
        <v>20000000</v>
      </c>
      <c r="Q38" s="20">
        <v>20000000</v>
      </c>
      <c r="R38" s="20">
        <v>20000000</v>
      </c>
      <c r="S38" s="20">
        <v>20000000</v>
      </c>
      <c r="T38" s="20">
        <v>20000000</v>
      </c>
      <c r="U38" s="20">
        <v>20000000</v>
      </c>
      <c r="V38" s="20">
        <v>20000000</v>
      </c>
      <c r="W38" s="20">
        <v>20000000</v>
      </c>
      <c r="X38" s="20">
        <v>20000000</v>
      </c>
      <c r="Y38" s="20"/>
      <c r="Z38" s="21"/>
      <c r="AA38" s="22">
        <v>20000000</v>
      </c>
    </row>
    <row r="39" spans="1:27" ht="13.5">
      <c r="A39" s="27" t="s">
        <v>61</v>
      </c>
      <c r="B39" s="35"/>
      <c r="C39" s="29">
        <f aca="true" t="shared" si="4" ref="C39:Y39">SUM(C37:C38)</f>
        <v>50156856</v>
      </c>
      <c r="D39" s="29">
        <f>SUM(D37:D38)</f>
        <v>50156856</v>
      </c>
      <c r="E39" s="36">
        <f t="shared" si="4"/>
        <v>230000000</v>
      </c>
      <c r="F39" s="37">
        <f t="shared" si="4"/>
        <v>230000000</v>
      </c>
      <c r="G39" s="37">
        <f t="shared" si="4"/>
        <v>230000000</v>
      </c>
      <c r="H39" s="37">
        <f t="shared" si="4"/>
        <v>230000000</v>
      </c>
      <c r="I39" s="37">
        <f t="shared" si="4"/>
        <v>230000000</v>
      </c>
      <c r="J39" s="37">
        <f t="shared" si="4"/>
        <v>230000000</v>
      </c>
      <c r="K39" s="37">
        <f t="shared" si="4"/>
        <v>230000000</v>
      </c>
      <c r="L39" s="37">
        <f t="shared" si="4"/>
        <v>230000000</v>
      </c>
      <c r="M39" s="37">
        <f t="shared" si="4"/>
        <v>230000000</v>
      </c>
      <c r="N39" s="37">
        <f t="shared" si="4"/>
        <v>230000000</v>
      </c>
      <c r="O39" s="37">
        <f t="shared" si="4"/>
        <v>230000000</v>
      </c>
      <c r="P39" s="37">
        <f t="shared" si="4"/>
        <v>230000000</v>
      </c>
      <c r="Q39" s="37">
        <f t="shared" si="4"/>
        <v>230000000</v>
      </c>
      <c r="R39" s="37">
        <f t="shared" si="4"/>
        <v>230000000</v>
      </c>
      <c r="S39" s="37">
        <f t="shared" si="4"/>
        <v>230000000</v>
      </c>
      <c r="T39" s="37">
        <f t="shared" si="4"/>
        <v>230000000</v>
      </c>
      <c r="U39" s="37">
        <f t="shared" si="4"/>
        <v>230000000</v>
      </c>
      <c r="V39" s="37">
        <f t="shared" si="4"/>
        <v>230000000</v>
      </c>
      <c r="W39" s="37">
        <f t="shared" si="4"/>
        <v>230000000</v>
      </c>
      <c r="X39" s="37">
        <f t="shared" si="4"/>
        <v>230000000</v>
      </c>
      <c r="Y39" s="37">
        <f t="shared" si="4"/>
        <v>0</v>
      </c>
      <c r="Z39" s="38">
        <f>+IF(X39&lt;&gt;0,+(Y39/X39)*100,0)</f>
        <v>0</v>
      </c>
      <c r="AA39" s="39">
        <f>SUM(AA37:AA38)</f>
        <v>230000000</v>
      </c>
    </row>
    <row r="40" spans="1:27" ht="13.5">
      <c r="A40" s="27" t="s">
        <v>62</v>
      </c>
      <c r="B40" s="28"/>
      <c r="C40" s="29">
        <f aca="true" t="shared" si="5" ref="C40:Y40">+C34+C39</f>
        <v>442745200</v>
      </c>
      <c r="D40" s="29">
        <f>+D34+D39</f>
        <v>442745200</v>
      </c>
      <c r="E40" s="30">
        <f t="shared" si="5"/>
        <v>231500000</v>
      </c>
      <c r="F40" s="31">
        <f t="shared" si="5"/>
        <v>231500000</v>
      </c>
      <c r="G40" s="31">
        <f t="shared" si="5"/>
        <v>246413831</v>
      </c>
      <c r="H40" s="31">
        <f t="shared" si="5"/>
        <v>242167756</v>
      </c>
      <c r="I40" s="31">
        <f t="shared" si="5"/>
        <v>247516106</v>
      </c>
      <c r="J40" s="31">
        <f t="shared" si="5"/>
        <v>247516106</v>
      </c>
      <c r="K40" s="31">
        <f t="shared" si="5"/>
        <v>245572193</v>
      </c>
      <c r="L40" s="31">
        <f t="shared" si="5"/>
        <v>258212672</v>
      </c>
      <c r="M40" s="31">
        <f t="shared" si="5"/>
        <v>254609996</v>
      </c>
      <c r="N40" s="31">
        <f t="shared" si="5"/>
        <v>254609996</v>
      </c>
      <c r="O40" s="31">
        <f t="shared" si="5"/>
        <v>265356715</v>
      </c>
      <c r="P40" s="31">
        <f t="shared" si="5"/>
        <v>283989798</v>
      </c>
      <c r="Q40" s="31">
        <f t="shared" si="5"/>
        <v>246574332</v>
      </c>
      <c r="R40" s="31">
        <f t="shared" si="5"/>
        <v>246574332</v>
      </c>
      <c r="S40" s="31">
        <f t="shared" si="5"/>
        <v>285674886</v>
      </c>
      <c r="T40" s="31">
        <f t="shared" si="5"/>
        <v>259872252</v>
      </c>
      <c r="U40" s="31">
        <f t="shared" si="5"/>
        <v>264856131</v>
      </c>
      <c r="V40" s="31">
        <f t="shared" si="5"/>
        <v>264856131</v>
      </c>
      <c r="W40" s="31">
        <f t="shared" si="5"/>
        <v>264856131</v>
      </c>
      <c r="X40" s="31">
        <f t="shared" si="5"/>
        <v>231500000</v>
      </c>
      <c r="Y40" s="31">
        <f t="shared" si="5"/>
        <v>33356131</v>
      </c>
      <c r="Z40" s="32">
        <f>+IF(X40&lt;&gt;0,+(Y40/X40)*100,0)</f>
        <v>14.408695896328293</v>
      </c>
      <c r="AA40" s="33">
        <f>+AA34+AA39</f>
        <v>231500000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893704325</v>
      </c>
      <c r="D42" s="43">
        <f>+D25-D40</f>
        <v>893704325</v>
      </c>
      <c r="E42" s="44">
        <f t="shared" si="6"/>
        <v>1224580599</v>
      </c>
      <c r="F42" s="45">
        <f t="shared" si="6"/>
        <v>1216070586</v>
      </c>
      <c r="G42" s="45">
        <f t="shared" si="6"/>
        <v>1445822051</v>
      </c>
      <c r="H42" s="45">
        <f t="shared" si="6"/>
        <v>1447430597</v>
      </c>
      <c r="I42" s="45">
        <f t="shared" si="6"/>
        <v>1443426725</v>
      </c>
      <c r="J42" s="45">
        <f t="shared" si="6"/>
        <v>1443426725</v>
      </c>
      <c r="K42" s="45">
        <f t="shared" si="6"/>
        <v>1450052082</v>
      </c>
      <c r="L42" s="45">
        <f t="shared" si="6"/>
        <v>1458771290</v>
      </c>
      <c r="M42" s="45">
        <f t="shared" si="6"/>
        <v>1460934656</v>
      </c>
      <c r="N42" s="45">
        <f t="shared" si="6"/>
        <v>1460934656</v>
      </c>
      <c r="O42" s="45">
        <f t="shared" si="6"/>
        <v>1466399200</v>
      </c>
      <c r="P42" s="45">
        <f t="shared" si="6"/>
        <v>1450701119</v>
      </c>
      <c r="Q42" s="45">
        <f t="shared" si="6"/>
        <v>1491378109</v>
      </c>
      <c r="R42" s="45">
        <f t="shared" si="6"/>
        <v>1491378109</v>
      </c>
      <c r="S42" s="45">
        <f t="shared" si="6"/>
        <v>1462520395</v>
      </c>
      <c r="T42" s="45">
        <f t="shared" si="6"/>
        <v>1492176599</v>
      </c>
      <c r="U42" s="45">
        <f t="shared" si="6"/>
        <v>1465780399</v>
      </c>
      <c r="V42" s="45">
        <f t="shared" si="6"/>
        <v>1465780399</v>
      </c>
      <c r="W42" s="45">
        <f t="shared" si="6"/>
        <v>1465780399</v>
      </c>
      <c r="X42" s="45">
        <f t="shared" si="6"/>
        <v>1216070586</v>
      </c>
      <c r="Y42" s="45">
        <f t="shared" si="6"/>
        <v>249709813</v>
      </c>
      <c r="Z42" s="46">
        <f>+IF(X42&lt;&gt;0,+(Y42/X42)*100,0)</f>
        <v>20.53415450342946</v>
      </c>
      <c r="AA42" s="47">
        <f>+AA25-AA40</f>
        <v>1216070586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893704325</v>
      </c>
      <c r="D45" s="18">
        <v>893704325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/>
      <c r="AA45" s="22"/>
    </row>
    <row r="46" spans="1:27" ht="13.5">
      <c r="A46" s="23" t="s">
        <v>67</v>
      </c>
      <c r="B46" s="17"/>
      <c r="C46" s="18"/>
      <c r="D46" s="18"/>
      <c r="E46" s="19">
        <v>1224580598</v>
      </c>
      <c r="F46" s="20">
        <v>1216070585</v>
      </c>
      <c r="G46" s="20">
        <v>1445822052</v>
      </c>
      <c r="H46" s="20">
        <v>1447430597</v>
      </c>
      <c r="I46" s="20">
        <v>1443426725</v>
      </c>
      <c r="J46" s="20">
        <v>1443426725</v>
      </c>
      <c r="K46" s="20">
        <v>1450052081</v>
      </c>
      <c r="L46" s="20">
        <v>1458771291</v>
      </c>
      <c r="M46" s="20">
        <v>1460934657</v>
      </c>
      <c r="N46" s="20">
        <v>1460934657</v>
      </c>
      <c r="O46" s="20">
        <v>1466399199</v>
      </c>
      <c r="P46" s="20">
        <v>1450701118</v>
      </c>
      <c r="Q46" s="20">
        <v>1491378108</v>
      </c>
      <c r="R46" s="20">
        <v>1491378108</v>
      </c>
      <c r="S46" s="20">
        <v>1462520395</v>
      </c>
      <c r="T46" s="20">
        <v>1492176601</v>
      </c>
      <c r="U46" s="20">
        <v>1465780400</v>
      </c>
      <c r="V46" s="20">
        <v>1465780400</v>
      </c>
      <c r="W46" s="20">
        <v>1465780400</v>
      </c>
      <c r="X46" s="20">
        <v>1216070585</v>
      </c>
      <c r="Y46" s="20">
        <v>249709815</v>
      </c>
      <c r="Z46" s="48">
        <v>20.53</v>
      </c>
      <c r="AA46" s="22">
        <v>1216070585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893704325</v>
      </c>
      <c r="D48" s="51">
        <f>SUM(D45:D47)</f>
        <v>893704325</v>
      </c>
      <c r="E48" s="52">
        <f t="shared" si="7"/>
        <v>1224580598</v>
      </c>
      <c r="F48" s="53">
        <f t="shared" si="7"/>
        <v>1216070585</v>
      </c>
      <c r="G48" s="53">
        <f t="shared" si="7"/>
        <v>1445822052</v>
      </c>
      <c r="H48" s="53">
        <f t="shared" si="7"/>
        <v>1447430597</v>
      </c>
      <c r="I48" s="53">
        <f t="shared" si="7"/>
        <v>1443426725</v>
      </c>
      <c r="J48" s="53">
        <f t="shared" si="7"/>
        <v>1443426725</v>
      </c>
      <c r="K48" s="53">
        <f t="shared" si="7"/>
        <v>1450052081</v>
      </c>
      <c r="L48" s="53">
        <f t="shared" si="7"/>
        <v>1458771291</v>
      </c>
      <c r="M48" s="53">
        <f t="shared" si="7"/>
        <v>1460934657</v>
      </c>
      <c r="N48" s="53">
        <f t="shared" si="7"/>
        <v>1460934657</v>
      </c>
      <c r="O48" s="53">
        <f t="shared" si="7"/>
        <v>1466399199</v>
      </c>
      <c r="P48" s="53">
        <f t="shared" si="7"/>
        <v>1450701118</v>
      </c>
      <c r="Q48" s="53">
        <f t="shared" si="7"/>
        <v>1491378108</v>
      </c>
      <c r="R48" s="53">
        <f t="shared" si="7"/>
        <v>1491378108</v>
      </c>
      <c r="S48" s="53">
        <f t="shared" si="7"/>
        <v>1462520395</v>
      </c>
      <c r="T48" s="53">
        <f t="shared" si="7"/>
        <v>1492176601</v>
      </c>
      <c r="U48" s="53">
        <f t="shared" si="7"/>
        <v>1465780400</v>
      </c>
      <c r="V48" s="53">
        <f t="shared" si="7"/>
        <v>1465780400</v>
      </c>
      <c r="W48" s="53">
        <f t="shared" si="7"/>
        <v>1465780400</v>
      </c>
      <c r="X48" s="53">
        <f t="shared" si="7"/>
        <v>1216070585</v>
      </c>
      <c r="Y48" s="53">
        <f t="shared" si="7"/>
        <v>249709815</v>
      </c>
      <c r="Z48" s="54">
        <f>+IF(X48&lt;&gt;0,+(Y48/X48)*100,0)</f>
        <v>20.534154684779253</v>
      </c>
      <c r="AA48" s="55">
        <f>SUM(AA45:AA47)</f>
        <v>1216070585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77662761</v>
      </c>
      <c r="D6" s="18">
        <v>77662761</v>
      </c>
      <c r="E6" s="19">
        <v>1958000</v>
      </c>
      <c r="F6" s="20">
        <v>1957999</v>
      </c>
      <c r="G6" s="20">
        <v>203637547</v>
      </c>
      <c r="H6" s="20"/>
      <c r="I6" s="20"/>
      <c r="J6" s="20"/>
      <c r="K6" s="20">
        <v>89564</v>
      </c>
      <c r="L6" s="20">
        <v>86075136</v>
      </c>
      <c r="M6" s="20">
        <v>20297424</v>
      </c>
      <c r="N6" s="20">
        <v>20297424</v>
      </c>
      <c r="O6" s="20">
        <v>20297424</v>
      </c>
      <c r="P6" s="20">
        <v>34834607</v>
      </c>
      <c r="Q6" s="20">
        <v>86164700</v>
      </c>
      <c r="R6" s="20">
        <v>86164700</v>
      </c>
      <c r="S6" s="20">
        <v>265965094</v>
      </c>
      <c r="T6" s="20"/>
      <c r="U6" s="20">
        <v>127427699</v>
      </c>
      <c r="V6" s="20">
        <v>127427699</v>
      </c>
      <c r="W6" s="20">
        <v>127427699</v>
      </c>
      <c r="X6" s="20">
        <v>1957999</v>
      </c>
      <c r="Y6" s="20">
        <v>125469700</v>
      </c>
      <c r="Z6" s="21">
        <v>6408.06</v>
      </c>
      <c r="AA6" s="22">
        <v>1957999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>
        <v>209230685</v>
      </c>
      <c r="I7" s="20">
        <v>209230685</v>
      </c>
      <c r="J7" s="20">
        <v>209230685</v>
      </c>
      <c r="K7" s="20">
        <v>548877</v>
      </c>
      <c r="L7" s="20"/>
      <c r="M7" s="20"/>
      <c r="N7" s="20"/>
      <c r="O7" s="20"/>
      <c r="P7" s="20">
        <v>100519397</v>
      </c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18224496</v>
      </c>
      <c r="D8" s="18">
        <v>18224496</v>
      </c>
      <c r="E8" s="19"/>
      <c r="F8" s="20"/>
      <c r="G8" s="20">
        <v>105407</v>
      </c>
      <c r="H8" s="20"/>
      <c r="I8" s="20"/>
      <c r="J8" s="20"/>
      <c r="K8" s="20">
        <v>2744702</v>
      </c>
      <c r="L8" s="20">
        <v>1050465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160537603</v>
      </c>
      <c r="D9" s="18">
        <v>160537603</v>
      </c>
      <c r="E9" s="19">
        <v>242890000</v>
      </c>
      <c r="F9" s="20">
        <v>242890000</v>
      </c>
      <c r="G9" s="20"/>
      <c r="H9" s="20"/>
      <c r="I9" s="20"/>
      <c r="J9" s="20"/>
      <c r="K9" s="20">
        <v>3298280</v>
      </c>
      <c r="L9" s="20">
        <v>15303846</v>
      </c>
      <c r="M9" s="20"/>
      <c r="N9" s="20"/>
      <c r="O9" s="20"/>
      <c r="P9" s="20"/>
      <c r="Q9" s="20">
        <v>3797295</v>
      </c>
      <c r="R9" s="20">
        <v>3797295</v>
      </c>
      <c r="S9" s="20"/>
      <c r="T9" s="20"/>
      <c r="U9" s="20"/>
      <c r="V9" s="20"/>
      <c r="W9" s="20"/>
      <c r="X9" s="20">
        <v>242890000</v>
      </c>
      <c r="Y9" s="20">
        <v>-242890000</v>
      </c>
      <c r="Z9" s="21">
        <v>-100</v>
      </c>
      <c r="AA9" s="22">
        <v>242890000</v>
      </c>
    </row>
    <row r="10" spans="1:27" ht="13.5">
      <c r="A10" s="23" t="s">
        <v>37</v>
      </c>
      <c r="B10" s="17"/>
      <c r="C10" s="18">
        <v>186811732</v>
      </c>
      <c r="D10" s="18">
        <v>186811732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27792069</v>
      </c>
      <c r="D11" s="18">
        <v>27792069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471028661</v>
      </c>
      <c r="D12" s="29">
        <f>SUM(D6:D11)</f>
        <v>471028661</v>
      </c>
      <c r="E12" s="30">
        <f t="shared" si="0"/>
        <v>244848000</v>
      </c>
      <c r="F12" s="31">
        <f t="shared" si="0"/>
        <v>244847999</v>
      </c>
      <c r="G12" s="31">
        <f t="shared" si="0"/>
        <v>203742954</v>
      </c>
      <c r="H12" s="31">
        <f t="shared" si="0"/>
        <v>209230685</v>
      </c>
      <c r="I12" s="31">
        <f t="shared" si="0"/>
        <v>209230685</v>
      </c>
      <c r="J12" s="31">
        <f t="shared" si="0"/>
        <v>209230685</v>
      </c>
      <c r="K12" s="31">
        <f t="shared" si="0"/>
        <v>6681423</v>
      </c>
      <c r="L12" s="31">
        <f t="shared" si="0"/>
        <v>102429447</v>
      </c>
      <c r="M12" s="31">
        <f t="shared" si="0"/>
        <v>20297424</v>
      </c>
      <c r="N12" s="31">
        <f t="shared" si="0"/>
        <v>20297424</v>
      </c>
      <c r="O12" s="31">
        <f t="shared" si="0"/>
        <v>20297424</v>
      </c>
      <c r="P12" s="31">
        <f t="shared" si="0"/>
        <v>135354004</v>
      </c>
      <c r="Q12" s="31">
        <f t="shared" si="0"/>
        <v>89961995</v>
      </c>
      <c r="R12" s="31">
        <f t="shared" si="0"/>
        <v>89961995</v>
      </c>
      <c r="S12" s="31">
        <f t="shared" si="0"/>
        <v>265965094</v>
      </c>
      <c r="T12" s="31">
        <f t="shared" si="0"/>
        <v>0</v>
      </c>
      <c r="U12" s="31">
        <f t="shared" si="0"/>
        <v>127427699</v>
      </c>
      <c r="V12" s="31">
        <f t="shared" si="0"/>
        <v>127427699</v>
      </c>
      <c r="W12" s="31">
        <f t="shared" si="0"/>
        <v>127427699</v>
      </c>
      <c r="X12" s="31">
        <f t="shared" si="0"/>
        <v>244847999</v>
      </c>
      <c r="Y12" s="31">
        <f t="shared" si="0"/>
        <v>-117420300</v>
      </c>
      <c r="Z12" s="32">
        <f>+IF(X12&lt;&gt;0,+(Y12/X12)*100,0)</f>
        <v>-47.95640580260572</v>
      </c>
      <c r="AA12" s="33">
        <f>SUM(AA6:AA11)</f>
        <v>244847999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13920616</v>
      </c>
      <c r="D17" s="18">
        <v>13920616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3459737888</v>
      </c>
      <c r="D19" s="18">
        <v>3459737888</v>
      </c>
      <c r="E19" s="19">
        <v>4305239000</v>
      </c>
      <c r="F19" s="20">
        <v>4305239000</v>
      </c>
      <c r="G19" s="20">
        <v>21473046</v>
      </c>
      <c r="H19" s="20">
        <v>15985315</v>
      </c>
      <c r="I19" s="20">
        <v>15985315</v>
      </c>
      <c r="J19" s="20">
        <v>15985315</v>
      </c>
      <c r="K19" s="20">
        <v>43973461</v>
      </c>
      <c r="L19" s="20">
        <v>39884982</v>
      </c>
      <c r="M19" s="20">
        <v>52543973</v>
      </c>
      <c r="N19" s="20">
        <v>52543973</v>
      </c>
      <c r="O19" s="20">
        <v>141504</v>
      </c>
      <c r="P19" s="20">
        <v>48985847</v>
      </c>
      <c r="Q19" s="20">
        <v>236276593</v>
      </c>
      <c r="R19" s="20">
        <v>236276593</v>
      </c>
      <c r="S19" s="20">
        <v>36483892</v>
      </c>
      <c r="T19" s="20"/>
      <c r="U19" s="20">
        <v>57370928</v>
      </c>
      <c r="V19" s="20">
        <v>57370928</v>
      </c>
      <c r="W19" s="20">
        <v>57370928</v>
      </c>
      <c r="X19" s="20">
        <v>4305239000</v>
      </c>
      <c r="Y19" s="20">
        <v>-4247868072</v>
      </c>
      <c r="Z19" s="21">
        <v>-98.67</v>
      </c>
      <c r="AA19" s="22">
        <v>4305239000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4515108</v>
      </c>
      <c r="D22" s="18">
        <v>4515108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3478173612</v>
      </c>
      <c r="D24" s="29">
        <f>SUM(D15:D23)</f>
        <v>3478173612</v>
      </c>
      <c r="E24" s="36">
        <f t="shared" si="1"/>
        <v>4305239000</v>
      </c>
      <c r="F24" s="37">
        <f t="shared" si="1"/>
        <v>4305239000</v>
      </c>
      <c r="G24" s="37">
        <f t="shared" si="1"/>
        <v>21473046</v>
      </c>
      <c r="H24" s="37">
        <f t="shared" si="1"/>
        <v>15985315</v>
      </c>
      <c r="I24" s="37">
        <f t="shared" si="1"/>
        <v>15985315</v>
      </c>
      <c r="J24" s="37">
        <f t="shared" si="1"/>
        <v>15985315</v>
      </c>
      <c r="K24" s="37">
        <f t="shared" si="1"/>
        <v>43973461</v>
      </c>
      <c r="L24" s="37">
        <f t="shared" si="1"/>
        <v>39884982</v>
      </c>
      <c r="M24" s="37">
        <f t="shared" si="1"/>
        <v>52543973</v>
      </c>
      <c r="N24" s="37">
        <f t="shared" si="1"/>
        <v>52543973</v>
      </c>
      <c r="O24" s="37">
        <f t="shared" si="1"/>
        <v>141504</v>
      </c>
      <c r="P24" s="37">
        <f t="shared" si="1"/>
        <v>48985847</v>
      </c>
      <c r="Q24" s="37">
        <f t="shared" si="1"/>
        <v>236276593</v>
      </c>
      <c r="R24" s="37">
        <f t="shared" si="1"/>
        <v>236276593</v>
      </c>
      <c r="S24" s="37">
        <f t="shared" si="1"/>
        <v>36483892</v>
      </c>
      <c r="T24" s="37">
        <f t="shared" si="1"/>
        <v>0</v>
      </c>
      <c r="U24" s="37">
        <f t="shared" si="1"/>
        <v>57370928</v>
      </c>
      <c r="V24" s="37">
        <f t="shared" si="1"/>
        <v>57370928</v>
      </c>
      <c r="W24" s="37">
        <f t="shared" si="1"/>
        <v>57370928</v>
      </c>
      <c r="X24" s="37">
        <f t="shared" si="1"/>
        <v>4305239000</v>
      </c>
      <c r="Y24" s="37">
        <f t="shared" si="1"/>
        <v>-4247868072</v>
      </c>
      <c r="Z24" s="38">
        <f>+IF(X24&lt;&gt;0,+(Y24/X24)*100,0)</f>
        <v>-98.66741595530468</v>
      </c>
      <c r="AA24" s="39">
        <f>SUM(AA15:AA23)</f>
        <v>4305239000</v>
      </c>
    </row>
    <row r="25" spans="1:27" ht="13.5">
      <c r="A25" s="27" t="s">
        <v>51</v>
      </c>
      <c r="B25" s="28"/>
      <c r="C25" s="29">
        <f aca="true" t="shared" si="2" ref="C25:Y25">+C12+C24</f>
        <v>3949202273</v>
      </c>
      <c r="D25" s="29">
        <f>+D12+D24</f>
        <v>3949202273</v>
      </c>
      <c r="E25" s="30">
        <f t="shared" si="2"/>
        <v>4550087000</v>
      </c>
      <c r="F25" s="31">
        <f t="shared" si="2"/>
        <v>4550086999</v>
      </c>
      <c r="G25" s="31">
        <f t="shared" si="2"/>
        <v>225216000</v>
      </c>
      <c r="H25" s="31">
        <f t="shared" si="2"/>
        <v>225216000</v>
      </c>
      <c r="I25" s="31">
        <f t="shared" si="2"/>
        <v>225216000</v>
      </c>
      <c r="J25" s="31">
        <f t="shared" si="2"/>
        <v>225216000</v>
      </c>
      <c r="K25" s="31">
        <f t="shared" si="2"/>
        <v>50654884</v>
      </c>
      <c r="L25" s="31">
        <f t="shared" si="2"/>
        <v>142314429</v>
      </c>
      <c r="M25" s="31">
        <f t="shared" si="2"/>
        <v>72841397</v>
      </c>
      <c r="N25" s="31">
        <f t="shared" si="2"/>
        <v>72841397</v>
      </c>
      <c r="O25" s="31">
        <f t="shared" si="2"/>
        <v>20438928</v>
      </c>
      <c r="P25" s="31">
        <f t="shared" si="2"/>
        <v>184339851</v>
      </c>
      <c r="Q25" s="31">
        <f t="shared" si="2"/>
        <v>326238588</v>
      </c>
      <c r="R25" s="31">
        <f t="shared" si="2"/>
        <v>326238588</v>
      </c>
      <c r="S25" s="31">
        <f t="shared" si="2"/>
        <v>302448986</v>
      </c>
      <c r="T25" s="31">
        <f t="shared" si="2"/>
        <v>0</v>
      </c>
      <c r="U25" s="31">
        <f t="shared" si="2"/>
        <v>184798627</v>
      </c>
      <c r="V25" s="31">
        <f t="shared" si="2"/>
        <v>184798627</v>
      </c>
      <c r="W25" s="31">
        <f t="shared" si="2"/>
        <v>184798627</v>
      </c>
      <c r="X25" s="31">
        <f t="shared" si="2"/>
        <v>4550086999</v>
      </c>
      <c r="Y25" s="31">
        <f t="shared" si="2"/>
        <v>-4365288372</v>
      </c>
      <c r="Z25" s="32">
        <f>+IF(X25&lt;&gt;0,+(Y25/X25)*100,0)</f>
        <v>-95.9385693715172</v>
      </c>
      <c r="AA25" s="33">
        <f>+AA12+AA24</f>
        <v>4550086999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27732062</v>
      </c>
      <c r="D30" s="18">
        <v>27732062</v>
      </c>
      <c r="E30" s="19">
        <v>3400000</v>
      </c>
      <c r="F30" s="20">
        <v>3399912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>
        <v>2550000</v>
      </c>
      <c r="R30" s="20">
        <v>2550000</v>
      </c>
      <c r="S30" s="20"/>
      <c r="T30" s="20"/>
      <c r="U30" s="20"/>
      <c r="V30" s="20"/>
      <c r="W30" s="20"/>
      <c r="X30" s="20">
        <v>3399912</v>
      </c>
      <c r="Y30" s="20">
        <v>-3399912</v>
      </c>
      <c r="Z30" s="21">
        <v>-100</v>
      </c>
      <c r="AA30" s="22">
        <v>3399912</v>
      </c>
    </row>
    <row r="31" spans="1:27" ht="13.5">
      <c r="A31" s="23" t="s">
        <v>56</v>
      </c>
      <c r="B31" s="17"/>
      <c r="C31" s="18">
        <v>4322923</v>
      </c>
      <c r="D31" s="18">
        <v>4322923</v>
      </c>
      <c r="E31" s="19">
        <v>4867000</v>
      </c>
      <c r="F31" s="20">
        <v>4867145</v>
      </c>
      <c r="G31" s="20"/>
      <c r="H31" s="20"/>
      <c r="I31" s="20"/>
      <c r="J31" s="20"/>
      <c r="K31" s="20">
        <v>10545377</v>
      </c>
      <c r="L31" s="20"/>
      <c r="M31" s="20"/>
      <c r="N31" s="20"/>
      <c r="O31" s="20"/>
      <c r="P31" s="20"/>
      <c r="Q31" s="20">
        <v>1624680</v>
      </c>
      <c r="R31" s="20">
        <v>1624680</v>
      </c>
      <c r="S31" s="20"/>
      <c r="T31" s="20"/>
      <c r="U31" s="20"/>
      <c r="V31" s="20"/>
      <c r="W31" s="20"/>
      <c r="X31" s="20">
        <v>4867145</v>
      </c>
      <c r="Y31" s="20">
        <v>-4867145</v>
      </c>
      <c r="Z31" s="21">
        <v>-100</v>
      </c>
      <c r="AA31" s="22">
        <v>4867145</v>
      </c>
    </row>
    <row r="32" spans="1:27" ht="13.5">
      <c r="A32" s="23" t="s">
        <v>57</v>
      </c>
      <c r="B32" s="17"/>
      <c r="C32" s="18">
        <v>455061500</v>
      </c>
      <c r="D32" s="18">
        <v>455061500</v>
      </c>
      <c r="E32" s="19">
        <v>401647000</v>
      </c>
      <c r="F32" s="20">
        <v>401646885</v>
      </c>
      <c r="G32" s="20">
        <v>194223000</v>
      </c>
      <c r="H32" s="20">
        <v>194223000</v>
      </c>
      <c r="I32" s="20">
        <v>194223000</v>
      </c>
      <c r="J32" s="20">
        <v>194223000</v>
      </c>
      <c r="K32" s="20">
        <v>20319962</v>
      </c>
      <c r="L32" s="20">
        <v>47655127</v>
      </c>
      <c r="M32" s="20">
        <v>54301433</v>
      </c>
      <c r="N32" s="20">
        <v>54301433</v>
      </c>
      <c r="O32" s="20">
        <v>15520497</v>
      </c>
      <c r="P32" s="20">
        <v>129791909</v>
      </c>
      <c r="Q32" s="20">
        <v>511609470</v>
      </c>
      <c r="R32" s="20">
        <v>511609470</v>
      </c>
      <c r="S32" s="20">
        <v>227155236</v>
      </c>
      <c r="T32" s="20"/>
      <c r="U32" s="20">
        <v>130154341</v>
      </c>
      <c r="V32" s="20">
        <v>130154341</v>
      </c>
      <c r="W32" s="20">
        <v>130154341</v>
      </c>
      <c r="X32" s="20">
        <v>401646885</v>
      </c>
      <c r="Y32" s="20">
        <v>-271492544</v>
      </c>
      <c r="Z32" s="21">
        <v>-67.59</v>
      </c>
      <c r="AA32" s="22">
        <v>401646885</v>
      </c>
    </row>
    <row r="33" spans="1:27" ht="13.5">
      <c r="A33" s="23" t="s">
        <v>58</v>
      </c>
      <c r="B33" s="17"/>
      <c r="C33" s="18">
        <v>47373011</v>
      </c>
      <c r="D33" s="18">
        <v>47373011</v>
      </c>
      <c r="E33" s="19">
        <v>46040000</v>
      </c>
      <c r="F33" s="20">
        <v>46039597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>
        <v>19108138</v>
      </c>
      <c r="R33" s="20">
        <v>19108138</v>
      </c>
      <c r="S33" s="20"/>
      <c r="T33" s="20"/>
      <c r="U33" s="20"/>
      <c r="V33" s="20"/>
      <c r="W33" s="20"/>
      <c r="X33" s="20">
        <v>46039597</v>
      </c>
      <c r="Y33" s="20">
        <v>-46039597</v>
      </c>
      <c r="Z33" s="21">
        <v>-100</v>
      </c>
      <c r="AA33" s="22">
        <v>46039597</v>
      </c>
    </row>
    <row r="34" spans="1:27" ht="13.5">
      <c r="A34" s="27" t="s">
        <v>59</v>
      </c>
      <c r="B34" s="28"/>
      <c r="C34" s="29">
        <f aca="true" t="shared" si="3" ref="C34:Y34">SUM(C29:C33)</f>
        <v>534489496</v>
      </c>
      <c r="D34" s="29">
        <f>SUM(D29:D33)</f>
        <v>534489496</v>
      </c>
      <c r="E34" s="30">
        <f t="shared" si="3"/>
        <v>455954000</v>
      </c>
      <c r="F34" s="31">
        <f t="shared" si="3"/>
        <v>455953539</v>
      </c>
      <c r="G34" s="31">
        <f t="shared" si="3"/>
        <v>194223000</v>
      </c>
      <c r="H34" s="31">
        <f t="shared" si="3"/>
        <v>194223000</v>
      </c>
      <c r="I34" s="31">
        <f t="shared" si="3"/>
        <v>194223000</v>
      </c>
      <c r="J34" s="31">
        <f t="shared" si="3"/>
        <v>194223000</v>
      </c>
      <c r="K34" s="31">
        <f t="shared" si="3"/>
        <v>30865339</v>
      </c>
      <c r="L34" s="31">
        <f t="shared" si="3"/>
        <v>47655127</v>
      </c>
      <c r="M34" s="31">
        <f t="shared" si="3"/>
        <v>54301433</v>
      </c>
      <c r="N34" s="31">
        <f t="shared" si="3"/>
        <v>54301433</v>
      </c>
      <c r="O34" s="31">
        <f t="shared" si="3"/>
        <v>15520497</v>
      </c>
      <c r="P34" s="31">
        <f t="shared" si="3"/>
        <v>129791909</v>
      </c>
      <c r="Q34" s="31">
        <f t="shared" si="3"/>
        <v>534892288</v>
      </c>
      <c r="R34" s="31">
        <f t="shared" si="3"/>
        <v>534892288</v>
      </c>
      <c r="S34" s="31">
        <f t="shared" si="3"/>
        <v>227155236</v>
      </c>
      <c r="T34" s="31">
        <f t="shared" si="3"/>
        <v>0</v>
      </c>
      <c r="U34" s="31">
        <f t="shared" si="3"/>
        <v>130154341</v>
      </c>
      <c r="V34" s="31">
        <f t="shared" si="3"/>
        <v>130154341</v>
      </c>
      <c r="W34" s="31">
        <f t="shared" si="3"/>
        <v>130154341</v>
      </c>
      <c r="X34" s="31">
        <f t="shared" si="3"/>
        <v>455953539</v>
      </c>
      <c r="Y34" s="31">
        <f t="shared" si="3"/>
        <v>-325799198</v>
      </c>
      <c r="Z34" s="32">
        <f>+IF(X34&lt;&gt;0,+(Y34/X34)*100,0)</f>
        <v>-71.45447290847763</v>
      </c>
      <c r="AA34" s="33">
        <f>SUM(AA29:AA33)</f>
        <v>455953539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2156118</v>
      </c>
      <c r="D37" s="18">
        <v>2156118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2156118</v>
      </c>
      <c r="D39" s="29">
        <f>SUM(D37:D38)</f>
        <v>2156118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536645614</v>
      </c>
      <c r="D40" s="29">
        <f>+D34+D39</f>
        <v>536645614</v>
      </c>
      <c r="E40" s="30">
        <f t="shared" si="5"/>
        <v>455954000</v>
      </c>
      <c r="F40" s="31">
        <f t="shared" si="5"/>
        <v>455953539</v>
      </c>
      <c r="G40" s="31">
        <f t="shared" si="5"/>
        <v>194223000</v>
      </c>
      <c r="H40" s="31">
        <f t="shared" si="5"/>
        <v>194223000</v>
      </c>
      <c r="I40" s="31">
        <f t="shared" si="5"/>
        <v>194223000</v>
      </c>
      <c r="J40" s="31">
        <f t="shared" si="5"/>
        <v>194223000</v>
      </c>
      <c r="K40" s="31">
        <f t="shared" si="5"/>
        <v>30865339</v>
      </c>
      <c r="L40" s="31">
        <f t="shared" si="5"/>
        <v>47655127</v>
      </c>
      <c r="M40" s="31">
        <f t="shared" si="5"/>
        <v>54301433</v>
      </c>
      <c r="N40" s="31">
        <f t="shared" si="5"/>
        <v>54301433</v>
      </c>
      <c r="O40" s="31">
        <f t="shared" si="5"/>
        <v>15520497</v>
      </c>
      <c r="P40" s="31">
        <f t="shared" si="5"/>
        <v>129791909</v>
      </c>
      <c r="Q40" s="31">
        <f t="shared" si="5"/>
        <v>534892288</v>
      </c>
      <c r="R40" s="31">
        <f t="shared" si="5"/>
        <v>534892288</v>
      </c>
      <c r="S40" s="31">
        <f t="shared" si="5"/>
        <v>227155236</v>
      </c>
      <c r="T40" s="31">
        <f t="shared" si="5"/>
        <v>0</v>
      </c>
      <c r="U40" s="31">
        <f t="shared" si="5"/>
        <v>130154341</v>
      </c>
      <c r="V40" s="31">
        <f t="shared" si="5"/>
        <v>130154341</v>
      </c>
      <c r="W40" s="31">
        <f t="shared" si="5"/>
        <v>130154341</v>
      </c>
      <c r="X40" s="31">
        <f t="shared" si="5"/>
        <v>455953539</v>
      </c>
      <c r="Y40" s="31">
        <f t="shared" si="5"/>
        <v>-325799198</v>
      </c>
      <c r="Z40" s="32">
        <f>+IF(X40&lt;&gt;0,+(Y40/X40)*100,0)</f>
        <v>-71.45447290847763</v>
      </c>
      <c r="AA40" s="33">
        <f>+AA34+AA39</f>
        <v>455953539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3412556659</v>
      </c>
      <c r="D42" s="43">
        <f>+D25-D40</f>
        <v>3412556659</v>
      </c>
      <c r="E42" s="44">
        <f t="shared" si="6"/>
        <v>4094133000</v>
      </c>
      <c r="F42" s="45">
        <f t="shared" si="6"/>
        <v>4094133460</v>
      </c>
      <c r="G42" s="45">
        <f t="shared" si="6"/>
        <v>30993000</v>
      </c>
      <c r="H42" s="45">
        <f t="shared" si="6"/>
        <v>30993000</v>
      </c>
      <c r="I42" s="45">
        <f t="shared" si="6"/>
        <v>30993000</v>
      </c>
      <c r="J42" s="45">
        <f t="shared" si="6"/>
        <v>30993000</v>
      </c>
      <c r="K42" s="45">
        <f t="shared" si="6"/>
        <v>19789545</v>
      </c>
      <c r="L42" s="45">
        <f t="shared" si="6"/>
        <v>94659302</v>
      </c>
      <c r="M42" s="45">
        <f t="shared" si="6"/>
        <v>18539964</v>
      </c>
      <c r="N42" s="45">
        <f t="shared" si="6"/>
        <v>18539964</v>
      </c>
      <c r="O42" s="45">
        <f t="shared" si="6"/>
        <v>4918431</v>
      </c>
      <c r="P42" s="45">
        <f t="shared" si="6"/>
        <v>54547942</v>
      </c>
      <c r="Q42" s="45">
        <f t="shared" si="6"/>
        <v>-208653700</v>
      </c>
      <c r="R42" s="45">
        <f t="shared" si="6"/>
        <v>-208653700</v>
      </c>
      <c r="S42" s="45">
        <f t="shared" si="6"/>
        <v>75293750</v>
      </c>
      <c r="T42" s="45">
        <f t="shared" si="6"/>
        <v>0</v>
      </c>
      <c r="U42" s="45">
        <f t="shared" si="6"/>
        <v>54644286</v>
      </c>
      <c r="V42" s="45">
        <f t="shared" si="6"/>
        <v>54644286</v>
      </c>
      <c r="W42" s="45">
        <f t="shared" si="6"/>
        <v>54644286</v>
      </c>
      <c r="X42" s="45">
        <f t="shared" si="6"/>
        <v>4094133460</v>
      </c>
      <c r="Y42" s="45">
        <f t="shared" si="6"/>
        <v>-4039489174</v>
      </c>
      <c r="Z42" s="46">
        <f>+IF(X42&lt;&gt;0,+(Y42/X42)*100,0)</f>
        <v>-98.66530276714526</v>
      </c>
      <c r="AA42" s="47">
        <f>+AA25-AA40</f>
        <v>4094133460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3412556659</v>
      </c>
      <c r="D45" s="18">
        <v>3412556659</v>
      </c>
      <c r="E45" s="19">
        <v>4094133000</v>
      </c>
      <c r="F45" s="20">
        <v>4094133460</v>
      </c>
      <c r="G45" s="20">
        <v>30993000</v>
      </c>
      <c r="H45" s="20">
        <v>30993000</v>
      </c>
      <c r="I45" s="20">
        <v>30993000</v>
      </c>
      <c r="J45" s="20">
        <v>30993000</v>
      </c>
      <c r="K45" s="20">
        <v>19789545</v>
      </c>
      <c r="L45" s="20">
        <v>94659302</v>
      </c>
      <c r="M45" s="20">
        <v>18539964</v>
      </c>
      <c r="N45" s="20">
        <v>18539964</v>
      </c>
      <c r="O45" s="20">
        <v>4918431</v>
      </c>
      <c r="P45" s="20">
        <v>54547942</v>
      </c>
      <c r="Q45" s="20">
        <v>-208653701</v>
      </c>
      <c r="R45" s="20">
        <v>-208653701</v>
      </c>
      <c r="S45" s="20">
        <v>75293750</v>
      </c>
      <c r="T45" s="20"/>
      <c r="U45" s="20">
        <v>54644286</v>
      </c>
      <c r="V45" s="20">
        <v>54644286</v>
      </c>
      <c r="W45" s="20">
        <v>54644286</v>
      </c>
      <c r="X45" s="20">
        <v>4094133460</v>
      </c>
      <c r="Y45" s="20">
        <v>-4039489174</v>
      </c>
      <c r="Z45" s="48">
        <v>-98.67</v>
      </c>
      <c r="AA45" s="22">
        <v>4094133460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3412556659</v>
      </c>
      <c r="D48" s="51">
        <f>SUM(D45:D47)</f>
        <v>3412556659</v>
      </c>
      <c r="E48" s="52">
        <f t="shared" si="7"/>
        <v>4094133000</v>
      </c>
      <c r="F48" s="53">
        <f t="shared" si="7"/>
        <v>4094133460</v>
      </c>
      <c r="G48" s="53">
        <f t="shared" si="7"/>
        <v>30993000</v>
      </c>
      <c r="H48" s="53">
        <f t="shared" si="7"/>
        <v>30993000</v>
      </c>
      <c r="I48" s="53">
        <f t="shared" si="7"/>
        <v>30993000</v>
      </c>
      <c r="J48" s="53">
        <f t="shared" si="7"/>
        <v>30993000</v>
      </c>
      <c r="K48" s="53">
        <f t="shared" si="7"/>
        <v>19789545</v>
      </c>
      <c r="L48" s="53">
        <f t="shared" si="7"/>
        <v>94659302</v>
      </c>
      <c r="M48" s="53">
        <f t="shared" si="7"/>
        <v>18539964</v>
      </c>
      <c r="N48" s="53">
        <f t="shared" si="7"/>
        <v>18539964</v>
      </c>
      <c r="O48" s="53">
        <f t="shared" si="7"/>
        <v>4918431</v>
      </c>
      <c r="P48" s="53">
        <f t="shared" si="7"/>
        <v>54547942</v>
      </c>
      <c r="Q48" s="53">
        <f t="shared" si="7"/>
        <v>-208653701</v>
      </c>
      <c r="R48" s="53">
        <f t="shared" si="7"/>
        <v>-208653701</v>
      </c>
      <c r="S48" s="53">
        <f t="shared" si="7"/>
        <v>75293750</v>
      </c>
      <c r="T48" s="53">
        <f t="shared" si="7"/>
        <v>0</v>
      </c>
      <c r="U48" s="53">
        <f t="shared" si="7"/>
        <v>54644286</v>
      </c>
      <c r="V48" s="53">
        <f t="shared" si="7"/>
        <v>54644286</v>
      </c>
      <c r="W48" s="53">
        <f t="shared" si="7"/>
        <v>54644286</v>
      </c>
      <c r="X48" s="53">
        <f t="shared" si="7"/>
        <v>4094133460</v>
      </c>
      <c r="Y48" s="53">
        <f t="shared" si="7"/>
        <v>-4039489174</v>
      </c>
      <c r="Z48" s="54">
        <f>+IF(X48&lt;&gt;0,+(Y48/X48)*100,0)</f>
        <v>-98.66530276714526</v>
      </c>
      <c r="AA48" s="55">
        <f>SUM(AA45:AA47)</f>
        <v>4094133460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62436092</v>
      </c>
      <c r="D6" s="18">
        <v>62436092</v>
      </c>
      <c r="E6" s="19">
        <v>5005500</v>
      </c>
      <c r="F6" s="20">
        <v>5005500</v>
      </c>
      <c r="G6" s="20">
        <v>3133331</v>
      </c>
      <c r="H6" s="20">
        <v>7262135</v>
      </c>
      <c r="I6" s="20">
        <v>4033885</v>
      </c>
      <c r="J6" s="20">
        <v>4033885</v>
      </c>
      <c r="K6" s="20">
        <v>5002059</v>
      </c>
      <c r="L6" s="20">
        <v>1121262</v>
      </c>
      <c r="M6" s="20">
        <v>6626023</v>
      </c>
      <c r="N6" s="20">
        <v>6626023</v>
      </c>
      <c r="O6" s="20">
        <v>3759143</v>
      </c>
      <c r="P6" s="20">
        <v>3081680</v>
      </c>
      <c r="Q6" s="20">
        <v>22500048</v>
      </c>
      <c r="R6" s="20">
        <v>22500048</v>
      </c>
      <c r="S6" s="20">
        <v>9559519</v>
      </c>
      <c r="T6" s="20">
        <v>4450746</v>
      </c>
      <c r="U6" s="20">
        <v>3689204</v>
      </c>
      <c r="V6" s="20">
        <v>3689204</v>
      </c>
      <c r="W6" s="20">
        <v>3689204</v>
      </c>
      <c r="X6" s="20">
        <v>5005500</v>
      </c>
      <c r="Y6" s="20">
        <v>-1316296</v>
      </c>
      <c r="Z6" s="21">
        <v>-26.3</v>
      </c>
      <c r="AA6" s="22">
        <v>5005500</v>
      </c>
    </row>
    <row r="7" spans="1:27" ht="13.5">
      <c r="A7" s="23" t="s">
        <v>34</v>
      </c>
      <c r="B7" s="17"/>
      <c r="C7" s="18">
        <v>28080662</v>
      </c>
      <c r="D7" s="18">
        <v>28080662</v>
      </c>
      <c r="E7" s="19">
        <v>66725710</v>
      </c>
      <c r="F7" s="20">
        <v>66855461</v>
      </c>
      <c r="G7" s="20">
        <v>120302780</v>
      </c>
      <c r="H7" s="20">
        <v>112000000</v>
      </c>
      <c r="I7" s="20">
        <v>107000000</v>
      </c>
      <c r="J7" s="20">
        <v>107000000</v>
      </c>
      <c r="K7" s="20">
        <v>97000000</v>
      </c>
      <c r="L7" s="20">
        <v>92000000</v>
      </c>
      <c r="M7" s="20">
        <v>110000000</v>
      </c>
      <c r="N7" s="20">
        <v>110000000</v>
      </c>
      <c r="O7" s="20">
        <v>107000000</v>
      </c>
      <c r="P7" s="20">
        <v>100000000</v>
      </c>
      <c r="Q7" s="20">
        <v>122000000</v>
      </c>
      <c r="R7" s="20">
        <v>122000000</v>
      </c>
      <c r="S7" s="20">
        <v>127000000</v>
      </c>
      <c r="T7" s="20">
        <v>123000000</v>
      </c>
      <c r="U7" s="20">
        <v>110000000</v>
      </c>
      <c r="V7" s="20">
        <v>110000000</v>
      </c>
      <c r="W7" s="20">
        <v>110000000</v>
      </c>
      <c r="X7" s="20">
        <v>66855461</v>
      </c>
      <c r="Y7" s="20">
        <v>43144539</v>
      </c>
      <c r="Z7" s="21">
        <v>64.53</v>
      </c>
      <c r="AA7" s="22">
        <v>66855461</v>
      </c>
    </row>
    <row r="8" spans="1:27" ht="13.5">
      <c r="A8" s="23" t="s">
        <v>35</v>
      </c>
      <c r="B8" s="17"/>
      <c r="C8" s="18">
        <v>7371</v>
      </c>
      <c r="D8" s="18">
        <v>7371</v>
      </c>
      <c r="E8" s="19">
        <v>80000</v>
      </c>
      <c r="F8" s="20">
        <v>80000</v>
      </c>
      <c r="G8" s="20">
        <v>35612</v>
      </c>
      <c r="H8" s="20">
        <v>22659</v>
      </c>
      <c r="I8" s="20">
        <v>15397</v>
      </c>
      <c r="J8" s="20">
        <v>15397</v>
      </c>
      <c r="K8" s="20">
        <v>42977</v>
      </c>
      <c r="L8" s="20">
        <v>36204</v>
      </c>
      <c r="M8" s="20">
        <v>98782</v>
      </c>
      <c r="N8" s="20">
        <v>98782</v>
      </c>
      <c r="O8" s="20">
        <v>29832</v>
      </c>
      <c r="P8" s="20">
        <v>15626</v>
      </c>
      <c r="Q8" s="20">
        <v>43107</v>
      </c>
      <c r="R8" s="20">
        <v>43107</v>
      </c>
      <c r="S8" s="20">
        <v>50771</v>
      </c>
      <c r="T8" s="20">
        <v>25293</v>
      </c>
      <c r="U8" s="20">
        <v>14919</v>
      </c>
      <c r="V8" s="20">
        <v>14919</v>
      </c>
      <c r="W8" s="20">
        <v>14919</v>
      </c>
      <c r="X8" s="20">
        <v>80000</v>
      </c>
      <c r="Y8" s="20">
        <v>-65081</v>
      </c>
      <c r="Z8" s="21">
        <v>-81.35</v>
      </c>
      <c r="AA8" s="22">
        <v>80000</v>
      </c>
    </row>
    <row r="9" spans="1:27" ht="13.5">
      <c r="A9" s="23" t="s">
        <v>36</v>
      </c>
      <c r="B9" s="17"/>
      <c r="C9" s="18">
        <v>5533225</v>
      </c>
      <c r="D9" s="18">
        <v>5533225</v>
      </c>
      <c r="E9" s="19">
        <v>680000</v>
      </c>
      <c r="F9" s="20">
        <v>680000</v>
      </c>
      <c r="G9" s="20">
        <v>4617984</v>
      </c>
      <c r="H9" s="20">
        <v>5184582</v>
      </c>
      <c r="I9" s="20">
        <v>5137657</v>
      </c>
      <c r="J9" s="20">
        <v>5137657</v>
      </c>
      <c r="K9" s="20">
        <v>5321030</v>
      </c>
      <c r="L9" s="20">
        <v>5627064</v>
      </c>
      <c r="M9" s="20">
        <v>5593013</v>
      </c>
      <c r="N9" s="20">
        <v>5593013</v>
      </c>
      <c r="O9" s="20">
        <v>5416879</v>
      </c>
      <c r="P9" s="20">
        <v>1467391</v>
      </c>
      <c r="Q9" s="20">
        <v>1680393</v>
      </c>
      <c r="R9" s="20">
        <v>1680393</v>
      </c>
      <c r="S9" s="20">
        <v>2294707</v>
      </c>
      <c r="T9" s="20">
        <v>2539031</v>
      </c>
      <c r="U9" s="20">
        <v>2941242</v>
      </c>
      <c r="V9" s="20">
        <v>2941242</v>
      </c>
      <c r="W9" s="20">
        <v>2941242</v>
      </c>
      <c r="X9" s="20">
        <v>680000</v>
      </c>
      <c r="Y9" s="20">
        <v>2261242</v>
      </c>
      <c r="Z9" s="21">
        <v>332.54</v>
      </c>
      <c r="AA9" s="22">
        <v>680000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117300</v>
      </c>
      <c r="D11" s="18">
        <v>117300</v>
      </c>
      <c r="E11" s="19">
        <v>106000</v>
      </c>
      <c r="F11" s="20">
        <v>106000</v>
      </c>
      <c r="G11" s="20"/>
      <c r="H11" s="20"/>
      <c r="I11" s="20"/>
      <c r="J11" s="20"/>
      <c r="K11" s="20"/>
      <c r="L11" s="20"/>
      <c r="M11" s="20">
        <v>59834</v>
      </c>
      <c r="N11" s="20">
        <v>59834</v>
      </c>
      <c r="O11" s="20">
        <v>59834</v>
      </c>
      <c r="P11" s="20">
        <v>59834</v>
      </c>
      <c r="Q11" s="20">
        <v>59834</v>
      </c>
      <c r="R11" s="20">
        <v>59834</v>
      </c>
      <c r="S11" s="20">
        <v>59834</v>
      </c>
      <c r="T11" s="20">
        <v>59834</v>
      </c>
      <c r="U11" s="20">
        <v>59834</v>
      </c>
      <c r="V11" s="20">
        <v>59834</v>
      </c>
      <c r="W11" s="20">
        <v>59834</v>
      </c>
      <c r="X11" s="20">
        <v>106000</v>
      </c>
      <c r="Y11" s="20">
        <v>-46166</v>
      </c>
      <c r="Z11" s="21">
        <v>-43.55</v>
      </c>
      <c r="AA11" s="22">
        <v>106000</v>
      </c>
    </row>
    <row r="12" spans="1:27" ht="13.5">
      <c r="A12" s="27" t="s">
        <v>39</v>
      </c>
      <c r="B12" s="28"/>
      <c r="C12" s="29">
        <f aca="true" t="shared" si="0" ref="C12:Y12">SUM(C6:C11)</f>
        <v>96174650</v>
      </c>
      <c r="D12" s="29">
        <f>SUM(D6:D11)</f>
        <v>96174650</v>
      </c>
      <c r="E12" s="30">
        <f t="shared" si="0"/>
        <v>72597210</v>
      </c>
      <c r="F12" s="31">
        <f t="shared" si="0"/>
        <v>72726961</v>
      </c>
      <c r="G12" s="31">
        <f t="shared" si="0"/>
        <v>128089707</v>
      </c>
      <c r="H12" s="31">
        <f t="shared" si="0"/>
        <v>124469376</v>
      </c>
      <c r="I12" s="31">
        <f t="shared" si="0"/>
        <v>116186939</v>
      </c>
      <c r="J12" s="31">
        <f t="shared" si="0"/>
        <v>116186939</v>
      </c>
      <c r="K12" s="31">
        <f t="shared" si="0"/>
        <v>107366066</v>
      </c>
      <c r="L12" s="31">
        <f t="shared" si="0"/>
        <v>98784530</v>
      </c>
      <c r="M12" s="31">
        <f t="shared" si="0"/>
        <v>122377652</v>
      </c>
      <c r="N12" s="31">
        <f t="shared" si="0"/>
        <v>122377652</v>
      </c>
      <c r="O12" s="31">
        <f t="shared" si="0"/>
        <v>116265688</v>
      </c>
      <c r="P12" s="31">
        <f t="shared" si="0"/>
        <v>104624531</v>
      </c>
      <c r="Q12" s="31">
        <f t="shared" si="0"/>
        <v>146283382</v>
      </c>
      <c r="R12" s="31">
        <f t="shared" si="0"/>
        <v>146283382</v>
      </c>
      <c r="S12" s="31">
        <f t="shared" si="0"/>
        <v>138964831</v>
      </c>
      <c r="T12" s="31">
        <f t="shared" si="0"/>
        <v>130074904</v>
      </c>
      <c r="U12" s="31">
        <f t="shared" si="0"/>
        <v>116705199</v>
      </c>
      <c r="V12" s="31">
        <f t="shared" si="0"/>
        <v>116705199</v>
      </c>
      <c r="W12" s="31">
        <f t="shared" si="0"/>
        <v>116705199</v>
      </c>
      <c r="X12" s="31">
        <f t="shared" si="0"/>
        <v>72726961</v>
      </c>
      <c r="Y12" s="31">
        <f t="shared" si="0"/>
        <v>43978238</v>
      </c>
      <c r="Z12" s="32">
        <f>+IF(X12&lt;&gt;0,+(Y12/X12)*100,0)</f>
        <v>60.470336440979565</v>
      </c>
      <c r="AA12" s="33">
        <f>SUM(AA6:AA11)</f>
        <v>72726961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54775</v>
      </c>
      <c r="D15" s="18">
        <v>54775</v>
      </c>
      <c r="E15" s="19">
        <v>34775</v>
      </c>
      <c r="F15" s="20">
        <v>54775</v>
      </c>
      <c r="G15" s="20">
        <v>54775</v>
      </c>
      <c r="H15" s="20">
        <v>54775</v>
      </c>
      <c r="I15" s="20">
        <v>54775</v>
      </c>
      <c r="J15" s="20">
        <v>54775</v>
      </c>
      <c r="K15" s="20">
        <v>54775</v>
      </c>
      <c r="L15" s="20">
        <v>54775</v>
      </c>
      <c r="M15" s="20">
        <v>54775</v>
      </c>
      <c r="N15" s="20">
        <v>54775</v>
      </c>
      <c r="O15" s="20">
        <v>54775</v>
      </c>
      <c r="P15" s="20">
        <v>54775</v>
      </c>
      <c r="Q15" s="20">
        <v>54775</v>
      </c>
      <c r="R15" s="20">
        <v>54775</v>
      </c>
      <c r="S15" s="20">
        <v>54775</v>
      </c>
      <c r="T15" s="20">
        <v>54775</v>
      </c>
      <c r="U15" s="20">
        <v>54775</v>
      </c>
      <c r="V15" s="20">
        <v>54775</v>
      </c>
      <c r="W15" s="20">
        <v>54775</v>
      </c>
      <c r="X15" s="20">
        <v>54775</v>
      </c>
      <c r="Y15" s="20"/>
      <c r="Z15" s="21"/>
      <c r="AA15" s="22">
        <v>54775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61700407</v>
      </c>
      <c r="D19" s="18">
        <v>61700407</v>
      </c>
      <c r="E19" s="19">
        <v>62657903</v>
      </c>
      <c r="F19" s="20">
        <v>61832296</v>
      </c>
      <c r="G19" s="20">
        <v>61676298</v>
      </c>
      <c r="H19" s="20">
        <v>61676298</v>
      </c>
      <c r="I19" s="20">
        <v>61676298</v>
      </c>
      <c r="J19" s="20">
        <v>61676298</v>
      </c>
      <c r="K19" s="20">
        <v>61676298</v>
      </c>
      <c r="L19" s="20">
        <v>61676298</v>
      </c>
      <c r="M19" s="20">
        <v>59258873</v>
      </c>
      <c r="N19" s="20">
        <v>59258873</v>
      </c>
      <c r="O19" s="20">
        <v>59673891</v>
      </c>
      <c r="P19" s="20">
        <v>59673891</v>
      </c>
      <c r="Q19" s="20">
        <v>58466538</v>
      </c>
      <c r="R19" s="20">
        <v>58466538</v>
      </c>
      <c r="S19" s="20">
        <v>58466538</v>
      </c>
      <c r="T19" s="20">
        <v>57839335</v>
      </c>
      <c r="U19" s="20">
        <v>60867485</v>
      </c>
      <c r="V19" s="20">
        <v>60867485</v>
      </c>
      <c r="W19" s="20">
        <v>60867485</v>
      </c>
      <c r="X19" s="20">
        <v>61832296</v>
      </c>
      <c r="Y19" s="20">
        <v>-964811</v>
      </c>
      <c r="Z19" s="21">
        <v>-1.56</v>
      </c>
      <c r="AA19" s="22">
        <v>61832296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2225827</v>
      </c>
      <c r="D22" s="18">
        <v>2225827</v>
      </c>
      <c r="E22" s="19">
        <v>1876220</v>
      </c>
      <c r="F22" s="20">
        <v>2243216</v>
      </c>
      <c r="G22" s="20">
        <v>2413719</v>
      </c>
      <c r="H22" s="20">
        <v>2225827</v>
      </c>
      <c r="I22" s="20">
        <v>2225827</v>
      </c>
      <c r="J22" s="20">
        <v>2225827</v>
      </c>
      <c r="K22" s="20">
        <v>2225827</v>
      </c>
      <c r="L22" s="20">
        <v>2225827</v>
      </c>
      <c r="M22" s="20">
        <v>2225827</v>
      </c>
      <c r="N22" s="20">
        <v>2225827</v>
      </c>
      <c r="O22" s="20">
        <v>2225827</v>
      </c>
      <c r="P22" s="20">
        <v>2225827</v>
      </c>
      <c r="Q22" s="20">
        <v>2225827</v>
      </c>
      <c r="R22" s="20">
        <v>2225827</v>
      </c>
      <c r="S22" s="20">
        <v>2225827</v>
      </c>
      <c r="T22" s="20">
        <v>2225827</v>
      </c>
      <c r="U22" s="20">
        <v>2225827</v>
      </c>
      <c r="V22" s="20">
        <v>2225827</v>
      </c>
      <c r="W22" s="20">
        <v>2225827</v>
      </c>
      <c r="X22" s="20">
        <v>2243216</v>
      </c>
      <c r="Y22" s="20">
        <v>-17389</v>
      </c>
      <c r="Z22" s="21">
        <v>-0.78</v>
      </c>
      <c r="AA22" s="22">
        <v>2243216</v>
      </c>
    </row>
    <row r="23" spans="1:27" ht="13.5">
      <c r="A23" s="23" t="s">
        <v>49</v>
      </c>
      <c r="B23" s="17"/>
      <c r="C23" s="18">
        <v>118409</v>
      </c>
      <c r="D23" s="18">
        <v>118409</v>
      </c>
      <c r="E23" s="19"/>
      <c r="F23" s="20"/>
      <c r="G23" s="24">
        <v>118409</v>
      </c>
      <c r="H23" s="24">
        <v>118409</v>
      </c>
      <c r="I23" s="24">
        <v>118409</v>
      </c>
      <c r="J23" s="20">
        <v>118409</v>
      </c>
      <c r="K23" s="24">
        <v>118409</v>
      </c>
      <c r="L23" s="24">
        <v>118409</v>
      </c>
      <c r="M23" s="20">
        <v>118409</v>
      </c>
      <c r="N23" s="24">
        <v>118409</v>
      </c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64099418</v>
      </c>
      <c r="D24" s="29">
        <f>SUM(D15:D23)</f>
        <v>64099418</v>
      </c>
      <c r="E24" s="36">
        <f t="shared" si="1"/>
        <v>64568898</v>
      </c>
      <c r="F24" s="37">
        <f t="shared" si="1"/>
        <v>64130287</v>
      </c>
      <c r="G24" s="37">
        <f t="shared" si="1"/>
        <v>64263201</v>
      </c>
      <c r="H24" s="37">
        <f t="shared" si="1"/>
        <v>64075309</v>
      </c>
      <c r="I24" s="37">
        <f t="shared" si="1"/>
        <v>64075309</v>
      </c>
      <c r="J24" s="37">
        <f t="shared" si="1"/>
        <v>64075309</v>
      </c>
      <c r="K24" s="37">
        <f t="shared" si="1"/>
        <v>64075309</v>
      </c>
      <c r="L24" s="37">
        <f t="shared" si="1"/>
        <v>64075309</v>
      </c>
      <c r="M24" s="37">
        <f t="shared" si="1"/>
        <v>61657884</v>
      </c>
      <c r="N24" s="37">
        <f t="shared" si="1"/>
        <v>61657884</v>
      </c>
      <c r="O24" s="37">
        <f t="shared" si="1"/>
        <v>61954493</v>
      </c>
      <c r="P24" s="37">
        <f t="shared" si="1"/>
        <v>61954493</v>
      </c>
      <c r="Q24" s="37">
        <f t="shared" si="1"/>
        <v>60747140</v>
      </c>
      <c r="R24" s="37">
        <f t="shared" si="1"/>
        <v>60747140</v>
      </c>
      <c r="S24" s="37">
        <f t="shared" si="1"/>
        <v>60747140</v>
      </c>
      <c r="T24" s="37">
        <f t="shared" si="1"/>
        <v>60119937</v>
      </c>
      <c r="U24" s="37">
        <f t="shared" si="1"/>
        <v>63148087</v>
      </c>
      <c r="V24" s="37">
        <f t="shared" si="1"/>
        <v>63148087</v>
      </c>
      <c r="W24" s="37">
        <f t="shared" si="1"/>
        <v>63148087</v>
      </c>
      <c r="X24" s="37">
        <f t="shared" si="1"/>
        <v>64130287</v>
      </c>
      <c r="Y24" s="37">
        <f t="shared" si="1"/>
        <v>-982200</v>
      </c>
      <c r="Z24" s="38">
        <f>+IF(X24&lt;&gt;0,+(Y24/X24)*100,0)</f>
        <v>-1.5315696310543565</v>
      </c>
      <c r="AA24" s="39">
        <f>SUM(AA15:AA23)</f>
        <v>64130287</v>
      </c>
    </row>
    <row r="25" spans="1:27" ht="13.5">
      <c r="A25" s="27" t="s">
        <v>51</v>
      </c>
      <c r="B25" s="28"/>
      <c r="C25" s="29">
        <f aca="true" t="shared" si="2" ref="C25:Y25">+C12+C24</f>
        <v>160274068</v>
      </c>
      <c r="D25" s="29">
        <f>+D12+D24</f>
        <v>160274068</v>
      </c>
      <c r="E25" s="30">
        <f t="shared" si="2"/>
        <v>137166108</v>
      </c>
      <c r="F25" s="31">
        <f t="shared" si="2"/>
        <v>136857248</v>
      </c>
      <c r="G25" s="31">
        <f t="shared" si="2"/>
        <v>192352908</v>
      </c>
      <c r="H25" s="31">
        <f t="shared" si="2"/>
        <v>188544685</v>
      </c>
      <c r="I25" s="31">
        <f t="shared" si="2"/>
        <v>180262248</v>
      </c>
      <c r="J25" s="31">
        <f t="shared" si="2"/>
        <v>180262248</v>
      </c>
      <c r="K25" s="31">
        <f t="shared" si="2"/>
        <v>171441375</v>
      </c>
      <c r="L25" s="31">
        <f t="shared" si="2"/>
        <v>162859839</v>
      </c>
      <c r="M25" s="31">
        <f t="shared" si="2"/>
        <v>184035536</v>
      </c>
      <c r="N25" s="31">
        <f t="shared" si="2"/>
        <v>184035536</v>
      </c>
      <c r="O25" s="31">
        <f t="shared" si="2"/>
        <v>178220181</v>
      </c>
      <c r="P25" s="31">
        <f t="shared" si="2"/>
        <v>166579024</v>
      </c>
      <c r="Q25" s="31">
        <f t="shared" si="2"/>
        <v>207030522</v>
      </c>
      <c r="R25" s="31">
        <f t="shared" si="2"/>
        <v>207030522</v>
      </c>
      <c r="S25" s="31">
        <f t="shared" si="2"/>
        <v>199711971</v>
      </c>
      <c r="T25" s="31">
        <f t="shared" si="2"/>
        <v>190194841</v>
      </c>
      <c r="U25" s="31">
        <f t="shared" si="2"/>
        <v>179853286</v>
      </c>
      <c r="V25" s="31">
        <f t="shared" si="2"/>
        <v>179853286</v>
      </c>
      <c r="W25" s="31">
        <f t="shared" si="2"/>
        <v>179853286</v>
      </c>
      <c r="X25" s="31">
        <f t="shared" si="2"/>
        <v>136857248</v>
      </c>
      <c r="Y25" s="31">
        <f t="shared" si="2"/>
        <v>42996038</v>
      </c>
      <c r="Z25" s="32">
        <f>+IF(X25&lt;&gt;0,+(Y25/X25)*100,0)</f>
        <v>31.416705091132624</v>
      </c>
      <c r="AA25" s="33">
        <f>+AA12+AA24</f>
        <v>136857248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600</v>
      </c>
      <c r="D31" s="18">
        <v>600</v>
      </c>
      <c r="E31" s="19">
        <v>1550</v>
      </c>
      <c r="F31" s="20">
        <v>1550</v>
      </c>
      <c r="G31" s="20">
        <v>600</v>
      </c>
      <c r="H31" s="20">
        <v>650</v>
      </c>
      <c r="I31" s="20">
        <v>600</v>
      </c>
      <c r="J31" s="20">
        <v>600</v>
      </c>
      <c r="K31" s="20">
        <v>600</v>
      </c>
      <c r="L31" s="20">
        <v>600</v>
      </c>
      <c r="M31" s="20">
        <v>600</v>
      </c>
      <c r="N31" s="20">
        <v>600</v>
      </c>
      <c r="O31" s="20">
        <v>600</v>
      </c>
      <c r="P31" s="20">
        <v>600</v>
      </c>
      <c r="Q31" s="20">
        <v>600</v>
      </c>
      <c r="R31" s="20">
        <v>600</v>
      </c>
      <c r="S31" s="20">
        <v>600</v>
      </c>
      <c r="T31" s="20">
        <v>600</v>
      </c>
      <c r="U31" s="20">
        <v>600</v>
      </c>
      <c r="V31" s="20">
        <v>600</v>
      </c>
      <c r="W31" s="20">
        <v>600</v>
      </c>
      <c r="X31" s="20">
        <v>1550</v>
      </c>
      <c r="Y31" s="20">
        <v>-950</v>
      </c>
      <c r="Z31" s="21">
        <v>-61.29</v>
      </c>
      <c r="AA31" s="22">
        <v>1550</v>
      </c>
    </row>
    <row r="32" spans="1:27" ht="13.5">
      <c r="A32" s="23" t="s">
        <v>57</v>
      </c>
      <c r="B32" s="17"/>
      <c r="C32" s="18">
        <v>9069140</v>
      </c>
      <c r="D32" s="18">
        <v>9069140</v>
      </c>
      <c r="E32" s="19">
        <v>14826000</v>
      </c>
      <c r="F32" s="20">
        <v>15131000</v>
      </c>
      <c r="G32" s="20">
        <v>7801602</v>
      </c>
      <c r="H32" s="20">
        <v>11779054</v>
      </c>
      <c r="I32" s="20">
        <v>11088323</v>
      </c>
      <c r="J32" s="20">
        <v>11088323</v>
      </c>
      <c r="K32" s="20">
        <v>10856862</v>
      </c>
      <c r="L32" s="20">
        <v>10332317</v>
      </c>
      <c r="M32" s="20">
        <v>9734189</v>
      </c>
      <c r="N32" s="20">
        <v>9734189</v>
      </c>
      <c r="O32" s="20">
        <v>9673654</v>
      </c>
      <c r="P32" s="20">
        <v>5559605</v>
      </c>
      <c r="Q32" s="20">
        <v>27299615</v>
      </c>
      <c r="R32" s="20">
        <v>27299615</v>
      </c>
      <c r="S32" s="20">
        <v>26776289</v>
      </c>
      <c r="T32" s="20">
        <v>26154149</v>
      </c>
      <c r="U32" s="20">
        <v>25035293</v>
      </c>
      <c r="V32" s="20">
        <v>25035293</v>
      </c>
      <c r="W32" s="20">
        <v>25035293</v>
      </c>
      <c r="X32" s="20">
        <v>15131000</v>
      </c>
      <c r="Y32" s="20">
        <v>9904293</v>
      </c>
      <c r="Z32" s="21">
        <v>65.46</v>
      </c>
      <c r="AA32" s="22">
        <v>15131000</v>
      </c>
    </row>
    <row r="33" spans="1:27" ht="13.5">
      <c r="A33" s="23" t="s">
        <v>58</v>
      </c>
      <c r="B33" s="17"/>
      <c r="C33" s="18">
        <v>1280630</v>
      </c>
      <c r="D33" s="18">
        <v>1280630</v>
      </c>
      <c r="E33" s="19">
        <v>4198292</v>
      </c>
      <c r="F33" s="20">
        <v>2029759</v>
      </c>
      <c r="G33" s="20">
        <v>1949961</v>
      </c>
      <c r="H33" s="20">
        <v>2892826</v>
      </c>
      <c r="I33" s="20">
        <v>2892826</v>
      </c>
      <c r="J33" s="20">
        <v>2892826</v>
      </c>
      <c r="K33" s="20">
        <v>2892826</v>
      </c>
      <c r="L33" s="20">
        <v>2892826</v>
      </c>
      <c r="M33" s="20">
        <v>1280630</v>
      </c>
      <c r="N33" s="20">
        <v>1280630</v>
      </c>
      <c r="O33" s="20">
        <v>1280630</v>
      </c>
      <c r="P33" s="20">
        <v>1280630</v>
      </c>
      <c r="Q33" s="20">
        <v>1280630</v>
      </c>
      <c r="R33" s="20">
        <v>1280630</v>
      </c>
      <c r="S33" s="20">
        <v>1280630</v>
      </c>
      <c r="T33" s="20">
        <v>1280630</v>
      </c>
      <c r="U33" s="20">
        <v>1280630</v>
      </c>
      <c r="V33" s="20">
        <v>1280630</v>
      </c>
      <c r="W33" s="20">
        <v>1280630</v>
      </c>
      <c r="X33" s="20">
        <v>2029759</v>
      </c>
      <c r="Y33" s="20">
        <v>-749129</v>
      </c>
      <c r="Z33" s="21">
        <v>-36.91</v>
      </c>
      <c r="AA33" s="22">
        <v>2029759</v>
      </c>
    </row>
    <row r="34" spans="1:27" ht="13.5">
      <c r="A34" s="27" t="s">
        <v>59</v>
      </c>
      <c r="B34" s="28"/>
      <c r="C34" s="29">
        <f aca="true" t="shared" si="3" ref="C34:Y34">SUM(C29:C33)</f>
        <v>10350370</v>
      </c>
      <c r="D34" s="29">
        <f>SUM(D29:D33)</f>
        <v>10350370</v>
      </c>
      <c r="E34" s="30">
        <f t="shared" si="3"/>
        <v>19025842</v>
      </c>
      <c r="F34" s="31">
        <f t="shared" si="3"/>
        <v>17162309</v>
      </c>
      <c r="G34" s="31">
        <f t="shared" si="3"/>
        <v>9752163</v>
      </c>
      <c r="H34" s="31">
        <f t="shared" si="3"/>
        <v>14672530</v>
      </c>
      <c r="I34" s="31">
        <f t="shared" si="3"/>
        <v>13981749</v>
      </c>
      <c r="J34" s="31">
        <f t="shared" si="3"/>
        <v>13981749</v>
      </c>
      <c r="K34" s="31">
        <f t="shared" si="3"/>
        <v>13750288</v>
      </c>
      <c r="L34" s="31">
        <f t="shared" si="3"/>
        <v>13225743</v>
      </c>
      <c r="M34" s="31">
        <f t="shared" si="3"/>
        <v>11015419</v>
      </c>
      <c r="N34" s="31">
        <f t="shared" si="3"/>
        <v>11015419</v>
      </c>
      <c r="O34" s="31">
        <f t="shared" si="3"/>
        <v>10954884</v>
      </c>
      <c r="P34" s="31">
        <f t="shared" si="3"/>
        <v>6840835</v>
      </c>
      <c r="Q34" s="31">
        <f t="shared" si="3"/>
        <v>28580845</v>
      </c>
      <c r="R34" s="31">
        <f t="shared" si="3"/>
        <v>28580845</v>
      </c>
      <c r="S34" s="31">
        <f t="shared" si="3"/>
        <v>28057519</v>
      </c>
      <c r="T34" s="31">
        <f t="shared" si="3"/>
        <v>27435379</v>
      </c>
      <c r="U34" s="31">
        <f t="shared" si="3"/>
        <v>26316523</v>
      </c>
      <c r="V34" s="31">
        <f t="shared" si="3"/>
        <v>26316523</v>
      </c>
      <c r="W34" s="31">
        <f t="shared" si="3"/>
        <v>26316523</v>
      </c>
      <c r="X34" s="31">
        <f t="shared" si="3"/>
        <v>17162309</v>
      </c>
      <c r="Y34" s="31">
        <f t="shared" si="3"/>
        <v>9154214</v>
      </c>
      <c r="Z34" s="32">
        <f>+IF(X34&lt;&gt;0,+(Y34/X34)*100,0)</f>
        <v>53.33905828172655</v>
      </c>
      <c r="AA34" s="33">
        <f>SUM(AA29:AA33)</f>
        <v>17162309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18953664</v>
      </c>
      <c r="D38" s="18">
        <v>18953664</v>
      </c>
      <c r="E38" s="19">
        <v>17186436</v>
      </c>
      <c r="F38" s="20">
        <v>19529969</v>
      </c>
      <c r="G38" s="20">
        <v>13746587</v>
      </c>
      <c r="H38" s="20">
        <v>17292907</v>
      </c>
      <c r="I38" s="20">
        <v>17280066</v>
      </c>
      <c r="J38" s="20">
        <v>17280066</v>
      </c>
      <c r="K38" s="20">
        <v>17235609</v>
      </c>
      <c r="L38" s="20">
        <v>17235609</v>
      </c>
      <c r="M38" s="20">
        <v>18830118</v>
      </c>
      <c r="N38" s="20">
        <v>18830118</v>
      </c>
      <c r="O38" s="20">
        <v>18830118</v>
      </c>
      <c r="P38" s="20">
        <v>18816296</v>
      </c>
      <c r="Q38" s="20">
        <v>18779300</v>
      </c>
      <c r="R38" s="20">
        <v>18779300</v>
      </c>
      <c r="S38" s="20">
        <v>18779300</v>
      </c>
      <c r="T38" s="20">
        <v>18779300</v>
      </c>
      <c r="U38" s="20">
        <v>18725192</v>
      </c>
      <c r="V38" s="20">
        <v>18725192</v>
      </c>
      <c r="W38" s="20">
        <v>18725192</v>
      </c>
      <c r="X38" s="20">
        <v>19529969</v>
      </c>
      <c r="Y38" s="20">
        <v>-804777</v>
      </c>
      <c r="Z38" s="21">
        <v>-4.12</v>
      </c>
      <c r="AA38" s="22">
        <v>19529969</v>
      </c>
    </row>
    <row r="39" spans="1:27" ht="13.5">
      <c r="A39" s="27" t="s">
        <v>61</v>
      </c>
      <c r="B39" s="35"/>
      <c r="C39" s="29">
        <f aca="true" t="shared" si="4" ref="C39:Y39">SUM(C37:C38)</f>
        <v>18953664</v>
      </c>
      <c r="D39" s="29">
        <f>SUM(D37:D38)</f>
        <v>18953664</v>
      </c>
      <c r="E39" s="36">
        <f t="shared" si="4"/>
        <v>17186436</v>
      </c>
      <c r="F39" s="37">
        <f t="shared" si="4"/>
        <v>19529969</v>
      </c>
      <c r="G39" s="37">
        <f t="shared" si="4"/>
        <v>13746587</v>
      </c>
      <c r="H39" s="37">
        <f t="shared" si="4"/>
        <v>17292907</v>
      </c>
      <c r="I39" s="37">
        <f t="shared" si="4"/>
        <v>17280066</v>
      </c>
      <c r="J39" s="37">
        <f t="shared" si="4"/>
        <v>17280066</v>
      </c>
      <c r="K39" s="37">
        <f t="shared" si="4"/>
        <v>17235609</v>
      </c>
      <c r="L39" s="37">
        <f t="shared" si="4"/>
        <v>17235609</v>
      </c>
      <c r="M39" s="37">
        <f t="shared" si="4"/>
        <v>18830118</v>
      </c>
      <c r="N39" s="37">
        <f t="shared" si="4"/>
        <v>18830118</v>
      </c>
      <c r="O39" s="37">
        <f t="shared" si="4"/>
        <v>18830118</v>
      </c>
      <c r="P39" s="37">
        <f t="shared" si="4"/>
        <v>18816296</v>
      </c>
      <c r="Q39" s="37">
        <f t="shared" si="4"/>
        <v>18779300</v>
      </c>
      <c r="R39" s="37">
        <f t="shared" si="4"/>
        <v>18779300</v>
      </c>
      <c r="S39" s="37">
        <f t="shared" si="4"/>
        <v>18779300</v>
      </c>
      <c r="T39" s="37">
        <f t="shared" si="4"/>
        <v>18779300</v>
      </c>
      <c r="U39" s="37">
        <f t="shared" si="4"/>
        <v>18725192</v>
      </c>
      <c r="V39" s="37">
        <f t="shared" si="4"/>
        <v>18725192</v>
      </c>
      <c r="W39" s="37">
        <f t="shared" si="4"/>
        <v>18725192</v>
      </c>
      <c r="X39" s="37">
        <f t="shared" si="4"/>
        <v>19529969</v>
      </c>
      <c r="Y39" s="37">
        <f t="shared" si="4"/>
        <v>-804777</v>
      </c>
      <c r="Z39" s="38">
        <f>+IF(X39&lt;&gt;0,+(Y39/X39)*100,0)</f>
        <v>-4.1207285070447375</v>
      </c>
      <c r="AA39" s="39">
        <f>SUM(AA37:AA38)</f>
        <v>19529969</v>
      </c>
    </row>
    <row r="40" spans="1:27" ht="13.5">
      <c r="A40" s="27" t="s">
        <v>62</v>
      </c>
      <c r="B40" s="28"/>
      <c r="C40" s="29">
        <f aca="true" t="shared" si="5" ref="C40:Y40">+C34+C39</f>
        <v>29304034</v>
      </c>
      <c r="D40" s="29">
        <f>+D34+D39</f>
        <v>29304034</v>
      </c>
      <c r="E40" s="30">
        <f t="shared" si="5"/>
        <v>36212278</v>
      </c>
      <c r="F40" s="31">
        <f t="shared" si="5"/>
        <v>36692278</v>
      </c>
      <c r="G40" s="31">
        <f t="shared" si="5"/>
        <v>23498750</v>
      </c>
      <c r="H40" s="31">
        <f t="shared" si="5"/>
        <v>31965437</v>
      </c>
      <c r="I40" s="31">
        <f t="shared" si="5"/>
        <v>31261815</v>
      </c>
      <c r="J40" s="31">
        <f t="shared" si="5"/>
        <v>31261815</v>
      </c>
      <c r="K40" s="31">
        <f t="shared" si="5"/>
        <v>30985897</v>
      </c>
      <c r="L40" s="31">
        <f t="shared" si="5"/>
        <v>30461352</v>
      </c>
      <c r="M40" s="31">
        <f t="shared" si="5"/>
        <v>29845537</v>
      </c>
      <c r="N40" s="31">
        <f t="shared" si="5"/>
        <v>29845537</v>
      </c>
      <c r="O40" s="31">
        <f t="shared" si="5"/>
        <v>29785002</v>
      </c>
      <c r="P40" s="31">
        <f t="shared" si="5"/>
        <v>25657131</v>
      </c>
      <c r="Q40" s="31">
        <f t="shared" si="5"/>
        <v>47360145</v>
      </c>
      <c r="R40" s="31">
        <f t="shared" si="5"/>
        <v>47360145</v>
      </c>
      <c r="S40" s="31">
        <f t="shared" si="5"/>
        <v>46836819</v>
      </c>
      <c r="T40" s="31">
        <f t="shared" si="5"/>
        <v>46214679</v>
      </c>
      <c r="U40" s="31">
        <f t="shared" si="5"/>
        <v>45041715</v>
      </c>
      <c r="V40" s="31">
        <f t="shared" si="5"/>
        <v>45041715</v>
      </c>
      <c r="W40" s="31">
        <f t="shared" si="5"/>
        <v>45041715</v>
      </c>
      <c r="X40" s="31">
        <f t="shared" si="5"/>
        <v>36692278</v>
      </c>
      <c r="Y40" s="31">
        <f t="shared" si="5"/>
        <v>8349437</v>
      </c>
      <c r="Z40" s="32">
        <f>+IF(X40&lt;&gt;0,+(Y40/X40)*100,0)</f>
        <v>22.755297449779487</v>
      </c>
      <c r="AA40" s="33">
        <f>+AA34+AA39</f>
        <v>36692278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130970034</v>
      </c>
      <c r="D42" s="43">
        <f>+D25-D40</f>
        <v>130970034</v>
      </c>
      <c r="E42" s="44">
        <f t="shared" si="6"/>
        <v>100953830</v>
      </c>
      <c r="F42" s="45">
        <f t="shared" si="6"/>
        <v>100164970</v>
      </c>
      <c r="G42" s="45">
        <f t="shared" si="6"/>
        <v>168854158</v>
      </c>
      <c r="H42" s="45">
        <f t="shared" si="6"/>
        <v>156579248</v>
      </c>
      <c r="I42" s="45">
        <f t="shared" si="6"/>
        <v>149000433</v>
      </c>
      <c r="J42" s="45">
        <f t="shared" si="6"/>
        <v>149000433</v>
      </c>
      <c r="K42" s="45">
        <f t="shared" si="6"/>
        <v>140455478</v>
      </c>
      <c r="L42" s="45">
        <f t="shared" si="6"/>
        <v>132398487</v>
      </c>
      <c r="M42" s="45">
        <f t="shared" si="6"/>
        <v>154189999</v>
      </c>
      <c r="N42" s="45">
        <f t="shared" si="6"/>
        <v>154189999</v>
      </c>
      <c r="O42" s="45">
        <f t="shared" si="6"/>
        <v>148435179</v>
      </c>
      <c r="P42" s="45">
        <f t="shared" si="6"/>
        <v>140921893</v>
      </c>
      <c r="Q42" s="45">
        <f t="shared" si="6"/>
        <v>159670377</v>
      </c>
      <c r="R42" s="45">
        <f t="shared" si="6"/>
        <v>159670377</v>
      </c>
      <c r="S42" s="45">
        <f t="shared" si="6"/>
        <v>152875152</v>
      </c>
      <c r="T42" s="45">
        <f t="shared" si="6"/>
        <v>143980162</v>
      </c>
      <c r="U42" s="45">
        <f t="shared" si="6"/>
        <v>134811571</v>
      </c>
      <c r="V42" s="45">
        <f t="shared" si="6"/>
        <v>134811571</v>
      </c>
      <c r="W42" s="45">
        <f t="shared" si="6"/>
        <v>134811571</v>
      </c>
      <c r="X42" s="45">
        <f t="shared" si="6"/>
        <v>100164970</v>
      </c>
      <c r="Y42" s="45">
        <f t="shared" si="6"/>
        <v>34646601</v>
      </c>
      <c r="Z42" s="46">
        <f>+IF(X42&lt;&gt;0,+(Y42/X42)*100,0)</f>
        <v>34.58953863810871</v>
      </c>
      <c r="AA42" s="47">
        <f>+AA25-AA40</f>
        <v>100164970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130970034</v>
      </c>
      <c r="D45" s="18">
        <v>130970034</v>
      </c>
      <c r="E45" s="19">
        <v>99627830</v>
      </c>
      <c r="F45" s="20">
        <v>98838970</v>
      </c>
      <c r="G45" s="20">
        <v>167216213</v>
      </c>
      <c r="H45" s="20">
        <v>154870240</v>
      </c>
      <c r="I45" s="20">
        <v>147291425</v>
      </c>
      <c r="J45" s="20">
        <v>147291425</v>
      </c>
      <c r="K45" s="20">
        <v>138746470</v>
      </c>
      <c r="L45" s="20">
        <v>130689479</v>
      </c>
      <c r="M45" s="20">
        <v>152480991</v>
      </c>
      <c r="N45" s="20">
        <v>152480991</v>
      </c>
      <c r="O45" s="20">
        <v>146726171</v>
      </c>
      <c r="P45" s="20">
        <v>139212885</v>
      </c>
      <c r="Q45" s="20">
        <v>157961369</v>
      </c>
      <c r="R45" s="20">
        <v>157961369</v>
      </c>
      <c r="S45" s="20">
        <v>151166144</v>
      </c>
      <c r="T45" s="20">
        <v>142271154</v>
      </c>
      <c r="U45" s="20">
        <v>133102563</v>
      </c>
      <c r="V45" s="20">
        <v>133102563</v>
      </c>
      <c r="W45" s="20">
        <v>133102563</v>
      </c>
      <c r="X45" s="20">
        <v>98838970</v>
      </c>
      <c r="Y45" s="20">
        <v>34263593</v>
      </c>
      <c r="Z45" s="48">
        <v>34.67</v>
      </c>
      <c r="AA45" s="22">
        <v>98838970</v>
      </c>
    </row>
    <row r="46" spans="1:27" ht="13.5">
      <c r="A46" s="23" t="s">
        <v>67</v>
      </c>
      <c r="B46" s="17"/>
      <c r="C46" s="18"/>
      <c r="D46" s="18"/>
      <c r="E46" s="19">
        <v>1326000</v>
      </c>
      <c r="F46" s="20">
        <v>1326000</v>
      </c>
      <c r="G46" s="20">
        <v>1637945</v>
      </c>
      <c r="H46" s="20">
        <v>1709008</v>
      </c>
      <c r="I46" s="20">
        <v>1709008</v>
      </c>
      <c r="J46" s="20">
        <v>1709008</v>
      </c>
      <c r="K46" s="20">
        <v>1709008</v>
      </c>
      <c r="L46" s="20">
        <v>1709008</v>
      </c>
      <c r="M46" s="20">
        <v>1709008</v>
      </c>
      <c r="N46" s="20">
        <v>1709008</v>
      </c>
      <c r="O46" s="20">
        <v>1709008</v>
      </c>
      <c r="P46" s="20">
        <v>1709008</v>
      </c>
      <c r="Q46" s="20">
        <v>1709008</v>
      </c>
      <c r="R46" s="20">
        <v>1709008</v>
      </c>
      <c r="S46" s="20">
        <v>1709008</v>
      </c>
      <c r="T46" s="20">
        <v>1709008</v>
      </c>
      <c r="U46" s="20">
        <v>1709008</v>
      </c>
      <c r="V46" s="20">
        <v>1709008</v>
      </c>
      <c r="W46" s="20">
        <v>1709008</v>
      </c>
      <c r="X46" s="20">
        <v>1326000</v>
      </c>
      <c r="Y46" s="20">
        <v>383008</v>
      </c>
      <c r="Z46" s="48">
        <v>28.88</v>
      </c>
      <c r="AA46" s="22">
        <v>1326000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130970034</v>
      </c>
      <c r="D48" s="51">
        <f>SUM(D45:D47)</f>
        <v>130970034</v>
      </c>
      <c r="E48" s="52">
        <f t="shared" si="7"/>
        <v>100953830</v>
      </c>
      <c r="F48" s="53">
        <f t="shared" si="7"/>
        <v>100164970</v>
      </c>
      <c r="G48" s="53">
        <f t="shared" si="7"/>
        <v>168854158</v>
      </c>
      <c r="H48" s="53">
        <f t="shared" si="7"/>
        <v>156579248</v>
      </c>
      <c r="I48" s="53">
        <f t="shared" si="7"/>
        <v>149000433</v>
      </c>
      <c r="J48" s="53">
        <f t="shared" si="7"/>
        <v>149000433</v>
      </c>
      <c r="K48" s="53">
        <f t="shared" si="7"/>
        <v>140455478</v>
      </c>
      <c r="L48" s="53">
        <f t="shared" si="7"/>
        <v>132398487</v>
      </c>
      <c r="M48" s="53">
        <f t="shared" si="7"/>
        <v>154189999</v>
      </c>
      <c r="N48" s="53">
        <f t="shared" si="7"/>
        <v>154189999</v>
      </c>
      <c r="O48" s="53">
        <f t="shared" si="7"/>
        <v>148435179</v>
      </c>
      <c r="P48" s="53">
        <f t="shared" si="7"/>
        <v>140921893</v>
      </c>
      <c r="Q48" s="53">
        <f t="shared" si="7"/>
        <v>159670377</v>
      </c>
      <c r="R48" s="53">
        <f t="shared" si="7"/>
        <v>159670377</v>
      </c>
      <c r="S48" s="53">
        <f t="shared" si="7"/>
        <v>152875152</v>
      </c>
      <c r="T48" s="53">
        <f t="shared" si="7"/>
        <v>143980162</v>
      </c>
      <c r="U48" s="53">
        <f t="shared" si="7"/>
        <v>134811571</v>
      </c>
      <c r="V48" s="53">
        <f t="shared" si="7"/>
        <v>134811571</v>
      </c>
      <c r="W48" s="53">
        <f t="shared" si="7"/>
        <v>134811571</v>
      </c>
      <c r="X48" s="53">
        <f t="shared" si="7"/>
        <v>100164970</v>
      </c>
      <c r="Y48" s="53">
        <f t="shared" si="7"/>
        <v>34646601</v>
      </c>
      <c r="Z48" s="54">
        <f>+IF(X48&lt;&gt;0,+(Y48/X48)*100,0)</f>
        <v>34.58953863810871</v>
      </c>
      <c r="AA48" s="55">
        <f>SUM(AA45:AA47)</f>
        <v>100164970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30652565</v>
      </c>
      <c r="D6" s="18">
        <v>30652565</v>
      </c>
      <c r="E6" s="19"/>
      <c r="F6" s="20">
        <v>37200000</v>
      </c>
      <c r="G6" s="20">
        <v>30652565</v>
      </c>
      <c r="H6" s="20">
        <v>52728858</v>
      </c>
      <c r="I6" s="20">
        <v>45753868</v>
      </c>
      <c r="J6" s="20">
        <v>45753868</v>
      </c>
      <c r="K6" s="20">
        <v>38652148</v>
      </c>
      <c r="L6" s="20">
        <v>38652148</v>
      </c>
      <c r="M6" s="20">
        <v>52521310</v>
      </c>
      <c r="N6" s="20">
        <v>52521310</v>
      </c>
      <c r="O6" s="20">
        <v>30098646</v>
      </c>
      <c r="P6" s="20">
        <v>30098646</v>
      </c>
      <c r="Q6" s="20">
        <v>40509274</v>
      </c>
      <c r="R6" s="20">
        <v>40509274</v>
      </c>
      <c r="S6" s="20"/>
      <c r="T6" s="20">
        <v>15421373</v>
      </c>
      <c r="U6" s="20">
        <v>12656363</v>
      </c>
      <c r="V6" s="20">
        <v>12656363</v>
      </c>
      <c r="W6" s="20">
        <v>12656363</v>
      </c>
      <c r="X6" s="20">
        <v>37200000</v>
      </c>
      <c r="Y6" s="20">
        <v>-24543637</v>
      </c>
      <c r="Z6" s="21">
        <v>-65.98</v>
      </c>
      <c r="AA6" s="22">
        <v>37200000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26253874</v>
      </c>
      <c r="D8" s="18">
        <v>26253874</v>
      </c>
      <c r="E8" s="19">
        <v>37500000</v>
      </c>
      <c r="F8" s="20">
        <v>37500000</v>
      </c>
      <c r="G8" s="20">
        <v>26953058</v>
      </c>
      <c r="H8" s="20">
        <v>-8448720</v>
      </c>
      <c r="I8" s="20">
        <v>7599668</v>
      </c>
      <c r="J8" s="20">
        <v>7599668</v>
      </c>
      <c r="K8" s="20">
        <v>21576990</v>
      </c>
      <c r="L8" s="20">
        <v>21576990</v>
      </c>
      <c r="M8" s="20">
        <v>21445862</v>
      </c>
      <c r="N8" s="20">
        <v>21445862</v>
      </c>
      <c r="O8" s="20">
        <v>21346754</v>
      </c>
      <c r="P8" s="20">
        <v>21346754</v>
      </c>
      <c r="Q8" s="20">
        <v>28168977</v>
      </c>
      <c r="R8" s="20">
        <v>28168977</v>
      </c>
      <c r="S8" s="20"/>
      <c r="T8" s="20">
        <v>-12837040</v>
      </c>
      <c r="U8" s="20">
        <v>26489586</v>
      </c>
      <c r="V8" s="20">
        <v>26489586</v>
      </c>
      <c r="W8" s="20">
        <v>26489586</v>
      </c>
      <c r="X8" s="20">
        <v>37500000</v>
      </c>
      <c r="Y8" s="20">
        <v>-11010414</v>
      </c>
      <c r="Z8" s="21">
        <v>-29.36</v>
      </c>
      <c r="AA8" s="22">
        <v>37500000</v>
      </c>
    </row>
    <row r="9" spans="1:27" ht="13.5">
      <c r="A9" s="23" t="s">
        <v>36</v>
      </c>
      <c r="B9" s="17"/>
      <c r="C9" s="18">
        <v>7745746</v>
      </c>
      <c r="D9" s="18">
        <v>7745746</v>
      </c>
      <c r="E9" s="19"/>
      <c r="F9" s="20">
        <v>2100000</v>
      </c>
      <c r="G9" s="20">
        <v>21917908</v>
      </c>
      <c r="H9" s="20">
        <v>166443413</v>
      </c>
      <c r="I9" s="20">
        <v>15334060</v>
      </c>
      <c r="J9" s="20">
        <v>15334060</v>
      </c>
      <c r="K9" s="20">
        <v>18209307</v>
      </c>
      <c r="L9" s="20">
        <v>18209307</v>
      </c>
      <c r="M9" s="20">
        <v>14270255</v>
      </c>
      <c r="N9" s="20">
        <v>14270255</v>
      </c>
      <c r="O9" s="20">
        <v>11489783</v>
      </c>
      <c r="P9" s="20">
        <v>11489783</v>
      </c>
      <c r="Q9" s="20">
        <v>11728964</v>
      </c>
      <c r="R9" s="20">
        <v>11728964</v>
      </c>
      <c r="S9" s="20"/>
      <c r="T9" s="20">
        <v>11300837</v>
      </c>
      <c r="U9" s="20">
        <v>10182031</v>
      </c>
      <c r="V9" s="20">
        <v>10182031</v>
      </c>
      <c r="W9" s="20">
        <v>10182031</v>
      </c>
      <c r="X9" s="20">
        <v>2100000</v>
      </c>
      <c r="Y9" s="20">
        <v>8082031</v>
      </c>
      <c r="Z9" s="21">
        <v>384.86</v>
      </c>
      <c r="AA9" s="22">
        <v>2100000</v>
      </c>
    </row>
    <row r="10" spans="1:27" ht="13.5">
      <c r="A10" s="23" t="s">
        <v>37</v>
      </c>
      <c r="B10" s="17"/>
      <c r="C10" s="18">
        <v>1380148</v>
      </c>
      <c r="D10" s="18">
        <v>1380148</v>
      </c>
      <c r="E10" s="19">
        <v>2100000</v>
      </c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105832</v>
      </c>
      <c r="D11" s="18">
        <v>105832</v>
      </c>
      <c r="E11" s="19">
        <v>142355</v>
      </c>
      <c r="F11" s="20">
        <v>142000</v>
      </c>
      <c r="G11" s="20">
        <v>105832</v>
      </c>
      <c r="H11" s="20">
        <v>25796</v>
      </c>
      <c r="I11" s="20">
        <v>105832</v>
      </c>
      <c r="J11" s="20">
        <v>105832</v>
      </c>
      <c r="K11" s="20">
        <v>105832</v>
      </c>
      <c r="L11" s="20">
        <v>105832</v>
      </c>
      <c r="M11" s="20">
        <v>105832</v>
      </c>
      <c r="N11" s="20">
        <v>105832</v>
      </c>
      <c r="O11" s="20">
        <v>105832</v>
      </c>
      <c r="P11" s="20">
        <v>105832</v>
      </c>
      <c r="Q11" s="20">
        <v>155579</v>
      </c>
      <c r="R11" s="20">
        <v>155579</v>
      </c>
      <c r="S11" s="20"/>
      <c r="T11" s="20">
        <v>155579</v>
      </c>
      <c r="U11" s="20">
        <v>134461</v>
      </c>
      <c r="V11" s="20">
        <v>134461</v>
      </c>
      <c r="W11" s="20">
        <v>134461</v>
      </c>
      <c r="X11" s="20">
        <v>142000</v>
      </c>
      <c r="Y11" s="20">
        <v>-7539</v>
      </c>
      <c r="Z11" s="21">
        <v>-5.31</v>
      </c>
      <c r="AA11" s="22">
        <v>142000</v>
      </c>
    </row>
    <row r="12" spans="1:27" ht="13.5">
      <c r="A12" s="27" t="s">
        <v>39</v>
      </c>
      <c r="B12" s="28"/>
      <c r="C12" s="29">
        <f aca="true" t="shared" si="0" ref="C12:Y12">SUM(C6:C11)</f>
        <v>66138165</v>
      </c>
      <c r="D12" s="29">
        <f>SUM(D6:D11)</f>
        <v>66138165</v>
      </c>
      <c r="E12" s="30">
        <f t="shared" si="0"/>
        <v>39742355</v>
      </c>
      <c r="F12" s="31">
        <f t="shared" si="0"/>
        <v>76942000</v>
      </c>
      <c r="G12" s="31">
        <f t="shared" si="0"/>
        <v>79629363</v>
      </c>
      <c r="H12" s="31">
        <f t="shared" si="0"/>
        <v>210749347</v>
      </c>
      <c r="I12" s="31">
        <f t="shared" si="0"/>
        <v>68793428</v>
      </c>
      <c r="J12" s="31">
        <f t="shared" si="0"/>
        <v>68793428</v>
      </c>
      <c r="K12" s="31">
        <f t="shared" si="0"/>
        <v>78544277</v>
      </c>
      <c r="L12" s="31">
        <f t="shared" si="0"/>
        <v>78544277</v>
      </c>
      <c r="M12" s="31">
        <f t="shared" si="0"/>
        <v>88343259</v>
      </c>
      <c r="N12" s="31">
        <f t="shared" si="0"/>
        <v>88343259</v>
      </c>
      <c r="O12" s="31">
        <f t="shared" si="0"/>
        <v>63041015</v>
      </c>
      <c r="P12" s="31">
        <f t="shared" si="0"/>
        <v>63041015</v>
      </c>
      <c r="Q12" s="31">
        <f t="shared" si="0"/>
        <v>80562794</v>
      </c>
      <c r="R12" s="31">
        <f t="shared" si="0"/>
        <v>80562794</v>
      </c>
      <c r="S12" s="31">
        <f t="shared" si="0"/>
        <v>0</v>
      </c>
      <c r="T12" s="31">
        <f t="shared" si="0"/>
        <v>14040749</v>
      </c>
      <c r="U12" s="31">
        <f t="shared" si="0"/>
        <v>49462441</v>
      </c>
      <c r="V12" s="31">
        <f t="shared" si="0"/>
        <v>49462441</v>
      </c>
      <c r="W12" s="31">
        <f t="shared" si="0"/>
        <v>49462441</v>
      </c>
      <c r="X12" s="31">
        <f t="shared" si="0"/>
        <v>76942000</v>
      </c>
      <c r="Y12" s="31">
        <f t="shared" si="0"/>
        <v>-27479559</v>
      </c>
      <c r="Z12" s="32">
        <f>+IF(X12&lt;&gt;0,+(Y12/X12)*100,0)</f>
        <v>-35.714640898339006</v>
      </c>
      <c r="AA12" s="33">
        <f>SUM(AA6:AA11)</f>
        <v>76942000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10000000</v>
      </c>
      <c r="F16" s="20">
        <v>10000000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10000000</v>
      </c>
      <c r="Y16" s="24">
        <v>-10000000</v>
      </c>
      <c r="Z16" s="25">
        <v>-100</v>
      </c>
      <c r="AA16" s="26">
        <v>10000000</v>
      </c>
    </row>
    <row r="17" spans="1:27" ht="13.5">
      <c r="A17" s="23" t="s">
        <v>43</v>
      </c>
      <c r="B17" s="17"/>
      <c r="C17" s="18">
        <v>175140964</v>
      </c>
      <c r="D17" s="18">
        <v>175140964</v>
      </c>
      <c r="E17" s="19"/>
      <c r="F17" s="20"/>
      <c r="G17" s="20">
        <v>175368943</v>
      </c>
      <c r="H17" s="20">
        <v>175368943</v>
      </c>
      <c r="I17" s="20">
        <v>175368943</v>
      </c>
      <c r="J17" s="20">
        <v>175368943</v>
      </c>
      <c r="K17" s="20">
        <v>175368943</v>
      </c>
      <c r="L17" s="20">
        <v>175368943</v>
      </c>
      <c r="M17" s="20">
        <v>175140963</v>
      </c>
      <c r="N17" s="20">
        <v>175140963</v>
      </c>
      <c r="O17" s="20">
        <v>175140963</v>
      </c>
      <c r="P17" s="20">
        <v>175140963</v>
      </c>
      <c r="Q17" s="20">
        <v>175140963</v>
      </c>
      <c r="R17" s="20">
        <v>175140963</v>
      </c>
      <c r="S17" s="20"/>
      <c r="T17" s="20">
        <v>175140963</v>
      </c>
      <c r="U17" s="20">
        <v>175140963</v>
      </c>
      <c r="V17" s="20">
        <v>175140963</v>
      </c>
      <c r="W17" s="20">
        <v>175140963</v>
      </c>
      <c r="X17" s="20"/>
      <c r="Y17" s="20">
        <v>175140963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512499103</v>
      </c>
      <c r="D19" s="18">
        <v>512499103</v>
      </c>
      <c r="E19" s="19">
        <v>356466495</v>
      </c>
      <c r="F19" s="20">
        <v>356467000</v>
      </c>
      <c r="G19" s="20">
        <v>521257287</v>
      </c>
      <c r="H19" s="20">
        <v>523587067</v>
      </c>
      <c r="I19" s="20">
        <v>526511699</v>
      </c>
      <c r="J19" s="20">
        <v>526511699</v>
      </c>
      <c r="K19" s="20">
        <v>528314903</v>
      </c>
      <c r="L19" s="20">
        <v>528314903</v>
      </c>
      <c r="M19" s="20">
        <v>522030830</v>
      </c>
      <c r="N19" s="20">
        <v>522030830</v>
      </c>
      <c r="O19" s="20">
        <v>512699123</v>
      </c>
      <c r="P19" s="20">
        <v>526691784</v>
      </c>
      <c r="Q19" s="20">
        <v>530424685</v>
      </c>
      <c r="R19" s="20">
        <v>530424685</v>
      </c>
      <c r="S19" s="20"/>
      <c r="T19" s="20">
        <v>539105734</v>
      </c>
      <c r="U19" s="20">
        <v>545562045</v>
      </c>
      <c r="V19" s="20">
        <v>545562045</v>
      </c>
      <c r="W19" s="20">
        <v>545562045</v>
      </c>
      <c r="X19" s="20">
        <v>356467000</v>
      </c>
      <c r="Y19" s="20">
        <v>189095045</v>
      </c>
      <c r="Z19" s="21">
        <v>53.05</v>
      </c>
      <c r="AA19" s="22">
        <v>356467000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2130110</v>
      </c>
      <c r="D22" s="18">
        <v>2130110</v>
      </c>
      <c r="E22" s="19">
        <v>1984947</v>
      </c>
      <c r="F22" s="20">
        <v>1985000</v>
      </c>
      <c r="G22" s="20">
        <v>2130110</v>
      </c>
      <c r="H22" s="20">
        <v>2130110</v>
      </c>
      <c r="I22" s="20">
        <v>2130110</v>
      </c>
      <c r="J22" s="20">
        <v>2130110</v>
      </c>
      <c r="K22" s="20">
        <v>2130110</v>
      </c>
      <c r="L22" s="20">
        <v>2130110</v>
      </c>
      <c r="M22" s="20">
        <v>2130110</v>
      </c>
      <c r="N22" s="20">
        <v>2130110</v>
      </c>
      <c r="O22" s="20">
        <v>2130110</v>
      </c>
      <c r="P22" s="20">
        <v>2130110</v>
      </c>
      <c r="Q22" s="20">
        <v>2130110</v>
      </c>
      <c r="R22" s="20">
        <v>2130110</v>
      </c>
      <c r="S22" s="20"/>
      <c r="T22" s="20">
        <v>2130111</v>
      </c>
      <c r="U22" s="20">
        <v>2130111</v>
      </c>
      <c r="V22" s="20">
        <v>2130111</v>
      </c>
      <c r="W22" s="20">
        <v>2130111</v>
      </c>
      <c r="X22" s="20">
        <v>1985000</v>
      </c>
      <c r="Y22" s="20">
        <v>145111</v>
      </c>
      <c r="Z22" s="21">
        <v>7.31</v>
      </c>
      <c r="AA22" s="22">
        <v>1985000</v>
      </c>
    </row>
    <row r="23" spans="1:27" ht="13.5">
      <c r="A23" s="23" t="s">
        <v>49</v>
      </c>
      <c r="B23" s="17"/>
      <c r="C23" s="18">
        <v>10660584</v>
      </c>
      <c r="D23" s="18">
        <v>10660584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700430761</v>
      </c>
      <c r="D24" s="29">
        <f>SUM(D15:D23)</f>
        <v>700430761</v>
      </c>
      <c r="E24" s="36">
        <f t="shared" si="1"/>
        <v>368451442</v>
      </c>
      <c r="F24" s="37">
        <f t="shared" si="1"/>
        <v>368452000</v>
      </c>
      <c r="G24" s="37">
        <f t="shared" si="1"/>
        <v>698756340</v>
      </c>
      <c r="H24" s="37">
        <f t="shared" si="1"/>
        <v>701086120</v>
      </c>
      <c r="I24" s="37">
        <f t="shared" si="1"/>
        <v>704010752</v>
      </c>
      <c r="J24" s="37">
        <f t="shared" si="1"/>
        <v>704010752</v>
      </c>
      <c r="K24" s="37">
        <f t="shared" si="1"/>
        <v>705813956</v>
      </c>
      <c r="L24" s="37">
        <f t="shared" si="1"/>
        <v>705813956</v>
      </c>
      <c r="M24" s="37">
        <f t="shared" si="1"/>
        <v>699301903</v>
      </c>
      <c r="N24" s="37">
        <f t="shared" si="1"/>
        <v>699301903</v>
      </c>
      <c r="O24" s="37">
        <f t="shared" si="1"/>
        <v>689970196</v>
      </c>
      <c r="P24" s="37">
        <f t="shared" si="1"/>
        <v>703962857</v>
      </c>
      <c r="Q24" s="37">
        <f t="shared" si="1"/>
        <v>707695758</v>
      </c>
      <c r="R24" s="37">
        <f t="shared" si="1"/>
        <v>707695758</v>
      </c>
      <c r="S24" s="37">
        <f t="shared" si="1"/>
        <v>0</v>
      </c>
      <c r="T24" s="37">
        <f t="shared" si="1"/>
        <v>716376808</v>
      </c>
      <c r="U24" s="37">
        <f t="shared" si="1"/>
        <v>722833119</v>
      </c>
      <c r="V24" s="37">
        <f t="shared" si="1"/>
        <v>722833119</v>
      </c>
      <c r="W24" s="37">
        <f t="shared" si="1"/>
        <v>722833119</v>
      </c>
      <c r="X24" s="37">
        <f t="shared" si="1"/>
        <v>368452000</v>
      </c>
      <c r="Y24" s="37">
        <f t="shared" si="1"/>
        <v>354381119</v>
      </c>
      <c r="Z24" s="38">
        <f>+IF(X24&lt;&gt;0,+(Y24/X24)*100,0)</f>
        <v>96.18108166056908</v>
      </c>
      <c r="AA24" s="39">
        <f>SUM(AA15:AA23)</f>
        <v>368452000</v>
      </c>
    </row>
    <row r="25" spans="1:27" ht="13.5">
      <c r="A25" s="27" t="s">
        <v>51</v>
      </c>
      <c r="B25" s="28"/>
      <c r="C25" s="29">
        <f aca="true" t="shared" si="2" ref="C25:Y25">+C12+C24</f>
        <v>766568926</v>
      </c>
      <c r="D25" s="29">
        <f>+D12+D24</f>
        <v>766568926</v>
      </c>
      <c r="E25" s="30">
        <f t="shared" si="2"/>
        <v>408193797</v>
      </c>
      <c r="F25" s="31">
        <f t="shared" si="2"/>
        <v>445394000</v>
      </c>
      <c r="G25" s="31">
        <f t="shared" si="2"/>
        <v>778385703</v>
      </c>
      <c r="H25" s="31">
        <f t="shared" si="2"/>
        <v>911835467</v>
      </c>
      <c r="I25" s="31">
        <f t="shared" si="2"/>
        <v>772804180</v>
      </c>
      <c r="J25" s="31">
        <f t="shared" si="2"/>
        <v>772804180</v>
      </c>
      <c r="K25" s="31">
        <f t="shared" si="2"/>
        <v>784358233</v>
      </c>
      <c r="L25" s="31">
        <f t="shared" si="2"/>
        <v>784358233</v>
      </c>
      <c r="M25" s="31">
        <f t="shared" si="2"/>
        <v>787645162</v>
      </c>
      <c r="N25" s="31">
        <f t="shared" si="2"/>
        <v>787645162</v>
      </c>
      <c r="O25" s="31">
        <f t="shared" si="2"/>
        <v>753011211</v>
      </c>
      <c r="P25" s="31">
        <f t="shared" si="2"/>
        <v>767003872</v>
      </c>
      <c r="Q25" s="31">
        <f t="shared" si="2"/>
        <v>788258552</v>
      </c>
      <c r="R25" s="31">
        <f t="shared" si="2"/>
        <v>788258552</v>
      </c>
      <c r="S25" s="31">
        <f t="shared" si="2"/>
        <v>0</v>
      </c>
      <c r="T25" s="31">
        <f t="shared" si="2"/>
        <v>730417557</v>
      </c>
      <c r="U25" s="31">
        <f t="shared" si="2"/>
        <v>772295560</v>
      </c>
      <c r="V25" s="31">
        <f t="shared" si="2"/>
        <v>772295560</v>
      </c>
      <c r="W25" s="31">
        <f t="shared" si="2"/>
        <v>772295560</v>
      </c>
      <c r="X25" s="31">
        <f t="shared" si="2"/>
        <v>445394000</v>
      </c>
      <c r="Y25" s="31">
        <f t="shared" si="2"/>
        <v>326901560</v>
      </c>
      <c r="Z25" s="32">
        <f>+IF(X25&lt;&gt;0,+(Y25/X25)*100,0)</f>
        <v>73.39604035977135</v>
      </c>
      <c r="AA25" s="33">
        <f>+AA12+AA24</f>
        <v>445394000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391528</v>
      </c>
      <c r="D30" s="18">
        <v>391528</v>
      </c>
      <c r="E30" s="19">
        <v>330566</v>
      </c>
      <c r="F30" s="20">
        <v>331000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331000</v>
      </c>
      <c r="Y30" s="20">
        <v>-331000</v>
      </c>
      <c r="Z30" s="21">
        <v>-100</v>
      </c>
      <c r="AA30" s="22">
        <v>331000</v>
      </c>
    </row>
    <row r="31" spans="1:27" ht="13.5">
      <c r="A31" s="23" t="s">
        <v>56</v>
      </c>
      <c r="B31" s="17"/>
      <c r="C31" s="18">
        <v>9219168</v>
      </c>
      <c r="D31" s="18">
        <v>9219168</v>
      </c>
      <c r="E31" s="19"/>
      <c r="F31" s="20"/>
      <c r="G31" s="20">
        <v>5531713</v>
      </c>
      <c r="H31" s="20">
        <v>5407013</v>
      </c>
      <c r="I31" s="20">
        <v>5531713</v>
      </c>
      <c r="J31" s="20">
        <v>5531713</v>
      </c>
      <c r="K31" s="20">
        <v>5427714</v>
      </c>
      <c r="L31" s="20">
        <v>5427714</v>
      </c>
      <c r="M31" s="20">
        <v>5444611</v>
      </c>
      <c r="N31" s="20">
        <v>5444611</v>
      </c>
      <c r="O31" s="20">
        <v>5507176</v>
      </c>
      <c r="P31" s="20">
        <v>5507176</v>
      </c>
      <c r="Q31" s="20">
        <v>5534477</v>
      </c>
      <c r="R31" s="20">
        <v>5534477</v>
      </c>
      <c r="S31" s="20"/>
      <c r="T31" s="20">
        <v>5478515</v>
      </c>
      <c r="U31" s="20">
        <v>5473421</v>
      </c>
      <c r="V31" s="20">
        <v>5473421</v>
      </c>
      <c r="W31" s="20">
        <v>5473421</v>
      </c>
      <c r="X31" s="20"/>
      <c r="Y31" s="20">
        <v>5473421</v>
      </c>
      <c r="Z31" s="21"/>
      <c r="AA31" s="22"/>
    </row>
    <row r="32" spans="1:27" ht="13.5">
      <c r="A32" s="23" t="s">
        <v>57</v>
      </c>
      <c r="B32" s="17"/>
      <c r="C32" s="18">
        <v>17109079</v>
      </c>
      <c r="D32" s="18">
        <v>17109079</v>
      </c>
      <c r="E32" s="19">
        <v>27443012</v>
      </c>
      <c r="F32" s="20">
        <v>27443000</v>
      </c>
      <c r="G32" s="20">
        <v>55490856</v>
      </c>
      <c r="H32" s="20">
        <v>41044456</v>
      </c>
      <c r="I32" s="20">
        <v>42476671</v>
      </c>
      <c r="J32" s="20">
        <v>42476671</v>
      </c>
      <c r="K32" s="20">
        <v>46845954</v>
      </c>
      <c r="L32" s="20">
        <v>46845954</v>
      </c>
      <c r="M32" s="20">
        <v>52272669</v>
      </c>
      <c r="N32" s="20">
        <v>52272669</v>
      </c>
      <c r="O32" s="20">
        <v>56776915</v>
      </c>
      <c r="P32" s="20">
        <v>56820407</v>
      </c>
      <c r="Q32" s="20">
        <v>66347723</v>
      </c>
      <c r="R32" s="20">
        <v>66347723</v>
      </c>
      <c r="S32" s="20"/>
      <c r="T32" s="20">
        <v>58951111</v>
      </c>
      <c r="U32" s="20">
        <v>108890489</v>
      </c>
      <c r="V32" s="20">
        <v>108890489</v>
      </c>
      <c r="W32" s="20">
        <v>108890489</v>
      </c>
      <c r="X32" s="20">
        <v>27443000</v>
      </c>
      <c r="Y32" s="20">
        <v>81447489</v>
      </c>
      <c r="Z32" s="21">
        <v>296.79</v>
      </c>
      <c r="AA32" s="22">
        <v>27443000</v>
      </c>
    </row>
    <row r="33" spans="1:27" ht="13.5">
      <c r="A33" s="23" t="s">
        <v>58</v>
      </c>
      <c r="B33" s="17"/>
      <c r="C33" s="18">
        <v>7789281</v>
      </c>
      <c r="D33" s="18">
        <v>7789281</v>
      </c>
      <c r="E33" s="19"/>
      <c r="F33" s="20"/>
      <c r="G33" s="20">
        <v>7789281</v>
      </c>
      <c r="H33" s="20">
        <v>7789281</v>
      </c>
      <c r="I33" s="20">
        <v>7789281</v>
      </c>
      <c r="J33" s="20">
        <v>7789281</v>
      </c>
      <c r="K33" s="20">
        <v>7789281</v>
      </c>
      <c r="L33" s="20">
        <v>7789281</v>
      </c>
      <c r="M33" s="20">
        <v>7789281</v>
      </c>
      <c r="N33" s="20">
        <v>7789281</v>
      </c>
      <c r="O33" s="20">
        <v>7855606</v>
      </c>
      <c r="P33" s="20">
        <v>7855606</v>
      </c>
      <c r="Q33" s="20">
        <v>7855606</v>
      </c>
      <c r="R33" s="20">
        <v>7855606</v>
      </c>
      <c r="S33" s="20"/>
      <c r="T33" s="20">
        <v>7855606</v>
      </c>
      <c r="U33" s="20">
        <v>9061618</v>
      </c>
      <c r="V33" s="20">
        <v>9061618</v>
      </c>
      <c r="W33" s="20">
        <v>9061618</v>
      </c>
      <c r="X33" s="20"/>
      <c r="Y33" s="20">
        <v>9061618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34509056</v>
      </c>
      <c r="D34" s="29">
        <f>SUM(D29:D33)</f>
        <v>34509056</v>
      </c>
      <c r="E34" s="30">
        <f t="shared" si="3"/>
        <v>27773578</v>
      </c>
      <c r="F34" s="31">
        <f t="shared" si="3"/>
        <v>27774000</v>
      </c>
      <c r="G34" s="31">
        <f t="shared" si="3"/>
        <v>68811850</v>
      </c>
      <c r="H34" s="31">
        <f t="shared" si="3"/>
        <v>54240750</v>
      </c>
      <c r="I34" s="31">
        <f t="shared" si="3"/>
        <v>55797665</v>
      </c>
      <c r="J34" s="31">
        <f t="shared" si="3"/>
        <v>55797665</v>
      </c>
      <c r="K34" s="31">
        <f t="shared" si="3"/>
        <v>60062949</v>
      </c>
      <c r="L34" s="31">
        <f t="shared" si="3"/>
        <v>60062949</v>
      </c>
      <c r="M34" s="31">
        <f t="shared" si="3"/>
        <v>65506561</v>
      </c>
      <c r="N34" s="31">
        <f t="shared" si="3"/>
        <v>65506561</v>
      </c>
      <c r="O34" s="31">
        <f t="shared" si="3"/>
        <v>70139697</v>
      </c>
      <c r="P34" s="31">
        <f t="shared" si="3"/>
        <v>70183189</v>
      </c>
      <c r="Q34" s="31">
        <f t="shared" si="3"/>
        <v>79737806</v>
      </c>
      <c r="R34" s="31">
        <f t="shared" si="3"/>
        <v>79737806</v>
      </c>
      <c r="S34" s="31">
        <f t="shared" si="3"/>
        <v>0</v>
      </c>
      <c r="T34" s="31">
        <f t="shared" si="3"/>
        <v>72285232</v>
      </c>
      <c r="U34" s="31">
        <f t="shared" si="3"/>
        <v>123425528</v>
      </c>
      <c r="V34" s="31">
        <f t="shared" si="3"/>
        <v>123425528</v>
      </c>
      <c r="W34" s="31">
        <f t="shared" si="3"/>
        <v>123425528</v>
      </c>
      <c r="X34" s="31">
        <f t="shared" si="3"/>
        <v>27774000</v>
      </c>
      <c r="Y34" s="31">
        <f t="shared" si="3"/>
        <v>95651528</v>
      </c>
      <c r="Z34" s="32">
        <f>+IF(X34&lt;&gt;0,+(Y34/X34)*100,0)</f>
        <v>344.3923381579895</v>
      </c>
      <c r="AA34" s="33">
        <f>SUM(AA29:AA33)</f>
        <v>27774000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10751057</v>
      </c>
      <c r="D37" s="18">
        <v>10751057</v>
      </c>
      <c r="E37" s="19">
        <v>10806434</v>
      </c>
      <c r="F37" s="20">
        <v>10806000</v>
      </c>
      <c r="G37" s="20">
        <v>10723619</v>
      </c>
      <c r="H37" s="20">
        <v>10660812</v>
      </c>
      <c r="I37" s="20">
        <v>10625749</v>
      </c>
      <c r="J37" s="20">
        <v>10625749</v>
      </c>
      <c r="K37" s="20">
        <v>10660812</v>
      </c>
      <c r="L37" s="20">
        <v>10660812</v>
      </c>
      <c r="M37" s="20">
        <v>8474897</v>
      </c>
      <c r="N37" s="20">
        <v>8474897</v>
      </c>
      <c r="O37" s="20">
        <v>5571496</v>
      </c>
      <c r="P37" s="20">
        <v>5571496</v>
      </c>
      <c r="Q37" s="20">
        <v>4612760</v>
      </c>
      <c r="R37" s="20">
        <v>4612760</v>
      </c>
      <c r="S37" s="20"/>
      <c r="T37" s="20">
        <v>2292621</v>
      </c>
      <c r="U37" s="20">
        <v>2079213</v>
      </c>
      <c r="V37" s="20">
        <v>2079213</v>
      </c>
      <c r="W37" s="20">
        <v>2079213</v>
      </c>
      <c r="X37" s="20">
        <v>10806000</v>
      </c>
      <c r="Y37" s="20">
        <v>-8726787</v>
      </c>
      <c r="Z37" s="21">
        <v>-80.76</v>
      </c>
      <c r="AA37" s="22">
        <v>10806000</v>
      </c>
    </row>
    <row r="38" spans="1:27" ht="13.5">
      <c r="A38" s="23" t="s">
        <v>58</v>
      </c>
      <c r="B38" s="17"/>
      <c r="C38" s="18">
        <v>51448477</v>
      </c>
      <c r="D38" s="18">
        <v>51448477</v>
      </c>
      <c r="E38" s="19">
        <v>41144107</v>
      </c>
      <c r="F38" s="20">
        <v>41144000</v>
      </c>
      <c r="G38" s="20">
        <v>15620583</v>
      </c>
      <c r="H38" s="20">
        <v>15620583</v>
      </c>
      <c r="I38" s="20">
        <v>15620583</v>
      </c>
      <c r="J38" s="20">
        <v>15620583</v>
      </c>
      <c r="K38" s="20">
        <v>15620583</v>
      </c>
      <c r="L38" s="20">
        <v>15620583</v>
      </c>
      <c r="M38" s="20">
        <v>15620583</v>
      </c>
      <c r="N38" s="20">
        <v>15620583</v>
      </c>
      <c r="O38" s="20">
        <v>15620583</v>
      </c>
      <c r="P38" s="20">
        <v>15620583</v>
      </c>
      <c r="Q38" s="20">
        <v>15620583</v>
      </c>
      <c r="R38" s="20">
        <v>15620583</v>
      </c>
      <c r="S38" s="20"/>
      <c r="T38" s="20">
        <v>15620583</v>
      </c>
      <c r="U38" s="20">
        <v>15620583</v>
      </c>
      <c r="V38" s="20">
        <v>15620583</v>
      </c>
      <c r="W38" s="20">
        <v>15620583</v>
      </c>
      <c r="X38" s="20">
        <v>41144000</v>
      </c>
      <c r="Y38" s="20">
        <v>-25523417</v>
      </c>
      <c r="Z38" s="21">
        <v>-62.03</v>
      </c>
      <c r="AA38" s="22">
        <v>41144000</v>
      </c>
    </row>
    <row r="39" spans="1:27" ht="13.5">
      <c r="A39" s="27" t="s">
        <v>61</v>
      </c>
      <c r="B39" s="35"/>
      <c r="C39" s="29">
        <f aca="true" t="shared" si="4" ref="C39:Y39">SUM(C37:C38)</f>
        <v>62199534</v>
      </c>
      <c r="D39" s="29">
        <f>SUM(D37:D38)</f>
        <v>62199534</v>
      </c>
      <c r="E39" s="36">
        <f t="shared" si="4"/>
        <v>51950541</v>
      </c>
      <c r="F39" s="37">
        <f t="shared" si="4"/>
        <v>51950000</v>
      </c>
      <c r="G39" s="37">
        <f t="shared" si="4"/>
        <v>26344202</v>
      </c>
      <c r="H39" s="37">
        <f t="shared" si="4"/>
        <v>26281395</v>
      </c>
      <c r="I39" s="37">
        <f t="shared" si="4"/>
        <v>26246332</v>
      </c>
      <c r="J39" s="37">
        <f t="shared" si="4"/>
        <v>26246332</v>
      </c>
      <c r="K39" s="37">
        <f t="shared" si="4"/>
        <v>26281395</v>
      </c>
      <c r="L39" s="37">
        <f t="shared" si="4"/>
        <v>26281395</v>
      </c>
      <c r="M39" s="37">
        <f t="shared" si="4"/>
        <v>24095480</v>
      </c>
      <c r="N39" s="37">
        <f t="shared" si="4"/>
        <v>24095480</v>
      </c>
      <c r="O39" s="37">
        <f t="shared" si="4"/>
        <v>21192079</v>
      </c>
      <c r="P39" s="37">
        <f t="shared" si="4"/>
        <v>21192079</v>
      </c>
      <c r="Q39" s="37">
        <f t="shared" si="4"/>
        <v>20233343</v>
      </c>
      <c r="R39" s="37">
        <f t="shared" si="4"/>
        <v>20233343</v>
      </c>
      <c r="S39" s="37">
        <f t="shared" si="4"/>
        <v>0</v>
      </c>
      <c r="T39" s="37">
        <f t="shared" si="4"/>
        <v>17913204</v>
      </c>
      <c r="U39" s="37">
        <f t="shared" si="4"/>
        <v>17699796</v>
      </c>
      <c r="V39" s="37">
        <f t="shared" si="4"/>
        <v>17699796</v>
      </c>
      <c r="W39" s="37">
        <f t="shared" si="4"/>
        <v>17699796</v>
      </c>
      <c r="X39" s="37">
        <f t="shared" si="4"/>
        <v>51950000</v>
      </c>
      <c r="Y39" s="37">
        <f t="shared" si="4"/>
        <v>-34250204</v>
      </c>
      <c r="Z39" s="38">
        <f>+IF(X39&lt;&gt;0,+(Y39/X39)*100,0)</f>
        <v>-65.92917035611164</v>
      </c>
      <c r="AA39" s="39">
        <f>SUM(AA37:AA38)</f>
        <v>51950000</v>
      </c>
    </row>
    <row r="40" spans="1:27" ht="13.5">
      <c r="A40" s="27" t="s">
        <v>62</v>
      </c>
      <c r="B40" s="28"/>
      <c r="C40" s="29">
        <f aca="true" t="shared" si="5" ref="C40:Y40">+C34+C39</f>
        <v>96708590</v>
      </c>
      <c r="D40" s="29">
        <f>+D34+D39</f>
        <v>96708590</v>
      </c>
      <c r="E40" s="30">
        <f t="shared" si="5"/>
        <v>79724119</v>
      </c>
      <c r="F40" s="31">
        <f t="shared" si="5"/>
        <v>79724000</v>
      </c>
      <c r="G40" s="31">
        <f t="shared" si="5"/>
        <v>95156052</v>
      </c>
      <c r="H40" s="31">
        <f t="shared" si="5"/>
        <v>80522145</v>
      </c>
      <c r="I40" s="31">
        <f t="shared" si="5"/>
        <v>82043997</v>
      </c>
      <c r="J40" s="31">
        <f t="shared" si="5"/>
        <v>82043997</v>
      </c>
      <c r="K40" s="31">
        <f t="shared" si="5"/>
        <v>86344344</v>
      </c>
      <c r="L40" s="31">
        <f t="shared" si="5"/>
        <v>86344344</v>
      </c>
      <c r="M40" s="31">
        <f t="shared" si="5"/>
        <v>89602041</v>
      </c>
      <c r="N40" s="31">
        <f t="shared" si="5"/>
        <v>89602041</v>
      </c>
      <c r="O40" s="31">
        <f t="shared" si="5"/>
        <v>91331776</v>
      </c>
      <c r="P40" s="31">
        <f t="shared" si="5"/>
        <v>91375268</v>
      </c>
      <c r="Q40" s="31">
        <f t="shared" si="5"/>
        <v>99971149</v>
      </c>
      <c r="R40" s="31">
        <f t="shared" si="5"/>
        <v>99971149</v>
      </c>
      <c r="S40" s="31">
        <f t="shared" si="5"/>
        <v>0</v>
      </c>
      <c r="T40" s="31">
        <f t="shared" si="5"/>
        <v>90198436</v>
      </c>
      <c r="U40" s="31">
        <f t="shared" si="5"/>
        <v>141125324</v>
      </c>
      <c r="V40" s="31">
        <f t="shared" si="5"/>
        <v>141125324</v>
      </c>
      <c r="W40" s="31">
        <f t="shared" si="5"/>
        <v>141125324</v>
      </c>
      <c r="X40" s="31">
        <f t="shared" si="5"/>
        <v>79724000</v>
      </c>
      <c r="Y40" s="31">
        <f t="shared" si="5"/>
        <v>61401324</v>
      </c>
      <c r="Z40" s="32">
        <f>+IF(X40&lt;&gt;0,+(Y40/X40)*100,0)</f>
        <v>77.01736490893583</v>
      </c>
      <c r="AA40" s="33">
        <f>+AA34+AA39</f>
        <v>79724000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669860336</v>
      </c>
      <c r="D42" s="43">
        <f>+D25-D40</f>
        <v>669860336</v>
      </c>
      <c r="E42" s="44">
        <f t="shared" si="6"/>
        <v>328469678</v>
      </c>
      <c r="F42" s="45">
        <f t="shared" si="6"/>
        <v>365670000</v>
      </c>
      <c r="G42" s="45">
        <f t="shared" si="6"/>
        <v>683229651</v>
      </c>
      <c r="H42" s="45">
        <f t="shared" si="6"/>
        <v>831313322</v>
      </c>
      <c r="I42" s="45">
        <f t="shared" si="6"/>
        <v>690760183</v>
      </c>
      <c r="J42" s="45">
        <f t="shared" si="6"/>
        <v>690760183</v>
      </c>
      <c r="K42" s="45">
        <f t="shared" si="6"/>
        <v>698013889</v>
      </c>
      <c r="L42" s="45">
        <f t="shared" si="6"/>
        <v>698013889</v>
      </c>
      <c r="M42" s="45">
        <f t="shared" si="6"/>
        <v>698043121</v>
      </c>
      <c r="N42" s="45">
        <f t="shared" si="6"/>
        <v>698043121</v>
      </c>
      <c r="O42" s="45">
        <f t="shared" si="6"/>
        <v>661679435</v>
      </c>
      <c r="P42" s="45">
        <f t="shared" si="6"/>
        <v>675628604</v>
      </c>
      <c r="Q42" s="45">
        <f t="shared" si="6"/>
        <v>688287403</v>
      </c>
      <c r="R42" s="45">
        <f t="shared" si="6"/>
        <v>688287403</v>
      </c>
      <c r="S42" s="45">
        <f t="shared" si="6"/>
        <v>0</v>
      </c>
      <c r="T42" s="45">
        <f t="shared" si="6"/>
        <v>640219121</v>
      </c>
      <c r="U42" s="45">
        <f t="shared" si="6"/>
        <v>631170236</v>
      </c>
      <c r="V42" s="45">
        <f t="shared" si="6"/>
        <v>631170236</v>
      </c>
      <c r="W42" s="45">
        <f t="shared" si="6"/>
        <v>631170236</v>
      </c>
      <c r="X42" s="45">
        <f t="shared" si="6"/>
        <v>365670000</v>
      </c>
      <c r="Y42" s="45">
        <f t="shared" si="6"/>
        <v>265500236</v>
      </c>
      <c r="Z42" s="46">
        <f>+IF(X42&lt;&gt;0,+(Y42/X42)*100,0)</f>
        <v>72.60651297618071</v>
      </c>
      <c r="AA42" s="47">
        <f>+AA25-AA40</f>
        <v>365670000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669860336</v>
      </c>
      <c r="D45" s="18">
        <v>669860336</v>
      </c>
      <c r="E45" s="19">
        <v>328469678</v>
      </c>
      <c r="F45" s="20">
        <v>365670000</v>
      </c>
      <c r="G45" s="20">
        <v>683229651</v>
      </c>
      <c r="H45" s="20">
        <v>831313322</v>
      </c>
      <c r="I45" s="20">
        <v>690760183</v>
      </c>
      <c r="J45" s="20">
        <v>690760183</v>
      </c>
      <c r="K45" s="20">
        <v>698013889</v>
      </c>
      <c r="L45" s="20">
        <v>698013889</v>
      </c>
      <c r="M45" s="20">
        <v>698043121</v>
      </c>
      <c r="N45" s="20">
        <v>698043121</v>
      </c>
      <c r="O45" s="20">
        <v>661679435</v>
      </c>
      <c r="P45" s="20">
        <v>675628604</v>
      </c>
      <c r="Q45" s="20">
        <v>688287403</v>
      </c>
      <c r="R45" s="20">
        <v>688287403</v>
      </c>
      <c r="S45" s="20"/>
      <c r="T45" s="20">
        <v>640219121</v>
      </c>
      <c r="U45" s="20">
        <v>631170236</v>
      </c>
      <c r="V45" s="20">
        <v>631170236</v>
      </c>
      <c r="W45" s="20">
        <v>631170236</v>
      </c>
      <c r="X45" s="20">
        <v>365670000</v>
      </c>
      <c r="Y45" s="20">
        <v>265500236</v>
      </c>
      <c r="Z45" s="48">
        <v>72.61</v>
      </c>
      <c r="AA45" s="22">
        <v>365670000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669860336</v>
      </c>
      <c r="D48" s="51">
        <f>SUM(D45:D47)</f>
        <v>669860336</v>
      </c>
      <c r="E48" s="52">
        <f t="shared" si="7"/>
        <v>328469678</v>
      </c>
      <c r="F48" s="53">
        <f t="shared" si="7"/>
        <v>365670000</v>
      </c>
      <c r="G48" s="53">
        <f t="shared" si="7"/>
        <v>683229651</v>
      </c>
      <c r="H48" s="53">
        <f t="shared" si="7"/>
        <v>831313322</v>
      </c>
      <c r="I48" s="53">
        <f t="shared" si="7"/>
        <v>690760183</v>
      </c>
      <c r="J48" s="53">
        <f t="shared" si="7"/>
        <v>690760183</v>
      </c>
      <c r="K48" s="53">
        <f t="shared" si="7"/>
        <v>698013889</v>
      </c>
      <c r="L48" s="53">
        <f t="shared" si="7"/>
        <v>698013889</v>
      </c>
      <c r="M48" s="53">
        <f t="shared" si="7"/>
        <v>698043121</v>
      </c>
      <c r="N48" s="53">
        <f t="shared" si="7"/>
        <v>698043121</v>
      </c>
      <c r="O48" s="53">
        <f t="shared" si="7"/>
        <v>661679435</v>
      </c>
      <c r="P48" s="53">
        <f t="shared" si="7"/>
        <v>675628604</v>
      </c>
      <c r="Q48" s="53">
        <f t="shared" si="7"/>
        <v>688287403</v>
      </c>
      <c r="R48" s="53">
        <f t="shared" si="7"/>
        <v>688287403</v>
      </c>
      <c r="S48" s="53">
        <f t="shared" si="7"/>
        <v>0</v>
      </c>
      <c r="T48" s="53">
        <f t="shared" si="7"/>
        <v>640219121</v>
      </c>
      <c r="U48" s="53">
        <f t="shared" si="7"/>
        <v>631170236</v>
      </c>
      <c r="V48" s="53">
        <f t="shared" si="7"/>
        <v>631170236</v>
      </c>
      <c r="W48" s="53">
        <f t="shared" si="7"/>
        <v>631170236</v>
      </c>
      <c r="X48" s="53">
        <f t="shared" si="7"/>
        <v>365670000</v>
      </c>
      <c r="Y48" s="53">
        <f t="shared" si="7"/>
        <v>265500236</v>
      </c>
      <c r="Z48" s="54">
        <f>+IF(X48&lt;&gt;0,+(Y48/X48)*100,0)</f>
        <v>72.60651297618071</v>
      </c>
      <c r="AA48" s="55">
        <f>SUM(AA45:AA47)</f>
        <v>365670000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14797284</v>
      </c>
      <c r="D6" s="18">
        <v>14797284</v>
      </c>
      <c r="E6" s="19">
        <v>33181401</v>
      </c>
      <c r="F6" s="20">
        <v>34740336</v>
      </c>
      <c r="G6" s="20">
        <v>33516678</v>
      </c>
      <c r="H6" s="20"/>
      <c r="I6" s="20"/>
      <c r="J6" s="20"/>
      <c r="K6" s="20">
        <v>18770543</v>
      </c>
      <c r="L6" s="20">
        <v>43693162</v>
      </c>
      <c r="M6" s="20">
        <v>34740336</v>
      </c>
      <c r="N6" s="20">
        <v>34740336</v>
      </c>
      <c r="O6" s="20">
        <v>22635705</v>
      </c>
      <c r="P6" s="20"/>
      <c r="Q6" s="20"/>
      <c r="R6" s="20"/>
      <c r="S6" s="20"/>
      <c r="T6" s="20"/>
      <c r="U6" s="20"/>
      <c r="V6" s="20"/>
      <c r="W6" s="20"/>
      <c r="X6" s="20">
        <v>34740336</v>
      </c>
      <c r="Y6" s="20">
        <v>-34740336</v>
      </c>
      <c r="Z6" s="21">
        <v>-100</v>
      </c>
      <c r="AA6" s="22">
        <v>34740336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20000000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3166314</v>
      </c>
      <c r="D8" s="18">
        <v>3166314</v>
      </c>
      <c r="E8" s="19">
        <v>33790061</v>
      </c>
      <c r="F8" s="20">
        <v>7152162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7152162</v>
      </c>
      <c r="Y8" s="20">
        <v>-7152162</v>
      </c>
      <c r="Z8" s="21">
        <v>-100</v>
      </c>
      <c r="AA8" s="22">
        <v>7152162</v>
      </c>
    </row>
    <row r="9" spans="1:27" ht="13.5">
      <c r="A9" s="23" t="s">
        <v>36</v>
      </c>
      <c r="B9" s="17"/>
      <c r="C9" s="18">
        <v>31467115</v>
      </c>
      <c r="D9" s="18">
        <v>31467115</v>
      </c>
      <c r="E9" s="19">
        <v>4826365</v>
      </c>
      <c r="F9" s="20">
        <v>4826365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4826365</v>
      </c>
      <c r="Y9" s="20">
        <v>-4826365</v>
      </c>
      <c r="Z9" s="21">
        <v>-100</v>
      </c>
      <c r="AA9" s="22">
        <v>4826365</v>
      </c>
    </row>
    <row r="10" spans="1:27" ht="13.5">
      <c r="A10" s="23" t="s">
        <v>37</v>
      </c>
      <c r="B10" s="17"/>
      <c r="C10" s="18"/>
      <c r="D10" s="18"/>
      <c r="E10" s="19">
        <v>15893213</v>
      </c>
      <c r="F10" s="20">
        <v>15893213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15893213</v>
      </c>
      <c r="Y10" s="24">
        <v>-15893213</v>
      </c>
      <c r="Z10" s="25">
        <v>-100</v>
      </c>
      <c r="AA10" s="26">
        <v>15893213</v>
      </c>
    </row>
    <row r="11" spans="1:27" ht="13.5">
      <c r="A11" s="23" t="s">
        <v>38</v>
      </c>
      <c r="B11" s="17"/>
      <c r="C11" s="18">
        <v>782313</v>
      </c>
      <c r="D11" s="18">
        <v>782313</v>
      </c>
      <c r="E11" s="19">
        <v>1487396</v>
      </c>
      <c r="F11" s="20">
        <v>1487396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1487396</v>
      </c>
      <c r="Y11" s="20">
        <v>-1487396</v>
      </c>
      <c r="Z11" s="21">
        <v>-100</v>
      </c>
      <c r="AA11" s="22">
        <v>1487396</v>
      </c>
    </row>
    <row r="12" spans="1:27" ht="13.5">
      <c r="A12" s="27" t="s">
        <v>39</v>
      </c>
      <c r="B12" s="28"/>
      <c r="C12" s="29">
        <f aca="true" t="shared" si="0" ref="C12:Y12">SUM(C6:C11)</f>
        <v>50213026</v>
      </c>
      <c r="D12" s="29">
        <f>SUM(D6:D11)</f>
        <v>50213026</v>
      </c>
      <c r="E12" s="30">
        <f t="shared" si="0"/>
        <v>89178436</v>
      </c>
      <c r="F12" s="31">
        <f t="shared" si="0"/>
        <v>64099472</v>
      </c>
      <c r="G12" s="31">
        <f t="shared" si="0"/>
        <v>53516678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18770543</v>
      </c>
      <c r="L12" s="31">
        <f t="shared" si="0"/>
        <v>43693162</v>
      </c>
      <c r="M12" s="31">
        <f t="shared" si="0"/>
        <v>34740336</v>
      </c>
      <c r="N12" s="31">
        <f t="shared" si="0"/>
        <v>34740336</v>
      </c>
      <c r="O12" s="31">
        <f t="shared" si="0"/>
        <v>22635705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64099472</v>
      </c>
      <c r="Y12" s="31">
        <f t="shared" si="0"/>
        <v>-64099472</v>
      </c>
      <c r="Z12" s="32">
        <f>+IF(X12&lt;&gt;0,+(Y12/X12)*100,0)</f>
        <v>-100</v>
      </c>
      <c r="AA12" s="33">
        <f>SUM(AA6:AA11)</f>
        <v>64099472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3088937</v>
      </c>
      <c r="D16" s="18">
        <v>3088937</v>
      </c>
      <c r="E16" s="19">
        <v>3079000</v>
      </c>
      <c r="F16" s="20">
        <v>3079000</v>
      </c>
      <c r="G16" s="24">
        <v>3105150</v>
      </c>
      <c r="H16" s="24"/>
      <c r="I16" s="24"/>
      <c r="J16" s="20"/>
      <c r="K16" s="24">
        <v>3153267</v>
      </c>
      <c r="L16" s="24">
        <v>3170001</v>
      </c>
      <c r="M16" s="20">
        <v>3186693</v>
      </c>
      <c r="N16" s="24">
        <v>3186693</v>
      </c>
      <c r="O16" s="24">
        <v>3106197</v>
      </c>
      <c r="P16" s="24"/>
      <c r="Q16" s="20"/>
      <c r="R16" s="24"/>
      <c r="S16" s="24"/>
      <c r="T16" s="20"/>
      <c r="U16" s="24"/>
      <c r="V16" s="24"/>
      <c r="W16" s="24"/>
      <c r="X16" s="20">
        <v>3079000</v>
      </c>
      <c r="Y16" s="24">
        <v>-3079000</v>
      </c>
      <c r="Z16" s="25">
        <v>-100</v>
      </c>
      <c r="AA16" s="26">
        <v>3079000</v>
      </c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796738920</v>
      </c>
      <c r="D19" s="18">
        <v>796738920</v>
      </c>
      <c r="E19" s="19">
        <v>46896832</v>
      </c>
      <c r="F19" s="20">
        <v>60869606</v>
      </c>
      <c r="G19" s="20"/>
      <c r="H19" s="20"/>
      <c r="I19" s="20"/>
      <c r="J19" s="20"/>
      <c r="K19" s="20">
        <v>3514669</v>
      </c>
      <c r="L19" s="20">
        <v>2728887</v>
      </c>
      <c r="M19" s="20">
        <v>9168934</v>
      </c>
      <c r="N19" s="20">
        <v>9168934</v>
      </c>
      <c r="O19" s="20">
        <v>19832736</v>
      </c>
      <c r="P19" s="20"/>
      <c r="Q19" s="20"/>
      <c r="R19" s="20"/>
      <c r="S19" s="20"/>
      <c r="T19" s="20"/>
      <c r="U19" s="20"/>
      <c r="V19" s="20"/>
      <c r="W19" s="20"/>
      <c r="X19" s="20">
        <v>60869606</v>
      </c>
      <c r="Y19" s="20">
        <v>-60869606</v>
      </c>
      <c r="Z19" s="21">
        <v>-100</v>
      </c>
      <c r="AA19" s="22">
        <v>60869606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799827857</v>
      </c>
      <c r="D24" s="29">
        <f>SUM(D15:D23)</f>
        <v>799827857</v>
      </c>
      <c r="E24" s="36">
        <f t="shared" si="1"/>
        <v>49975832</v>
      </c>
      <c r="F24" s="37">
        <f t="shared" si="1"/>
        <v>63948606</v>
      </c>
      <c r="G24" s="37">
        <f t="shared" si="1"/>
        <v>3105150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6667936</v>
      </c>
      <c r="L24" s="37">
        <f t="shared" si="1"/>
        <v>5898888</v>
      </c>
      <c r="M24" s="37">
        <f t="shared" si="1"/>
        <v>12355627</v>
      </c>
      <c r="N24" s="37">
        <f t="shared" si="1"/>
        <v>12355627</v>
      </c>
      <c r="O24" s="37">
        <f t="shared" si="1"/>
        <v>22938933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63948606</v>
      </c>
      <c r="Y24" s="37">
        <f t="shared" si="1"/>
        <v>-63948606</v>
      </c>
      <c r="Z24" s="38">
        <f>+IF(X24&lt;&gt;0,+(Y24/X24)*100,0)</f>
        <v>-100</v>
      </c>
      <c r="AA24" s="39">
        <f>SUM(AA15:AA23)</f>
        <v>63948606</v>
      </c>
    </row>
    <row r="25" spans="1:27" ht="13.5">
      <c r="A25" s="27" t="s">
        <v>51</v>
      </c>
      <c r="B25" s="28"/>
      <c r="C25" s="29">
        <f aca="true" t="shared" si="2" ref="C25:Y25">+C12+C24</f>
        <v>850040883</v>
      </c>
      <c r="D25" s="29">
        <f>+D12+D24</f>
        <v>850040883</v>
      </c>
      <c r="E25" s="30">
        <f t="shared" si="2"/>
        <v>139154268</v>
      </c>
      <c r="F25" s="31">
        <f t="shared" si="2"/>
        <v>128048078</v>
      </c>
      <c r="G25" s="31">
        <f t="shared" si="2"/>
        <v>56621828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25438479</v>
      </c>
      <c r="L25" s="31">
        <f t="shared" si="2"/>
        <v>49592050</v>
      </c>
      <c r="M25" s="31">
        <f t="shared" si="2"/>
        <v>47095963</v>
      </c>
      <c r="N25" s="31">
        <f t="shared" si="2"/>
        <v>47095963</v>
      </c>
      <c r="O25" s="31">
        <f t="shared" si="2"/>
        <v>45574638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128048078</v>
      </c>
      <c r="Y25" s="31">
        <f t="shared" si="2"/>
        <v>-128048078</v>
      </c>
      <c r="Z25" s="32">
        <f>+IF(X25&lt;&gt;0,+(Y25/X25)*100,0)</f>
        <v>-100</v>
      </c>
      <c r="AA25" s="33">
        <f>+AA12+AA24</f>
        <v>128048078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</v>
      </c>
      <c r="D31" s="18">
        <v>1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35083160</v>
      </c>
      <c r="D32" s="18">
        <v>35083160</v>
      </c>
      <c r="E32" s="19">
        <v>8900000</v>
      </c>
      <c r="F32" s="20">
        <v>8420312</v>
      </c>
      <c r="G32" s="20"/>
      <c r="H32" s="20"/>
      <c r="I32" s="20"/>
      <c r="J32" s="20"/>
      <c r="K32" s="20">
        <v>9149585</v>
      </c>
      <c r="L32" s="20">
        <v>38661000</v>
      </c>
      <c r="M32" s="20">
        <v>8420312</v>
      </c>
      <c r="N32" s="20">
        <v>8420312</v>
      </c>
      <c r="O32" s="20">
        <v>8420312</v>
      </c>
      <c r="P32" s="20"/>
      <c r="Q32" s="20"/>
      <c r="R32" s="20"/>
      <c r="S32" s="20"/>
      <c r="T32" s="20"/>
      <c r="U32" s="20"/>
      <c r="V32" s="20"/>
      <c r="W32" s="20"/>
      <c r="X32" s="20">
        <v>8420312</v>
      </c>
      <c r="Y32" s="20">
        <v>-8420312</v>
      </c>
      <c r="Z32" s="21">
        <v>-100</v>
      </c>
      <c r="AA32" s="22">
        <v>8420312</v>
      </c>
    </row>
    <row r="33" spans="1:27" ht="13.5">
      <c r="A33" s="23" t="s">
        <v>58</v>
      </c>
      <c r="B33" s="17"/>
      <c r="C33" s="18">
        <v>4086000</v>
      </c>
      <c r="D33" s="18">
        <v>4086000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39169161</v>
      </c>
      <c r="D34" s="29">
        <f>SUM(D29:D33)</f>
        <v>39169161</v>
      </c>
      <c r="E34" s="30">
        <f t="shared" si="3"/>
        <v>8900000</v>
      </c>
      <c r="F34" s="31">
        <f t="shared" si="3"/>
        <v>8420312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9149585</v>
      </c>
      <c r="L34" s="31">
        <f t="shared" si="3"/>
        <v>38661000</v>
      </c>
      <c r="M34" s="31">
        <f t="shared" si="3"/>
        <v>8420312</v>
      </c>
      <c r="N34" s="31">
        <f t="shared" si="3"/>
        <v>8420312</v>
      </c>
      <c r="O34" s="31">
        <f t="shared" si="3"/>
        <v>8420312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8420312</v>
      </c>
      <c r="Y34" s="31">
        <f t="shared" si="3"/>
        <v>-8420312</v>
      </c>
      <c r="Z34" s="32">
        <f>+IF(X34&lt;&gt;0,+(Y34/X34)*100,0)</f>
        <v>-100</v>
      </c>
      <c r="AA34" s="33">
        <f>SUM(AA29:AA33)</f>
        <v>8420312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4017620</v>
      </c>
      <c r="D38" s="18">
        <v>4017620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4017620</v>
      </c>
      <c r="D39" s="29">
        <f>SUM(D37:D38)</f>
        <v>4017620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43186781</v>
      </c>
      <c r="D40" s="29">
        <f>+D34+D39</f>
        <v>43186781</v>
      </c>
      <c r="E40" s="30">
        <f t="shared" si="5"/>
        <v>8900000</v>
      </c>
      <c r="F40" s="31">
        <f t="shared" si="5"/>
        <v>8420312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9149585</v>
      </c>
      <c r="L40" s="31">
        <f t="shared" si="5"/>
        <v>38661000</v>
      </c>
      <c r="M40" s="31">
        <f t="shared" si="5"/>
        <v>8420312</v>
      </c>
      <c r="N40" s="31">
        <f t="shared" si="5"/>
        <v>8420312</v>
      </c>
      <c r="O40" s="31">
        <f t="shared" si="5"/>
        <v>8420312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8420312</v>
      </c>
      <c r="Y40" s="31">
        <f t="shared" si="5"/>
        <v>-8420312</v>
      </c>
      <c r="Z40" s="32">
        <f>+IF(X40&lt;&gt;0,+(Y40/X40)*100,0)</f>
        <v>-100</v>
      </c>
      <c r="AA40" s="33">
        <f>+AA34+AA39</f>
        <v>8420312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806854102</v>
      </c>
      <c r="D42" s="43">
        <f>+D25-D40</f>
        <v>806854102</v>
      </c>
      <c r="E42" s="44">
        <f t="shared" si="6"/>
        <v>130254268</v>
      </c>
      <c r="F42" s="45">
        <f t="shared" si="6"/>
        <v>119627766</v>
      </c>
      <c r="G42" s="45">
        <f t="shared" si="6"/>
        <v>56621828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16288894</v>
      </c>
      <c r="L42" s="45">
        <f t="shared" si="6"/>
        <v>10931050</v>
      </c>
      <c r="M42" s="45">
        <f t="shared" si="6"/>
        <v>38675651</v>
      </c>
      <c r="N42" s="45">
        <f t="shared" si="6"/>
        <v>38675651</v>
      </c>
      <c r="O42" s="45">
        <f t="shared" si="6"/>
        <v>37154326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119627766</v>
      </c>
      <c r="Y42" s="45">
        <f t="shared" si="6"/>
        <v>-119627766</v>
      </c>
      <c r="Z42" s="46">
        <f>+IF(X42&lt;&gt;0,+(Y42/X42)*100,0)</f>
        <v>-100</v>
      </c>
      <c r="AA42" s="47">
        <f>+AA25-AA40</f>
        <v>119627766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806854102</v>
      </c>
      <c r="D45" s="18">
        <v>806854102</v>
      </c>
      <c r="E45" s="19">
        <v>130254269</v>
      </c>
      <c r="F45" s="20">
        <v>119627767</v>
      </c>
      <c r="G45" s="20">
        <v>56621828</v>
      </c>
      <c r="H45" s="20"/>
      <c r="I45" s="20"/>
      <c r="J45" s="20"/>
      <c r="K45" s="20">
        <v>16288894</v>
      </c>
      <c r="L45" s="20">
        <v>10931050</v>
      </c>
      <c r="M45" s="20">
        <v>38675651</v>
      </c>
      <c r="N45" s="20">
        <v>38675651</v>
      </c>
      <c r="O45" s="20">
        <v>37154326</v>
      </c>
      <c r="P45" s="20"/>
      <c r="Q45" s="20"/>
      <c r="R45" s="20"/>
      <c r="S45" s="20"/>
      <c r="T45" s="20"/>
      <c r="U45" s="20"/>
      <c r="V45" s="20"/>
      <c r="W45" s="20"/>
      <c r="X45" s="20">
        <v>119627767</v>
      </c>
      <c r="Y45" s="20">
        <v>-119627767</v>
      </c>
      <c r="Z45" s="48">
        <v>-100</v>
      </c>
      <c r="AA45" s="22">
        <v>119627767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806854102</v>
      </c>
      <c r="D48" s="51">
        <f>SUM(D45:D47)</f>
        <v>806854102</v>
      </c>
      <c r="E48" s="52">
        <f t="shared" si="7"/>
        <v>130254269</v>
      </c>
      <c r="F48" s="53">
        <f t="shared" si="7"/>
        <v>119627767</v>
      </c>
      <c r="G48" s="53">
        <f t="shared" si="7"/>
        <v>56621828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16288894</v>
      </c>
      <c r="L48" s="53">
        <f t="shared" si="7"/>
        <v>10931050</v>
      </c>
      <c r="M48" s="53">
        <f t="shared" si="7"/>
        <v>38675651</v>
      </c>
      <c r="N48" s="53">
        <f t="shared" si="7"/>
        <v>38675651</v>
      </c>
      <c r="O48" s="53">
        <f t="shared" si="7"/>
        <v>37154326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119627767</v>
      </c>
      <c r="Y48" s="53">
        <f t="shared" si="7"/>
        <v>-119627767</v>
      </c>
      <c r="Z48" s="54">
        <f>+IF(X48&lt;&gt;0,+(Y48/X48)*100,0)</f>
        <v>-100</v>
      </c>
      <c r="AA48" s="55">
        <f>SUM(AA45:AA47)</f>
        <v>119627767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46847905</v>
      </c>
      <c r="D6" s="18">
        <v>46847905</v>
      </c>
      <c r="E6" s="19">
        <v>10000</v>
      </c>
      <c r="F6" s="20">
        <v>10000</v>
      </c>
      <c r="G6" s="20">
        <v>25766422</v>
      </c>
      <c r="H6" s="20">
        <v>36294</v>
      </c>
      <c r="I6" s="20">
        <v>54079</v>
      </c>
      <c r="J6" s="20">
        <v>54079</v>
      </c>
      <c r="K6" s="20">
        <v>12663732</v>
      </c>
      <c r="L6" s="20">
        <v>20010470</v>
      </c>
      <c r="M6" s="20">
        <v>21366536</v>
      </c>
      <c r="N6" s="20">
        <v>21366536</v>
      </c>
      <c r="O6" s="20">
        <v>2985876</v>
      </c>
      <c r="P6" s="20">
        <v>8813219</v>
      </c>
      <c r="Q6" s="20">
        <v>9579071</v>
      </c>
      <c r="R6" s="20">
        <v>9579071</v>
      </c>
      <c r="S6" s="20">
        <v>5392856</v>
      </c>
      <c r="T6" s="20">
        <v>3421355</v>
      </c>
      <c r="U6" s="20">
        <v>19660112</v>
      </c>
      <c r="V6" s="20">
        <v>19660112</v>
      </c>
      <c r="W6" s="20">
        <v>19660112</v>
      </c>
      <c r="X6" s="20">
        <v>10000</v>
      </c>
      <c r="Y6" s="20">
        <v>19650112</v>
      </c>
      <c r="Z6" s="21">
        <v>196501.12</v>
      </c>
      <c r="AA6" s="22">
        <v>10000</v>
      </c>
    </row>
    <row r="7" spans="1:27" ht="13.5">
      <c r="A7" s="23" t="s">
        <v>34</v>
      </c>
      <c r="B7" s="17"/>
      <c r="C7" s="18">
        <v>245739032</v>
      </c>
      <c r="D7" s="18">
        <v>245739032</v>
      </c>
      <c r="E7" s="19">
        <v>226440461</v>
      </c>
      <c r="F7" s="20">
        <v>130615245</v>
      </c>
      <c r="G7" s="20">
        <v>401842845</v>
      </c>
      <c r="H7" s="20">
        <v>383395086</v>
      </c>
      <c r="I7" s="20">
        <v>316328372</v>
      </c>
      <c r="J7" s="20">
        <v>316328372</v>
      </c>
      <c r="K7" s="20">
        <v>266308599</v>
      </c>
      <c r="L7" s="20">
        <v>418319663</v>
      </c>
      <c r="M7" s="20">
        <v>358818370</v>
      </c>
      <c r="N7" s="20">
        <v>358818370</v>
      </c>
      <c r="O7" s="20">
        <v>310846651</v>
      </c>
      <c r="P7" s="20">
        <v>244929106</v>
      </c>
      <c r="Q7" s="20">
        <v>501999260</v>
      </c>
      <c r="R7" s="20">
        <v>501999260</v>
      </c>
      <c r="S7" s="20">
        <v>435152539</v>
      </c>
      <c r="T7" s="20">
        <v>353967205</v>
      </c>
      <c r="U7" s="20">
        <v>218669850</v>
      </c>
      <c r="V7" s="20">
        <v>218669850</v>
      </c>
      <c r="W7" s="20">
        <v>218669850</v>
      </c>
      <c r="X7" s="20">
        <v>130615245</v>
      </c>
      <c r="Y7" s="20">
        <v>88054605</v>
      </c>
      <c r="Z7" s="21">
        <v>67.42</v>
      </c>
      <c r="AA7" s="22">
        <v>130615245</v>
      </c>
    </row>
    <row r="8" spans="1:27" ht="13.5">
      <c r="A8" s="23" t="s">
        <v>35</v>
      </c>
      <c r="B8" s="17"/>
      <c r="C8" s="18">
        <v>13714932</v>
      </c>
      <c r="D8" s="18">
        <v>13714932</v>
      </c>
      <c r="E8" s="19">
        <v>76641756</v>
      </c>
      <c r="F8" s="20"/>
      <c r="G8" s="20">
        <v>42080737</v>
      </c>
      <c r="H8" s="20">
        <v>50408388</v>
      </c>
      <c r="I8" s="20">
        <v>54522688</v>
      </c>
      <c r="J8" s="20">
        <v>54522688</v>
      </c>
      <c r="K8" s="20">
        <v>32718434</v>
      </c>
      <c r="L8" s="20">
        <v>28727680</v>
      </c>
      <c r="M8" s="20">
        <v>28727680</v>
      </c>
      <c r="N8" s="20">
        <v>28727680</v>
      </c>
      <c r="O8" s="20">
        <v>36423203</v>
      </c>
      <c r="P8" s="20">
        <v>36423203</v>
      </c>
      <c r="Q8" s="20">
        <v>44981929</v>
      </c>
      <c r="R8" s="20">
        <v>44981929</v>
      </c>
      <c r="S8" s="20">
        <v>44981929</v>
      </c>
      <c r="T8" s="20">
        <v>50740955</v>
      </c>
      <c r="U8" s="20">
        <v>86200719</v>
      </c>
      <c r="V8" s="20">
        <v>86200719</v>
      </c>
      <c r="W8" s="20">
        <v>86200719</v>
      </c>
      <c r="X8" s="20"/>
      <c r="Y8" s="20">
        <v>86200719</v>
      </c>
      <c r="Z8" s="21"/>
      <c r="AA8" s="22"/>
    </row>
    <row r="9" spans="1:27" ht="13.5">
      <c r="A9" s="23" t="s">
        <v>36</v>
      </c>
      <c r="B9" s="17"/>
      <c r="C9" s="18">
        <v>31734735</v>
      </c>
      <c r="D9" s="18">
        <v>31734735</v>
      </c>
      <c r="E9" s="19">
        <v>5276555</v>
      </c>
      <c r="F9" s="20">
        <v>5276556</v>
      </c>
      <c r="G9" s="20">
        <v>30120323</v>
      </c>
      <c r="H9" s="20">
        <v>10052737</v>
      </c>
      <c r="I9" s="20">
        <v>10052737</v>
      </c>
      <c r="J9" s="20">
        <v>10052737</v>
      </c>
      <c r="K9" s="20">
        <v>23706668</v>
      </c>
      <c r="L9" s="20">
        <v>30532250</v>
      </c>
      <c r="M9" s="20">
        <v>37209765</v>
      </c>
      <c r="N9" s="20">
        <v>37209765</v>
      </c>
      <c r="O9" s="20">
        <v>34752610</v>
      </c>
      <c r="P9" s="20">
        <v>40340022</v>
      </c>
      <c r="Q9" s="20">
        <v>18049185</v>
      </c>
      <c r="R9" s="20">
        <v>18049185</v>
      </c>
      <c r="S9" s="20">
        <v>26663160</v>
      </c>
      <c r="T9" s="20">
        <v>34304065</v>
      </c>
      <c r="U9" s="20">
        <v>10091866</v>
      </c>
      <c r="V9" s="20">
        <v>10091866</v>
      </c>
      <c r="W9" s="20">
        <v>10091866</v>
      </c>
      <c r="X9" s="20">
        <v>5276556</v>
      </c>
      <c r="Y9" s="20">
        <v>4815310</v>
      </c>
      <c r="Z9" s="21">
        <v>91.26</v>
      </c>
      <c r="AA9" s="22">
        <v>5276556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7115978</v>
      </c>
      <c r="D11" s="18">
        <v>7115978</v>
      </c>
      <c r="E11" s="19"/>
      <c r="F11" s="20">
        <v>30619492</v>
      </c>
      <c r="G11" s="20">
        <v>4383456</v>
      </c>
      <c r="H11" s="20">
        <v>7266900</v>
      </c>
      <c r="I11" s="20">
        <v>7230816</v>
      </c>
      <c r="J11" s="20">
        <v>7230816</v>
      </c>
      <c r="K11" s="20">
        <v>7243552</v>
      </c>
      <c r="L11" s="20">
        <v>7363707</v>
      </c>
      <c r="M11" s="20">
        <v>7345472</v>
      </c>
      <c r="N11" s="20">
        <v>7345472</v>
      </c>
      <c r="O11" s="20">
        <v>7315936</v>
      </c>
      <c r="P11" s="20">
        <v>7351858</v>
      </c>
      <c r="Q11" s="20">
        <v>7400764</v>
      </c>
      <c r="R11" s="20">
        <v>7400764</v>
      </c>
      <c r="S11" s="20">
        <v>7322954</v>
      </c>
      <c r="T11" s="20">
        <v>7290944</v>
      </c>
      <c r="U11" s="20">
        <v>7225582</v>
      </c>
      <c r="V11" s="20">
        <v>7225582</v>
      </c>
      <c r="W11" s="20">
        <v>7225582</v>
      </c>
      <c r="X11" s="20">
        <v>30619492</v>
      </c>
      <c r="Y11" s="20">
        <v>-23393910</v>
      </c>
      <c r="Z11" s="21">
        <v>-76.4</v>
      </c>
      <c r="AA11" s="22">
        <v>30619492</v>
      </c>
    </row>
    <row r="12" spans="1:27" ht="13.5">
      <c r="A12" s="27" t="s">
        <v>39</v>
      </c>
      <c r="B12" s="28"/>
      <c r="C12" s="29">
        <f aca="true" t="shared" si="0" ref="C12:Y12">SUM(C6:C11)</f>
        <v>345152582</v>
      </c>
      <c r="D12" s="29">
        <f>SUM(D6:D11)</f>
        <v>345152582</v>
      </c>
      <c r="E12" s="30">
        <f t="shared" si="0"/>
        <v>308368772</v>
      </c>
      <c r="F12" s="31">
        <f t="shared" si="0"/>
        <v>166521293</v>
      </c>
      <c r="G12" s="31">
        <f t="shared" si="0"/>
        <v>504193783</v>
      </c>
      <c r="H12" s="31">
        <f t="shared" si="0"/>
        <v>451159405</v>
      </c>
      <c r="I12" s="31">
        <f t="shared" si="0"/>
        <v>388188692</v>
      </c>
      <c r="J12" s="31">
        <f t="shared" si="0"/>
        <v>388188692</v>
      </c>
      <c r="K12" s="31">
        <f t="shared" si="0"/>
        <v>342640985</v>
      </c>
      <c r="L12" s="31">
        <f t="shared" si="0"/>
        <v>504953770</v>
      </c>
      <c r="M12" s="31">
        <f t="shared" si="0"/>
        <v>453467823</v>
      </c>
      <c r="N12" s="31">
        <f t="shared" si="0"/>
        <v>453467823</v>
      </c>
      <c r="O12" s="31">
        <f t="shared" si="0"/>
        <v>392324276</v>
      </c>
      <c r="P12" s="31">
        <f t="shared" si="0"/>
        <v>337857408</v>
      </c>
      <c r="Q12" s="31">
        <f t="shared" si="0"/>
        <v>582010209</v>
      </c>
      <c r="R12" s="31">
        <f t="shared" si="0"/>
        <v>582010209</v>
      </c>
      <c r="S12" s="31">
        <f t="shared" si="0"/>
        <v>519513438</v>
      </c>
      <c r="T12" s="31">
        <f t="shared" si="0"/>
        <v>449724524</v>
      </c>
      <c r="U12" s="31">
        <f t="shared" si="0"/>
        <v>341848129</v>
      </c>
      <c r="V12" s="31">
        <f t="shared" si="0"/>
        <v>341848129</v>
      </c>
      <c r="W12" s="31">
        <f t="shared" si="0"/>
        <v>341848129</v>
      </c>
      <c r="X12" s="31">
        <f t="shared" si="0"/>
        <v>166521293</v>
      </c>
      <c r="Y12" s="31">
        <f t="shared" si="0"/>
        <v>175326836</v>
      </c>
      <c r="Z12" s="32">
        <f>+IF(X12&lt;&gt;0,+(Y12/X12)*100,0)</f>
        <v>105.28793816175809</v>
      </c>
      <c r="AA12" s="33">
        <f>SUM(AA6:AA11)</f>
        <v>166521293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1495014598</v>
      </c>
      <c r="D19" s="18">
        <v>1495014598</v>
      </c>
      <c r="E19" s="19">
        <v>1741106443</v>
      </c>
      <c r="F19" s="20">
        <v>1741106443</v>
      </c>
      <c r="G19" s="20">
        <v>1652279802</v>
      </c>
      <c r="H19" s="20">
        <v>1496522199</v>
      </c>
      <c r="I19" s="20">
        <v>1520434361</v>
      </c>
      <c r="J19" s="20">
        <v>1520434361</v>
      </c>
      <c r="K19" s="20">
        <v>1531971521</v>
      </c>
      <c r="L19" s="20">
        <v>1568487395</v>
      </c>
      <c r="M19" s="20">
        <v>1582343116</v>
      </c>
      <c r="N19" s="20">
        <v>1582343116</v>
      </c>
      <c r="O19" s="20">
        <v>1595297223</v>
      </c>
      <c r="P19" s="20">
        <v>1614589550</v>
      </c>
      <c r="Q19" s="20">
        <v>1639343196</v>
      </c>
      <c r="R19" s="20">
        <v>1639343196</v>
      </c>
      <c r="S19" s="20">
        <v>1617855117</v>
      </c>
      <c r="T19" s="20">
        <v>1677996433</v>
      </c>
      <c r="U19" s="20">
        <v>1732351186</v>
      </c>
      <c r="V19" s="20">
        <v>1732351186</v>
      </c>
      <c r="W19" s="20">
        <v>1732351186</v>
      </c>
      <c r="X19" s="20">
        <v>1741106443</v>
      </c>
      <c r="Y19" s="20">
        <v>-8755257</v>
      </c>
      <c r="Z19" s="21">
        <v>-0.5</v>
      </c>
      <c r="AA19" s="22">
        <v>1741106443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3159350</v>
      </c>
      <c r="D22" s="18">
        <v>3159350</v>
      </c>
      <c r="E22" s="19"/>
      <c r="F22" s="20"/>
      <c r="G22" s="20">
        <v>3494044</v>
      </c>
      <c r="H22" s="20">
        <v>3159350</v>
      </c>
      <c r="I22" s="20">
        <v>3159350</v>
      </c>
      <c r="J22" s="20">
        <v>3159350</v>
      </c>
      <c r="K22" s="20">
        <v>3159350</v>
      </c>
      <c r="L22" s="20">
        <v>1455578</v>
      </c>
      <c r="M22" s="20">
        <v>1088473</v>
      </c>
      <c r="N22" s="20">
        <v>1088473</v>
      </c>
      <c r="O22" s="20">
        <v>721368</v>
      </c>
      <c r="P22" s="20">
        <v>721368</v>
      </c>
      <c r="Q22" s="20">
        <v>721368</v>
      </c>
      <c r="R22" s="20">
        <v>721368</v>
      </c>
      <c r="S22" s="20">
        <v>-918393</v>
      </c>
      <c r="T22" s="20">
        <v>3416017</v>
      </c>
      <c r="U22" s="20">
        <v>3384779</v>
      </c>
      <c r="V22" s="20">
        <v>3384779</v>
      </c>
      <c r="W22" s="20">
        <v>3384779</v>
      </c>
      <c r="X22" s="20"/>
      <c r="Y22" s="20">
        <v>3384779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1498173948</v>
      </c>
      <c r="D24" s="29">
        <f>SUM(D15:D23)</f>
        <v>1498173948</v>
      </c>
      <c r="E24" s="36">
        <f t="shared" si="1"/>
        <v>1741106443</v>
      </c>
      <c r="F24" s="37">
        <f t="shared" si="1"/>
        <v>1741106443</v>
      </c>
      <c r="G24" s="37">
        <f t="shared" si="1"/>
        <v>1655773846</v>
      </c>
      <c r="H24" s="37">
        <f t="shared" si="1"/>
        <v>1499681549</v>
      </c>
      <c r="I24" s="37">
        <f t="shared" si="1"/>
        <v>1523593711</v>
      </c>
      <c r="J24" s="37">
        <f t="shared" si="1"/>
        <v>1523593711</v>
      </c>
      <c r="K24" s="37">
        <f t="shared" si="1"/>
        <v>1535130871</v>
      </c>
      <c r="L24" s="37">
        <f t="shared" si="1"/>
        <v>1569942973</v>
      </c>
      <c r="M24" s="37">
        <f t="shared" si="1"/>
        <v>1583431589</v>
      </c>
      <c r="N24" s="37">
        <f t="shared" si="1"/>
        <v>1583431589</v>
      </c>
      <c r="O24" s="37">
        <f t="shared" si="1"/>
        <v>1596018591</v>
      </c>
      <c r="P24" s="37">
        <f t="shared" si="1"/>
        <v>1615310918</v>
      </c>
      <c r="Q24" s="37">
        <f t="shared" si="1"/>
        <v>1640064564</v>
      </c>
      <c r="R24" s="37">
        <f t="shared" si="1"/>
        <v>1640064564</v>
      </c>
      <c r="S24" s="37">
        <f t="shared" si="1"/>
        <v>1616936724</v>
      </c>
      <c r="T24" s="37">
        <f t="shared" si="1"/>
        <v>1681412450</v>
      </c>
      <c r="U24" s="37">
        <f t="shared" si="1"/>
        <v>1735735965</v>
      </c>
      <c r="V24" s="37">
        <f t="shared" si="1"/>
        <v>1735735965</v>
      </c>
      <c r="W24" s="37">
        <f t="shared" si="1"/>
        <v>1735735965</v>
      </c>
      <c r="X24" s="37">
        <f t="shared" si="1"/>
        <v>1741106443</v>
      </c>
      <c r="Y24" s="37">
        <f t="shared" si="1"/>
        <v>-5370478</v>
      </c>
      <c r="Z24" s="38">
        <f>+IF(X24&lt;&gt;0,+(Y24/X24)*100,0)</f>
        <v>-0.30845202035703456</v>
      </c>
      <c r="AA24" s="39">
        <f>SUM(AA15:AA23)</f>
        <v>1741106443</v>
      </c>
    </row>
    <row r="25" spans="1:27" ht="13.5">
      <c r="A25" s="27" t="s">
        <v>51</v>
      </c>
      <c r="B25" s="28"/>
      <c r="C25" s="29">
        <f aca="true" t="shared" si="2" ref="C25:Y25">+C12+C24</f>
        <v>1843326530</v>
      </c>
      <c r="D25" s="29">
        <f>+D12+D24</f>
        <v>1843326530</v>
      </c>
      <c r="E25" s="30">
        <f t="shared" si="2"/>
        <v>2049475215</v>
      </c>
      <c r="F25" s="31">
        <f t="shared" si="2"/>
        <v>1907627736</v>
      </c>
      <c r="G25" s="31">
        <f t="shared" si="2"/>
        <v>2159967629</v>
      </c>
      <c r="H25" s="31">
        <f t="shared" si="2"/>
        <v>1950840954</v>
      </c>
      <c r="I25" s="31">
        <f t="shared" si="2"/>
        <v>1911782403</v>
      </c>
      <c r="J25" s="31">
        <f t="shared" si="2"/>
        <v>1911782403</v>
      </c>
      <c r="K25" s="31">
        <f t="shared" si="2"/>
        <v>1877771856</v>
      </c>
      <c r="L25" s="31">
        <f t="shared" si="2"/>
        <v>2074896743</v>
      </c>
      <c r="M25" s="31">
        <f t="shared" si="2"/>
        <v>2036899412</v>
      </c>
      <c r="N25" s="31">
        <f t="shared" si="2"/>
        <v>2036899412</v>
      </c>
      <c r="O25" s="31">
        <f t="shared" si="2"/>
        <v>1988342867</v>
      </c>
      <c r="P25" s="31">
        <f t="shared" si="2"/>
        <v>1953168326</v>
      </c>
      <c r="Q25" s="31">
        <f t="shared" si="2"/>
        <v>2222074773</v>
      </c>
      <c r="R25" s="31">
        <f t="shared" si="2"/>
        <v>2222074773</v>
      </c>
      <c r="S25" s="31">
        <f t="shared" si="2"/>
        <v>2136450162</v>
      </c>
      <c r="T25" s="31">
        <f t="shared" si="2"/>
        <v>2131136974</v>
      </c>
      <c r="U25" s="31">
        <f t="shared" si="2"/>
        <v>2077584094</v>
      </c>
      <c r="V25" s="31">
        <f t="shared" si="2"/>
        <v>2077584094</v>
      </c>
      <c r="W25" s="31">
        <f t="shared" si="2"/>
        <v>2077584094</v>
      </c>
      <c r="X25" s="31">
        <f t="shared" si="2"/>
        <v>1907627736</v>
      </c>
      <c r="Y25" s="31">
        <f t="shared" si="2"/>
        <v>169956358</v>
      </c>
      <c r="Z25" s="32">
        <f>+IF(X25&lt;&gt;0,+(Y25/X25)*100,0)</f>
        <v>8.909304199800124</v>
      </c>
      <c r="AA25" s="33">
        <f>+AA12+AA24</f>
        <v>1907627736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1325118</v>
      </c>
      <c r="D30" s="18">
        <v>1325118</v>
      </c>
      <c r="E30" s="19"/>
      <c r="F30" s="20"/>
      <c r="G30" s="20"/>
      <c r="H30" s="20"/>
      <c r="I30" s="20"/>
      <c r="J30" s="20"/>
      <c r="K30" s="20">
        <v>1325118</v>
      </c>
      <c r="L30" s="20">
        <v>1325118</v>
      </c>
      <c r="M30" s="20">
        <v>1325118</v>
      </c>
      <c r="N30" s="20">
        <v>1325118</v>
      </c>
      <c r="O30" s="20">
        <v>1325118</v>
      </c>
      <c r="P30" s="20">
        <v>1325118</v>
      </c>
      <c r="Q30" s="20">
        <v>1325118</v>
      </c>
      <c r="R30" s="20">
        <v>1325118</v>
      </c>
      <c r="S30" s="20">
        <v>273959</v>
      </c>
      <c r="T30" s="20">
        <v>273959</v>
      </c>
      <c r="U30" s="20">
        <v>273959</v>
      </c>
      <c r="V30" s="20">
        <v>273959</v>
      </c>
      <c r="W30" s="20">
        <v>273959</v>
      </c>
      <c r="X30" s="20"/>
      <c r="Y30" s="20">
        <v>273959</v>
      </c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243844789</v>
      </c>
      <c r="D32" s="18">
        <v>243844789</v>
      </c>
      <c r="E32" s="19">
        <v>76182814</v>
      </c>
      <c r="F32" s="20">
        <v>76182814</v>
      </c>
      <c r="G32" s="20">
        <v>264154340</v>
      </c>
      <c r="H32" s="20">
        <v>261274403</v>
      </c>
      <c r="I32" s="20">
        <v>242956896</v>
      </c>
      <c r="J32" s="20">
        <v>242956896</v>
      </c>
      <c r="K32" s="20">
        <v>269733600</v>
      </c>
      <c r="L32" s="20">
        <v>289453566</v>
      </c>
      <c r="M32" s="20">
        <v>289739756</v>
      </c>
      <c r="N32" s="20">
        <v>289739756</v>
      </c>
      <c r="O32" s="20">
        <v>226993844</v>
      </c>
      <c r="P32" s="20">
        <v>200191581</v>
      </c>
      <c r="Q32" s="20">
        <v>354077090</v>
      </c>
      <c r="R32" s="20">
        <v>354077090</v>
      </c>
      <c r="S32" s="20">
        <v>285706367</v>
      </c>
      <c r="T32" s="20">
        <v>249318659</v>
      </c>
      <c r="U32" s="20">
        <v>226205979</v>
      </c>
      <c r="V32" s="20">
        <v>226205979</v>
      </c>
      <c r="W32" s="20">
        <v>226205979</v>
      </c>
      <c r="X32" s="20">
        <v>76182814</v>
      </c>
      <c r="Y32" s="20">
        <v>150023165</v>
      </c>
      <c r="Z32" s="21">
        <v>196.93</v>
      </c>
      <c r="AA32" s="22">
        <v>76182814</v>
      </c>
    </row>
    <row r="33" spans="1:27" ht="13.5">
      <c r="A33" s="23" t="s">
        <v>58</v>
      </c>
      <c r="B33" s="17"/>
      <c r="C33" s="18">
        <v>14427243</v>
      </c>
      <c r="D33" s="18">
        <v>14427243</v>
      </c>
      <c r="E33" s="19"/>
      <c r="F33" s="20"/>
      <c r="G33" s="20">
        <v>5393640</v>
      </c>
      <c r="H33" s="20">
        <v>14427243</v>
      </c>
      <c r="I33" s="20">
        <v>14427243</v>
      </c>
      <c r="J33" s="20">
        <v>14427243</v>
      </c>
      <c r="K33" s="20">
        <v>14427243</v>
      </c>
      <c r="L33" s="20">
        <v>14427243</v>
      </c>
      <c r="M33" s="20">
        <v>14427243</v>
      </c>
      <c r="N33" s="20">
        <v>14427243</v>
      </c>
      <c r="O33" s="20">
        <v>8644051</v>
      </c>
      <c r="P33" s="20">
        <v>8644051</v>
      </c>
      <c r="Q33" s="20">
        <v>8622202</v>
      </c>
      <c r="R33" s="20">
        <v>8622202</v>
      </c>
      <c r="S33" s="20">
        <v>8622202</v>
      </c>
      <c r="T33" s="20">
        <v>8622202</v>
      </c>
      <c r="U33" s="20">
        <v>8627243</v>
      </c>
      <c r="V33" s="20">
        <v>8627243</v>
      </c>
      <c r="W33" s="20">
        <v>8627243</v>
      </c>
      <c r="X33" s="20"/>
      <c r="Y33" s="20">
        <v>8627243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259597150</v>
      </c>
      <c r="D34" s="29">
        <f>SUM(D29:D33)</f>
        <v>259597150</v>
      </c>
      <c r="E34" s="30">
        <f t="shared" si="3"/>
        <v>76182814</v>
      </c>
      <c r="F34" s="31">
        <f t="shared" si="3"/>
        <v>76182814</v>
      </c>
      <c r="G34" s="31">
        <f t="shared" si="3"/>
        <v>269547980</v>
      </c>
      <c r="H34" s="31">
        <f t="shared" si="3"/>
        <v>275701646</v>
      </c>
      <c r="I34" s="31">
        <f t="shared" si="3"/>
        <v>257384139</v>
      </c>
      <c r="J34" s="31">
        <f t="shared" si="3"/>
        <v>257384139</v>
      </c>
      <c r="K34" s="31">
        <f t="shared" si="3"/>
        <v>285485961</v>
      </c>
      <c r="L34" s="31">
        <f t="shared" si="3"/>
        <v>305205927</v>
      </c>
      <c r="M34" s="31">
        <f t="shared" si="3"/>
        <v>305492117</v>
      </c>
      <c r="N34" s="31">
        <f t="shared" si="3"/>
        <v>305492117</v>
      </c>
      <c r="O34" s="31">
        <f t="shared" si="3"/>
        <v>236963013</v>
      </c>
      <c r="P34" s="31">
        <f t="shared" si="3"/>
        <v>210160750</v>
      </c>
      <c r="Q34" s="31">
        <f t="shared" si="3"/>
        <v>364024410</v>
      </c>
      <c r="R34" s="31">
        <f t="shared" si="3"/>
        <v>364024410</v>
      </c>
      <c r="S34" s="31">
        <f t="shared" si="3"/>
        <v>294602528</v>
      </c>
      <c r="T34" s="31">
        <f t="shared" si="3"/>
        <v>258214820</v>
      </c>
      <c r="U34" s="31">
        <f t="shared" si="3"/>
        <v>235107181</v>
      </c>
      <c r="V34" s="31">
        <f t="shared" si="3"/>
        <v>235107181</v>
      </c>
      <c r="W34" s="31">
        <f t="shared" si="3"/>
        <v>235107181</v>
      </c>
      <c r="X34" s="31">
        <f t="shared" si="3"/>
        <v>76182814</v>
      </c>
      <c r="Y34" s="31">
        <f t="shared" si="3"/>
        <v>158924367</v>
      </c>
      <c r="Z34" s="32">
        <f>+IF(X34&lt;&gt;0,+(Y34/X34)*100,0)</f>
        <v>208.60921073353893</v>
      </c>
      <c r="AA34" s="33">
        <f>SUM(AA29:AA33)</f>
        <v>76182814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2646232</v>
      </c>
      <c r="D37" s="18">
        <v>2646232</v>
      </c>
      <c r="E37" s="19"/>
      <c r="F37" s="20"/>
      <c r="G37" s="20">
        <v>2658892</v>
      </c>
      <c r="H37" s="20">
        <v>2646232</v>
      </c>
      <c r="I37" s="20">
        <v>2646232</v>
      </c>
      <c r="J37" s="20">
        <v>2646232</v>
      </c>
      <c r="K37" s="20">
        <v>2646232</v>
      </c>
      <c r="L37" s="20">
        <v>2646232</v>
      </c>
      <c r="M37" s="20">
        <v>2646232</v>
      </c>
      <c r="N37" s="20">
        <v>2646232</v>
      </c>
      <c r="O37" s="20">
        <v>2646232</v>
      </c>
      <c r="P37" s="20">
        <v>1953175</v>
      </c>
      <c r="Q37" s="20">
        <v>1953175</v>
      </c>
      <c r="R37" s="20">
        <v>1953175</v>
      </c>
      <c r="S37" s="20">
        <v>2834109</v>
      </c>
      <c r="T37" s="20">
        <v>2834109</v>
      </c>
      <c r="U37" s="20">
        <v>2834109</v>
      </c>
      <c r="V37" s="20">
        <v>2834109</v>
      </c>
      <c r="W37" s="20">
        <v>2834109</v>
      </c>
      <c r="X37" s="20"/>
      <c r="Y37" s="20">
        <v>2834109</v>
      </c>
      <c r="Z37" s="21"/>
      <c r="AA37" s="22"/>
    </row>
    <row r="38" spans="1:27" ht="13.5">
      <c r="A38" s="23" t="s">
        <v>58</v>
      </c>
      <c r="B38" s="17"/>
      <c r="C38" s="18">
        <v>23333716</v>
      </c>
      <c r="D38" s="18">
        <v>23333716</v>
      </c>
      <c r="E38" s="19">
        <v>19434630</v>
      </c>
      <c r="F38" s="20">
        <v>19434630</v>
      </c>
      <c r="G38" s="20">
        <v>23333716</v>
      </c>
      <c r="H38" s="20">
        <v>23333716</v>
      </c>
      <c r="I38" s="20">
        <v>23333716</v>
      </c>
      <c r="J38" s="20">
        <v>23333716</v>
      </c>
      <c r="K38" s="20">
        <v>23333716</v>
      </c>
      <c r="L38" s="20">
        <v>23333716</v>
      </c>
      <c r="M38" s="20">
        <v>23333716</v>
      </c>
      <c r="N38" s="20">
        <v>23333716</v>
      </c>
      <c r="O38" s="20">
        <v>23333716</v>
      </c>
      <c r="P38" s="20">
        <v>23333716</v>
      </c>
      <c r="Q38" s="20">
        <v>23333716</v>
      </c>
      <c r="R38" s="20">
        <v>23333716</v>
      </c>
      <c r="S38" s="20">
        <v>23333716</v>
      </c>
      <c r="T38" s="20">
        <v>23333716</v>
      </c>
      <c r="U38" s="20">
        <v>23333716</v>
      </c>
      <c r="V38" s="20">
        <v>23333716</v>
      </c>
      <c r="W38" s="20">
        <v>23333716</v>
      </c>
      <c r="X38" s="20">
        <v>19434630</v>
      </c>
      <c r="Y38" s="20">
        <v>3899086</v>
      </c>
      <c r="Z38" s="21">
        <v>20.06</v>
      </c>
      <c r="AA38" s="22">
        <v>19434630</v>
      </c>
    </row>
    <row r="39" spans="1:27" ht="13.5">
      <c r="A39" s="27" t="s">
        <v>61</v>
      </c>
      <c r="B39" s="35"/>
      <c r="C39" s="29">
        <f aca="true" t="shared" si="4" ref="C39:Y39">SUM(C37:C38)</f>
        <v>25979948</v>
      </c>
      <c r="D39" s="29">
        <f>SUM(D37:D38)</f>
        <v>25979948</v>
      </c>
      <c r="E39" s="36">
        <f t="shared" si="4"/>
        <v>19434630</v>
      </c>
      <c r="F39" s="37">
        <f t="shared" si="4"/>
        <v>19434630</v>
      </c>
      <c r="G39" s="37">
        <f t="shared" si="4"/>
        <v>25992608</v>
      </c>
      <c r="H39" s="37">
        <f t="shared" si="4"/>
        <v>25979948</v>
      </c>
      <c r="I39" s="37">
        <f t="shared" si="4"/>
        <v>25979948</v>
      </c>
      <c r="J39" s="37">
        <f t="shared" si="4"/>
        <v>25979948</v>
      </c>
      <c r="K39" s="37">
        <f t="shared" si="4"/>
        <v>25979948</v>
      </c>
      <c r="L39" s="37">
        <f t="shared" si="4"/>
        <v>25979948</v>
      </c>
      <c r="M39" s="37">
        <f t="shared" si="4"/>
        <v>25979948</v>
      </c>
      <c r="N39" s="37">
        <f t="shared" si="4"/>
        <v>25979948</v>
      </c>
      <c r="O39" s="37">
        <f t="shared" si="4"/>
        <v>25979948</v>
      </c>
      <c r="P39" s="37">
        <f t="shared" si="4"/>
        <v>25286891</v>
      </c>
      <c r="Q39" s="37">
        <f t="shared" si="4"/>
        <v>25286891</v>
      </c>
      <c r="R39" s="37">
        <f t="shared" si="4"/>
        <v>25286891</v>
      </c>
      <c r="S39" s="37">
        <f t="shared" si="4"/>
        <v>26167825</v>
      </c>
      <c r="T39" s="37">
        <f t="shared" si="4"/>
        <v>26167825</v>
      </c>
      <c r="U39" s="37">
        <f t="shared" si="4"/>
        <v>26167825</v>
      </c>
      <c r="V39" s="37">
        <f t="shared" si="4"/>
        <v>26167825</v>
      </c>
      <c r="W39" s="37">
        <f t="shared" si="4"/>
        <v>26167825</v>
      </c>
      <c r="X39" s="37">
        <f t="shared" si="4"/>
        <v>19434630</v>
      </c>
      <c r="Y39" s="37">
        <f t="shared" si="4"/>
        <v>6733195</v>
      </c>
      <c r="Z39" s="38">
        <f>+IF(X39&lt;&gt;0,+(Y39/X39)*100,0)</f>
        <v>34.645346991427154</v>
      </c>
      <c r="AA39" s="39">
        <f>SUM(AA37:AA38)</f>
        <v>19434630</v>
      </c>
    </row>
    <row r="40" spans="1:27" ht="13.5">
      <c r="A40" s="27" t="s">
        <v>62</v>
      </c>
      <c r="B40" s="28"/>
      <c r="C40" s="29">
        <f aca="true" t="shared" si="5" ref="C40:Y40">+C34+C39</f>
        <v>285577098</v>
      </c>
      <c r="D40" s="29">
        <f>+D34+D39</f>
        <v>285577098</v>
      </c>
      <c r="E40" s="30">
        <f t="shared" si="5"/>
        <v>95617444</v>
      </c>
      <c r="F40" s="31">
        <f t="shared" si="5"/>
        <v>95617444</v>
      </c>
      <c r="G40" s="31">
        <f t="shared" si="5"/>
        <v>295540588</v>
      </c>
      <c r="H40" s="31">
        <f t="shared" si="5"/>
        <v>301681594</v>
      </c>
      <c r="I40" s="31">
        <f t="shared" si="5"/>
        <v>283364087</v>
      </c>
      <c r="J40" s="31">
        <f t="shared" si="5"/>
        <v>283364087</v>
      </c>
      <c r="K40" s="31">
        <f t="shared" si="5"/>
        <v>311465909</v>
      </c>
      <c r="L40" s="31">
        <f t="shared" si="5"/>
        <v>331185875</v>
      </c>
      <c r="M40" s="31">
        <f t="shared" si="5"/>
        <v>331472065</v>
      </c>
      <c r="N40" s="31">
        <f t="shared" si="5"/>
        <v>331472065</v>
      </c>
      <c r="O40" s="31">
        <f t="shared" si="5"/>
        <v>262942961</v>
      </c>
      <c r="P40" s="31">
        <f t="shared" si="5"/>
        <v>235447641</v>
      </c>
      <c r="Q40" s="31">
        <f t="shared" si="5"/>
        <v>389311301</v>
      </c>
      <c r="R40" s="31">
        <f t="shared" si="5"/>
        <v>389311301</v>
      </c>
      <c r="S40" s="31">
        <f t="shared" si="5"/>
        <v>320770353</v>
      </c>
      <c r="T40" s="31">
        <f t="shared" si="5"/>
        <v>284382645</v>
      </c>
      <c r="U40" s="31">
        <f t="shared" si="5"/>
        <v>261275006</v>
      </c>
      <c r="V40" s="31">
        <f t="shared" si="5"/>
        <v>261275006</v>
      </c>
      <c r="W40" s="31">
        <f t="shared" si="5"/>
        <v>261275006</v>
      </c>
      <c r="X40" s="31">
        <f t="shared" si="5"/>
        <v>95617444</v>
      </c>
      <c r="Y40" s="31">
        <f t="shared" si="5"/>
        <v>165657562</v>
      </c>
      <c r="Z40" s="32">
        <f>+IF(X40&lt;&gt;0,+(Y40/X40)*100,0)</f>
        <v>173.25035586602795</v>
      </c>
      <c r="AA40" s="33">
        <f>+AA34+AA39</f>
        <v>95617444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1557749432</v>
      </c>
      <c r="D42" s="43">
        <f>+D25-D40</f>
        <v>1557749432</v>
      </c>
      <c r="E42" s="44">
        <f t="shared" si="6"/>
        <v>1953857771</v>
      </c>
      <c r="F42" s="45">
        <f t="shared" si="6"/>
        <v>1812010292</v>
      </c>
      <c r="G42" s="45">
        <f t="shared" si="6"/>
        <v>1864427041</v>
      </c>
      <c r="H42" s="45">
        <f t="shared" si="6"/>
        <v>1649159360</v>
      </c>
      <c r="I42" s="45">
        <f t="shared" si="6"/>
        <v>1628418316</v>
      </c>
      <c r="J42" s="45">
        <f t="shared" si="6"/>
        <v>1628418316</v>
      </c>
      <c r="K42" s="45">
        <f t="shared" si="6"/>
        <v>1566305947</v>
      </c>
      <c r="L42" s="45">
        <f t="shared" si="6"/>
        <v>1743710868</v>
      </c>
      <c r="M42" s="45">
        <f t="shared" si="6"/>
        <v>1705427347</v>
      </c>
      <c r="N42" s="45">
        <f t="shared" si="6"/>
        <v>1705427347</v>
      </c>
      <c r="O42" s="45">
        <f t="shared" si="6"/>
        <v>1725399906</v>
      </c>
      <c r="P42" s="45">
        <f t="shared" si="6"/>
        <v>1717720685</v>
      </c>
      <c r="Q42" s="45">
        <f t="shared" si="6"/>
        <v>1832763472</v>
      </c>
      <c r="R42" s="45">
        <f t="shared" si="6"/>
        <v>1832763472</v>
      </c>
      <c r="S42" s="45">
        <f t="shared" si="6"/>
        <v>1815679809</v>
      </c>
      <c r="T42" s="45">
        <f t="shared" si="6"/>
        <v>1846754329</v>
      </c>
      <c r="U42" s="45">
        <f t="shared" si="6"/>
        <v>1816309088</v>
      </c>
      <c r="V42" s="45">
        <f t="shared" si="6"/>
        <v>1816309088</v>
      </c>
      <c r="W42" s="45">
        <f t="shared" si="6"/>
        <v>1816309088</v>
      </c>
      <c r="X42" s="45">
        <f t="shared" si="6"/>
        <v>1812010292</v>
      </c>
      <c r="Y42" s="45">
        <f t="shared" si="6"/>
        <v>4298796</v>
      </c>
      <c r="Z42" s="46">
        <f>+IF(X42&lt;&gt;0,+(Y42/X42)*100,0)</f>
        <v>0.23723904985413846</v>
      </c>
      <c r="AA42" s="47">
        <f>+AA25-AA40</f>
        <v>1812010292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1557749432</v>
      </c>
      <c r="D45" s="18">
        <v>1557749432</v>
      </c>
      <c r="E45" s="19">
        <v>1951869773</v>
      </c>
      <c r="F45" s="20">
        <v>1812010290</v>
      </c>
      <c r="G45" s="20">
        <v>1862439042</v>
      </c>
      <c r="H45" s="20">
        <v>1647171362</v>
      </c>
      <c r="I45" s="20">
        <v>1626430317</v>
      </c>
      <c r="J45" s="20">
        <v>1626430317</v>
      </c>
      <c r="K45" s="20">
        <v>1564317949</v>
      </c>
      <c r="L45" s="20">
        <v>1743710867</v>
      </c>
      <c r="M45" s="20">
        <v>1705427347</v>
      </c>
      <c r="N45" s="20">
        <v>1705427347</v>
      </c>
      <c r="O45" s="20">
        <v>1725399907</v>
      </c>
      <c r="P45" s="20">
        <v>1717720686</v>
      </c>
      <c r="Q45" s="20">
        <v>1832763471</v>
      </c>
      <c r="R45" s="20">
        <v>1832763471</v>
      </c>
      <c r="S45" s="20">
        <v>1815679809</v>
      </c>
      <c r="T45" s="20">
        <v>1846754328</v>
      </c>
      <c r="U45" s="20">
        <v>1816309088</v>
      </c>
      <c r="V45" s="20">
        <v>1816309088</v>
      </c>
      <c r="W45" s="20">
        <v>1816309088</v>
      </c>
      <c r="X45" s="20">
        <v>1812010290</v>
      </c>
      <c r="Y45" s="20">
        <v>4298798</v>
      </c>
      <c r="Z45" s="48">
        <v>0.24</v>
      </c>
      <c r="AA45" s="22">
        <v>1812010290</v>
      </c>
    </row>
    <row r="46" spans="1:27" ht="13.5">
      <c r="A46" s="23" t="s">
        <v>67</v>
      </c>
      <c r="B46" s="17"/>
      <c r="C46" s="18"/>
      <c r="D46" s="18"/>
      <c r="E46" s="19">
        <v>1987998</v>
      </c>
      <c r="F46" s="20"/>
      <c r="G46" s="20">
        <v>1987998</v>
      </c>
      <c r="H46" s="20">
        <v>1987998</v>
      </c>
      <c r="I46" s="20">
        <v>1987998</v>
      </c>
      <c r="J46" s="20">
        <v>1987998</v>
      </c>
      <c r="K46" s="20">
        <v>1987998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1557749432</v>
      </c>
      <c r="D48" s="51">
        <f>SUM(D45:D47)</f>
        <v>1557749432</v>
      </c>
      <c r="E48" s="52">
        <f t="shared" si="7"/>
        <v>1953857771</v>
      </c>
      <c r="F48" s="53">
        <f t="shared" si="7"/>
        <v>1812010290</v>
      </c>
      <c r="G48" s="53">
        <f t="shared" si="7"/>
        <v>1864427040</v>
      </c>
      <c r="H48" s="53">
        <f t="shared" si="7"/>
        <v>1649159360</v>
      </c>
      <c r="I48" s="53">
        <f t="shared" si="7"/>
        <v>1628418315</v>
      </c>
      <c r="J48" s="53">
        <f t="shared" si="7"/>
        <v>1628418315</v>
      </c>
      <c r="K48" s="53">
        <f t="shared" si="7"/>
        <v>1566305947</v>
      </c>
      <c r="L48" s="53">
        <f t="shared" si="7"/>
        <v>1743710867</v>
      </c>
      <c r="M48" s="53">
        <f t="shared" si="7"/>
        <v>1705427347</v>
      </c>
      <c r="N48" s="53">
        <f t="shared" si="7"/>
        <v>1705427347</v>
      </c>
      <c r="O48" s="53">
        <f t="shared" si="7"/>
        <v>1725399907</v>
      </c>
      <c r="P48" s="53">
        <f t="shared" si="7"/>
        <v>1717720686</v>
      </c>
      <c r="Q48" s="53">
        <f t="shared" si="7"/>
        <v>1832763471</v>
      </c>
      <c r="R48" s="53">
        <f t="shared" si="7"/>
        <v>1832763471</v>
      </c>
      <c r="S48" s="53">
        <f t="shared" si="7"/>
        <v>1815679809</v>
      </c>
      <c r="T48" s="53">
        <f t="shared" si="7"/>
        <v>1846754328</v>
      </c>
      <c r="U48" s="53">
        <f t="shared" si="7"/>
        <v>1816309088</v>
      </c>
      <c r="V48" s="53">
        <f t="shared" si="7"/>
        <v>1816309088</v>
      </c>
      <c r="W48" s="53">
        <f t="shared" si="7"/>
        <v>1816309088</v>
      </c>
      <c r="X48" s="53">
        <f t="shared" si="7"/>
        <v>1812010290</v>
      </c>
      <c r="Y48" s="53">
        <f t="shared" si="7"/>
        <v>4298798</v>
      </c>
      <c r="Z48" s="54">
        <f>+IF(X48&lt;&gt;0,+(Y48/X48)*100,0)</f>
        <v>0.23723916049063937</v>
      </c>
      <c r="AA48" s="55">
        <f>SUM(AA45:AA47)</f>
        <v>1812010290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35246865</v>
      </c>
      <c r="D6" s="18">
        <v>35246865</v>
      </c>
      <c r="E6" s="19">
        <v>5769000</v>
      </c>
      <c r="F6" s="20">
        <v>10769000</v>
      </c>
      <c r="G6" s="20">
        <v>1468973</v>
      </c>
      <c r="H6" s="20">
        <v>1313744</v>
      </c>
      <c r="I6" s="20">
        <v>-1432746</v>
      </c>
      <c r="J6" s="20">
        <v>-1432746</v>
      </c>
      <c r="K6" s="20">
        <v>222557</v>
      </c>
      <c r="L6" s="20">
        <v>56906573</v>
      </c>
      <c r="M6" s="20">
        <v>23438604</v>
      </c>
      <c r="N6" s="20">
        <v>23438604</v>
      </c>
      <c r="O6" s="20">
        <v>9763387</v>
      </c>
      <c r="P6" s="20">
        <v>1160950</v>
      </c>
      <c r="Q6" s="20">
        <v>54159808</v>
      </c>
      <c r="R6" s="20">
        <v>54159808</v>
      </c>
      <c r="S6" s="20">
        <v>28172890</v>
      </c>
      <c r="T6" s="20">
        <v>24042583</v>
      </c>
      <c r="U6" s="20">
        <v>822828</v>
      </c>
      <c r="V6" s="20">
        <v>822828</v>
      </c>
      <c r="W6" s="20">
        <v>822828</v>
      </c>
      <c r="X6" s="20">
        <v>10769000</v>
      </c>
      <c r="Y6" s="20">
        <v>-9946172</v>
      </c>
      <c r="Z6" s="21">
        <v>-92.36</v>
      </c>
      <c r="AA6" s="22">
        <v>10769000</v>
      </c>
    </row>
    <row r="7" spans="1:27" ht="13.5">
      <c r="A7" s="23" t="s">
        <v>34</v>
      </c>
      <c r="B7" s="17"/>
      <c r="C7" s="18"/>
      <c r="D7" s="18"/>
      <c r="E7" s="19">
        <v>15000000</v>
      </c>
      <c r="F7" s="20">
        <v>50752000</v>
      </c>
      <c r="G7" s="20">
        <v>82677327</v>
      </c>
      <c r="H7" s="20">
        <v>83098796</v>
      </c>
      <c r="I7" s="20">
        <v>68811540</v>
      </c>
      <c r="J7" s="20">
        <v>68811540</v>
      </c>
      <c r="K7" s="20">
        <v>49072479</v>
      </c>
      <c r="L7" s="20">
        <v>33462345</v>
      </c>
      <c r="M7" s="20">
        <v>33463241</v>
      </c>
      <c r="N7" s="20">
        <v>33463241</v>
      </c>
      <c r="O7" s="20">
        <v>46974415</v>
      </c>
      <c r="P7" s="20">
        <v>37186576</v>
      </c>
      <c r="Q7" s="20">
        <v>47350913</v>
      </c>
      <c r="R7" s="20">
        <v>47350913</v>
      </c>
      <c r="S7" s="20">
        <v>47597229</v>
      </c>
      <c r="T7" s="20">
        <v>27620391</v>
      </c>
      <c r="U7" s="20">
        <v>23744536</v>
      </c>
      <c r="V7" s="20">
        <v>23744536</v>
      </c>
      <c r="W7" s="20">
        <v>23744536</v>
      </c>
      <c r="X7" s="20">
        <v>50752000</v>
      </c>
      <c r="Y7" s="20">
        <v>-27007464</v>
      </c>
      <c r="Z7" s="21">
        <v>-53.21</v>
      </c>
      <c r="AA7" s="22">
        <v>50752000</v>
      </c>
    </row>
    <row r="8" spans="1:27" ht="13.5">
      <c r="A8" s="23" t="s">
        <v>35</v>
      </c>
      <c r="B8" s="17"/>
      <c r="C8" s="18">
        <v>20229206</v>
      </c>
      <c r="D8" s="18">
        <v>20229206</v>
      </c>
      <c r="E8" s="19">
        <v>30000000</v>
      </c>
      <c r="F8" s="20">
        <v>30000000</v>
      </c>
      <c r="G8" s="20">
        <v>9260610</v>
      </c>
      <c r="H8" s="20">
        <v>22309119</v>
      </c>
      <c r="I8" s="20">
        <v>22376932</v>
      </c>
      <c r="J8" s="20">
        <v>22376932</v>
      </c>
      <c r="K8" s="20">
        <v>22331613</v>
      </c>
      <c r="L8" s="20">
        <v>22537253</v>
      </c>
      <c r="M8" s="20">
        <v>22515555</v>
      </c>
      <c r="N8" s="20">
        <v>22515555</v>
      </c>
      <c r="O8" s="20">
        <v>22491015</v>
      </c>
      <c r="P8" s="20">
        <v>22554107</v>
      </c>
      <c r="Q8" s="20">
        <v>22663990</v>
      </c>
      <c r="R8" s="20">
        <v>22663990</v>
      </c>
      <c r="S8" s="20">
        <v>45584000</v>
      </c>
      <c r="T8" s="20">
        <v>22781604</v>
      </c>
      <c r="U8" s="20">
        <v>23008767</v>
      </c>
      <c r="V8" s="20">
        <v>23008767</v>
      </c>
      <c r="W8" s="20">
        <v>23008767</v>
      </c>
      <c r="X8" s="20">
        <v>30000000</v>
      </c>
      <c r="Y8" s="20">
        <v>-6991233</v>
      </c>
      <c r="Z8" s="21">
        <v>-23.3</v>
      </c>
      <c r="AA8" s="22">
        <v>30000000</v>
      </c>
    </row>
    <row r="9" spans="1:27" ht="13.5">
      <c r="A9" s="23" t="s">
        <v>36</v>
      </c>
      <c r="B9" s="17"/>
      <c r="C9" s="18">
        <v>32853720</v>
      </c>
      <c r="D9" s="18">
        <v>32853720</v>
      </c>
      <c r="E9" s="19">
        <v>16500000</v>
      </c>
      <c r="F9" s="20">
        <v>16500000</v>
      </c>
      <c r="G9" s="20">
        <v>51452610</v>
      </c>
      <c r="H9" s="20">
        <v>46205832</v>
      </c>
      <c r="I9" s="20">
        <v>49340590</v>
      </c>
      <c r="J9" s="20">
        <v>49340590</v>
      </c>
      <c r="K9" s="20">
        <v>52117784</v>
      </c>
      <c r="L9" s="20">
        <v>54863899</v>
      </c>
      <c r="M9" s="20">
        <v>60748452</v>
      </c>
      <c r="N9" s="20">
        <v>60748452</v>
      </c>
      <c r="O9" s="20">
        <v>62016749</v>
      </c>
      <c r="P9" s="20">
        <v>63371765</v>
      </c>
      <c r="Q9" s="20">
        <v>58505246</v>
      </c>
      <c r="R9" s="20">
        <v>58505246</v>
      </c>
      <c r="S9" s="20">
        <v>8414211</v>
      </c>
      <c r="T9" s="20">
        <v>55706527</v>
      </c>
      <c r="U9" s="20">
        <v>57380462</v>
      </c>
      <c r="V9" s="20">
        <v>57380462</v>
      </c>
      <c r="W9" s="20">
        <v>57380462</v>
      </c>
      <c r="X9" s="20">
        <v>16500000</v>
      </c>
      <c r="Y9" s="20">
        <v>40880462</v>
      </c>
      <c r="Z9" s="21">
        <v>247.76</v>
      </c>
      <c r="AA9" s="22">
        <v>16500000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2287835</v>
      </c>
      <c r="D11" s="18">
        <v>2287835</v>
      </c>
      <c r="E11" s="19">
        <v>5000000</v>
      </c>
      <c r="F11" s="20">
        <v>2300000</v>
      </c>
      <c r="G11" s="20">
        <v>2263267</v>
      </c>
      <c r="H11" s="20">
        <v>2419634</v>
      </c>
      <c r="I11" s="20">
        <v>2259569</v>
      </c>
      <c r="J11" s="20">
        <v>2259569</v>
      </c>
      <c r="K11" s="20">
        <v>2247195</v>
      </c>
      <c r="L11" s="20">
        <v>2255541</v>
      </c>
      <c r="M11" s="20">
        <v>2665584</v>
      </c>
      <c r="N11" s="20">
        <v>2665584</v>
      </c>
      <c r="O11" s="20">
        <v>2394099</v>
      </c>
      <c r="P11" s="20">
        <v>2268775</v>
      </c>
      <c r="Q11" s="20">
        <v>2364864</v>
      </c>
      <c r="R11" s="20">
        <v>2364864</v>
      </c>
      <c r="S11" s="20">
        <v>2574419</v>
      </c>
      <c r="T11" s="20">
        <v>2750302</v>
      </c>
      <c r="U11" s="20">
        <v>2635642</v>
      </c>
      <c r="V11" s="20">
        <v>2635642</v>
      </c>
      <c r="W11" s="20">
        <v>2635642</v>
      </c>
      <c r="X11" s="20">
        <v>2300000</v>
      </c>
      <c r="Y11" s="20">
        <v>335642</v>
      </c>
      <c r="Z11" s="21">
        <v>14.59</v>
      </c>
      <c r="AA11" s="22">
        <v>2300000</v>
      </c>
    </row>
    <row r="12" spans="1:27" ht="13.5">
      <c r="A12" s="27" t="s">
        <v>39</v>
      </c>
      <c r="B12" s="28"/>
      <c r="C12" s="29">
        <f aca="true" t="shared" si="0" ref="C12:Y12">SUM(C6:C11)</f>
        <v>90617626</v>
      </c>
      <c r="D12" s="29">
        <f>SUM(D6:D11)</f>
        <v>90617626</v>
      </c>
      <c r="E12" s="30">
        <f t="shared" si="0"/>
        <v>72269000</v>
      </c>
      <c r="F12" s="31">
        <f t="shared" si="0"/>
        <v>110321000</v>
      </c>
      <c r="G12" s="31">
        <f t="shared" si="0"/>
        <v>147122787</v>
      </c>
      <c r="H12" s="31">
        <f t="shared" si="0"/>
        <v>155347125</v>
      </c>
      <c r="I12" s="31">
        <f t="shared" si="0"/>
        <v>141355885</v>
      </c>
      <c r="J12" s="31">
        <f t="shared" si="0"/>
        <v>141355885</v>
      </c>
      <c r="K12" s="31">
        <f t="shared" si="0"/>
        <v>125991628</v>
      </c>
      <c r="L12" s="31">
        <f t="shared" si="0"/>
        <v>170025611</v>
      </c>
      <c r="M12" s="31">
        <f t="shared" si="0"/>
        <v>142831436</v>
      </c>
      <c r="N12" s="31">
        <f t="shared" si="0"/>
        <v>142831436</v>
      </c>
      <c r="O12" s="31">
        <f t="shared" si="0"/>
        <v>143639665</v>
      </c>
      <c r="P12" s="31">
        <f t="shared" si="0"/>
        <v>126542173</v>
      </c>
      <c r="Q12" s="31">
        <f t="shared" si="0"/>
        <v>185044821</v>
      </c>
      <c r="R12" s="31">
        <f t="shared" si="0"/>
        <v>185044821</v>
      </c>
      <c r="S12" s="31">
        <f t="shared" si="0"/>
        <v>132342749</v>
      </c>
      <c r="T12" s="31">
        <f t="shared" si="0"/>
        <v>132901407</v>
      </c>
      <c r="U12" s="31">
        <f t="shared" si="0"/>
        <v>107592235</v>
      </c>
      <c r="V12" s="31">
        <f t="shared" si="0"/>
        <v>107592235</v>
      </c>
      <c r="W12" s="31">
        <f t="shared" si="0"/>
        <v>107592235</v>
      </c>
      <c r="X12" s="31">
        <f t="shared" si="0"/>
        <v>110321000</v>
      </c>
      <c r="Y12" s="31">
        <f t="shared" si="0"/>
        <v>-2728765</v>
      </c>
      <c r="Z12" s="32">
        <f>+IF(X12&lt;&gt;0,+(Y12/X12)*100,0)</f>
        <v>-2.473477397775582</v>
      </c>
      <c r="AA12" s="33">
        <f>SUM(AA6:AA11)</f>
        <v>110321000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85382000</v>
      </c>
      <c r="D17" s="18">
        <v>85382000</v>
      </c>
      <c r="E17" s="19">
        <v>220000000</v>
      </c>
      <c r="F17" s="20">
        <v>87382000</v>
      </c>
      <c r="G17" s="20">
        <v>80617000</v>
      </c>
      <c r="H17" s="20">
        <v>85382000</v>
      </c>
      <c r="I17" s="20">
        <v>85382000</v>
      </c>
      <c r="J17" s="20">
        <v>85382000</v>
      </c>
      <c r="K17" s="20">
        <v>85382000</v>
      </c>
      <c r="L17" s="20">
        <v>85382000</v>
      </c>
      <c r="M17" s="20">
        <v>85382000</v>
      </c>
      <c r="N17" s="20">
        <v>85382000</v>
      </c>
      <c r="O17" s="20">
        <v>85382000</v>
      </c>
      <c r="P17" s="20">
        <v>85382000</v>
      </c>
      <c r="Q17" s="20">
        <v>85382000</v>
      </c>
      <c r="R17" s="20">
        <v>85382000</v>
      </c>
      <c r="S17" s="20">
        <v>85382000</v>
      </c>
      <c r="T17" s="20">
        <v>85382000</v>
      </c>
      <c r="U17" s="20">
        <v>85382000</v>
      </c>
      <c r="V17" s="20">
        <v>85382000</v>
      </c>
      <c r="W17" s="20">
        <v>85382000</v>
      </c>
      <c r="X17" s="20">
        <v>87382000</v>
      </c>
      <c r="Y17" s="20">
        <v>-2000000</v>
      </c>
      <c r="Z17" s="21">
        <v>-2.29</v>
      </c>
      <c r="AA17" s="22">
        <v>87382000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694406600</v>
      </c>
      <c r="D19" s="18">
        <v>694406600</v>
      </c>
      <c r="E19" s="19">
        <v>830228812</v>
      </c>
      <c r="F19" s="20">
        <v>771574020</v>
      </c>
      <c r="G19" s="20">
        <v>689084517</v>
      </c>
      <c r="H19" s="20">
        <v>694842152</v>
      </c>
      <c r="I19" s="20">
        <v>696451550</v>
      </c>
      <c r="J19" s="20">
        <v>696451550</v>
      </c>
      <c r="K19" s="20">
        <v>700285434</v>
      </c>
      <c r="L19" s="20">
        <v>704379652</v>
      </c>
      <c r="M19" s="20">
        <v>713087847</v>
      </c>
      <c r="N19" s="20">
        <v>713087847</v>
      </c>
      <c r="O19" s="20">
        <v>724182923</v>
      </c>
      <c r="P19" s="20">
        <v>731597714</v>
      </c>
      <c r="Q19" s="20">
        <v>739757989</v>
      </c>
      <c r="R19" s="20">
        <v>739757989</v>
      </c>
      <c r="S19" s="20">
        <v>745600611</v>
      </c>
      <c r="T19" s="20">
        <v>755763841</v>
      </c>
      <c r="U19" s="20">
        <v>760666404</v>
      </c>
      <c r="V19" s="20">
        <v>760666404</v>
      </c>
      <c r="W19" s="20">
        <v>760666404</v>
      </c>
      <c r="X19" s="20">
        <v>771574020</v>
      </c>
      <c r="Y19" s="20">
        <v>-10907616</v>
      </c>
      <c r="Z19" s="21">
        <v>-1.41</v>
      </c>
      <c r="AA19" s="22">
        <v>771574020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>
        <v>18000</v>
      </c>
      <c r="F21" s="20"/>
      <c r="G21" s="20">
        <v>11643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22674253</v>
      </c>
      <c r="D22" s="18">
        <v>22674253</v>
      </c>
      <c r="E22" s="19">
        <v>27000000</v>
      </c>
      <c r="F22" s="20"/>
      <c r="G22" s="20">
        <v>22674253</v>
      </c>
      <c r="H22" s="20">
        <v>22674253</v>
      </c>
      <c r="I22" s="20">
        <v>22674253</v>
      </c>
      <c r="J22" s="20">
        <v>22674253</v>
      </c>
      <c r="K22" s="20">
        <v>22674253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11035935</v>
      </c>
      <c r="D23" s="18">
        <v>11035935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813498788</v>
      </c>
      <c r="D24" s="29">
        <f>SUM(D15:D23)</f>
        <v>813498788</v>
      </c>
      <c r="E24" s="36">
        <f t="shared" si="1"/>
        <v>1077246812</v>
      </c>
      <c r="F24" s="37">
        <f t="shared" si="1"/>
        <v>858956020</v>
      </c>
      <c r="G24" s="37">
        <f t="shared" si="1"/>
        <v>792387413</v>
      </c>
      <c r="H24" s="37">
        <f t="shared" si="1"/>
        <v>802898405</v>
      </c>
      <c r="I24" s="37">
        <f t="shared" si="1"/>
        <v>804507803</v>
      </c>
      <c r="J24" s="37">
        <f t="shared" si="1"/>
        <v>804507803</v>
      </c>
      <c r="K24" s="37">
        <f t="shared" si="1"/>
        <v>808341687</v>
      </c>
      <c r="L24" s="37">
        <f t="shared" si="1"/>
        <v>789761652</v>
      </c>
      <c r="M24" s="37">
        <f t="shared" si="1"/>
        <v>798469847</v>
      </c>
      <c r="N24" s="37">
        <f t="shared" si="1"/>
        <v>798469847</v>
      </c>
      <c r="O24" s="37">
        <f t="shared" si="1"/>
        <v>809564923</v>
      </c>
      <c r="P24" s="37">
        <f t="shared" si="1"/>
        <v>816979714</v>
      </c>
      <c r="Q24" s="37">
        <f t="shared" si="1"/>
        <v>825139989</v>
      </c>
      <c r="R24" s="37">
        <f t="shared" si="1"/>
        <v>825139989</v>
      </c>
      <c r="S24" s="37">
        <f t="shared" si="1"/>
        <v>830982611</v>
      </c>
      <c r="T24" s="37">
        <f t="shared" si="1"/>
        <v>841145841</v>
      </c>
      <c r="U24" s="37">
        <f t="shared" si="1"/>
        <v>846048404</v>
      </c>
      <c r="V24" s="37">
        <f t="shared" si="1"/>
        <v>846048404</v>
      </c>
      <c r="W24" s="37">
        <f t="shared" si="1"/>
        <v>846048404</v>
      </c>
      <c r="X24" s="37">
        <f t="shared" si="1"/>
        <v>858956020</v>
      </c>
      <c r="Y24" s="37">
        <f t="shared" si="1"/>
        <v>-12907616</v>
      </c>
      <c r="Z24" s="38">
        <f>+IF(X24&lt;&gt;0,+(Y24/X24)*100,0)</f>
        <v>-1.5027097662113131</v>
      </c>
      <c r="AA24" s="39">
        <f>SUM(AA15:AA23)</f>
        <v>858956020</v>
      </c>
    </row>
    <row r="25" spans="1:27" ht="13.5">
      <c r="A25" s="27" t="s">
        <v>51</v>
      </c>
      <c r="B25" s="28"/>
      <c r="C25" s="29">
        <f aca="true" t="shared" si="2" ref="C25:Y25">+C12+C24</f>
        <v>904116414</v>
      </c>
      <c r="D25" s="29">
        <f>+D12+D24</f>
        <v>904116414</v>
      </c>
      <c r="E25" s="30">
        <f t="shared" si="2"/>
        <v>1149515812</v>
      </c>
      <c r="F25" s="31">
        <f t="shared" si="2"/>
        <v>969277020</v>
      </c>
      <c r="G25" s="31">
        <f t="shared" si="2"/>
        <v>939510200</v>
      </c>
      <c r="H25" s="31">
        <f t="shared" si="2"/>
        <v>958245530</v>
      </c>
      <c r="I25" s="31">
        <f t="shared" si="2"/>
        <v>945863688</v>
      </c>
      <c r="J25" s="31">
        <f t="shared" si="2"/>
        <v>945863688</v>
      </c>
      <c r="K25" s="31">
        <f t="shared" si="2"/>
        <v>934333315</v>
      </c>
      <c r="L25" s="31">
        <f t="shared" si="2"/>
        <v>959787263</v>
      </c>
      <c r="M25" s="31">
        <f t="shared" si="2"/>
        <v>941301283</v>
      </c>
      <c r="N25" s="31">
        <f t="shared" si="2"/>
        <v>941301283</v>
      </c>
      <c r="O25" s="31">
        <f t="shared" si="2"/>
        <v>953204588</v>
      </c>
      <c r="P25" s="31">
        <f t="shared" si="2"/>
        <v>943521887</v>
      </c>
      <c r="Q25" s="31">
        <f t="shared" si="2"/>
        <v>1010184810</v>
      </c>
      <c r="R25" s="31">
        <f t="shared" si="2"/>
        <v>1010184810</v>
      </c>
      <c r="S25" s="31">
        <f t="shared" si="2"/>
        <v>963325360</v>
      </c>
      <c r="T25" s="31">
        <f t="shared" si="2"/>
        <v>974047248</v>
      </c>
      <c r="U25" s="31">
        <f t="shared" si="2"/>
        <v>953640639</v>
      </c>
      <c r="V25" s="31">
        <f t="shared" si="2"/>
        <v>953640639</v>
      </c>
      <c r="W25" s="31">
        <f t="shared" si="2"/>
        <v>953640639</v>
      </c>
      <c r="X25" s="31">
        <f t="shared" si="2"/>
        <v>969277020</v>
      </c>
      <c r="Y25" s="31">
        <f t="shared" si="2"/>
        <v>-15636381</v>
      </c>
      <c r="Z25" s="32">
        <f>+IF(X25&lt;&gt;0,+(Y25/X25)*100,0)</f>
        <v>-1.613200424374035</v>
      </c>
      <c r="AA25" s="33">
        <f>+AA12+AA24</f>
        <v>969277020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4211319</v>
      </c>
      <c r="D31" s="18">
        <v>4211319</v>
      </c>
      <c r="E31" s="19">
        <v>5000000</v>
      </c>
      <c r="F31" s="20">
        <v>3307181</v>
      </c>
      <c r="G31" s="20">
        <v>3310091</v>
      </c>
      <c r="H31" s="20">
        <v>3195702</v>
      </c>
      <c r="I31" s="20">
        <v>3190467</v>
      </c>
      <c r="J31" s="20">
        <v>3190467</v>
      </c>
      <c r="K31" s="20">
        <v>3214355</v>
      </c>
      <c r="L31" s="20">
        <v>3210369</v>
      </c>
      <c r="M31" s="20">
        <v>3220437</v>
      </c>
      <c r="N31" s="20">
        <v>3220437</v>
      </c>
      <c r="O31" s="20">
        <v>3223933</v>
      </c>
      <c r="P31" s="20">
        <v>3240702</v>
      </c>
      <c r="Q31" s="20">
        <v>3246819</v>
      </c>
      <c r="R31" s="20">
        <v>3246819</v>
      </c>
      <c r="S31" s="20">
        <v>3198981</v>
      </c>
      <c r="T31" s="20">
        <v>3197338</v>
      </c>
      <c r="U31" s="20">
        <v>5531346</v>
      </c>
      <c r="V31" s="20">
        <v>5531346</v>
      </c>
      <c r="W31" s="20">
        <v>5531346</v>
      </c>
      <c r="X31" s="20">
        <v>3307181</v>
      </c>
      <c r="Y31" s="20">
        <v>2224165</v>
      </c>
      <c r="Z31" s="21">
        <v>67.25</v>
      </c>
      <c r="AA31" s="22">
        <v>3307181</v>
      </c>
    </row>
    <row r="32" spans="1:27" ht="13.5">
      <c r="A32" s="23" t="s">
        <v>57</v>
      </c>
      <c r="B32" s="17"/>
      <c r="C32" s="18">
        <v>42917204</v>
      </c>
      <c r="D32" s="18">
        <v>42917204</v>
      </c>
      <c r="E32" s="19">
        <v>38000000</v>
      </c>
      <c r="F32" s="20">
        <v>38000000</v>
      </c>
      <c r="G32" s="20">
        <v>70708274</v>
      </c>
      <c r="H32" s="20">
        <v>94914261</v>
      </c>
      <c r="I32" s="20">
        <v>95407999</v>
      </c>
      <c r="J32" s="20">
        <v>95407999</v>
      </c>
      <c r="K32" s="20">
        <v>92095579</v>
      </c>
      <c r="L32" s="20">
        <v>88577605</v>
      </c>
      <c r="M32" s="20">
        <v>90417414</v>
      </c>
      <c r="N32" s="20">
        <v>90417414</v>
      </c>
      <c r="O32" s="20">
        <v>111684216</v>
      </c>
      <c r="P32" s="20">
        <v>92887223</v>
      </c>
      <c r="Q32" s="20">
        <v>115969372</v>
      </c>
      <c r="R32" s="20">
        <v>115969372</v>
      </c>
      <c r="S32" s="20">
        <v>104502655</v>
      </c>
      <c r="T32" s="20">
        <v>96821929</v>
      </c>
      <c r="U32" s="20">
        <v>91209884</v>
      </c>
      <c r="V32" s="20">
        <v>91209884</v>
      </c>
      <c r="W32" s="20">
        <v>91209884</v>
      </c>
      <c r="X32" s="20">
        <v>38000000</v>
      </c>
      <c r="Y32" s="20">
        <v>53209884</v>
      </c>
      <c r="Z32" s="21">
        <v>140.03</v>
      </c>
      <c r="AA32" s="22">
        <v>38000000</v>
      </c>
    </row>
    <row r="33" spans="1:27" ht="13.5">
      <c r="A33" s="23" t="s">
        <v>58</v>
      </c>
      <c r="B33" s="17"/>
      <c r="C33" s="18">
        <v>35049483</v>
      </c>
      <c r="D33" s="18">
        <v>35049483</v>
      </c>
      <c r="E33" s="19"/>
      <c r="F33" s="20">
        <v>40000000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40000000</v>
      </c>
      <c r="Y33" s="20">
        <v>-40000000</v>
      </c>
      <c r="Z33" s="21">
        <v>-100</v>
      </c>
      <c r="AA33" s="22">
        <v>40000000</v>
      </c>
    </row>
    <row r="34" spans="1:27" ht="13.5">
      <c r="A34" s="27" t="s">
        <v>59</v>
      </c>
      <c r="B34" s="28"/>
      <c r="C34" s="29">
        <f aca="true" t="shared" si="3" ref="C34:Y34">SUM(C29:C33)</f>
        <v>82178006</v>
      </c>
      <c r="D34" s="29">
        <f>SUM(D29:D33)</f>
        <v>82178006</v>
      </c>
      <c r="E34" s="30">
        <f t="shared" si="3"/>
        <v>43000000</v>
      </c>
      <c r="F34" s="31">
        <f t="shared" si="3"/>
        <v>81307181</v>
      </c>
      <c r="G34" s="31">
        <f t="shared" si="3"/>
        <v>74018365</v>
      </c>
      <c r="H34" s="31">
        <f t="shared" si="3"/>
        <v>98109963</v>
      </c>
      <c r="I34" s="31">
        <f t="shared" si="3"/>
        <v>98598466</v>
      </c>
      <c r="J34" s="31">
        <f t="shared" si="3"/>
        <v>98598466</v>
      </c>
      <c r="K34" s="31">
        <f t="shared" si="3"/>
        <v>95309934</v>
      </c>
      <c r="L34" s="31">
        <f t="shared" si="3"/>
        <v>91787974</v>
      </c>
      <c r="M34" s="31">
        <f t="shared" si="3"/>
        <v>93637851</v>
      </c>
      <c r="N34" s="31">
        <f t="shared" si="3"/>
        <v>93637851</v>
      </c>
      <c r="O34" s="31">
        <f t="shared" si="3"/>
        <v>114908149</v>
      </c>
      <c r="P34" s="31">
        <f t="shared" si="3"/>
        <v>96127925</v>
      </c>
      <c r="Q34" s="31">
        <f t="shared" si="3"/>
        <v>119216191</v>
      </c>
      <c r="R34" s="31">
        <f t="shared" si="3"/>
        <v>119216191</v>
      </c>
      <c r="S34" s="31">
        <f t="shared" si="3"/>
        <v>107701636</v>
      </c>
      <c r="T34" s="31">
        <f t="shared" si="3"/>
        <v>100019267</v>
      </c>
      <c r="U34" s="31">
        <f t="shared" si="3"/>
        <v>96741230</v>
      </c>
      <c r="V34" s="31">
        <f t="shared" si="3"/>
        <v>96741230</v>
      </c>
      <c r="W34" s="31">
        <f t="shared" si="3"/>
        <v>96741230</v>
      </c>
      <c r="X34" s="31">
        <f t="shared" si="3"/>
        <v>81307181</v>
      </c>
      <c r="Y34" s="31">
        <f t="shared" si="3"/>
        <v>15434049</v>
      </c>
      <c r="Z34" s="32">
        <f>+IF(X34&lt;&gt;0,+(Y34/X34)*100,0)</f>
        <v>18.982393449355968</v>
      </c>
      <c r="AA34" s="33">
        <f>SUM(AA29:AA33)</f>
        <v>81307181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34693365</v>
      </c>
      <c r="D38" s="18">
        <v>34693365</v>
      </c>
      <c r="E38" s="19">
        <v>40000000</v>
      </c>
      <c r="F38" s="20"/>
      <c r="G38" s="20">
        <v>27077179</v>
      </c>
      <c r="H38" s="20">
        <v>30512382</v>
      </c>
      <c r="I38" s="20">
        <v>30512382</v>
      </c>
      <c r="J38" s="20">
        <v>30512382</v>
      </c>
      <c r="K38" s="20">
        <v>30512382</v>
      </c>
      <c r="L38" s="20">
        <v>30512382</v>
      </c>
      <c r="M38" s="20">
        <v>30512382</v>
      </c>
      <c r="N38" s="20">
        <v>30512382</v>
      </c>
      <c r="O38" s="20">
        <v>30512382</v>
      </c>
      <c r="P38" s="20">
        <v>30512382</v>
      </c>
      <c r="Q38" s="20">
        <v>30512382</v>
      </c>
      <c r="R38" s="20">
        <v>30512382</v>
      </c>
      <c r="S38" s="20">
        <v>30512382</v>
      </c>
      <c r="T38" s="20">
        <v>30512382</v>
      </c>
      <c r="U38" s="20">
        <v>30512382</v>
      </c>
      <c r="V38" s="20">
        <v>30512382</v>
      </c>
      <c r="W38" s="20">
        <v>30512382</v>
      </c>
      <c r="X38" s="20"/>
      <c r="Y38" s="20">
        <v>30512382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34693365</v>
      </c>
      <c r="D39" s="29">
        <f>SUM(D37:D38)</f>
        <v>34693365</v>
      </c>
      <c r="E39" s="36">
        <f t="shared" si="4"/>
        <v>40000000</v>
      </c>
      <c r="F39" s="37">
        <f t="shared" si="4"/>
        <v>0</v>
      </c>
      <c r="G39" s="37">
        <f t="shared" si="4"/>
        <v>27077179</v>
      </c>
      <c r="H39" s="37">
        <f t="shared" si="4"/>
        <v>30512382</v>
      </c>
      <c r="I39" s="37">
        <f t="shared" si="4"/>
        <v>30512382</v>
      </c>
      <c r="J39" s="37">
        <f t="shared" si="4"/>
        <v>30512382</v>
      </c>
      <c r="K39" s="37">
        <f t="shared" si="4"/>
        <v>30512382</v>
      </c>
      <c r="L39" s="37">
        <f t="shared" si="4"/>
        <v>30512382</v>
      </c>
      <c r="M39" s="37">
        <f t="shared" si="4"/>
        <v>30512382</v>
      </c>
      <c r="N39" s="37">
        <f t="shared" si="4"/>
        <v>30512382</v>
      </c>
      <c r="O39" s="37">
        <f t="shared" si="4"/>
        <v>30512382</v>
      </c>
      <c r="P39" s="37">
        <f t="shared" si="4"/>
        <v>30512382</v>
      </c>
      <c r="Q39" s="37">
        <f t="shared" si="4"/>
        <v>30512382</v>
      </c>
      <c r="R39" s="37">
        <f t="shared" si="4"/>
        <v>30512382</v>
      </c>
      <c r="S39" s="37">
        <f t="shared" si="4"/>
        <v>30512382</v>
      </c>
      <c r="T39" s="37">
        <f t="shared" si="4"/>
        <v>30512382</v>
      </c>
      <c r="U39" s="37">
        <f t="shared" si="4"/>
        <v>30512382</v>
      </c>
      <c r="V39" s="37">
        <f t="shared" si="4"/>
        <v>30512382</v>
      </c>
      <c r="W39" s="37">
        <f t="shared" si="4"/>
        <v>30512382</v>
      </c>
      <c r="X39" s="37">
        <f t="shared" si="4"/>
        <v>0</v>
      </c>
      <c r="Y39" s="37">
        <f t="shared" si="4"/>
        <v>30512382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116871371</v>
      </c>
      <c r="D40" s="29">
        <f>+D34+D39</f>
        <v>116871371</v>
      </c>
      <c r="E40" s="30">
        <f t="shared" si="5"/>
        <v>83000000</v>
      </c>
      <c r="F40" s="31">
        <f t="shared" si="5"/>
        <v>81307181</v>
      </c>
      <c r="G40" s="31">
        <f t="shared" si="5"/>
        <v>101095544</v>
      </c>
      <c r="H40" s="31">
        <f t="shared" si="5"/>
        <v>128622345</v>
      </c>
      <c r="I40" s="31">
        <f t="shared" si="5"/>
        <v>129110848</v>
      </c>
      <c r="J40" s="31">
        <f t="shared" si="5"/>
        <v>129110848</v>
      </c>
      <c r="K40" s="31">
        <f t="shared" si="5"/>
        <v>125822316</v>
      </c>
      <c r="L40" s="31">
        <f t="shared" si="5"/>
        <v>122300356</v>
      </c>
      <c r="M40" s="31">
        <f t="shared" si="5"/>
        <v>124150233</v>
      </c>
      <c r="N40" s="31">
        <f t="shared" si="5"/>
        <v>124150233</v>
      </c>
      <c r="O40" s="31">
        <f t="shared" si="5"/>
        <v>145420531</v>
      </c>
      <c r="P40" s="31">
        <f t="shared" si="5"/>
        <v>126640307</v>
      </c>
      <c r="Q40" s="31">
        <f t="shared" si="5"/>
        <v>149728573</v>
      </c>
      <c r="R40" s="31">
        <f t="shared" si="5"/>
        <v>149728573</v>
      </c>
      <c r="S40" s="31">
        <f t="shared" si="5"/>
        <v>138214018</v>
      </c>
      <c r="T40" s="31">
        <f t="shared" si="5"/>
        <v>130531649</v>
      </c>
      <c r="U40" s="31">
        <f t="shared" si="5"/>
        <v>127253612</v>
      </c>
      <c r="V40" s="31">
        <f t="shared" si="5"/>
        <v>127253612</v>
      </c>
      <c r="W40" s="31">
        <f t="shared" si="5"/>
        <v>127253612</v>
      </c>
      <c r="X40" s="31">
        <f t="shared" si="5"/>
        <v>81307181</v>
      </c>
      <c r="Y40" s="31">
        <f t="shared" si="5"/>
        <v>45946431</v>
      </c>
      <c r="Z40" s="32">
        <f>+IF(X40&lt;&gt;0,+(Y40/X40)*100,0)</f>
        <v>56.509683935543165</v>
      </c>
      <c r="AA40" s="33">
        <f>+AA34+AA39</f>
        <v>81307181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787245043</v>
      </c>
      <c r="D42" s="43">
        <f>+D25-D40</f>
        <v>787245043</v>
      </c>
      <c r="E42" s="44">
        <f t="shared" si="6"/>
        <v>1066515812</v>
      </c>
      <c r="F42" s="45">
        <f t="shared" si="6"/>
        <v>887969839</v>
      </c>
      <c r="G42" s="45">
        <f t="shared" si="6"/>
        <v>838414656</v>
      </c>
      <c r="H42" s="45">
        <f t="shared" si="6"/>
        <v>829623185</v>
      </c>
      <c r="I42" s="45">
        <f t="shared" si="6"/>
        <v>816752840</v>
      </c>
      <c r="J42" s="45">
        <f t="shared" si="6"/>
        <v>816752840</v>
      </c>
      <c r="K42" s="45">
        <f t="shared" si="6"/>
        <v>808510999</v>
      </c>
      <c r="L42" s="45">
        <f t="shared" si="6"/>
        <v>837486907</v>
      </c>
      <c r="M42" s="45">
        <f t="shared" si="6"/>
        <v>817151050</v>
      </c>
      <c r="N42" s="45">
        <f t="shared" si="6"/>
        <v>817151050</v>
      </c>
      <c r="O42" s="45">
        <f t="shared" si="6"/>
        <v>807784057</v>
      </c>
      <c r="P42" s="45">
        <f t="shared" si="6"/>
        <v>816881580</v>
      </c>
      <c r="Q42" s="45">
        <f t="shared" si="6"/>
        <v>860456237</v>
      </c>
      <c r="R42" s="45">
        <f t="shared" si="6"/>
        <v>860456237</v>
      </c>
      <c r="S42" s="45">
        <f t="shared" si="6"/>
        <v>825111342</v>
      </c>
      <c r="T42" s="45">
        <f t="shared" si="6"/>
        <v>843515599</v>
      </c>
      <c r="U42" s="45">
        <f t="shared" si="6"/>
        <v>826387027</v>
      </c>
      <c r="V42" s="45">
        <f t="shared" si="6"/>
        <v>826387027</v>
      </c>
      <c r="W42" s="45">
        <f t="shared" si="6"/>
        <v>826387027</v>
      </c>
      <c r="X42" s="45">
        <f t="shared" si="6"/>
        <v>887969839</v>
      </c>
      <c r="Y42" s="45">
        <f t="shared" si="6"/>
        <v>-61582812</v>
      </c>
      <c r="Z42" s="46">
        <f>+IF(X42&lt;&gt;0,+(Y42/X42)*100,0)</f>
        <v>-6.935236907297703</v>
      </c>
      <c r="AA42" s="47">
        <f>+AA25-AA40</f>
        <v>887969839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787245043</v>
      </c>
      <c r="D45" s="18">
        <v>787245043</v>
      </c>
      <c r="E45" s="19">
        <v>1066515812</v>
      </c>
      <c r="F45" s="20">
        <v>887969839</v>
      </c>
      <c r="G45" s="20">
        <v>838414656</v>
      </c>
      <c r="H45" s="20">
        <v>829623185</v>
      </c>
      <c r="I45" s="20">
        <v>816752840</v>
      </c>
      <c r="J45" s="20">
        <v>816752840</v>
      </c>
      <c r="K45" s="20">
        <v>808510999</v>
      </c>
      <c r="L45" s="20">
        <v>837486908</v>
      </c>
      <c r="M45" s="20">
        <v>817151050</v>
      </c>
      <c r="N45" s="20">
        <v>817151050</v>
      </c>
      <c r="O45" s="20">
        <v>807784057</v>
      </c>
      <c r="P45" s="20">
        <v>816881580</v>
      </c>
      <c r="Q45" s="20">
        <v>860456236</v>
      </c>
      <c r="R45" s="20">
        <v>860456236</v>
      </c>
      <c r="S45" s="20">
        <v>825111341</v>
      </c>
      <c r="T45" s="20">
        <v>843515599</v>
      </c>
      <c r="U45" s="20">
        <v>826387027</v>
      </c>
      <c r="V45" s="20">
        <v>826387027</v>
      </c>
      <c r="W45" s="20">
        <v>826387027</v>
      </c>
      <c r="X45" s="20">
        <v>887969839</v>
      </c>
      <c r="Y45" s="20">
        <v>-61582812</v>
      </c>
      <c r="Z45" s="48">
        <v>-6.94</v>
      </c>
      <c r="AA45" s="22">
        <v>887969839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787245043</v>
      </c>
      <c r="D48" s="51">
        <f>SUM(D45:D47)</f>
        <v>787245043</v>
      </c>
      <c r="E48" s="52">
        <f t="shared" si="7"/>
        <v>1066515812</v>
      </c>
      <c r="F48" s="53">
        <f t="shared" si="7"/>
        <v>887969839</v>
      </c>
      <c r="G48" s="53">
        <f t="shared" si="7"/>
        <v>838414656</v>
      </c>
      <c r="H48" s="53">
        <f t="shared" si="7"/>
        <v>829623185</v>
      </c>
      <c r="I48" s="53">
        <f t="shared" si="7"/>
        <v>816752840</v>
      </c>
      <c r="J48" s="53">
        <f t="shared" si="7"/>
        <v>816752840</v>
      </c>
      <c r="K48" s="53">
        <f t="shared" si="7"/>
        <v>808510999</v>
      </c>
      <c r="L48" s="53">
        <f t="shared" si="7"/>
        <v>837486908</v>
      </c>
      <c r="M48" s="53">
        <f t="shared" si="7"/>
        <v>817151050</v>
      </c>
      <c r="N48" s="53">
        <f t="shared" si="7"/>
        <v>817151050</v>
      </c>
      <c r="O48" s="53">
        <f t="shared" si="7"/>
        <v>807784057</v>
      </c>
      <c r="P48" s="53">
        <f t="shared" si="7"/>
        <v>816881580</v>
      </c>
      <c r="Q48" s="53">
        <f t="shared" si="7"/>
        <v>860456236</v>
      </c>
      <c r="R48" s="53">
        <f t="shared" si="7"/>
        <v>860456236</v>
      </c>
      <c r="S48" s="53">
        <f t="shared" si="7"/>
        <v>825111341</v>
      </c>
      <c r="T48" s="53">
        <f t="shared" si="7"/>
        <v>843515599</v>
      </c>
      <c r="U48" s="53">
        <f t="shared" si="7"/>
        <v>826387027</v>
      </c>
      <c r="V48" s="53">
        <f t="shared" si="7"/>
        <v>826387027</v>
      </c>
      <c r="W48" s="53">
        <f t="shared" si="7"/>
        <v>826387027</v>
      </c>
      <c r="X48" s="53">
        <f t="shared" si="7"/>
        <v>887969839</v>
      </c>
      <c r="Y48" s="53">
        <f t="shared" si="7"/>
        <v>-61582812</v>
      </c>
      <c r="Z48" s="54">
        <f>+IF(X48&lt;&gt;0,+(Y48/X48)*100,0)</f>
        <v>-6.935236907297703</v>
      </c>
      <c r="AA48" s="55">
        <f>SUM(AA45:AA47)</f>
        <v>887969839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13000000</v>
      </c>
      <c r="F6" s="20">
        <v>34051308</v>
      </c>
      <c r="G6" s="20">
        <v>25476392</v>
      </c>
      <c r="H6" s="20">
        <v>40531607</v>
      </c>
      <c r="I6" s="20"/>
      <c r="J6" s="20"/>
      <c r="K6" s="20">
        <v>3483015</v>
      </c>
      <c r="L6" s="20">
        <v>14873179</v>
      </c>
      <c r="M6" s="20">
        <v>42510792</v>
      </c>
      <c r="N6" s="20">
        <v>42510792</v>
      </c>
      <c r="O6" s="20">
        <v>34635322</v>
      </c>
      <c r="P6" s="20"/>
      <c r="Q6" s="20"/>
      <c r="R6" s="20"/>
      <c r="S6" s="20"/>
      <c r="T6" s="20"/>
      <c r="U6" s="20"/>
      <c r="V6" s="20"/>
      <c r="W6" s="20"/>
      <c r="X6" s="20">
        <v>34051308</v>
      </c>
      <c r="Y6" s="20">
        <v>-34051308</v>
      </c>
      <c r="Z6" s="21">
        <v>-100</v>
      </c>
      <c r="AA6" s="22">
        <v>34051308</v>
      </c>
    </row>
    <row r="7" spans="1:27" ht="13.5">
      <c r="A7" s="23" t="s">
        <v>34</v>
      </c>
      <c r="B7" s="17"/>
      <c r="C7" s="18"/>
      <c r="D7" s="18"/>
      <c r="E7" s="19">
        <v>10000000</v>
      </c>
      <c r="F7" s="20">
        <v>10000000</v>
      </c>
      <c r="G7" s="20">
        <v>21293137</v>
      </c>
      <c r="H7" s="20">
        <v>21393506</v>
      </c>
      <c r="I7" s="20"/>
      <c r="J7" s="20"/>
      <c r="K7" s="20">
        <v>21592398</v>
      </c>
      <c r="L7" s="20">
        <v>21690895</v>
      </c>
      <c r="M7" s="20">
        <v>21793139</v>
      </c>
      <c r="N7" s="20">
        <v>21793139</v>
      </c>
      <c r="O7" s="20">
        <v>21895865</v>
      </c>
      <c r="P7" s="20"/>
      <c r="Q7" s="20"/>
      <c r="R7" s="20"/>
      <c r="S7" s="20"/>
      <c r="T7" s="20"/>
      <c r="U7" s="20"/>
      <c r="V7" s="20"/>
      <c r="W7" s="20"/>
      <c r="X7" s="20">
        <v>10000000</v>
      </c>
      <c r="Y7" s="20">
        <v>-10000000</v>
      </c>
      <c r="Z7" s="21">
        <v>-100</v>
      </c>
      <c r="AA7" s="22">
        <v>10000000</v>
      </c>
    </row>
    <row r="8" spans="1:27" ht="13.5">
      <c r="A8" s="23" t="s">
        <v>35</v>
      </c>
      <c r="B8" s="17"/>
      <c r="C8" s="18"/>
      <c r="D8" s="18"/>
      <c r="E8" s="19">
        <v>3000000</v>
      </c>
      <c r="F8" s="20">
        <v>2866958</v>
      </c>
      <c r="G8" s="20">
        <v>6151432</v>
      </c>
      <c r="H8" s="20">
        <v>6508551</v>
      </c>
      <c r="I8" s="20"/>
      <c r="J8" s="20"/>
      <c r="K8" s="20">
        <v>6972517</v>
      </c>
      <c r="L8" s="20">
        <v>6406586</v>
      </c>
      <c r="M8" s="20">
        <v>6309991</v>
      </c>
      <c r="N8" s="20">
        <v>6309991</v>
      </c>
      <c r="O8" s="20">
        <v>6288974</v>
      </c>
      <c r="P8" s="20"/>
      <c r="Q8" s="20"/>
      <c r="R8" s="20"/>
      <c r="S8" s="20"/>
      <c r="T8" s="20"/>
      <c r="U8" s="20"/>
      <c r="V8" s="20"/>
      <c r="W8" s="20"/>
      <c r="X8" s="20">
        <v>2866958</v>
      </c>
      <c r="Y8" s="20">
        <v>-2866958</v>
      </c>
      <c r="Z8" s="21">
        <v>-100</v>
      </c>
      <c r="AA8" s="22">
        <v>2866958</v>
      </c>
    </row>
    <row r="9" spans="1:27" ht="13.5">
      <c r="A9" s="23" t="s">
        <v>36</v>
      </c>
      <c r="B9" s="17"/>
      <c r="C9" s="18"/>
      <c r="D9" s="18"/>
      <c r="E9" s="19"/>
      <c r="F9" s="20">
        <v>8054400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8054400</v>
      </c>
      <c r="Y9" s="20">
        <v>-8054400</v>
      </c>
      <c r="Z9" s="21">
        <v>-100</v>
      </c>
      <c r="AA9" s="22">
        <v>8054400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>
        <v>709126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709126</v>
      </c>
      <c r="Y11" s="20">
        <v>-709126</v>
      </c>
      <c r="Z11" s="21">
        <v>-100</v>
      </c>
      <c r="AA11" s="22">
        <v>709126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26000000</v>
      </c>
      <c r="F12" s="31">
        <f t="shared" si="0"/>
        <v>55681792</v>
      </c>
      <c r="G12" s="31">
        <f t="shared" si="0"/>
        <v>52920961</v>
      </c>
      <c r="H12" s="31">
        <f t="shared" si="0"/>
        <v>68433664</v>
      </c>
      <c r="I12" s="31">
        <f t="shared" si="0"/>
        <v>0</v>
      </c>
      <c r="J12" s="31">
        <f t="shared" si="0"/>
        <v>0</v>
      </c>
      <c r="K12" s="31">
        <f t="shared" si="0"/>
        <v>32047930</v>
      </c>
      <c r="L12" s="31">
        <f t="shared" si="0"/>
        <v>42970660</v>
      </c>
      <c r="M12" s="31">
        <f t="shared" si="0"/>
        <v>70613922</v>
      </c>
      <c r="N12" s="31">
        <f t="shared" si="0"/>
        <v>70613922</v>
      </c>
      <c r="O12" s="31">
        <f t="shared" si="0"/>
        <v>62820161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55681792</v>
      </c>
      <c r="Y12" s="31">
        <f t="shared" si="0"/>
        <v>-55681792</v>
      </c>
      <c r="Z12" s="32">
        <f>+IF(X12&lt;&gt;0,+(Y12/X12)*100,0)</f>
        <v>-100</v>
      </c>
      <c r="AA12" s="33">
        <f>SUM(AA6:AA11)</f>
        <v>55681792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>
        <v>118061900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118061900</v>
      </c>
      <c r="Y17" s="20">
        <v>-118061900</v>
      </c>
      <c r="Z17" s="21">
        <v>-100</v>
      </c>
      <c r="AA17" s="22">
        <v>118061900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83807000</v>
      </c>
      <c r="F19" s="20">
        <v>84841074</v>
      </c>
      <c r="G19" s="20"/>
      <c r="H19" s="20"/>
      <c r="I19" s="20"/>
      <c r="J19" s="20"/>
      <c r="K19" s="20"/>
      <c r="L19" s="20"/>
      <c r="M19" s="20"/>
      <c r="N19" s="20"/>
      <c r="O19" s="20">
        <v>554561</v>
      </c>
      <c r="P19" s="20"/>
      <c r="Q19" s="20"/>
      <c r="R19" s="20"/>
      <c r="S19" s="20"/>
      <c r="T19" s="20"/>
      <c r="U19" s="20"/>
      <c r="V19" s="20"/>
      <c r="W19" s="20"/>
      <c r="X19" s="20">
        <v>84841074</v>
      </c>
      <c r="Y19" s="20">
        <v>-84841074</v>
      </c>
      <c r="Z19" s="21">
        <v>-100</v>
      </c>
      <c r="AA19" s="22">
        <v>84841074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>
        <v>408288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408288</v>
      </c>
      <c r="Y22" s="20">
        <v>-408288</v>
      </c>
      <c r="Z22" s="21">
        <v>-100</v>
      </c>
      <c r="AA22" s="22">
        <v>408288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83807000</v>
      </c>
      <c r="F24" s="37">
        <f t="shared" si="1"/>
        <v>203311262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554561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203311262</v>
      </c>
      <c r="Y24" s="37">
        <f t="shared" si="1"/>
        <v>-203311262</v>
      </c>
      <c r="Z24" s="38">
        <f>+IF(X24&lt;&gt;0,+(Y24/X24)*100,0)</f>
        <v>-100</v>
      </c>
      <c r="AA24" s="39">
        <f>SUM(AA15:AA23)</f>
        <v>203311262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109807000</v>
      </c>
      <c r="F25" s="31">
        <f t="shared" si="2"/>
        <v>258993054</v>
      </c>
      <c r="G25" s="31">
        <f t="shared" si="2"/>
        <v>52920961</v>
      </c>
      <c r="H25" s="31">
        <f t="shared" si="2"/>
        <v>68433664</v>
      </c>
      <c r="I25" s="31">
        <f t="shared" si="2"/>
        <v>0</v>
      </c>
      <c r="J25" s="31">
        <f t="shared" si="2"/>
        <v>0</v>
      </c>
      <c r="K25" s="31">
        <f t="shared" si="2"/>
        <v>32047930</v>
      </c>
      <c r="L25" s="31">
        <f t="shared" si="2"/>
        <v>42970660</v>
      </c>
      <c r="M25" s="31">
        <f t="shared" si="2"/>
        <v>70613922</v>
      </c>
      <c r="N25" s="31">
        <f t="shared" si="2"/>
        <v>70613922</v>
      </c>
      <c r="O25" s="31">
        <f t="shared" si="2"/>
        <v>63374722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258993054</v>
      </c>
      <c r="Y25" s="31">
        <f t="shared" si="2"/>
        <v>-258993054</v>
      </c>
      <c r="Z25" s="32">
        <f>+IF(X25&lt;&gt;0,+(Y25/X25)*100,0)</f>
        <v>-100</v>
      </c>
      <c r="AA25" s="33">
        <f>+AA12+AA24</f>
        <v>258993054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>
        <v>1773380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1773380</v>
      </c>
      <c r="Y31" s="20">
        <v>-1773380</v>
      </c>
      <c r="Z31" s="21">
        <v>-100</v>
      </c>
      <c r="AA31" s="22">
        <v>1773380</v>
      </c>
    </row>
    <row r="32" spans="1:27" ht="13.5">
      <c r="A32" s="23" t="s">
        <v>57</v>
      </c>
      <c r="B32" s="17"/>
      <c r="C32" s="18"/>
      <c r="D32" s="18"/>
      <c r="E32" s="19">
        <v>4000000</v>
      </c>
      <c r="F32" s="20">
        <v>36991939</v>
      </c>
      <c r="G32" s="20">
        <v>3536641</v>
      </c>
      <c r="H32" s="20">
        <v>3373492</v>
      </c>
      <c r="I32" s="20"/>
      <c r="J32" s="20"/>
      <c r="K32" s="20">
        <v>2340348</v>
      </c>
      <c r="L32" s="20">
        <v>1975005</v>
      </c>
      <c r="M32" s="20">
        <v>70759</v>
      </c>
      <c r="N32" s="20">
        <v>70759</v>
      </c>
      <c r="O32" s="20">
        <v>2097971</v>
      </c>
      <c r="P32" s="20"/>
      <c r="Q32" s="20"/>
      <c r="R32" s="20"/>
      <c r="S32" s="20"/>
      <c r="T32" s="20"/>
      <c r="U32" s="20"/>
      <c r="V32" s="20"/>
      <c r="W32" s="20"/>
      <c r="X32" s="20">
        <v>36991939</v>
      </c>
      <c r="Y32" s="20">
        <v>-36991939</v>
      </c>
      <c r="Z32" s="21">
        <v>-100</v>
      </c>
      <c r="AA32" s="22">
        <v>36991939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4000000</v>
      </c>
      <c r="F34" s="31">
        <f t="shared" si="3"/>
        <v>38765319</v>
      </c>
      <c r="G34" s="31">
        <f t="shared" si="3"/>
        <v>3536641</v>
      </c>
      <c r="H34" s="31">
        <f t="shared" si="3"/>
        <v>3373492</v>
      </c>
      <c r="I34" s="31">
        <f t="shared" si="3"/>
        <v>0</v>
      </c>
      <c r="J34" s="31">
        <f t="shared" si="3"/>
        <v>0</v>
      </c>
      <c r="K34" s="31">
        <f t="shared" si="3"/>
        <v>2340348</v>
      </c>
      <c r="L34" s="31">
        <f t="shared" si="3"/>
        <v>1975005</v>
      </c>
      <c r="M34" s="31">
        <f t="shared" si="3"/>
        <v>70759</v>
      </c>
      <c r="N34" s="31">
        <f t="shared" si="3"/>
        <v>70759</v>
      </c>
      <c r="O34" s="31">
        <f t="shared" si="3"/>
        <v>2097971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38765319</v>
      </c>
      <c r="Y34" s="31">
        <f t="shared" si="3"/>
        <v>-38765319</v>
      </c>
      <c r="Z34" s="32">
        <f>+IF(X34&lt;&gt;0,+(Y34/X34)*100,0)</f>
        <v>-100</v>
      </c>
      <c r="AA34" s="33">
        <f>SUM(AA29:AA33)</f>
        <v>38765319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>
        <v>220227735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220227735</v>
      </c>
      <c r="Y38" s="20">
        <v>-220227735</v>
      </c>
      <c r="Z38" s="21">
        <v>-100</v>
      </c>
      <c r="AA38" s="22">
        <v>220227735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220227735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220227735</v>
      </c>
      <c r="Y39" s="37">
        <f t="shared" si="4"/>
        <v>-220227735</v>
      </c>
      <c r="Z39" s="38">
        <f>+IF(X39&lt;&gt;0,+(Y39/X39)*100,0)</f>
        <v>-100</v>
      </c>
      <c r="AA39" s="39">
        <f>SUM(AA37:AA38)</f>
        <v>220227735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4000000</v>
      </c>
      <c r="F40" s="31">
        <f t="shared" si="5"/>
        <v>258993054</v>
      </c>
      <c r="G40" s="31">
        <f t="shared" si="5"/>
        <v>3536641</v>
      </c>
      <c r="H40" s="31">
        <f t="shared" si="5"/>
        <v>3373492</v>
      </c>
      <c r="I40" s="31">
        <f t="shared" si="5"/>
        <v>0</v>
      </c>
      <c r="J40" s="31">
        <f t="shared" si="5"/>
        <v>0</v>
      </c>
      <c r="K40" s="31">
        <f t="shared" si="5"/>
        <v>2340348</v>
      </c>
      <c r="L40" s="31">
        <f t="shared" si="5"/>
        <v>1975005</v>
      </c>
      <c r="M40" s="31">
        <f t="shared" si="5"/>
        <v>70759</v>
      </c>
      <c r="N40" s="31">
        <f t="shared" si="5"/>
        <v>70759</v>
      </c>
      <c r="O40" s="31">
        <f t="shared" si="5"/>
        <v>2097971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258993054</v>
      </c>
      <c r="Y40" s="31">
        <f t="shared" si="5"/>
        <v>-258993054</v>
      </c>
      <c r="Z40" s="32">
        <f>+IF(X40&lt;&gt;0,+(Y40/X40)*100,0)</f>
        <v>-100</v>
      </c>
      <c r="AA40" s="33">
        <f>+AA34+AA39</f>
        <v>258993054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105807000</v>
      </c>
      <c r="F42" s="45">
        <f t="shared" si="6"/>
        <v>0</v>
      </c>
      <c r="G42" s="45">
        <f t="shared" si="6"/>
        <v>49384320</v>
      </c>
      <c r="H42" s="45">
        <f t="shared" si="6"/>
        <v>65060172</v>
      </c>
      <c r="I42" s="45">
        <f t="shared" si="6"/>
        <v>0</v>
      </c>
      <c r="J42" s="45">
        <f t="shared" si="6"/>
        <v>0</v>
      </c>
      <c r="K42" s="45">
        <f t="shared" si="6"/>
        <v>29707582</v>
      </c>
      <c r="L42" s="45">
        <f t="shared" si="6"/>
        <v>40995655</v>
      </c>
      <c r="M42" s="45">
        <f t="shared" si="6"/>
        <v>70543163</v>
      </c>
      <c r="N42" s="45">
        <f t="shared" si="6"/>
        <v>70543163</v>
      </c>
      <c r="O42" s="45">
        <f t="shared" si="6"/>
        <v>61276751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0</v>
      </c>
      <c r="Y42" s="45">
        <f t="shared" si="6"/>
        <v>0</v>
      </c>
      <c r="Z42" s="46">
        <f>+IF(X42&lt;&gt;0,+(Y42/X42)*100,0)</f>
        <v>0</v>
      </c>
      <c r="AA42" s="47">
        <f>+AA25-AA40</f>
        <v>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105807000</v>
      </c>
      <c r="F45" s="20"/>
      <c r="G45" s="20">
        <v>37890610</v>
      </c>
      <c r="H45" s="20">
        <v>-2125245</v>
      </c>
      <c r="I45" s="20"/>
      <c r="J45" s="20"/>
      <c r="K45" s="20">
        <v>-3954227</v>
      </c>
      <c r="L45" s="20">
        <v>-4141827</v>
      </c>
      <c r="M45" s="20">
        <v>36390493</v>
      </c>
      <c r="N45" s="20">
        <v>36390493</v>
      </c>
      <c r="O45" s="20">
        <v>-5615369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/>
      <c r="AA45" s="22"/>
    </row>
    <row r="46" spans="1:27" ht="13.5">
      <c r="A46" s="23" t="s">
        <v>67</v>
      </c>
      <c r="B46" s="17"/>
      <c r="C46" s="18"/>
      <c r="D46" s="18"/>
      <c r="E46" s="19"/>
      <c r="F46" s="20"/>
      <c r="G46" s="20">
        <v>11493710</v>
      </c>
      <c r="H46" s="20">
        <v>67185417</v>
      </c>
      <c r="I46" s="20"/>
      <c r="J46" s="20"/>
      <c r="K46" s="20">
        <v>33661809</v>
      </c>
      <c r="L46" s="20">
        <v>45137482</v>
      </c>
      <c r="M46" s="20">
        <v>34152670</v>
      </c>
      <c r="N46" s="20">
        <v>34152670</v>
      </c>
      <c r="O46" s="20">
        <v>66892120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105807000</v>
      </c>
      <c r="F48" s="53">
        <f t="shared" si="7"/>
        <v>0</v>
      </c>
      <c r="G48" s="53">
        <f t="shared" si="7"/>
        <v>49384320</v>
      </c>
      <c r="H48" s="53">
        <f t="shared" si="7"/>
        <v>65060172</v>
      </c>
      <c r="I48" s="53">
        <f t="shared" si="7"/>
        <v>0</v>
      </c>
      <c r="J48" s="53">
        <f t="shared" si="7"/>
        <v>0</v>
      </c>
      <c r="K48" s="53">
        <f t="shared" si="7"/>
        <v>29707582</v>
      </c>
      <c r="L48" s="53">
        <f t="shared" si="7"/>
        <v>40995655</v>
      </c>
      <c r="M48" s="53">
        <f t="shared" si="7"/>
        <v>70543163</v>
      </c>
      <c r="N48" s="53">
        <f t="shared" si="7"/>
        <v>70543163</v>
      </c>
      <c r="O48" s="53">
        <f t="shared" si="7"/>
        <v>61276751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0</v>
      </c>
      <c r="Y48" s="53">
        <f t="shared" si="7"/>
        <v>0</v>
      </c>
      <c r="Z48" s="54">
        <f>+IF(X48&lt;&gt;0,+(Y48/X48)*100,0)</f>
        <v>0</v>
      </c>
      <c r="AA48" s="55">
        <f>SUM(AA45:AA47)</f>
        <v>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15488957</v>
      </c>
      <c r="D6" s="18">
        <v>15488957</v>
      </c>
      <c r="E6" s="19">
        <v>142000</v>
      </c>
      <c r="F6" s="20">
        <v>142000</v>
      </c>
      <c r="G6" s="20">
        <v>18215000</v>
      </c>
      <c r="H6" s="20">
        <v>23216049</v>
      </c>
      <c r="I6" s="20">
        <v>16988753</v>
      </c>
      <c r="J6" s="20">
        <v>16988753</v>
      </c>
      <c r="K6" s="20">
        <v>11015765</v>
      </c>
      <c r="L6" s="20">
        <v>22367870</v>
      </c>
      <c r="M6" s="20">
        <v>15407175</v>
      </c>
      <c r="N6" s="20">
        <v>15407175</v>
      </c>
      <c r="O6" s="20">
        <v>15407175</v>
      </c>
      <c r="P6" s="20"/>
      <c r="Q6" s="20"/>
      <c r="R6" s="20"/>
      <c r="S6" s="20">
        <v>16449072</v>
      </c>
      <c r="T6" s="20">
        <v>16449072</v>
      </c>
      <c r="U6" s="20">
        <v>16449072</v>
      </c>
      <c r="V6" s="20">
        <v>16449072</v>
      </c>
      <c r="W6" s="20">
        <v>16449072</v>
      </c>
      <c r="X6" s="20">
        <v>142000</v>
      </c>
      <c r="Y6" s="20">
        <v>16307072</v>
      </c>
      <c r="Z6" s="21">
        <v>11483.85</v>
      </c>
      <c r="AA6" s="22">
        <v>142000</v>
      </c>
    </row>
    <row r="7" spans="1:27" ht="13.5">
      <c r="A7" s="23" t="s">
        <v>34</v>
      </c>
      <c r="B7" s="17"/>
      <c r="C7" s="18"/>
      <c r="D7" s="18"/>
      <c r="E7" s="19">
        <v>8630000</v>
      </c>
      <c r="F7" s="20">
        <v>8630000</v>
      </c>
      <c r="G7" s="20">
        <v>12782600</v>
      </c>
      <c r="H7" s="20">
        <v>12791687</v>
      </c>
      <c r="I7" s="20">
        <v>12791687</v>
      </c>
      <c r="J7" s="20">
        <v>12791687</v>
      </c>
      <c r="K7" s="20">
        <v>12791687</v>
      </c>
      <c r="L7" s="20">
        <v>12791687</v>
      </c>
      <c r="M7" s="20">
        <v>22788443</v>
      </c>
      <c r="N7" s="20">
        <v>22788443</v>
      </c>
      <c r="O7" s="20">
        <v>22788443</v>
      </c>
      <c r="P7" s="20"/>
      <c r="Q7" s="20"/>
      <c r="R7" s="20"/>
      <c r="S7" s="20">
        <v>12734000</v>
      </c>
      <c r="T7" s="20">
        <v>12734000</v>
      </c>
      <c r="U7" s="20">
        <v>10734000</v>
      </c>
      <c r="V7" s="20">
        <v>10734000</v>
      </c>
      <c r="W7" s="20">
        <v>10734000</v>
      </c>
      <c r="X7" s="20">
        <v>8630000</v>
      </c>
      <c r="Y7" s="20">
        <v>2104000</v>
      </c>
      <c r="Z7" s="21">
        <v>24.38</v>
      </c>
      <c r="AA7" s="22">
        <v>8630000</v>
      </c>
    </row>
    <row r="8" spans="1:27" ht="13.5">
      <c r="A8" s="23" t="s">
        <v>35</v>
      </c>
      <c r="B8" s="17"/>
      <c r="C8" s="18">
        <v>8459441</v>
      </c>
      <c r="D8" s="18">
        <v>8459441</v>
      </c>
      <c r="E8" s="19">
        <v>3162000</v>
      </c>
      <c r="F8" s="20">
        <v>3162000</v>
      </c>
      <c r="G8" s="20">
        <v>9215000</v>
      </c>
      <c r="H8" s="20">
        <v>9215000</v>
      </c>
      <c r="I8" s="20">
        <v>9215000</v>
      </c>
      <c r="J8" s="20">
        <v>9215000</v>
      </c>
      <c r="K8" s="20">
        <v>20080718</v>
      </c>
      <c r="L8" s="20">
        <v>24445607</v>
      </c>
      <c r="M8" s="20">
        <v>25586052</v>
      </c>
      <c r="N8" s="20">
        <v>25586052</v>
      </c>
      <c r="O8" s="20">
        <v>25586052</v>
      </c>
      <c r="P8" s="20"/>
      <c r="Q8" s="20"/>
      <c r="R8" s="20"/>
      <c r="S8" s="20">
        <v>28971538</v>
      </c>
      <c r="T8" s="20">
        <v>28971538</v>
      </c>
      <c r="U8" s="20">
        <v>28971538</v>
      </c>
      <c r="V8" s="20">
        <v>28971538</v>
      </c>
      <c r="W8" s="20">
        <v>28971538</v>
      </c>
      <c r="X8" s="20">
        <v>3162000</v>
      </c>
      <c r="Y8" s="20">
        <v>25809538</v>
      </c>
      <c r="Z8" s="21">
        <v>816.24</v>
      </c>
      <c r="AA8" s="22">
        <v>3162000</v>
      </c>
    </row>
    <row r="9" spans="1:27" ht="13.5">
      <c r="A9" s="23" t="s">
        <v>36</v>
      </c>
      <c r="B9" s="17"/>
      <c r="C9" s="18"/>
      <c r="D9" s="18"/>
      <c r="E9" s="19">
        <v>56800</v>
      </c>
      <c r="F9" s="20">
        <v>56800</v>
      </c>
      <c r="G9" s="20">
        <v>2216000</v>
      </c>
      <c r="H9" s="20">
        <v>2216000</v>
      </c>
      <c r="I9" s="20">
        <v>2216000</v>
      </c>
      <c r="J9" s="20">
        <v>2216000</v>
      </c>
      <c r="K9" s="20">
        <v>127372</v>
      </c>
      <c r="L9" s="20">
        <v>127372</v>
      </c>
      <c r="M9" s="20">
        <v>127372</v>
      </c>
      <c r="N9" s="20">
        <v>127372</v>
      </c>
      <c r="O9" s="20">
        <v>127372</v>
      </c>
      <c r="P9" s="20"/>
      <c r="Q9" s="20"/>
      <c r="R9" s="20"/>
      <c r="S9" s="20">
        <v>127372</v>
      </c>
      <c r="T9" s="20">
        <v>127372</v>
      </c>
      <c r="U9" s="20">
        <v>127372</v>
      </c>
      <c r="V9" s="20">
        <v>127372</v>
      </c>
      <c r="W9" s="20">
        <v>127372</v>
      </c>
      <c r="X9" s="20">
        <v>56800</v>
      </c>
      <c r="Y9" s="20">
        <v>70572</v>
      </c>
      <c r="Z9" s="21">
        <v>124.25</v>
      </c>
      <c r="AA9" s="22">
        <v>56800</v>
      </c>
    </row>
    <row r="10" spans="1:27" ht="13.5">
      <c r="A10" s="23" t="s">
        <v>37</v>
      </c>
      <c r="B10" s="17"/>
      <c r="C10" s="18">
        <v>2403505</v>
      </c>
      <c r="D10" s="18">
        <v>2403505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193598</v>
      </c>
      <c r="D11" s="18">
        <v>193598</v>
      </c>
      <c r="E11" s="19">
        <v>168310</v>
      </c>
      <c r="F11" s="20">
        <v>168310</v>
      </c>
      <c r="G11" s="20"/>
      <c r="H11" s="20"/>
      <c r="I11" s="20">
        <v>151375</v>
      </c>
      <c r="J11" s="20">
        <v>151375</v>
      </c>
      <c r="K11" s="20">
        <v>151375</v>
      </c>
      <c r="L11" s="20">
        <v>151375</v>
      </c>
      <c r="M11" s="20">
        <v>151375</v>
      </c>
      <c r="N11" s="20">
        <v>151375</v>
      </c>
      <c r="O11" s="20">
        <v>151375</v>
      </c>
      <c r="P11" s="20"/>
      <c r="Q11" s="20"/>
      <c r="R11" s="20"/>
      <c r="S11" s="20">
        <v>151375</v>
      </c>
      <c r="T11" s="20">
        <v>151375</v>
      </c>
      <c r="U11" s="20">
        <v>651375</v>
      </c>
      <c r="V11" s="20">
        <v>651375</v>
      </c>
      <c r="W11" s="20">
        <v>651375</v>
      </c>
      <c r="X11" s="20">
        <v>168310</v>
      </c>
      <c r="Y11" s="20">
        <v>483065</v>
      </c>
      <c r="Z11" s="21">
        <v>287.01</v>
      </c>
      <c r="AA11" s="22">
        <v>168310</v>
      </c>
    </row>
    <row r="12" spans="1:27" ht="13.5">
      <c r="A12" s="27" t="s">
        <v>39</v>
      </c>
      <c r="B12" s="28"/>
      <c r="C12" s="29">
        <f aca="true" t="shared" si="0" ref="C12:Y12">SUM(C6:C11)</f>
        <v>26545501</v>
      </c>
      <c r="D12" s="29">
        <f>SUM(D6:D11)</f>
        <v>26545501</v>
      </c>
      <c r="E12" s="30">
        <f t="shared" si="0"/>
        <v>12159110</v>
      </c>
      <c r="F12" s="31">
        <f t="shared" si="0"/>
        <v>12159110</v>
      </c>
      <c r="G12" s="31">
        <f t="shared" si="0"/>
        <v>42428600</v>
      </c>
      <c r="H12" s="31">
        <f t="shared" si="0"/>
        <v>47438736</v>
      </c>
      <c r="I12" s="31">
        <f t="shared" si="0"/>
        <v>41362815</v>
      </c>
      <c r="J12" s="31">
        <f t="shared" si="0"/>
        <v>41362815</v>
      </c>
      <c r="K12" s="31">
        <f t="shared" si="0"/>
        <v>44166917</v>
      </c>
      <c r="L12" s="31">
        <f t="shared" si="0"/>
        <v>59883911</v>
      </c>
      <c r="M12" s="31">
        <f t="shared" si="0"/>
        <v>64060417</v>
      </c>
      <c r="N12" s="31">
        <f t="shared" si="0"/>
        <v>64060417</v>
      </c>
      <c r="O12" s="31">
        <f t="shared" si="0"/>
        <v>64060417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58433357</v>
      </c>
      <c r="T12" s="31">
        <f t="shared" si="0"/>
        <v>58433357</v>
      </c>
      <c r="U12" s="31">
        <f t="shared" si="0"/>
        <v>56933357</v>
      </c>
      <c r="V12" s="31">
        <f t="shared" si="0"/>
        <v>56933357</v>
      </c>
      <c r="W12" s="31">
        <f t="shared" si="0"/>
        <v>56933357</v>
      </c>
      <c r="X12" s="31">
        <f t="shared" si="0"/>
        <v>12159110</v>
      </c>
      <c r="Y12" s="31">
        <f t="shared" si="0"/>
        <v>44774247</v>
      </c>
      <c r="Z12" s="32">
        <f>+IF(X12&lt;&gt;0,+(Y12/X12)*100,0)</f>
        <v>368.23621959173</v>
      </c>
      <c r="AA12" s="33">
        <f>SUM(AA6:AA11)</f>
        <v>12159110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3378504</v>
      </c>
      <c r="D17" s="18">
        <v>3378504</v>
      </c>
      <c r="E17" s="19">
        <v>176000</v>
      </c>
      <c r="F17" s="20">
        <v>176000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176000</v>
      </c>
      <c r="Y17" s="20">
        <v>-176000</v>
      </c>
      <c r="Z17" s="21">
        <v>-100</v>
      </c>
      <c r="AA17" s="22">
        <v>176000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106841807</v>
      </c>
      <c r="D19" s="18">
        <v>106841807</v>
      </c>
      <c r="E19" s="19">
        <v>138463000</v>
      </c>
      <c r="F19" s="20">
        <v>138463000</v>
      </c>
      <c r="G19" s="20">
        <v>122630000</v>
      </c>
      <c r="H19" s="20">
        <v>117071640</v>
      </c>
      <c r="I19" s="20">
        <v>122715510</v>
      </c>
      <c r="J19" s="20">
        <v>122715510</v>
      </c>
      <c r="K19" s="20">
        <v>122630000</v>
      </c>
      <c r="L19" s="20">
        <v>122630000</v>
      </c>
      <c r="M19" s="20">
        <v>122630000</v>
      </c>
      <c r="N19" s="20">
        <v>122630000</v>
      </c>
      <c r="O19" s="20">
        <v>122630000</v>
      </c>
      <c r="P19" s="20"/>
      <c r="Q19" s="20"/>
      <c r="R19" s="20"/>
      <c r="S19" s="20">
        <v>122630000</v>
      </c>
      <c r="T19" s="20">
        <v>122630000</v>
      </c>
      <c r="U19" s="20">
        <v>125080000</v>
      </c>
      <c r="V19" s="20">
        <v>125080000</v>
      </c>
      <c r="W19" s="20">
        <v>125080000</v>
      </c>
      <c r="X19" s="20">
        <v>138463000</v>
      </c>
      <c r="Y19" s="20">
        <v>-13383000</v>
      </c>
      <c r="Z19" s="21">
        <v>-9.67</v>
      </c>
      <c r="AA19" s="22">
        <v>138463000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105000</v>
      </c>
      <c r="D23" s="18">
        <v>105000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110325311</v>
      </c>
      <c r="D24" s="29">
        <f>SUM(D15:D23)</f>
        <v>110325311</v>
      </c>
      <c r="E24" s="36">
        <f t="shared" si="1"/>
        <v>138639000</v>
      </c>
      <c r="F24" s="37">
        <f t="shared" si="1"/>
        <v>138639000</v>
      </c>
      <c r="G24" s="37">
        <f t="shared" si="1"/>
        <v>122630000</v>
      </c>
      <c r="H24" s="37">
        <f t="shared" si="1"/>
        <v>117071640</v>
      </c>
      <c r="I24" s="37">
        <f t="shared" si="1"/>
        <v>122715510</v>
      </c>
      <c r="J24" s="37">
        <f t="shared" si="1"/>
        <v>122715510</v>
      </c>
      <c r="K24" s="37">
        <f t="shared" si="1"/>
        <v>122630000</v>
      </c>
      <c r="L24" s="37">
        <f t="shared" si="1"/>
        <v>122630000</v>
      </c>
      <c r="M24" s="37">
        <f t="shared" si="1"/>
        <v>122630000</v>
      </c>
      <c r="N24" s="37">
        <f t="shared" si="1"/>
        <v>122630000</v>
      </c>
      <c r="O24" s="37">
        <f t="shared" si="1"/>
        <v>122630000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122630000</v>
      </c>
      <c r="T24" s="37">
        <f t="shared" si="1"/>
        <v>122630000</v>
      </c>
      <c r="U24" s="37">
        <f t="shared" si="1"/>
        <v>125080000</v>
      </c>
      <c r="V24" s="37">
        <f t="shared" si="1"/>
        <v>125080000</v>
      </c>
      <c r="W24" s="37">
        <f t="shared" si="1"/>
        <v>125080000</v>
      </c>
      <c r="X24" s="37">
        <f t="shared" si="1"/>
        <v>138639000</v>
      </c>
      <c r="Y24" s="37">
        <f t="shared" si="1"/>
        <v>-13559000</v>
      </c>
      <c r="Z24" s="38">
        <f>+IF(X24&lt;&gt;0,+(Y24/X24)*100,0)</f>
        <v>-9.780076313302894</v>
      </c>
      <c r="AA24" s="39">
        <f>SUM(AA15:AA23)</f>
        <v>138639000</v>
      </c>
    </row>
    <row r="25" spans="1:27" ht="13.5">
      <c r="A25" s="27" t="s">
        <v>51</v>
      </c>
      <c r="B25" s="28"/>
      <c r="C25" s="29">
        <f aca="true" t="shared" si="2" ref="C25:Y25">+C12+C24</f>
        <v>136870812</v>
      </c>
      <c r="D25" s="29">
        <f>+D12+D24</f>
        <v>136870812</v>
      </c>
      <c r="E25" s="30">
        <f t="shared" si="2"/>
        <v>150798110</v>
      </c>
      <c r="F25" s="31">
        <f t="shared" si="2"/>
        <v>150798110</v>
      </c>
      <c r="G25" s="31">
        <f t="shared" si="2"/>
        <v>165058600</v>
      </c>
      <c r="H25" s="31">
        <f t="shared" si="2"/>
        <v>164510376</v>
      </c>
      <c r="I25" s="31">
        <f t="shared" si="2"/>
        <v>164078325</v>
      </c>
      <c r="J25" s="31">
        <f t="shared" si="2"/>
        <v>164078325</v>
      </c>
      <c r="K25" s="31">
        <f t="shared" si="2"/>
        <v>166796917</v>
      </c>
      <c r="L25" s="31">
        <f t="shared" si="2"/>
        <v>182513911</v>
      </c>
      <c r="M25" s="31">
        <f t="shared" si="2"/>
        <v>186690417</v>
      </c>
      <c r="N25" s="31">
        <f t="shared" si="2"/>
        <v>186690417</v>
      </c>
      <c r="O25" s="31">
        <f t="shared" si="2"/>
        <v>186690417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181063357</v>
      </c>
      <c r="T25" s="31">
        <f t="shared" si="2"/>
        <v>181063357</v>
      </c>
      <c r="U25" s="31">
        <f t="shared" si="2"/>
        <v>182013357</v>
      </c>
      <c r="V25" s="31">
        <f t="shared" si="2"/>
        <v>182013357</v>
      </c>
      <c r="W25" s="31">
        <f t="shared" si="2"/>
        <v>182013357</v>
      </c>
      <c r="X25" s="31">
        <f t="shared" si="2"/>
        <v>150798110</v>
      </c>
      <c r="Y25" s="31">
        <f t="shared" si="2"/>
        <v>31215247</v>
      </c>
      <c r="Z25" s="32">
        <f>+IF(X25&lt;&gt;0,+(Y25/X25)*100,0)</f>
        <v>20.700025351776624</v>
      </c>
      <c r="AA25" s="33">
        <f>+AA12+AA24</f>
        <v>150798110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174560</v>
      </c>
      <c r="D30" s="18">
        <v>174560</v>
      </c>
      <c r="E30" s="19">
        <v>110000</v>
      </c>
      <c r="F30" s="20">
        <v>110000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110000</v>
      </c>
      <c r="Y30" s="20">
        <v>-110000</v>
      </c>
      <c r="Z30" s="21">
        <v>-100</v>
      </c>
      <c r="AA30" s="22">
        <v>110000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18082930</v>
      </c>
      <c r="D32" s="18">
        <v>18082930</v>
      </c>
      <c r="E32" s="19">
        <v>6990700</v>
      </c>
      <c r="F32" s="20">
        <v>6990700</v>
      </c>
      <c r="G32" s="20">
        <v>962000</v>
      </c>
      <c r="H32" s="20">
        <v>413776</v>
      </c>
      <c r="I32" s="20">
        <v>181725</v>
      </c>
      <c r="J32" s="20">
        <v>181725</v>
      </c>
      <c r="K32" s="20">
        <v>519126</v>
      </c>
      <c r="L32" s="20">
        <v>285000</v>
      </c>
      <c r="M32" s="20">
        <v>1285000</v>
      </c>
      <c r="N32" s="20">
        <v>1285000</v>
      </c>
      <c r="O32" s="20">
        <v>1285000</v>
      </c>
      <c r="P32" s="20"/>
      <c r="Q32" s="20"/>
      <c r="R32" s="20"/>
      <c r="S32" s="20">
        <v>876300</v>
      </c>
      <c r="T32" s="20">
        <v>876300</v>
      </c>
      <c r="U32" s="20">
        <v>2876300</v>
      </c>
      <c r="V32" s="20">
        <v>2876300</v>
      </c>
      <c r="W32" s="20">
        <v>2876300</v>
      </c>
      <c r="X32" s="20">
        <v>6990700</v>
      </c>
      <c r="Y32" s="20">
        <v>-4114400</v>
      </c>
      <c r="Z32" s="21">
        <v>-58.86</v>
      </c>
      <c r="AA32" s="22">
        <v>6990700</v>
      </c>
    </row>
    <row r="33" spans="1:27" ht="13.5">
      <c r="A33" s="23" t="s">
        <v>58</v>
      </c>
      <c r="B33" s="17"/>
      <c r="C33" s="18">
        <v>346579</v>
      </c>
      <c r="D33" s="18">
        <v>346579</v>
      </c>
      <c r="E33" s="19">
        <v>613500</v>
      </c>
      <c r="F33" s="20">
        <v>613500</v>
      </c>
      <c r="G33" s="20">
        <v>333333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613500</v>
      </c>
      <c r="Y33" s="20">
        <v>-613500</v>
      </c>
      <c r="Z33" s="21">
        <v>-100</v>
      </c>
      <c r="AA33" s="22">
        <v>613500</v>
      </c>
    </row>
    <row r="34" spans="1:27" ht="13.5">
      <c r="A34" s="27" t="s">
        <v>59</v>
      </c>
      <c r="B34" s="28"/>
      <c r="C34" s="29">
        <f aca="true" t="shared" si="3" ref="C34:Y34">SUM(C29:C33)</f>
        <v>18604069</v>
      </c>
      <c r="D34" s="29">
        <f>SUM(D29:D33)</f>
        <v>18604069</v>
      </c>
      <c r="E34" s="30">
        <f t="shared" si="3"/>
        <v>7714200</v>
      </c>
      <c r="F34" s="31">
        <f t="shared" si="3"/>
        <v>7714200</v>
      </c>
      <c r="G34" s="31">
        <f t="shared" si="3"/>
        <v>1295333</v>
      </c>
      <c r="H34" s="31">
        <f t="shared" si="3"/>
        <v>413776</v>
      </c>
      <c r="I34" s="31">
        <f t="shared" si="3"/>
        <v>181725</v>
      </c>
      <c r="J34" s="31">
        <f t="shared" si="3"/>
        <v>181725</v>
      </c>
      <c r="K34" s="31">
        <f t="shared" si="3"/>
        <v>519126</v>
      </c>
      <c r="L34" s="31">
        <f t="shared" si="3"/>
        <v>285000</v>
      </c>
      <c r="M34" s="31">
        <f t="shared" si="3"/>
        <v>1285000</v>
      </c>
      <c r="N34" s="31">
        <f t="shared" si="3"/>
        <v>1285000</v>
      </c>
      <c r="O34" s="31">
        <f t="shared" si="3"/>
        <v>1285000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876300</v>
      </c>
      <c r="T34" s="31">
        <f t="shared" si="3"/>
        <v>876300</v>
      </c>
      <c r="U34" s="31">
        <f t="shared" si="3"/>
        <v>2876300</v>
      </c>
      <c r="V34" s="31">
        <f t="shared" si="3"/>
        <v>2876300</v>
      </c>
      <c r="W34" s="31">
        <f t="shared" si="3"/>
        <v>2876300</v>
      </c>
      <c r="X34" s="31">
        <f t="shared" si="3"/>
        <v>7714200</v>
      </c>
      <c r="Y34" s="31">
        <f t="shared" si="3"/>
        <v>-4837900</v>
      </c>
      <c r="Z34" s="32">
        <f>+IF(X34&lt;&gt;0,+(Y34/X34)*100,0)</f>
        <v>-62.71421534313344</v>
      </c>
      <c r="AA34" s="33">
        <f>SUM(AA29:AA33)</f>
        <v>7714200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293797</v>
      </c>
      <c r="D37" s="18">
        <v>293797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497020</v>
      </c>
      <c r="D38" s="18">
        <v>497020</v>
      </c>
      <c r="E38" s="19">
        <v>2101300</v>
      </c>
      <c r="F38" s="20">
        <v>2101300</v>
      </c>
      <c r="G38" s="20"/>
      <c r="H38" s="20">
        <v>333333</v>
      </c>
      <c r="I38" s="20">
        <v>133333</v>
      </c>
      <c r="J38" s="20">
        <v>133333</v>
      </c>
      <c r="K38" s="20">
        <v>133333</v>
      </c>
      <c r="L38" s="20">
        <v>1348505</v>
      </c>
      <c r="M38" s="20">
        <v>2413811</v>
      </c>
      <c r="N38" s="20">
        <v>2413811</v>
      </c>
      <c r="O38" s="20">
        <v>2413811</v>
      </c>
      <c r="P38" s="20"/>
      <c r="Q38" s="20"/>
      <c r="R38" s="20"/>
      <c r="S38" s="20">
        <v>1877099</v>
      </c>
      <c r="T38" s="20">
        <v>1877099</v>
      </c>
      <c r="U38" s="20">
        <v>1877099</v>
      </c>
      <c r="V38" s="20">
        <v>1877099</v>
      </c>
      <c r="W38" s="20">
        <v>1877099</v>
      </c>
      <c r="X38" s="20">
        <v>2101300</v>
      </c>
      <c r="Y38" s="20">
        <v>-224201</v>
      </c>
      <c r="Z38" s="21">
        <v>-10.67</v>
      </c>
      <c r="AA38" s="22">
        <v>2101300</v>
      </c>
    </row>
    <row r="39" spans="1:27" ht="13.5">
      <c r="A39" s="27" t="s">
        <v>61</v>
      </c>
      <c r="B39" s="35"/>
      <c r="C39" s="29">
        <f aca="true" t="shared" si="4" ref="C39:Y39">SUM(C37:C38)</f>
        <v>790817</v>
      </c>
      <c r="D39" s="29">
        <f>SUM(D37:D38)</f>
        <v>790817</v>
      </c>
      <c r="E39" s="36">
        <f t="shared" si="4"/>
        <v>2101300</v>
      </c>
      <c r="F39" s="37">
        <f t="shared" si="4"/>
        <v>2101300</v>
      </c>
      <c r="G39" s="37">
        <f t="shared" si="4"/>
        <v>0</v>
      </c>
      <c r="H39" s="37">
        <f t="shared" si="4"/>
        <v>333333</v>
      </c>
      <c r="I39" s="37">
        <f t="shared" si="4"/>
        <v>133333</v>
      </c>
      <c r="J39" s="37">
        <f t="shared" si="4"/>
        <v>133333</v>
      </c>
      <c r="K39" s="37">
        <f t="shared" si="4"/>
        <v>133333</v>
      </c>
      <c r="L39" s="37">
        <f t="shared" si="4"/>
        <v>1348505</v>
      </c>
      <c r="M39" s="37">
        <f t="shared" si="4"/>
        <v>2413811</v>
      </c>
      <c r="N39" s="37">
        <f t="shared" si="4"/>
        <v>2413811</v>
      </c>
      <c r="O39" s="37">
        <f t="shared" si="4"/>
        <v>2413811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1877099</v>
      </c>
      <c r="T39" s="37">
        <f t="shared" si="4"/>
        <v>1877099</v>
      </c>
      <c r="U39" s="37">
        <f t="shared" si="4"/>
        <v>1877099</v>
      </c>
      <c r="V39" s="37">
        <f t="shared" si="4"/>
        <v>1877099</v>
      </c>
      <c r="W39" s="37">
        <f t="shared" si="4"/>
        <v>1877099</v>
      </c>
      <c r="X39" s="37">
        <f t="shared" si="4"/>
        <v>2101300</v>
      </c>
      <c r="Y39" s="37">
        <f t="shared" si="4"/>
        <v>-224201</v>
      </c>
      <c r="Z39" s="38">
        <f>+IF(X39&lt;&gt;0,+(Y39/X39)*100,0)</f>
        <v>-10.669633084281159</v>
      </c>
      <c r="AA39" s="39">
        <f>SUM(AA37:AA38)</f>
        <v>2101300</v>
      </c>
    </row>
    <row r="40" spans="1:27" ht="13.5">
      <c r="A40" s="27" t="s">
        <v>62</v>
      </c>
      <c r="B40" s="28"/>
      <c r="C40" s="29">
        <f aca="true" t="shared" si="5" ref="C40:Y40">+C34+C39</f>
        <v>19394886</v>
      </c>
      <c r="D40" s="29">
        <f>+D34+D39</f>
        <v>19394886</v>
      </c>
      <c r="E40" s="30">
        <f t="shared" si="5"/>
        <v>9815500</v>
      </c>
      <c r="F40" s="31">
        <f t="shared" si="5"/>
        <v>9815500</v>
      </c>
      <c r="G40" s="31">
        <f t="shared" si="5"/>
        <v>1295333</v>
      </c>
      <c r="H40" s="31">
        <f t="shared" si="5"/>
        <v>747109</v>
      </c>
      <c r="I40" s="31">
        <f t="shared" si="5"/>
        <v>315058</v>
      </c>
      <c r="J40" s="31">
        <f t="shared" si="5"/>
        <v>315058</v>
      </c>
      <c r="K40" s="31">
        <f t="shared" si="5"/>
        <v>652459</v>
      </c>
      <c r="L40" s="31">
        <f t="shared" si="5"/>
        <v>1633505</v>
      </c>
      <c r="M40" s="31">
        <f t="shared" si="5"/>
        <v>3698811</v>
      </c>
      <c r="N40" s="31">
        <f t="shared" si="5"/>
        <v>3698811</v>
      </c>
      <c r="O40" s="31">
        <f t="shared" si="5"/>
        <v>3698811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2753399</v>
      </c>
      <c r="T40" s="31">
        <f t="shared" si="5"/>
        <v>2753399</v>
      </c>
      <c r="U40" s="31">
        <f t="shared" si="5"/>
        <v>4753399</v>
      </c>
      <c r="V40" s="31">
        <f t="shared" si="5"/>
        <v>4753399</v>
      </c>
      <c r="W40" s="31">
        <f t="shared" si="5"/>
        <v>4753399</v>
      </c>
      <c r="X40" s="31">
        <f t="shared" si="5"/>
        <v>9815500</v>
      </c>
      <c r="Y40" s="31">
        <f t="shared" si="5"/>
        <v>-5062101</v>
      </c>
      <c r="Z40" s="32">
        <f>+IF(X40&lt;&gt;0,+(Y40/X40)*100,0)</f>
        <v>-51.57252305027762</v>
      </c>
      <c r="AA40" s="33">
        <f>+AA34+AA39</f>
        <v>9815500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117475926</v>
      </c>
      <c r="D42" s="43">
        <f>+D25-D40</f>
        <v>117475926</v>
      </c>
      <c r="E42" s="44">
        <f t="shared" si="6"/>
        <v>140982610</v>
      </c>
      <c r="F42" s="45">
        <f t="shared" si="6"/>
        <v>140982610</v>
      </c>
      <c r="G42" s="45">
        <f t="shared" si="6"/>
        <v>163763267</v>
      </c>
      <c r="H42" s="45">
        <f t="shared" si="6"/>
        <v>163763267</v>
      </c>
      <c r="I42" s="45">
        <f t="shared" si="6"/>
        <v>163763267</v>
      </c>
      <c r="J42" s="45">
        <f t="shared" si="6"/>
        <v>163763267</v>
      </c>
      <c r="K42" s="45">
        <f t="shared" si="6"/>
        <v>166144458</v>
      </c>
      <c r="L42" s="45">
        <f t="shared" si="6"/>
        <v>180880406</v>
      </c>
      <c r="M42" s="45">
        <f t="shared" si="6"/>
        <v>182991606</v>
      </c>
      <c r="N42" s="45">
        <f t="shared" si="6"/>
        <v>182991606</v>
      </c>
      <c r="O42" s="45">
        <f t="shared" si="6"/>
        <v>182991606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178309958</v>
      </c>
      <c r="T42" s="45">
        <f t="shared" si="6"/>
        <v>178309958</v>
      </c>
      <c r="U42" s="45">
        <f t="shared" si="6"/>
        <v>177259958</v>
      </c>
      <c r="V42" s="45">
        <f t="shared" si="6"/>
        <v>177259958</v>
      </c>
      <c r="W42" s="45">
        <f t="shared" si="6"/>
        <v>177259958</v>
      </c>
      <c r="X42" s="45">
        <f t="shared" si="6"/>
        <v>140982610</v>
      </c>
      <c r="Y42" s="45">
        <f t="shared" si="6"/>
        <v>36277348</v>
      </c>
      <c r="Z42" s="46">
        <f>+IF(X42&lt;&gt;0,+(Y42/X42)*100,0)</f>
        <v>25.731789190170336</v>
      </c>
      <c r="AA42" s="47">
        <f>+AA25-AA40</f>
        <v>140982610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117475926</v>
      </c>
      <c r="D45" s="18">
        <v>117475926</v>
      </c>
      <c r="E45" s="19">
        <v>140982610</v>
      </c>
      <c r="F45" s="20">
        <v>140982610</v>
      </c>
      <c r="G45" s="20">
        <v>163763267</v>
      </c>
      <c r="H45" s="20">
        <v>163763267</v>
      </c>
      <c r="I45" s="20">
        <v>163763267</v>
      </c>
      <c r="J45" s="20">
        <v>163763267</v>
      </c>
      <c r="K45" s="20">
        <v>166144458</v>
      </c>
      <c r="L45" s="20">
        <v>180880406</v>
      </c>
      <c r="M45" s="20">
        <v>182991606</v>
      </c>
      <c r="N45" s="20">
        <v>182991606</v>
      </c>
      <c r="O45" s="20">
        <v>182991606</v>
      </c>
      <c r="P45" s="20"/>
      <c r="Q45" s="20"/>
      <c r="R45" s="20"/>
      <c r="S45" s="20">
        <v>178309958</v>
      </c>
      <c r="T45" s="20">
        <v>178309958</v>
      </c>
      <c r="U45" s="20">
        <v>177259958</v>
      </c>
      <c r="V45" s="20">
        <v>177259958</v>
      </c>
      <c r="W45" s="20">
        <v>177259958</v>
      </c>
      <c r="X45" s="20">
        <v>140982610</v>
      </c>
      <c r="Y45" s="20">
        <v>36277348</v>
      </c>
      <c r="Z45" s="48">
        <v>25.73</v>
      </c>
      <c r="AA45" s="22">
        <v>140982610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117475926</v>
      </c>
      <c r="D48" s="51">
        <f>SUM(D45:D47)</f>
        <v>117475926</v>
      </c>
      <c r="E48" s="52">
        <f t="shared" si="7"/>
        <v>140982610</v>
      </c>
      <c r="F48" s="53">
        <f t="shared" si="7"/>
        <v>140982610</v>
      </c>
      <c r="G48" s="53">
        <f t="shared" si="7"/>
        <v>163763267</v>
      </c>
      <c r="H48" s="53">
        <f t="shared" si="7"/>
        <v>163763267</v>
      </c>
      <c r="I48" s="53">
        <f t="shared" si="7"/>
        <v>163763267</v>
      </c>
      <c r="J48" s="53">
        <f t="shared" si="7"/>
        <v>163763267</v>
      </c>
      <c r="K48" s="53">
        <f t="shared" si="7"/>
        <v>166144458</v>
      </c>
      <c r="L48" s="53">
        <f t="shared" si="7"/>
        <v>180880406</v>
      </c>
      <c r="M48" s="53">
        <f t="shared" si="7"/>
        <v>182991606</v>
      </c>
      <c r="N48" s="53">
        <f t="shared" si="7"/>
        <v>182991606</v>
      </c>
      <c r="O48" s="53">
        <f t="shared" si="7"/>
        <v>182991606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178309958</v>
      </c>
      <c r="T48" s="53">
        <f t="shared" si="7"/>
        <v>178309958</v>
      </c>
      <c r="U48" s="53">
        <f t="shared" si="7"/>
        <v>177259958</v>
      </c>
      <c r="V48" s="53">
        <f t="shared" si="7"/>
        <v>177259958</v>
      </c>
      <c r="W48" s="53">
        <f t="shared" si="7"/>
        <v>177259958</v>
      </c>
      <c r="X48" s="53">
        <f t="shared" si="7"/>
        <v>140982610</v>
      </c>
      <c r="Y48" s="53">
        <f t="shared" si="7"/>
        <v>36277348</v>
      </c>
      <c r="Z48" s="54">
        <f>+IF(X48&lt;&gt;0,+(Y48/X48)*100,0)</f>
        <v>25.731789190170336</v>
      </c>
      <c r="AA48" s="55">
        <f>SUM(AA45:AA47)</f>
        <v>140982610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2015-08-04T06:41:36Z</dcterms:created>
  <dcterms:modified xsi:type="dcterms:W3CDTF">2015-08-04T06:42:14Z</dcterms:modified>
  <cp:category/>
  <cp:version/>
  <cp:contentType/>
  <cp:contentStatus/>
</cp:coreProperties>
</file>