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082" sheetId="2" r:id="rId2"/>
    <sheet name="NC084" sheetId="3" r:id="rId3"/>
    <sheet name="NC083" sheetId="4" r:id="rId4"/>
    <sheet name="NC092" sheetId="5" r:id="rId5"/>
    <sheet name="NC073" sheetId="6" r:id="rId6"/>
    <sheet name="DC9" sheetId="7" r:id="rId7"/>
    <sheet name="NC452" sheetId="8" r:id="rId8"/>
    <sheet name="NC453" sheetId="9" r:id="rId9"/>
    <sheet name="NC065" sheetId="10" r:id="rId10"/>
    <sheet name="NC451" sheetId="11" r:id="rId11"/>
    <sheet name="DC45" sheetId="12" r:id="rId12"/>
    <sheet name="NC064" sheetId="13" r:id="rId13"/>
    <sheet name="NC074" sheetId="14" r:id="rId14"/>
    <sheet name="NC066" sheetId="15" r:id="rId15"/>
    <sheet name="NC086" sheetId="16" r:id="rId16"/>
    <sheet name="NC067" sheetId="17" r:id="rId17"/>
    <sheet name="NC093" sheetId="18" r:id="rId18"/>
    <sheet name="NC081" sheetId="19" r:id="rId19"/>
    <sheet name="NC062" sheetId="20" r:id="rId20"/>
    <sheet name="DC6" sheetId="21" r:id="rId21"/>
    <sheet name="NC094" sheetId="22" r:id="rId22"/>
    <sheet name="DC7" sheetId="23" r:id="rId23"/>
    <sheet name="NC075" sheetId="24" r:id="rId24"/>
    <sheet name="NC061" sheetId="25" r:id="rId25"/>
    <sheet name="NC078" sheetId="26" r:id="rId26"/>
    <sheet name="NC077" sheetId="27" r:id="rId27"/>
    <sheet name="NC091" sheetId="28" r:id="rId28"/>
    <sheet name="NC076" sheetId="29" r:id="rId29"/>
    <sheet name="NC085" sheetId="30" r:id="rId30"/>
    <sheet name="NC071" sheetId="31" r:id="rId31"/>
    <sheet name="NC072" sheetId="32" r:id="rId32"/>
    <sheet name="DC8" sheetId="33" r:id="rId33"/>
  </sheets>
  <definedNames>
    <definedName name="_xlnm.Print_Area" localSheetId="11">'DC45'!$A$1:$AA$54</definedName>
    <definedName name="_xlnm.Print_Area" localSheetId="20">'DC6'!$A$1:$AA$54</definedName>
    <definedName name="_xlnm.Print_Area" localSheetId="22">'DC7'!$A$1:$AA$54</definedName>
    <definedName name="_xlnm.Print_Area" localSheetId="32">'DC8'!$A$1:$AA$54</definedName>
    <definedName name="_xlnm.Print_Area" localSheetId="6">'DC9'!$A$1:$AA$54</definedName>
    <definedName name="_xlnm.Print_Area" localSheetId="24">'NC061'!$A$1:$AA$54</definedName>
    <definedName name="_xlnm.Print_Area" localSheetId="19">'NC062'!$A$1:$AA$54</definedName>
    <definedName name="_xlnm.Print_Area" localSheetId="12">'NC064'!$A$1:$AA$54</definedName>
    <definedName name="_xlnm.Print_Area" localSheetId="9">'NC065'!$A$1:$AA$54</definedName>
    <definedName name="_xlnm.Print_Area" localSheetId="14">'NC066'!$A$1:$AA$54</definedName>
    <definedName name="_xlnm.Print_Area" localSheetId="16">'NC067'!$A$1:$AA$54</definedName>
    <definedName name="_xlnm.Print_Area" localSheetId="30">'NC071'!$A$1:$AA$54</definedName>
    <definedName name="_xlnm.Print_Area" localSheetId="31">'NC072'!$A$1:$AA$54</definedName>
    <definedName name="_xlnm.Print_Area" localSheetId="5">'NC073'!$A$1:$AA$54</definedName>
    <definedName name="_xlnm.Print_Area" localSheetId="13">'NC074'!$A$1:$AA$54</definedName>
    <definedName name="_xlnm.Print_Area" localSheetId="23">'NC075'!$A$1:$AA$54</definedName>
    <definedName name="_xlnm.Print_Area" localSheetId="28">'NC076'!$A$1:$AA$54</definedName>
    <definedName name="_xlnm.Print_Area" localSheetId="26">'NC077'!$A$1:$AA$54</definedName>
    <definedName name="_xlnm.Print_Area" localSheetId="25">'NC078'!$A$1:$AA$54</definedName>
    <definedName name="_xlnm.Print_Area" localSheetId="18">'NC081'!$A$1:$AA$54</definedName>
    <definedName name="_xlnm.Print_Area" localSheetId="1">'NC082'!$A$1:$AA$54</definedName>
    <definedName name="_xlnm.Print_Area" localSheetId="3">'NC083'!$A$1:$AA$54</definedName>
    <definedName name="_xlnm.Print_Area" localSheetId="2">'NC084'!$A$1:$AA$54</definedName>
    <definedName name="_xlnm.Print_Area" localSheetId="29">'NC085'!$A$1:$AA$54</definedName>
    <definedName name="_xlnm.Print_Area" localSheetId="15">'NC086'!$A$1:$AA$54</definedName>
    <definedName name="_xlnm.Print_Area" localSheetId="27">'NC091'!$A$1:$AA$54</definedName>
    <definedName name="_xlnm.Print_Area" localSheetId="4">'NC092'!$A$1:$AA$54</definedName>
    <definedName name="_xlnm.Print_Area" localSheetId="17">'NC093'!$A$1:$AA$54</definedName>
    <definedName name="_xlnm.Print_Area" localSheetId="21">'NC094'!$A$1:$AA$54</definedName>
    <definedName name="_xlnm.Print_Area" localSheetId="10">'NC451'!$A$1:$AA$54</definedName>
    <definedName name="_xlnm.Print_Area" localSheetId="7">'NC452'!$A$1:$AA$54</definedName>
    <definedName name="_xlnm.Print_Area" localSheetId="8">'NC453'!$A$1:$AA$54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<sst xmlns="http://schemas.openxmlformats.org/spreadsheetml/2006/main" count="2574" uniqueCount="106">
  <si>
    <t>Northern Cape: !Kai! Garib(NC082)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</si>
  <si>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</si>
  <si>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</si>
  <si>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</si>
  <si>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</si>
  <si>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</si>
  <si>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</si>
  <si>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</si>
  <si>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</si>
  <si>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</si>
  <si>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</si>
  <si>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</si>
  <si>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</si>
  <si>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</si>
  <si>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</si>
  <si>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</si>
  <si>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</si>
  <si>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</si>
  <si>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</si>
  <si>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</si>
  <si>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</si>
  <si>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</si>
  <si>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</si>
  <si>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</si>
  <si>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</si>
  <si>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</si>
  <si>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</si>
  <si>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</si>
  <si>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</si>
  <si>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</si>
  <si>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</si>
  <si>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</si>
  <si>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</si>
  <si>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</si>
  <si>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</si>
  <si>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</si>
  <si>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</si>
  <si>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</si>
  <si>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</si>
  <si>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</si>
  <si>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</si>
  <si>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</si>
  <si>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</si>
  <si>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</si>
  <si>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</si>
  <si>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</si>
  <si>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</si>
  <si>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</si>
  <si>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</si>
  <si>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</si>
  <si>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</si>
  <si>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</si>
  <si>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</si>
  <si>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</si>
  <si>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</si>
  <si>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</si>
  <si>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</si>
  <si>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</si>
  <si>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</si>
  <si>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</si>
  <si>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</si>
  <si>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</si>
  <si>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</si>
  <si>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</si>
  <si>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</si>
  <si>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</si>
  <si>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</si>
  <si>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</si>
  <si>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</si>
  <si>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</si>
  <si>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!Kheis(NC084) - Table C6 Quarterly Budget Statement - Financial Position for 4th Quarter ended 30 June 2015 (Figures Finalised as at 2015/07/31)</t>
  </si>
  <si>
    <t>Northern Cape: //Khara Hais(NC083) - Table C6 Quarterly Budget Statement - Financial Position for 4th Quarter ended 30 June 2015 (Figures Finalised as at 2015/07/31)</t>
  </si>
  <si>
    <t>Northern Cape: Dikgatlong(NC092) - Table C6 Quarterly Budget Statement - Financial Position for 4th Quarter ended 30 June 2015 (Figures Finalised as at 2015/07/31)</t>
  </si>
  <si>
    <t>Northern Cape: Emthanjeni(NC073) - Table C6 Quarterly Budget Statement - Financial Position for 4th Quarter ended 30 June 2015 (Figures Finalised as at 2015/07/31)</t>
  </si>
  <si>
    <t>Northern Cape: Frances Baard(DC9) - Table C6 Quarterly Budget Statement - Financial Position for 4th Quarter ended 30 June 2015 (Figures Finalised as at 2015/07/31)</t>
  </si>
  <si>
    <t>Northern Cape: Ga-Segonyana(NC452) - Table C6 Quarterly Budget Statement - Financial Position for 4th Quarter ended 30 June 2015 (Figures Finalised as at 2015/07/31)</t>
  </si>
  <si>
    <t>Northern Cape: Gamagara(NC453) - Table C6 Quarterly Budget Statement - Financial Position for 4th Quarter ended 30 June 2015 (Figures Finalised as at 2015/07/31)</t>
  </si>
  <si>
    <t>Northern Cape: Hantam(NC065) - Table C6 Quarterly Budget Statement - Financial Position for 4th Quarter ended 30 June 2015 (Figures Finalised as at 2015/07/31)</t>
  </si>
  <si>
    <t>Northern Cape: Joe Morolong(NC451) - Table C6 Quarterly Budget Statement - Financial Position for 4th Quarter ended 30 June 2015 (Figures Finalised as at 2015/07/31)</t>
  </si>
  <si>
    <t>Northern Cape: John Taolo Gaetsewe(DC45) - Table C6 Quarterly Budget Statement - Financial Position for 4th Quarter ended 30 June 2015 (Figures Finalised as at 2015/07/31)</t>
  </si>
  <si>
    <t>Northern Cape: Kamiesberg(NC064) - Table C6 Quarterly Budget Statement - Financial Position for 4th Quarter ended 30 June 2015 (Figures Finalised as at 2015/07/31)</t>
  </si>
  <si>
    <t>Northern Cape: Kareeberg(NC074) - Table C6 Quarterly Budget Statement - Financial Position for 4th Quarter ended 30 June 2015 (Figures Finalised as at 2015/07/31)</t>
  </si>
  <si>
    <t>Northern Cape: Karoo Hoogland(NC066) - Table C6 Quarterly Budget Statement - Financial Position for 4th Quarter ended 30 June 2015 (Figures Finalised as at 2015/07/31)</t>
  </si>
  <si>
    <t>Northern Cape: Kgatelopele(NC086) - Table C6 Quarterly Budget Statement - Financial Position for 4th Quarter ended 30 June 2015 (Figures Finalised as at 2015/07/31)</t>
  </si>
  <si>
    <t>Northern Cape: Khai-Ma(NC067) - Table C6 Quarterly Budget Statement - Financial Position for 4th Quarter ended 30 June 2015 (Figures Finalised as at 2015/07/31)</t>
  </si>
  <si>
    <t>Northern Cape: Magareng(NC093) - Table C6 Quarterly Budget Statement - Financial Position for 4th Quarter ended 30 June 2015 (Figures Finalised as at 2015/07/31)</t>
  </si>
  <si>
    <t>Northern Cape: Mier(NC081) - Table C6 Quarterly Budget Statement - Financial Position for 4th Quarter ended 30 June 2015 (Figures Finalised as at 2015/07/31)</t>
  </si>
  <si>
    <t>Northern Cape: Nama Khoi(NC062) - Table C6 Quarterly Budget Statement - Financial Position for 4th Quarter ended 30 June 2015 (Figures Finalised as at 2015/07/31)</t>
  </si>
  <si>
    <t>Northern Cape: Namakwa(DC6) - Table C6 Quarterly Budget Statement - Financial Position for 4th Quarter ended 30 June 2015 (Figures Finalised as at 2015/07/31)</t>
  </si>
  <si>
    <t>Northern Cape: Phokwane(NC094) - Table C6 Quarterly Budget Statement - Financial Position for 4th Quarter ended 30 June 2015 (Figures Finalised as at 2015/07/31)</t>
  </si>
  <si>
    <t>Northern Cape: Pixley Ka Seme (Nc)(DC7) - Table C6 Quarterly Budget Statement - Financial Position for 4th Quarter ended 30 June 2015 (Figures Finalised as at 2015/07/31)</t>
  </si>
  <si>
    <t>Northern Cape: Renosterberg(NC075) - Table C6 Quarterly Budget Statement - Financial Position for 4th Quarter ended 30 June 2015 (Figures Finalised as at 2015/07/31)</t>
  </si>
  <si>
    <t>Northern Cape: Richtersveld(NC061) - Table C6 Quarterly Budget Statement - Financial Position for 4th Quarter ended 30 June 2015 (Figures Finalised as at 2015/07/31)</t>
  </si>
  <si>
    <t>Northern Cape: Siyancuma(NC078) - Table C6 Quarterly Budget Statement - Financial Position for 4th Quarter ended 30 June 2015 (Figures Finalised as at 2015/07/31)</t>
  </si>
  <si>
    <t>Northern Cape: Siyathemba(NC077) - Table C6 Quarterly Budget Statement - Financial Position for 4th Quarter ended 30 June 2015 (Figures Finalised as at 2015/07/31)</t>
  </si>
  <si>
    <t>Northern Cape: Sol Plaatje(NC091) - Table C6 Quarterly Budget Statement - Financial Position for 4th Quarter ended 30 June 2015 (Figures Finalised as at 2015/07/31)</t>
  </si>
  <si>
    <t>Northern Cape: Thembelihle(NC076) - Table C6 Quarterly Budget Statement - Financial Position for 4th Quarter ended 30 June 2015 (Figures Finalised as at 2015/07/31)</t>
  </si>
  <si>
    <t>Northern Cape: Tsantsabane(NC085) - Table C6 Quarterly Budget Statement - Financial Position for 4th Quarter ended 30 June 2015 (Figures Finalised as at 2015/07/31)</t>
  </si>
  <si>
    <t>Northern Cape: Ubuntu(NC071) - Table C6 Quarterly Budget Statement - Financial Position for 4th Quarter ended 30 June 2015 (Figures Finalised as at 2015/07/31)</t>
  </si>
  <si>
    <t>Northern Cape: Umsobomvu(NC072) - Table C6 Quarterly Budget Statement - Financial Position for 4th Quarter ended 30 June 2015 (Figures Finalised as at 2015/07/31)</t>
  </si>
  <si>
    <t>Northern Cape: Z F Mgcawu(DC8)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</si>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</sst>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203206992</v>
      </c>
      <c r="D6" s="18"/>
      <c r="E6" s="19">
        <v>840440258</v>
      </c>
      <c r="F6" s="20">
        <v>811699480</v>
      </c>
      <c r="G6" s="20">
        <v>199520097</v>
      </c>
      <c r="H6" s="20">
        <v>161258266</v>
      </c>
      <c r="I6" s="20">
        <v>95861859</v>
      </c>
      <c r="J6" s="20">
        <v>95861859</v>
      </c>
      <c r="K6" s="20">
        <v>83043037</v>
      </c>
      <c r="L6" s="20">
        <v>176437025</v>
      </c>
      <c r="M6" s="20">
        <v>111419228</v>
      </c>
      <c r="N6" s="20">
        <v>111419228</v>
      </c>
      <c r="O6" s="20">
        <v>119777410</v>
      </c>
      <c r="P6" s="20">
        <v>68333234</v>
      </c>
      <c r="Q6" s="20">
        <v>239505870</v>
      </c>
      <c r="R6" s="20">
        <v>239505870</v>
      </c>
      <c r="S6" s="20">
        <v>126738216</v>
      </c>
      <c r="T6" s="20">
        <v>100873147</v>
      </c>
      <c r="U6" s="20">
        <v>119068928</v>
      </c>
      <c r="V6" s="20">
        <v>144225216</v>
      </c>
      <c r="W6" s="20">
        <v>144225216</v>
      </c>
      <c r="X6" s="20">
        <v>811699480</v>
      </c>
      <c r="Y6" s="20">
        <v>-667474264</v>
      </c>
      <c r="Z6" s="21">
        <v>-82.23</v>
      </c>
      <c r="AA6" s="22">
        <v>811699480</v>
      </c>
    </row>
    <row r="7" spans="1:27" ht="13.5">
      <c r="A7" s="23" t="s">
        <v>34</v>
      </c>
      <c r="B7" s="17"/>
      <c r="C7" s="18">
        <v>536959996</v>
      </c>
      <c r="D7" s="18"/>
      <c r="E7" s="19">
        <v>529586312</v>
      </c>
      <c r="F7" s="20">
        <v>533652174</v>
      </c>
      <c r="G7" s="20">
        <v>541427717</v>
      </c>
      <c r="H7" s="20">
        <v>486972655</v>
      </c>
      <c r="I7" s="20">
        <v>494541165</v>
      </c>
      <c r="J7" s="20">
        <v>494541165</v>
      </c>
      <c r="K7" s="20">
        <v>464184628</v>
      </c>
      <c r="L7" s="20">
        <v>490473465</v>
      </c>
      <c r="M7" s="20">
        <v>490167406</v>
      </c>
      <c r="N7" s="20">
        <v>490167406</v>
      </c>
      <c r="O7" s="20">
        <v>490309232</v>
      </c>
      <c r="P7" s="20">
        <v>464949120</v>
      </c>
      <c r="Q7" s="20">
        <v>453808015</v>
      </c>
      <c r="R7" s="20">
        <v>453808015</v>
      </c>
      <c r="S7" s="20">
        <v>511040522</v>
      </c>
      <c r="T7" s="20">
        <v>467541904</v>
      </c>
      <c r="U7" s="20">
        <v>349063733</v>
      </c>
      <c r="V7" s="20">
        <v>376539008</v>
      </c>
      <c r="W7" s="20">
        <v>376539008</v>
      </c>
      <c r="X7" s="20">
        <v>533652174</v>
      </c>
      <c r="Y7" s="20">
        <v>-157113166</v>
      </c>
      <c r="Z7" s="21">
        <v>-29.44</v>
      </c>
      <c r="AA7" s="22">
        <v>533652174</v>
      </c>
    </row>
    <row r="8" spans="1:27" ht="13.5">
      <c r="A8" s="23" t="s">
        <v>35</v>
      </c>
      <c r="B8" s="17"/>
      <c r="C8" s="18">
        <v>705533901</v>
      </c>
      <c r="D8" s="18"/>
      <c r="E8" s="19">
        <v>749620524</v>
      </c>
      <c r="F8" s="20">
        <v>705471647</v>
      </c>
      <c r="G8" s="20">
        <v>1397164566</v>
      </c>
      <c r="H8" s="20">
        <v>992232298</v>
      </c>
      <c r="I8" s="20">
        <v>842270066</v>
      </c>
      <c r="J8" s="20">
        <v>842270066</v>
      </c>
      <c r="K8" s="20">
        <v>870412708</v>
      </c>
      <c r="L8" s="20">
        <v>824936048</v>
      </c>
      <c r="M8" s="20">
        <v>893069229</v>
      </c>
      <c r="N8" s="20">
        <v>893069229</v>
      </c>
      <c r="O8" s="20">
        <v>888597459</v>
      </c>
      <c r="P8" s="20">
        <v>937092115</v>
      </c>
      <c r="Q8" s="20">
        <v>974949162</v>
      </c>
      <c r="R8" s="20">
        <v>974949162</v>
      </c>
      <c r="S8" s="20">
        <v>935298755</v>
      </c>
      <c r="T8" s="20">
        <v>836552609</v>
      </c>
      <c r="U8" s="20">
        <v>978435059</v>
      </c>
      <c r="V8" s="20">
        <v>945911043</v>
      </c>
      <c r="W8" s="20">
        <v>945911043</v>
      </c>
      <c r="X8" s="20">
        <v>705471647</v>
      </c>
      <c r="Y8" s="20">
        <v>240439396</v>
      </c>
      <c r="Z8" s="21">
        <v>34.08</v>
      </c>
      <c r="AA8" s="22">
        <v>705471647</v>
      </c>
    </row>
    <row r="9" spans="1:27" ht="13.5">
      <c r="A9" s="23" t="s">
        <v>36</v>
      </c>
      <c r="B9" s="17"/>
      <c r="C9" s="18">
        <v>519460478</v>
      </c>
      <c r="D9" s="18"/>
      <c r="E9" s="19">
        <v>292233984</v>
      </c>
      <c r="F9" s="20">
        <v>290426597</v>
      </c>
      <c r="G9" s="20">
        <v>284772065</v>
      </c>
      <c r="H9" s="20">
        <v>364232085</v>
      </c>
      <c r="I9" s="20">
        <v>269273049</v>
      </c>
      <c r="J9" s="20">
        <v>269273049</v>
      </c>
      <c r="K9" s="20">
        <v>254944198</v>
      </c>
      <c r="L9" s="20">
        <v>247597653</v>
      </c>
      <c r="M9" s="20">
        <v>216748031</v>
      </c>
      <c r="N9" s="20">
        <v>216748031</v>
      </c>
      <c r="O9" s="20">
        <v>258655870</v>
      </c>
      <c r="P9" s="20">
        <v>221323127</v>
      </c>
      <c r="Q9" s="20">
        <v>184271546</v>
      </c>
      <c r="R9" s="20">
        <v>184271546</v>
      </c>
      <c r="S9" s="20">
        <v>177394306</v>
      </c>
      <c r="T9" s="20">
        <v>202132065</v>
      </c>
      <c r="U9" s="20">
        <v>209950120</v>
      </c>
      <c r="V9" s="20">
        <v>213301714</v>
      </c>
      <c r="W9" s="20">
        <v>213301714</v>
      </c>
      <c r="X9" s="20">
        <v>290426597</v>
      </c>
      <c r="Y9" s="20">
        <v>-77124883</v>
      </c>
      <c r="Z9" s="21">
        <v>-26.56</v>
      </c>
      <c r="AA9" s="22">
        <v>290426597</v>
      </c>
    </row>
    <row r="10" spans="1:27" ht="13.5">
      <c r="A10" s="23" t="s">
        <v>37</v>
      </c>
      <c r="B10" s="17"/>
      <c r="C10" s="18">
        <v>28772219</v>
      </c>
      <c r="D10" s="18"/>
      <c r="E10" s="19">
        <v>6319042</v>
      </c>
      <c r="F10" s="20">
        <v>8227086</v>
      </c>
      <c r="G10" s="24">
        <v>-110159</v>
      </c>
      <c r="H10" s="24">
        <v>917756</v>
      </c>
      <c r="I10" s="24">
        <v>916949</v>
      </c>
      <c r="J10" s="20">
        <v>916949</v>
      </c>
      <c r="K10" s="24">
        <v>916949</v>
      </c>
      <c r="L10" s="24">
        <v>915327</v>
      </c>
      <c r="M10" s="20">
        <v>914512</v>
      </c>
      <c r="N10" s="24">
        <v>914512</v>
      </c>
      <c r="O10" s="24">
        <v>913694</v>
      </c>
      <c r="P10" s="24">
        <v>912874</v>
      </c>
      <c r="Q10" s="20">
        <v>912051</v>
      </c>
      <c r="R10" s="24">
        <v>912051</v>
      </c>
      <c r="S10" s="24">
        <v>911225</v>
      </c>
      <c r="T10" s="20">
        <v>20981040</v>
      </c>
      <c r="U10" s="24">
        <v>21205821</v>
      </c>
      <c r="V10" s="24">
        <v>21206652</v>
      </c>
      <c r="W10" s="24">
        <v>21206652</v>
      </c>
      <c r="X10" s="20">
        <v>8227086</v>
      </c>
      <c r="Y10" s="24">
        <v>12979566</v>
      </c>
      <c r="Z10" s="25">
        <v>157.77</v>
      </c>
      <c r="AA10" s="26">
        <v>8227086</v>
      </c>
    </row>
    <row r="11" spans="1:27" ht="13.5">
      <c r="A11" s="23" t="s">
        <v>38</v>
      </c>
      <c r="B11" s="17"/>
      <c r="C11" s="18">
        <v>173608856</v>
      </c>
      <c r="D11" s="18"/>
      <c r="E11" s="19">
        <v>105586448</v>
      </c>
      <c r="F11" s="20">
        <v>87563362</v>
      </c>
      <c r="G11" s="20">
        <v>88809901</v>
      </c>
      <c r="H11" s="20">
        <v>103878340</v>
      </c>
      <c r="I11" s="20">
        <v>37739967</v>
      </c>
      <c r="J11" s="20">
        <v>37739967</v>
      </c>
      <c r="K11" s="20">
        <v>104139894</v>
      </c>
      <c r="L11" s="20">
        <v>101883251</v>
      </c>
      <c r="M11" s="20">
        <v>111943613</v>
      </c>
      <c r="N11" s="20">
        <v>111943613</v>
      </c>
      <c r="O11" s="20">
        <v>110684361</v>
      </c>
      <c r="P11" s="20">
        <v>105344981</v>
      </c>
      <c r="Q11" s="20">
        <v>102904075</v>
      </c>
      <c r="R11" s="20">
        <v>102904075</v>
      </c>
      <c r="S11" s="20">
        <v>103210620</v>
      </c>
      <c r="T11" s="20">
        <v>104938772</v>
      </c>
      <c r="U11" s="20">
        <v>107956924</v>
      </c>
      <c r="V11" s="20">
        <v>107796673</v>
      </c>
      <c r="W11" s="20">
        <v>107796673</v>
      </c>
      <c r="X11" s="20">
        <v>87563362</v>
      </c>
      <c r="Y11" s="20">
        <v>20233311</v>
      </c>
      <c r="Z11" s="21">
        <v>23.11</v>
      </c>
      <c r="AA11" s="22">
        <v>87563362</v>
      </c>
    </row>
    <row r="12" spans="1:27" ht="13.5">
      <c r="A12" s="27" t="s">
        <v>39</v>
      </c>
      <c r="B12" s="28"/>
      <c r="C12" s="29">
        <f aca="true" t="shared" si="0" ref="C12:Y12">SUM(C6:C11)</f>
        <v>2167542442</v>
      </c>
      <c r="D12" s="29">
        <f>SUM(D6:D11)</f>
        <v>0</v>
      </c>
      <c r="E12" s="30">
        <f t="shared" si="0"/>
        <v>2523786568</v>
      </c>
      <c r="F12" s="31">
        <f t="shared" si="0"/>
        <v>2437040346</v>
      </c>
      <c r="G12" s="31">
        <f t="shared" si="0"/>
        <v>2511584187</v>
      </c>
      <c r="H12" s="31">
        <f t="shared" si="0"/>
        <v>2109491400</v>
      </c>
      <c r="I12" s="31">
        <f t="shared" si="0"/>
        <v>1740603055</v>
      </c>
      <c r="J12" s="31">
        <f t="shared" si="0"/>
        <v>1740603055</v>
      </c>
      <c r="K12" s="31">
        <f t="shared" si="0"/>
        <v>1777641414</v>
      </c>
      <c r="L12" s="31">
        <f t="shared" si="0"/>
        <v>1842242769</v>
      </c>
      <c r="M12" s="31">
        <f t="shared" si="0"/>
        <v>1824262019</v>
      </c>
      <c r="N12" s="31">
        <f t="shared" si="0"/>
        <v>1824262019</v>
      </c>
      <c r="O12" s="31">
        <f t="shared" si="0"/>
        <v>1868938026</v>
      </c>
      <c r="P12" s="31">
        <f t="shared" si="0"/>
        <v>1797955451</v>
      </c>
      <c r="Q12" s="31">
        <f t="shared" si="0"/>
        <v>1956350719</v>
      </c>
      <c r="R12" s="31">
        <f t="shared" si="0"/>
        <v>1956350719</v>
      </c>
      <c r="S12" s="31">
        <f t="shared" si="0"/>
        <v>1854593644</v>
      </c>
      <c r="T12" s="31">
        <f t="shared" si="0"/>
        <v>1733019537</v>
      </c>
      <c r="U12" s="31">
        <f t="shared" si="0"/>
        <v>1785680585</v>
      </c>
      <c r="V12" s="31">
        <f t="shared" si="0"/>
        <v>1808980306</v>
      </c>
      <c r="W12" s="31">
        <f t="shared" si="0"/>
        <v>1808980306</v>
      </c>
      <c r="X12" s="31">
        <f t="shared" si="0"/>
        <v>2437040346</v>
      </c>
      <c r="Y12" s="31">
        <f t="shared" si="0"/>
        <v>-628060040</v>
      </c>
      <c r="Z12" s="32">
        <f>+IF(X12&lt;&gt;0,+(Y12/X12)*100,0)</f>
        <v>-25.771425615946697</v>
      </c>
      <c r="AA12" s="33">
        <f>SUM(AA6:AA11)</f>
        <v>2437040346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24333964</v>
      </c>
      <c r="D15" s="18"/>
      <c r="E15" s="19">
        <v>15144093</v>
      </c>
      <c r="F15" s="20">
        <v>24859741</v>
      </c>
      <c r="G15" s="20">
        <v>178151715</v>
      </c>
      <c r="H15" s="20">
        <v>25006315</v>
      </c>
      <c r="I15" s="20">
        <v>9628764</v>
      </c>
      <c r="J15" s="20">
        <v>9628764</v>
      </c>
      <c r="K15" s="20">
        <v>14737780</v>
      </c>
      <c r="L15" s="20">
        <v>14690295</v>
      </c>
      <c r="M15" s="20">
        <v>14636421</v>
      </c>
      <c r="N15" s="20">
        <v>14636421</v>
      </c>
      <c r="O15" s="20">
        <v>14946667</v>
      </c>
      <c r="P15" s="20">
        <v>14068209</v>
      </c>
      <c r="Q15" s="20">
        <v>14597880</v>
      </c>
      <c r="R15" s="20">
        <v>14597880</v>
      </c>
      <c r="S15" s="20">
        <v>14594065</v>
      </c>
      <c r="T15" s="20">
        <v>22568984</v>
      </c>
      <c r="U15" s="20">
        <v>23354110</v>
      </c>
      <c r="V15" s="20">
        <v>23399149</v>
      </c>
      <c r="W15" s="20">
        <v>23399149</v>
      </c>
      <c r="X15" s="20">
        <v>24859741</v>
      </c>
      <c r="Y15" s="20">
        <v>-1460592</v>
      </c>
      <c r="Z15" s="21">
        <v>-5.88</v>
      </c>
      <c r="AA15" s="22">
        <v>24859741</v>
      </c>
    </row>
    <row r="16" spans="1:27" ht="13.5">
      <c r="A16" s="23" t="s">
        <v>42</v>
      </c>
      <c r="B16" s="17"/>
      <c r="C16" s="18">
        <v>1726958</v>
      </c>
      <c r="D16" s="18"/>
      <c r="E16" s="19">
        <v>5195146</v>
      </c>
      <c r="F16" s="20">
        <v>5868146</v>
      </c>
      <c r="G16" s="24">
        <v>11775886</v>
      </c>
      <c r="H16" s="24">
        <v>16779887</v>
      </c>
      <c r="I16" s="24">
        <v>6196513</v>
      </c>
      <c r="J16" s="20">
        <v>6196513</v>
      </c>
      <c r="K16" s="24">
        <v>14974795</v>
      </c>
      <c r="L16" s="24">
        <v>16771308</v>
      </c>
      <c r="M16" s="20">
        <v>16771308</v>
      </c>
      <c r="N16" s="24">
        <v>16771308</v>
      </c>
      <c r="O16" s="24">
        <v>16771308</v>
      </c>
      <c r="P16" s="24">
        <v>16771308</v>
      </c>
      <c r="Q16" s="20">
        <v>16771308</v>
      </c>
      <c r="R16" s="24">
        <v>16771308</v>
      </c>
      <c r="S16" s="24">
        <v>16771308</v>
      </c>
      <c r="T16" s="20">
        <v>14907963</v>
      </c>
      <c r="U16" s="24">
        <v>14907963</v>
      </c>
      <c r="V16" s="24">
        <v>16704476</v>
      </c>
      <c r="W16" s="24">
        <v>16704476</v>
      </c>
      <c r="X16" s="20">
        <v>5868146</v>
      </c>
      <c r="Y16" s="24">
        <v>10836330</v>
      </c>
      <c r="Z16" s="25">
        <v>184.66</v>
      </c>
      <c r="AA16" s="26">
        <v>5868146</v>
      </c>
    </row>
    <row r="17" spans="1:27" ht="13.5">
      <c r="A17" s="23" t="s">
        <v>43</v>
      </c>
      <c r="B17" s="17"/>
      <c r="C17" s="18">
        <v>783647605</v>
      </c>
      <c r="D17" s="18"/>
      <c r="E17" s="19">
        <v>581659948</v>
      </c>
      <c r="F17" s="20">
        <v>720926983</v>
      </c>
      <c r="G17" s="20">
        <v>510711606</v>
      </c>
      <c r="H17" s="20">
        <v>625577803</v>
      </c>
      <c r="I17" s="20">
        <v>482588263</v>
      </c>
      <c r="J17" s="20">
        <v>482588263</v>
      </c>
      <c r="K17" s="20">
        <v>591382606</v>
      </c>
      <c r="L17" s="20">
        <v>602669311</v>
      </c>
      <c r="M17" s="20">
        <v>608755825</v>
      </c>
      <c r="N17" s="20">
        <v>608755825</v>
      </c>
      <c r="O17" s="20">
        <v>608755825</v>
      </c>
      <c r="P17" s="20">
        <v>601649068</v>
      </c>
      <c r="Q17" s="20">
        <v>595562554</v>
      </c>
      <c r="R17" s="20">
        <v>595562554</v>
      </c>
      <c r="S17" s="20">
        <v>595562554</v>
      </c>
      <c r="T17" s="20">
        <v>445226622</v>
      </c>
      <c r="U17" s="20">
        <v>439257814</v>
      </c>
      <c r="V17" s="20">
        <v>480202989</v>
      </c>
      <c r="W17" s="20">
        <v>480202989</v>
      </c>
      <c r="X17" s="20">
        <v>720926983</v>
      </c>
      <c r="Y17" s="20">
        <v>-240723994</v>
      </c>
      <c r="Z17" s="21">
        <v>-33.39</v>
      </c>
      <c r="AA17" s="22">
        <v>720926983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14627384</v>
      </c>
      <c r="H18" s="20">
        <v>15957384</v>
      </c>
      <c r="I18" s="20"/>
      <c r="J18" s="20"/>
      <c r="K18" s="20">
        <v>300000</v>
      </c>
      <c r="L18" s="20">
        <v>20507384</v>
      </c>
      <c r="M18" s="20">
        <v>-11298698</v>
      </c>
      <c r="N18" s="20">
        <v>-11298698</v>
      </c>
      <c r="O18" s="20">
        <v>3688668</v>
      </c>
      <c r="P18" s="20">
        <v>1000000</v>
      </c>
      <c r="Q18" s="20">
        <v>1448635</v>
      </c>
      <c r="R18" s="20">
        <v>1448635</v>
      </c>
      <c r="S18" s="20">
        <v>1469000</v>
      </c>
      <c r="T18" s="20">
        <v>815000</v>
      </c>
      <c r="U18" s="20">
        <v>78869</v>
      </c>
      <c r="V18" s="20">
        <v>78869</v>
      </c>
      <c r="W18" s="20">
        <v>78869</v>
      </c>
      <c r="X18" s="20"/>
      <c r="Y18" s="20">
        <v>78869</v>
      </c>
      <c r="Z18" s="21"/>
      <c r="AA18" s="22"/>
    </row>
    <row r="19" spans="1:27" ht="13.5">
      <c r="A19" s="23" t="s">
        <v>45</v>
      </c>
      <c r="B19" s="17"/>
      <c r="C19" s="18">
        <v>14051986407</v>
      </c>
      <c r="D19" s="18"/>
      <c r="E19" s="19">
        <v>13334403418</v>
      </c>
      <c r="F19" s="20">
        <v>13658089744</v>
      </c>
      <c r="G19" s="20">
        <v>8143999896</v>
      </c>
      <c r="H19" s="20">
        <v>7644165082</v>
      </c>
      <c r="I19" s="20">
        <v>6007482714</v>
      </c>
      <c r="J19" s="20">
        <v>6007482714</v>
      </c>
      <c r="K19" s="20">
        <v>5977291373</v>
      </c>
      <c r="L19" s="20">
        <v>6022206583</v>
      </c>
      <c r="M19" s="20">
        <v>6513531252</v>
      </c>
      <c r="N19" s="20">
        <v>6513531252</v>
      </c>
      <c r="O19" s="20">
        <v>6887162609</v>
      </c>
      <c r="P19" s="20">
        <v>6669740164</v>
      </c>
      <c r="Q19" s="20">
        <v>5448286190</v>
      </c>
      <c r="R19" s="20">
        <v>5448286190</v>
      </c>
      <c r="S19" s="20">
        <v>5470147882</v>
      </c>
      <c r="T19" s="20">
        <v>6476141183</v>
      </c>
      <c r="U19" s="20">
        <v>8254958124</v>
      </c>
      <c r="V19" s="20">
        <v>8577085530</v>
      </c>
      <c r="W19" s="20">
        <v>8577085530</v>
      </c>
      <c r="X19" s="20">
        <v>13658089744</v>
      </c>
      <c r="Y19" s="20">
        <v>-5081004214</v>
      </c>
      <c r="Z19" s="21">
        <v>-37.2</v>
      </c>
      <c r="AA19" s="22">
        <v>13658089744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5280795</v>
      </c>
      <c r="D21" s="18"/>
      <c r="E21" s="19">
        <v>1891840</v>
      </c>
      <c r="F21" s="20">
        <v>307000</v>
      </c>
      <c r="G21" s="20">
        <v>307100</v>
      </c>
      <c r="H21" s="20">
        <v>224130</v>
      </c>
      <c r="I21" s="20">
        <v>224130</v>
      </c>
      <c r="J21" s="20">
        <v>224130</v>
      </c>
      <c r="K21" s="20"/>
      <c r="L21" s="20">
        <v>224130</v>
      </c>
      <c r="M21" s="20">
        <v>224130</v>
      </c>
      <c r="N21" s="20">
        <v>224130</v>
      </c>
      <c r="O21" s="20">
        <v>207630</v>
      </c>
      <c r="P21" s="20">
        <v>207630</v>
      </c>
      <c r="Q21" s="20">
        <v>207630</v>
      </c>
      <c r="R21" s="20">
        <v>207630</v>
      </c>
      <c r="S21" s="20">
        <v>207630</v>
      </c>
      <c r="T21" s="20"/>
      <c r="U21" s="20"/>
      <c r="V21" s="20">
        <v>207630</v>
      </c>
      <c r="W21" s="20">
        <v>207630</v>
      </c>
      <c r="X21" s="20">
        <v>307000</v>
      </c>
      <c r="Y21" s="20">
        <v>-99370</v>
      </c>
      <c r="Z21" s="21">
        <v>-32.37</v>
      </c>
      <c r="AA21" s="22">
        <v>307000</v>
      </c>
    </row>
    <row r="22" spans="1:27" ht="13.5">
      <c r="A22" s="23" t="s">
        <v>48</v>
      </c>
      <c r="B22" s="17"/>
      <c r="C22" s="18">
        <v>12865449</v>
      </c>
      <c r="D22" s="18"/>
      <c r="E22" s="19">
        <v>14687490</v>
      </c>
      <c r="F22" s="20">
        <v>12363153</v>
      </c>
      <c r="G22" s="20">
        <v>7950251</v>
      </c>
      <c r="H22" s="20">
        <v>6067386</v>
      </c>
      <c r="I22" s="20">
        <v>5522691</v>
      </c>
      <c r="J22" s="20">
        <v>5522691</v>
      </c>
      <c r="K22" s="20">
        <v>5059075</v>
      </c>
      <c r="L22" s="20">
        <v>4126432</v>
      </c>
      <c r="M22" s="20">
        <v>4472020</v>
      </c>
      <c r="N22" s="20">
        <v>4472020</v>
      </c>
      <c r="O22" s="20">
        <v>4466872</v>
      </c>
      <c r="P22" s="20">
        <v>3683081</v>
      </c>
      <c r="Q22" s="20">
        <v>3387626</v>
      </c>
      <c r="R22" s="20">
        <v>3387626</v>
      </c>
      <c r="S22" s="20">
        <v>3349701</v>
      </c>
      <c r="T22" s="20">
        <v>3912010</v>
      </c>
      <c r="U22" s="20">
        <v>4333616</v>
      </c>
      <c r="V22" s="20">
        <v>4639028</v>
      </c>
      <c r="W22" s="20">
        <v>4639028</v>
      </c>
      <c r="X22" s="20">
        <v>12363153</v>
      </c>
      <c r="Y22" s="20">
        <v>-7724125</v>
      </c>
      <c r="Z22" s="21">
        <v>-62.48</v>
      </c>
      <c r="AA22" s="22">
        <v>12363153</v>
      </c>
    </row>
    <row r="23" spans="1:27" ht="13.5">
      <c r="A23" s="23" t="s">
        <v>49</v>
      </c>
      <c r="B23" s="17"/>
      <c r="C23" s="18">
        <v>17927664</v>
      </c>
      <c r="D23" s="18"/>
      <c r="E23" s="19">
        <v>17301223</v>
      </c>
      <c r="F23" s="20">
        <v>7043789</v>
      </c>
      <c r="G23" s="24">
        <v>9255131</v>
      </c>
      <c r="H23" s="24">
        <v>10846107</v>
      </c>
      <c r="I23" s="24">
        <v>10825019</v>
      </c>
      <c r="J23" s="20">
        <v>10825019</v>
      </c>
      <c r="K23" s="24">
        <v>10827295</v>
      </c>
      <c r="L23" s="24">
        <v>11187483</v>
      </c>
      <c r="M23" s="20">
        <v>10556066</v>
      </c>
      <c r="N23" s="24">
        <v>10556066</v>
      </c>
      <c r="O23" s="24">
        <v>10556066</v>
      </c>
      <c r="P23" s="24">
        <v>10376609</v>
      </c>
      <c r="Q23" s="20">
        <v>10376609</v>
      </c>
      <c r="R23" s="24">
        <v>10376609</v>
      </c>
      <c r="S23" s="24">
        <v>10376609</v>
      </c>
      <c r="T23" s="20">
        <v>8370113</v>
      </c>
      <c r="U23" s="24">
        <v>7767620</v>
      </c>
      <c r="V23" s="24">
        <v>9901857</v>
      </c>
      <c r="W23" s="24">
        <v>9901857</v>
      </c>
      <c r="X23" s="20">
        <v>7043789</v>
      </c>
      <c r="Y23" s="24">
        <v>2858068</v>
      </c>
      <c r="Z23" s="25">
        <v>40.58</v>
      </c>
      <c r="AA23" s="26">
        <v>7043789</v>
      </c>
    </row>
    <row r="24" spans="1:27" ht="13.5">
      <c r="A24" s="27" t="s">
        <v>50</v>
      </c>
      <c r="B24" s="35"/>
      <c r="C24" s="29">
        <f aca="true" t="shared" si="1" ref="C24:Y24">SUM(C15:C23)</f>
        <v>14897768842</v>
      </c>
      <c r="D24" s="29">
        <f>SUM(D15:D23)</f>
        <v>0</v>
      </c>
      <c r="E24" s="36">
        <f t="shared" si="1"/>
        <v>13970283158</v>
      </c>
      <c r="F24" s="37">
        <f t="shared" si="1"/>
        <v>14429458556</v>
      </c>
      <c r="G24" s="37">
        <f t="shared" si="1"/>
        <v>8876778969</v>
      </c>
      <c r="H24" s="37">
        <f t="shared" si="1"/>
        <v>8344624094</v>
      </c>
      <c r="I24" s="37">
        <f t="shared" si="1"/>
        <v>6522468094</v>
      </c>
      <c r="J24" s="37">
        <f t="shared" si="1"/>
        <v>6522468094</v>
      </c>
      <c r="K24" s="37">
        <f t="shared" si="1"/>
        <v>6614572924</v>
      </c>
      <c r="L24" s="37">
        <f t="shared" si="1"/>
        <v>6692382926</v>
      </c>
      <c r="M24" s="37">
        <f t="shared" si="1"/>
        <v>7157648324</v>
      </c>
      <c r="N24" s="37">
        <f t="shared" si="1"/>
        <v>7157648324</v>
      </c>
      <c r="O24" s="37">
        <f t="shared" si="1"/>
        <v>7546555645</v>
      </c>
      <c r="P24" s="37">
        <f t="shared" si="1"/>
        <v>7317496069</v>
      </c>
      <c r="Q24" s="37">
        <f t="shared" si="1"/>
        <v>6090638432</v>
      </c>
      <c r="R24" s="37">
        <f t="shared" si="1"/>
        <v>6090638432</v>
      </c>
      <c r="S24" s="37">
        <f t="shared" si="1"/>
        <v>6112478749</v>
      </c>
      <c r="T24" s="37">
        <f t="shared" si="1"/>
        <v>6971941875</v>
      </c>
      <c r="U24" s="37">
        <f t="shared" si="1"/>
        <v>8744658116</v>
      </c>
      <c r="V24" s="37">
        <f t="shared" si="1"/>
        <v>9112219528</v>
      </c>
      <c r="W24" s="37">
        <f t="shared" si="1"/>
        <v>9112219528</v>
      </c>
      <c r="X24" s="37">
        <f t="shared" si="1"/>
        <v>14429458556</v>
      </c>
      <c r="Y24" s="37">
        <f t="shared" si="1"/>
        <v>-5317239028</v>
      </c>
      <c r="Z24" s="38">
        <f>+IF(X24&lt;&gt;0,+(Y24/X24)*100,0)</f>
        <v>-36.849885997898426</v>
      </c>
      <c r="AA24" s="39">
        <f>SUM(AA15:AA23)</f>
        <v>14429458556</v>
      </c>
    </row>
    <row r="25" spans="1:27" ht="13.5">
      <c r="A25" s="27" t="s">
        <v>51</v>
      </c>
      <c r="B25" s="28"/>
      <c r="C25" s="29">
        <f aca="true" t="shared" si="2" ref="C25:Y25">+C12+C24</f>
        <v>17065311284</v>
      </c>
      <c r="D25" s="29">
        <f>+D12+D24</f>
        <v>0</v>
      </c>
      <c r="E25" s="30">
        <f t="shared" si="2"/>
        <v>16494069726</v>
      </c>
      <c r="F25" s="31">
        <f t="shared" si="2"/>
        <v>16866498902</v>
      </c>
      <c r="G25" s="31">
        <f t="shared" si="2"/>
        <v>11388363156</v>
      </c>
      <c r="H25" s="31">
        <f t="shared" si="2"/>
        <v>10454115494</v>
      </c>
      <c r="I25" s="31">
        <f t="shared" si="2"/>
        <v>8263071149</v>
      </c>
      <c r="J25" s="31">
        <f t="shared" si="2"/>
        <v>8263071149</v>
      </c>
      <c r="K25" s="31">
        <f t="shared" si="2"/>
        <v>8392214338</v>
      </c>
      <c r="L25" s="31">
        <f t="shared" si="2"/>
        <v>8534625695</v>
      </c>
      <c r="M25" s="31">
        <f t="shared" si="2"/>
        <v>8981910343</v>
      </c>
      <c r="N25" s="31">
        <f t="shared" si="2"/>
        <v>8981910343</v>
      </c>
      <c r="O25" s="31">
        <f t="shared" si="2"/>
        <v>9415493671</v>
      </c>
      <c r="P25" s="31">
        <f t="shared" si="2"/>
        <v>9115451520</v>
      </c>
      <c r="Q25" s="31">
        <f t="shared" si="2"/>
        <v>8046989151</v>
      </c>
      <c r="R25" s="31">
        <f t="shared" si="2"/>
        <v>8046989151</v>
      </c>
      <c r="S25" s="31">
        <f t="shared" si="2"/>
        <v>7967072393</v>
      </c>
      <c r="T25" s="31">
        <f t="shared" si="2"/>
        <v>8704961412</v>
      </c>
      <c r="U25" s="31">
        <f t="shared" si="2"/>
        <v>10530338701</v>
      </c>
      <c r="V25" s="31">
        <f t="shared" si="2"/>
        <v>10921199834</v>
      </c>
      <c r="W25" s="31">
        <f t="shared" si="2"/>
        <v>10921199834</v>
      </c>
      <c r="X25" s="31">
        <f t="shared" si="2"/>
        <v>16866498902</v>
      </c>
      <c r="Y25" s="31">
        <f t="shared" si="2"/>
        <v>-5945299068</v>
      </c>
      <c r="Z25" s="32">
        <f>+IF(X25&lt;&gt;0,+(Y25/X25)*100,0)</f>
        <v>-35.249159310086675</v>
      </c>
      <c r="AA25" s="33">
        <f>+AA12+AA24</f>
        <v>16866498902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127143551</v>
      </c>
      <c r="D29" s="18"/>
      <c r="E29" s="19">
        <v>25486770</v>
      </c>
      <c r="F29" s="20">
        <v>16869856</v>
      </c>
      <c r="G29" s="20">
        <v>87948133</v>
      </c>
      <c r="H29" s="20">
        <v>61448571</v>
      </c>
      <c r="I29" s="20">
        <v>24813184</v>
      </c>
      <c r="J29" s="20">
        <v>24813184</v>
      </c>
      <c r="K29" s="20">
        <v>27185809</v>
      </c>
      <c r="L29" s="20">
        <v>48275379</v>
      </c>
      <c r="M29" s="20">
        <v>9846376</v>
      </c>
      <c r="N29" s="20">
        <v>9846376</v>
      </c>
      <c r="O29" s="20">
        <v>37287020</v>
      </c>
      <c r="P29" s="20">
        <v>46612016</v>
      </c>
      <c r="Q29" s="20">
        <v>-27992466</v>
      </c>
      <c r="R29" s="20">
        <v>-27992466</v>
      </c>
      <c r="S29" s="20">
        <v>22256334</v>
      </c>
      <c r="T29" s="20">
        <v>20185153</v>
      </c>
      <c r="U29" s="20">
        <v>46276537</v>
      </c>
      <c r="V29" s="20">
        <v>46276537</v>
      </c>
      <c r="W29" s="20">
        <v>46276537</v>
      </c>
      <c r="X29" s="20">
        <v>16869856</v>
      </c>
      <c r="Y29" s="20">
        <v>29406681</v>
      </c>
      <c r="Z29" s="21">
        <v>174.31</v>
      </c>
      <c r="AA29" s="22">
        <v>16869856</v>
      </c>
    </row>
    <row r="30" spans="1:27" ht="13.5">
      <c r="A30" s="23" t="s">
        <v>55</v>
      </c>
      <c r="B30" s="17"/>
      <c r="C30" s="18">
        <v>80840176</v>
      </c>
      <c r="D30" s="18"/>
      <c r="E30" s="19">
        <v>78455824</v>
      </c>
      <c r="F30" s="20">
        <v>77549111</v>
      </c>
      <c r="G30" s="20">
        <v>27838412</v>
      </c>
      <c r="H30" s="20">
        <v>28422306</v>
      </c>
      <c r="I30" s="20">
        <v>22500965</v>
      </c>
      <c r="J30" s="20">
        <v>22500965</v>
      </c>
      <c r="K30" s="20">
        <v>25202593</v>
      </c>
      <c r="L30" s="20">
        <v>26616262</v>
      </c>
      <c r="M30" s="20">
        <v>29475464</v>
      </c>
      <c r="N30" s="20">
        <v>29475464</v>
      </c>
      <c r="O30" s="20">
        <v>29140834</v>
      </c>
      <c r="P30" s="20">
        <v>28970249</v>
      </c>
      <c r="Q30" s="20">
        <v>27276646</v>
      </c>
      <c r="R30" s="20">
        <v>27276646</v>
      </c>
      <c r="S30" s="20">
        <v>27556736</v>
      </c>
      <c r="T30" s="20">
        <v>29662543</v>
      </c>
      <c r="U30" s="20">
        <v>30279537</v>
      </c>
      <c r="V30" s="20">
        <v>30918427</v>
      </c>
      <c r="W30" s="20">
        <v>30918427</v>
      </c>
      <c r="X30" s="20">
        <v>77549111</v>
      </c>
      <c r="Y30" s="20">
        <v>-46630684</v>
      </c>
      <c r="Z30" s="21">
        <v>-60.13</v>
      </c>
      <c r="AA30" s="22">
        <v>77549111</v>
      </c>
    </row>
    <row r="31" spans="1:27" ht="13.5">
      <c r="A31" s="23" t="s">
        <v>56</v>
      </c>
      <c r="B31" s="17"/>
      <c r="C31" s="18">
        <v>55863851</v>
      </c>
      <c r="D31" s="18"/>
      <c r="E31" s="19">
        <v>38439492</v>
      </c>
      <c r="F31" s="20">
        <v>38732309</v>
      </c>
      <c r="G31" s="20">
        <v>33468723</v>
      </c>
      <c r="H31" s="20">
        <v>33783197</v>
      </c>
      <c r="I31" s="20">
        <v>31474284</v>
      </c>
      <c r="J31" s="20">
        <v>31474284</v>
      </c>
      <c r="K31" s="20">
        <v>32220609</v>
      </c>
      <c r="L31" s="20">
        <v>32648854</v>
      </c>
      <c r="M31" s="20">
        <v>34786907</v>
      </c>
      <c r="N31" s="20">
        <v>34786907</v>
      </c>
      <c r="O31" s="20">
        <v>37209665</v>
      </c>
      <c r="P31" s="20">
        <v>37022451</v>
      </c>
      <c r="Q31" s="20">
        <v>35278140</v>
      </c>
      <c r="R31" s="20">
        <v>35278140</v>
      </c>
      <c r="S31" s="20">
        <v>36106253</v>
      </c>
      <c r="T31" s="20">
        <v>37591848</v>
      </c>
      <c r="U31" s="20">
        <v>39093524</v>
      </c>
      <c r="V31" s="20">
        <v>39676865</v>
      </c>
      <c r="W31" s="20">
        <v>39676865</v>
      </c>
      <c r="X31" s="20">
        <v>38732309</v>
      </c>
      <c r="Y31" s="20">
        <v>944556</v>
      </c>
      <c r="Z31" s="21">
        <v>2.44</v>
      </c>
      <c r="AA31" s="22">
        <v>38732309</v>
      </c>
    </row>
    <row r="32" spans="1:27" ht="13.5">
      <c r="A32" s="23" t="s">
        <v>57</v>
      </c>
      <c r="B32" s="17"/>
      <c r="C32" s="18">
        <v>1138446788</v>
      </c>
      <c r="D32" s="18"/>
      <c r="E32" s="19">
        <v>807324575</v>
      </c>
      <c r="F32" s="20">
        <v>804744721</v>
      </c>
      <c r="G32" s="20">
        <v>684588091</v>
      </c>
      <c r="H32" s="20">
        <v>659515341</v>
      </c>
      <c r="I32" s="20">
        <v>541740870</v>
      </c>
      <c r="J32" s="20">
        <v>541740870</v>
      </c>
      <c r="K32" s="20">
        <v>543025746</v>
      </c>
      <c r="L32" s="20">
        <v>637209088</v>
      </c>
      <c r="M32" s="20">
        <v>684908689</v>
      </c>
      <c r="N32" s="20">
        <v>684908689</v>
      </c>
      <c r="O32" s="20">
        <v>712665204</v>
      </c>
      <c r="P32" s="20">
        <v>639926170</v>
      </c>
      <c r="Q32" s="20">
        <v>646447211</v>
      </c>
      <c r="R32" s="20">
        <v>646447211</v>
      </c>
      <c r="S32" s="20">
        <v>582268579</v>
      </c>
      <c r="T32" s="20">
        <v>666885463</v>
      </c>
      <c r="U32" s="20">
        <v>710613600</v>
      </c>
      <c r="V32" s="20">
        <v>748153540</v>
      </c>
      <c r="W32" s="20">
        <v>748153540</v>
      </c>
      <c r="X32" s="20">
        <v>804744721</v>
      </c>
      <c r="Y32" s="20">
        <v>-56591181</v>
      </c>
      <c r="Z32" s="21">
        <v>-7.03</v>
      </c>
      <c r="AA32" s="22">
        <v>804744721</v>
      </c>
    </row>
    <row r="33" spans="1:27" ht="13.5">
      <c r="A33" s="23" t="s">
        <v>58</v>
      </c>
      <c r="B33" s="17"/>
      <c r="C33" s="18">
        <v>117675996</v>
      </c>
      <c r="D33" s="18"/>
      <c r="E33" s="19">
        <v>62314210</v>
      </c>
      <c r="F33" s="20">
        <v>67749818</v>
      </c>
      <c r="G33" s="20">
        <v>157828526</v>
      </c>
      <c r="H33" s="20">
        <v>121749096</v>
      </c>
      <c r="I33" s="20">
        <v>46365828</v>
      </c>
      <c r="J33" s="20">
        <v>46365828</v>
      </c>
      <c r="K33" s="20">
        <v>79998084</v>
      </c>
      <c r="L33" s="20">
        <v>94573616</v>
      </c>
      <c r="M33" s="20">
        <v>89027872</v>
      </c>
      <c r="N33" s="20">
        <v>89027872</v>
      </c>
      <c r="O33" s="20">
        <v>91917695</v>
      </c>
      <c r="P33" s="20">
        <v>89656810</v>
      </c>
      <c r="Q33" s="20">
        <v>87724512</v>
      </c>
      <c r="R33" s="20">
        <v>87724512</v>
      </c>
      <c r="S33" s="20">
        <v>92233409</v>
      </c>
      <c r="T33" s="20">
        <v>93631621</v>
      </c>
      <c r="U33" s="20">
        <v>90242439</v>
      </c>
      <c r="V33" s="20">
        <v>102160304</v>
      </c>
      <c r="W33" s="20">
        <v>102160304</v>
      </c>
      <c r="X33" s="20">
        <v>67749818</v>
      </c>
      <c r="Y33" s="20">
        <v>34410486</v>
      </c>
      <c r="Z33" s="21">
        <v>50.79</v>
      </c>
      <c r="AA33" s="22">
        <v>67749818</v>
      </c>
    </row>
    <row r="34" spans="1:27" ht="13.5">
      <c r="A34" s="27" t="s">
        <v>59</v>
      </c>
      <c r="B34" s="28"/>
      <c r="C34" s="29">
        <f aca="true" t="shared" si="3" ref="C34:Y34">SUM(C29:C33)</f>
        <v>1519970362</v>
      </c>
      <c r="D34" s="29">
        <f>SUM(D29:D33)</f>
        <v>0</v>
      </c>
      <c r="E34" s="30">
        <f t="shared" si="3"/>
        <v>1012020871</v>
      </c>
      <c r="F34" s="31">
        <f t="shared" si="3"/>
        <v>1005645815</v>
      </c>
      <c r="G34" s="31">
        <f t="shared" si="3"/>
        <v>991671885</v>
      </c>
      <c r="H34" s="31">
        <f t="shared" si="3"/>
        <v>904918511</v>
      </c>
      <c r="I34" s="31">
        <f t="shared" si="3"/>
        <v>666895131</v>
      </c>
      <c r="J34" s="31">
        <f t="shared" si="3"/>
        <v>666895131</v>
      </c>
      <c r="K34" s="31">
        <f t="shared" si="3"/>
        <v>707632841</v>
      </c>
      <c r="L34" s="31">
        <f t="shared" si="3"/>
        <v>839323199</v>
      </c>
      <c r="M34" s="31">
        <f t="shared" si="3"/>
        <v>848045308</v>
      </c>
      <c r="N34" s="31">
        <f t="shared" si="3"/>
        <v>848045308</v>
      </c>
      <c r="O34" s="31">
        <f t="shared" si="3"/>
        <v>908220418</v>
      </c>
      <c r="P34" s="31">
        <f t="shared" si="3"/>
        <v>842187696</v>
      </c>
      <c r="Q34" s="31">
        <f t="shared" si="3"/>
        <v>768734043</v>
      </c>
      <c r="R34" s="31">
        <f t="shared" si="3"/>
        <v>768734043</v>
      </c>
      <c r="S34" s="31">
        <f t="shared" si="3"/>
        <v>760421311</v>
      </c>
      <c r="T34" s="31">
        <f t="shared" si="3"/>
        <v>847956628</v>
      </c>
      <c r="U34" s="31">
        <f t="shared" si="3"/>
        <v>916505637</v>
      </c>
      <c r="V34" s="31">
        <f t="shared" si="3"/>
        <v>967185673</v>
      </c>
      <c r="W34" s="31">
        <f t="shared" si="3"/>
        <v>967185673</v>
      </c>
      <c r="X34" s="31">
        <f t="shared" si="3"/>
        <v>1005645815</v>
      </c>
      <c r="Y34" s="31">
        <f t="shared" si="3"/>
        <v>-38460142</v>
      </c>
      <c r="Z34" s="32">
        <f>+IF(X34&lt;&gt;0,+(Y34/X34)*100,0)</f>
        <v>-3.8244222196658773</v>
      </c>
      <c r="AA34" s="33">
        <f>SUM(AA29:AA33)</f>
        <v>1005645815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469278188</v>
      </c>
      <c r="D37" s="18"/>
      <c r="E37" s="19">
        <v>533528481</v>
      </c>
      <c r="F37" s="20">
        <v>451029953</v>
      </c>
      <c r="G37" s="20">
        <v>428616596</v>
      </c>
      <c r="H37" s="20">
        <v>425286561</v>
      </c>
      <c r="I37" s="20">
        <v>410212426</v>
      </c>
      <c r="J37" s="20">
        <v>410212426</v>
      </c>
      <c r="K37" s="20">
        <v>408010504</v>
      </c>
      <c r="L37" s="20">
        <v>404996894</v>
      </c>
      <c r="M37" s="20">
        <v>393794015</v>
      </c>
      <c r="N37" s="20">
        <v>393794015</v>
      </c>
      <c r="O37" s="20">
        <v>392254940</v>
      </c>
      <c r="P37" s="20">
        <v>389932244</v>
      </c>
      <c r="Q37" s="20">
        <v>385774020</v>
      </c>
      <c r="R37" s="20">
        <v>385774020</v>
      </c>
      <c r="S37" s="20">
        <v>392576982</v>
      </c>
      <c r="T37" s="20">
        <v>386858969</v>
      </c>
      <c r="U37" s="20">
        <v>377176234</v>
      </c>
      <c r="V37" s="20">
        <v>382652779</v>
      </c>
      <c r="W37" s="20">
        <v>382652779</v>
      </c>
      <c r="X37" s="20">
        <v>451029953</v>
      </c>
      <c r="Y37" s="20">
        <v>-68377174</v>
      </c>
      <c r="Z37" s="21">
        <v>-15.16</v>
      </c>
      <c r="AA37" s="22">
        <v>451029953</v>
      </c>
    </row>
    <row r="38" spans="1:27" ht="13.5">
      <c r="A38" s="23" t="s">
        <v>58</v>
      </c>
      <c r="B38" s="17"/>
      <c r="C38" s="18">
        <v>869045942</v>
      </c>
      <c r="D38" s="18"/>
      <c r="E38" s="19">
        <v>772577531</v>
      </c>
      <c r="F38" s="20">
        <v>783439666</v>
      </c>
      <c r="G38" s="20">
        <v>554364966</v>
      </c>
      <c r="H38" s="20">
        <v>519208954</v>
      </c>
      <c r="I38" s="20">
        <v>507422261</v>
      </c>
      <c r="J38" s="20">
        <v>507422261</v>
      </c>
      <c r="K38" s="20">
        <v>474530853</v>
      </c>
      <c r="L38" s="20">
        <v>488151137</v>
      </c>
      <c r="M38" s="20">
        <v>509049929</v>
      </c>
      <c r="N38" s="20">
        <v>509049929</v>
      </c>
      <c r="O38" s="20">
        <v>508869255</v>
      </c>
      <c r="P38" s="20">
        <v>498551703</v>
      </c>
      <c r="Q38" s="20">
        <v>476529901</v>
      </c>
      <c r="R38" s="20">
        <v>476529901</v>
      </c>
      <c r="S38" s="20">
        <v>476332036</v>
      </c>
      <c r="T38" s="20">
        <v>508677174</v>
      </c>
      <c r="U38" s="20">
        <v>506811606</v>
      </c>
      <c r="V38" s="20">
        <v>563608761</v>
      </c>
      <c r="W38" s="20">
        <v>563608761</v>
      </c>
      <c r="X38" s="20">
        <v>783439666</v>
      </c>
      <c r="Y38" s="20">
        <v>-219830905</v>
      </c>
      <c r="Z38" s="21">
        <v>-28.06</v>
      </c>
      <c r="AA38" s="22">
        <v>783439666</v>
      </c>
    </row>
    <row r="39" spans="1:27" ht="13.5">
      <c r="A39" s="27" t="s">
        <v>61</v>
      </c>
      <c r="B39" s="35"/>
      <c r="C39" s="29">
        <f aca="true" t="shared" si="4" ref="C39:Y39">SUM(C37:C38)</f>
        <v>1338324130</v>
      </c>
      <c r="D39" s="29">
        <f>SUM(D37:D38)</f>
        <v>0</v>
      </c>
      <c r="E39" s="36">
        <f t="shared" si="4"/>
        <v>1306106012</v>
      </c>
      <c r="F39" s="37">
        <f t="shared" si="4"/>
        <v>1234469619</v>
      </c>
      <c r="G39" s="37">
        <f t="shared" si="4"/>
        <v>982981562</v>
      </c>
      <c r="H39" s="37">
        <f t="shared" si="4"/>
        <v>944495515</v>
      </c>
      <c r="I39" s="37">
        <f t="shared" si="4"/>
        <v>917634687</v>
      </c>
      <c r="J39" s="37">
        <f t="shared" si="4"/>
        <v>917634687</v>
      </c>
      <c r="K39" s="37">
        <f t="shared" si="4"/>
        <v>882541357</v>
      </c>
      <c r="L39" s="37">
        <f t="shared" si="4"/>
        <v>893148031</v>
      </c>
      <c r="M39" s="37">
        <f t="shared" si="4"/>
        <v>902843944</v>
      </c>
      <c r="N39" s="37">
        <f t="shared" si="4"/>
        <v>902843944</v>
      </c>
      <c r="O39" s="37">
        <f t="shared" si="4"/>
        <v>901124195</v>
      </c>
      <c r="P39" s="37">
        <f t="shared" si="4"/>
        <v>888483947</v>
      </c>
      <c r="Q39" s="37">
        <f t="shared" si="4"/>
        <v>862303921</v>
      </c>
      <c r="R39" s="37">
        <f t="shared" si="4"/>
        <v>862303921</v>
      </c>
      <c r="S39" s="37">
        <f t="shared" si="4"/>
        <v>868909018</v>
      </c>
      <c r="T39" s="37">
        <f t="shared" si="4"/>
        <v>895536143</v>
      </c>
      <c r="U39" s="37">
        <f t="shared" si="4"/>
        <v>883987840</v>
      </c>
      <c r="V39" s="37">
        <f t="shared" si="4"/>
        <v>946261540</v>
      </c>
      <c r="W39" s="37">
        <f t="shared" si="4"/>
        <v>946261540</v>
      </c>
      <c r="X39" s="37">
        <f t="shared" si="4"/>
        <v>1234469619</v>
      </c>
      <c r="Y39" s="37">
        <f t="shared" si="4"/>
        <v>-288208079</v>
      </c>
      <c r="Z39" s="38">
        <f>+IF(X39&lt;&gt;0,+(Y39/X39)*100,0)</f>
        <v>-23.34671299836987</v>
      </c>
      <c r="AA39" s="39">
        <f>SUM(AA37:AA38)</f>
        <v>1234469619</v>
      </c>
    </row>
    <row r="40" spans="1:27" ht="13.5">
      <c r="A40" s="27" t="s">
        <v>62</v>
      </c>
      <c r="B40" s="28"/>
      <c r="C40" s="29">
        <f aca="true" t="shared" si="5" ref="C40:Y40">+C34+C39</f>
        <v>2858294492</v>
      </c>
      <c r="D40" s="29">
        <f>+D34+D39</f>
        <v>0</v>
      </c>
      <c r="E40" s="30">
        <f t="shared" si="5"/>
        <v>2318126883</v>
      </c>
      <c r="F40" s="31">
        <f t="shared" si="5"/>
        <v>2240115434</v>
      </c>
      <c r="G40" s="31">
        <f t="shared" si="5"/>
        <v>1974653447</v>
      </c>
      <c r="H40" s="31">
        <f t="shared" si="5"/>
        <v>1849414026</v>
      </c>
      <c r="I40" s="31">
        <f t="shared" si="5"/>
        <v>1584529818</v>
      </c>
      <c r="J40" s="31">
        <f t="shared" si="5"/>
        <v>1584529818</v>
      </c>
      <c r="K40" s="31">
        <f t="shared" si="5"/>
        <v>1590174198</v>
      </c>
      <c r="L40" s="31">
        <f t="shared" si="5"/>
        <v>1732471230</v>
      </c>
      <c r="M40" s="31">
        <f t="shared" si="5"/>
        <v>1750889252</v>
      </c>
      <c r="N40" s="31">
        <f t="shared" si="5"/>
        <v>1750889252</v>
      </c>
      <c r="O40" s="31">
        <f t="shared" si="5"/>
        <v>1809344613</v>
      </c>
      <c r="P40" s="31">
        <f t="shared" si="5"/>
        <v>1730671643</v>
      </c>
      <c r="Q40" s="31">
        <f t="shared" si="5"/>
        <v>1631037964</v>
      </c>
      <c r="R40" s="31">
        <f t="shared" si="5"/>
        <v>1631037964</v>
      </c>
      <c r="S40" s="31">
        <f t="shared" si="5"/>
        <v>1629330329</v>
      </c>
      <c r="T40" s="31">
        <f t="shared" si="5"/>
        <v>1743492771</v>
      </c>
      <c r="U40" s="31">
        <f t="shared" si="5"/>
        <v>1800493477</v>
      </c>
      <c r="V40" s="31">
        <f t="shared" si="5"/>
        <v>1913447213</v>
      </c>
      <c r="W40" s="31">
        <f t="shared" si="5"/>
        <v>1913447213</v>
      </c>
      <c r="X40" s="31">
        <f t="shared" si="5"/>
        <v>2240115434</v>
      </c>
      <c r="Y40" s="31">
        <f t="shared" si="5"/>
        <v>-326668221</v>
      </c>
      <c r="Z40" s="32">
        <f>+IF(X40&lt;&gt;0,+(Y40/X40)*100,0)</f>
        <v>-14.582651234927388</v>
      </c>
      <c r="AA40" s="33">
        <f>+AA34+AA39</f>
        <v>2240115434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14207016792</v>
      </c>
      <c r="D42" s="43">
        <f>+D25-D40</f>
        <v>0</v>
      </c>
      <c r="E42" s="44">
        <f t="shared" si="6"/>
        <v>14175942843</v>
      </c>
      <c r="F42" s="45">
        <f t="shared" si="6"/>
        <v>14626383468</v>
      </c>
      <c r="G42" s="45">
        <f t="shared" si="6"/>
        <v>9413709709</v>
      </c>
      <c r="H42" s="45">
        <f t="shared" si="6"/>
        <v>8604701468</v>
      </c>
      <c r="I42" s="45">
        <f t="shared" si="6"/>
        <v>6678541331</v>
      </c>
      <c r="J42" s="45">
        <f t="shared" si="6"/>
        <v>6678541331</v>
      </c>
      <c r="K42" s="45">
        <f t="shared" si="6"/>
        <v>6802040140</v>
      </c>
      <c r="L42" s="45">
        <f t="shared" si="6"/>
        <v>6802154465</v>
      </c>
      <c r="M42" s="45">
        <f t="shared" si="6"/>
        <v>7231021091</v>
      </c>
      <c r="N42" s="45">
        <f t="shared" si="6"/>
        <v>7231021091</v>
      </c>
      <c r="O42" s="45">
        <f t="shared" si="6"/>
        <v>7606149058</v>
      </c>
      <c r="P42" s="45">
        <f t="shared" si="6"/>
        <v>7384779877</v>
      </c>
      <c r="Q42" s="45">
        <f t="shared" si="6"/>
        <v>6415951187</v>
      </c>
      <c r="R42" s="45">
        <f t="shared" si="6"/>
        <v>6415951187</v>
      </c>
      <c r="S42" s="45">
        <f t="shared" si="6"/>
        <v>6337742064</v>
      </c>
      <c r="T42" s="45">
        <f t="shared" si="6"/>
        <v>6961468641</v>
      </c>
      <c r="U42" s="45">
        <f t="shared" si="6"/>
        <v>8729845224</v>
      </c>
      <c r="V42" s="45">
        <f t="shared" si="6"/>
        <v>9007752621</v>
      </c>
      <c r="W42" s="45">
        <f t="shared" si="6"/>
        <v>9007752621</v>
      </c>
      <c r="X42" s="45">
        <f t="shared" si="6"/>
        <v>14626383468</v>
      </c>
      <c r="Y42" s="45">
        <f t="shared" si="6"/>
        <v>-5618630847</v>
      </c>
      <c r="Z42" s="46">
        <f>+IF(X42&lt;&gt;0,+(Y42/X42)*100,0)</f>
        <v>-38.41435484918465</v>
      </c>
      <c r="AA42" s="47">
        <f>+AA25-AA40</f>
        <v>14626383468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13917145336</v>
      </c>
      <c r="D45" s="18"/>
      <c r="E45" s="19">
        <v>13099370303</v>
      </c>
      <c r="F45" s="20">
        <v>14199490588</v>
      </c>
      <c r="G45" s="20">
        <v>8361880377</v>
      </c>
      <c r="H45" s="20">
        <v>8353662120</v>
      </c>
      <c r="I45" s="20">
        <v>6429794216</v>
      </c>
      <c r="J45" s="20">
        <v>6429794216</v>
      </c>
      <c r="K45" s="20">
        <v>6551255910</v>
      </c>
      <c r="L45" s="20">
        <v>6547560095</v>
      </c>
      <c r="M45" s="20">
        <v>6976637718</v>
      </c>
      <c r="N45" s="20">
        <v>6976637718</v>
      </c>
      <c r="O45" s="20">
        <v>7352862082</v>
      </c>
      <c r="P45" s="20">
        <v>7131649330</v>
      </c>
      <c r="Q45" s="20">
        <v>6163068804</v>
      </c>
      <c r="R45" s="20">
        <v>6163068804</v>
      </c>
      <c r="S45" s="20">
        <v>6085043302</v>
      </c>
      <c r="T45" s="20">
        <v>6747775843</v>
      </c>
      <c r="U45" s="20">
        <v>8516852962</v>
      </c>
      <c r="V45" s="20">
        <v>8744422261</v>
      </c>
      <c r="W45" s="20">
        <v>8744422261</v>
      </c>
      <c r="X45" s="20">
        <v>14199490588</v>
      </c>
      <c r="Y45" s="20">
        <v>-5455068327</v>
      </c>
      <c r="Z45" s="48">
        <v>-38.42</v>
      </c>
      <c r="AA45" s="22">
        <v>14199490588</v>
      </c>
    </row>
    <row r="46" spans="1:27" ht="13.5">
      <c r="A46" s="23" t="s">
        <v>67</v>
      </c>
      <c r="B46" s="17"/>
      <c r="C46" s="18">
        <v>289871455</v>
      </c>
      <c r="D46" s="18"/>
      <c r="E46" s="19">
        <v>1076572540</v>
      </c>
      <c r="F46" s="20">
        <v>426892883</v>
      </c>
      <c r="G46" s="20">
        <v>1051829332</v>
      </c>
      <c r="H46" s="20">
        <v>251039347</v>
      </c>
      <c r="I46" s="20">
        <v>248747114</v>
      </c>
      <c r="J46" s="20">
        <v>248747114</v>
      </c>
      <c r="K46" s="20">
        <v>250784229</v>
      </c>
      <c r="L46" s="20">
        <v>254594369</v>
      </c>
      <c r="M46" s="20">
        <v>254383372</v>
      </c>
      <c r="N46" s="20">
        <v>254383372</v>
      </c>
      <c r="O46" s="20">
        <v>253286975</v>
      </c>
      <c r="P46" s="20">
        <v>253130546</v>
      </c>
      <c r="Q46" s="20">
        <v>252882378</v>
      </c>
      <c r="R46" s="20">
        <v>252882378</v>
      </c>
      <c r="S46" s="20">
        <v>252698760</v>
      </c>
      <c r="T46" s="20">
        <v>213692796</v>
      </c>
      <c r="U46" s="20">
        <v>212992258</v>
      </c>
      <c r="V46" s="20">
        <v>263330356</v>
      </c>
      <c r="W46" s="20">
        <v>263330356</v>
      </c>
      <c r="X46" s="20">
        <v>426892883</v>
      </c>
      <c r="Y46" s="20">
        <v>-163562527</v>
      </c>
      <c r="Z46" s="48">
        <v>-38.31</v>
      </c>
      <c r="AA46" s="22">
        <v>426892883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14207016791</v>
      </c>
      <c r="D48" s="51">
        <f>SUM(D45:D47)</f>
        <v>0</v>
      </c>
      <c r="E48" s="52">
        <f t="shared" si="7"/>
        <v>14175942843</v>
      </c>
      <c r="F48" s="53">
        <f t="shared" si="7"/>
        <v>14626383471</v>
      </c>
      <c r="G48" s="53">
        <f t="shared" si="7"/>
        <v>9413709709</v>
      </c>
      <c r="H48" s="53">
        <f t="shared" si="7"/>
        <v>8604701467</v>
      </c>
      <c r="I48" s="53">
        <f t="shared" si="7"/>
        <v>6678541330</v>
      </c>
      <c r="J48" s="53">
        <f t="shared" si="7"/>
        <v>6678541330</v>
      </c>
      <c r="K48" s="53">
        <f t="shared" si="7"/>
        <v>6802040139</v>
      </c>
      <c r="L48" s="53">
        <f t="shared" si="7"/>
        <v>6802154464</v>
      </c>
      <c r="M48" s="53">
        <f t="shared" si="7"/>
        <v>7231021090</v>
      </c>
      <c r="N48" s="53">
        <f t="shared" si="7"/>
        <v>7231021090</v>
      </c>
      <c r="O48" s="53">
        <f t="shared" si="7"/>
        <v>7606149057</v>
      </c>
      <c r="P48" s="53">
        <f t="shared" si="7"/>
        <v>7384779876</v>
      </c>
      <c r="Q48" s="53">
        <f t="shared" si="7"/>
        <v>6415951182</v>
      </c>
      <c r="R48" s="53">
        <f t="shared" si="7"/>
        <v>6415951182</v>
      </c>
      <c r="S48" s="53">
        <f t="shared" si="7"/>
        <v>6337742062</v>
      </c>
      <c r="T48" s="53">
        <f t="shared" si="7"/>
        <v>6961468639</v>
      </c>
      <c r="U48" s="53">
        <f t="shared" si="7"/>
        <v>8729845220</v>
      </c>
      <c r="V48" s="53">
        <f t="shared" si="7"/>
        <v>9007752617</v>
      </c>
      <c r="W48" s="53">
        <f t="shared" si="7"/>
        <v>9007752617</v>
      </c>
      <c r="X48" s="53">
        <f t="shared" si="7"/>
        <v>14626383471</v>
      </c>
      <c r="Y48" s="53">
        <f t="shared" si="7"/>
        <v>-5618630854</v>
      </c>
      <c r="Z48" s="54">
        <f>+IF(X48&lt;&gt;0,+(Y48/X48)*100,0)</f>
        <v>-38.41435488916425</v>
      </c>
      <c r="AA48" s="55">
        <f>SUM(AA45:AA47)</f>
        <v>14626383471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486812</v>
      </c>
      <c r="D6" s="18">
        <v>486812</v>
      </c>
      <c r="E6" s="19"/>
      <c r="F6" s="20">
        <v>6922</v>
      </c>
      <c r="G6" s="20">
        <v>422552</v>
      </c>
      <c r="H6" s="20"/>
      <c r="I6" s="20">
        <v>488111</v>
      </c>
      <c r="J6" s="20">
        <v>488111</v>
      </c>
      <c r="K6" s="20">
        <v>321527</v>
      </c>
      <c r="L6" s="20">
        <v>-10020497</v>
      </c>
      <c r="M6" s="20">
        <v>-6182612</v>
      </c>
      <c r="N6" s="20">
        <v>-6182612</v>
      </c>
      <c r="O6" s="20">
        <v>658111</v>
      </c>
      <c r="P6" s="20">
        <v>451255</v>
      </c>
      <c r="Q6" s="20">
        <v>4907938</v>
      </c>
      <c r="R6" s="20">
        <v>4907938</v>
      </c>
      <c r="S6" s="20">
        <v>-208949</v>
      </c>
      <c r="T6" s="20">
        <v>-54071</v>
      </c>
      <c r="U6" s="20">
        <v>1200662</v>
      </c>
      <c r="V6" s="20">
        <v>1200662</v>
      </c>
      <c r="W6" s="20">
        <v>1200662</v>
      </c>
      <c r="X6" s="20">
        <v>6922</v>
      </c>
      <c r="Y6" s="20">
        <v>1193740</v>
      </c>
      <c r="Z6" s="21">
        <v>17245.59</v>
      </c>
      <c r="AA6" s="22">
        <v>6922</v>
      </c>
    </row>
    <row r="7" spans="1:27" ht="13.5">
      <c r="A7" s="23" t="s">
        <v>34</v>
      </c>
      <c r="B7" s="17"/>
      <c r="C7" s="18">
        <v>1872250</v>
      </c>
      <c r="D7" s="18">
        <v>1872250</v>
      </c>
      <c r="E7" s="19">
        <v>507271</v>
      </c>
      <c r="F7" s="20">
        <v>772250</v>
      </c>
      <c r="G7" s="20">
        <v>9491975</v>
      </c>
      <c r="H7" s="20">
        <v>15703074</v>
      </c>
      <c r="I7" s="20">
        <v>9243433</v>
      </c>
      <c r="J7" s="20">
        <v>9243433</v>
      </c>
      <c r="K7" s="20">
        <v>7022823</v>
      </c>
      <c r="L7" s="20">
        <v>13637231</v>
      </c>
      <c r="M7" s="20">
        <v>11446104</v>
      </c>
      <c r="N7" s="20">
        <v>11446104</v>
      </c>
      <c r="O7" s="20">
        <v>5843795</v>
      </c>
      <c r="P7" s="20">
        <v>4982734</v>
      </c>
      <c r="Q7" s="20">
        <v>4268393</v>
      </c>
      <c r="R7" s="20">
        <v>4268393</v>
      </c>
      <c r="S7" s="20">
        <v>6508899</v>
      </c>
      <c r="T7" s="20">
        <v>3955769</v>
      </c>
      <c r="U7" s="20">
        <v>2133029</v>
      </c>
      <c r="V7" s="20">
        <v>2133029</v>
      </c>
      <c r="W7" s="20">
        <v>2133029</v>
      </c>
      <c r="X7" s="20">
        <v>772250</v>
      </c>
      <c r="Y7" s="20">
        <v>1360779</v>
      </c>
      <c r="Z7" s="21">
        <v>176.21</v>
      </c>
      <c r="AA7" s="22">
        <v>772250</v>
      </c>
    </row>
    <row r="8" spans="1:27" ht="13.5">
      <c r="A8" s="23" t="s">
        <v>35</v>
      </c>
      <c r="B8" s="17"/>
      <c r="C8" s="18">
        <v>16443885</v>
      </c>
      <c r="D8" s="18">
        <v>16443885</v>
      </c>
      <c r="E8" s="19">
        <v>14698251</v>
      </c>
      <c r="F8" s="20">
        <v>15575689</v>
      </c>
      <c r="G8" s="20">
        <v>18537833</v>
      </c>
      <c r="H8" s="20">
        <v>19209992</v>
      </c>
      <c r="I8" s="20">
        <v>18163585</v>
      </c>
      <c r="J8" s="20">
        <v>18163585</v>
      </c>
      <c r="K8" s="20">
        <v>17925271</v>
      </c>
      <c r="L8" s="20">
        <v>18081468</v>
      </c>
      <c r="M8" s="20">
        <v>18017335</v>
      </c>
      <c r="N8" s="20">
        <v>18017335</v>
      </c>
      <c r="O8" s="20">
        <v>18259784</v>
      </c>
      <c r="P8" s="20">
        <v>18285914</v>
      </c>
      <c r="Q8" s="20">
        <v>17541163</v>
      </c>
      <c r="R8" s="20">
        <v>17541163</v>
      </c>
      <c r="S8" s="20">
        <v>19865884</v>
      </c>
      <c r="T8" s="20">
        <v>18501371</v>
      </c>
      <c r="U8" s="20">
        <v>18612422</v>
      </c>
      <c r="V8" s="20">
        <v>18612422</v>
      </c>
      <c r="W8" s="20">
        <v>18612422</v>
      </c>
      <c r="X8" s="20">
        <v>15575689</v>
      </c>
      <c r="Y8" s="20">
        <v>3036733</v>
      </c>
      <c r="Z8" s="21">
        <v>19.5</v>
      </c>
      <c r="AA8" s="22">
        <v>15575689</v>
      </c>
    </row>
    <row r="9" spans="1:27" ht="13.5">
      <c r="A9" s="23" t="s">
        <v>36</v>
      </c>
      <c r="B9" s="17"/>
      <c r="C9" s="18">
        <v>813820</v>
      </c>
      <c r="D9" s="18">
        <v>813820</v>
      </c>
      <c r="E9" s="19">
        <v>1672430</v>
      </c>
      <c r="F9" s="20">
        <v>1338038</v>
      </c>
      <c r="G9" s="20">
        <v>-6652332</v>
      </c>
      <c r="H9" s="20">
        <v>-6351608</v>
      </c>
      <c r="I9" s="20">
        <v>-5398742</v>
      </c>
      <c r="J9" s="20">
        <v>-5398742</v>
      </c>
      <c r="K9" s="20">
        <v>-4824707</v>
      </c>
      <c r="L9" s="20">
        <v>-4694882</v>
      </c>
      <c r="M9" s="20">
        <v>-10449924</v>
      </c>
      <c r="N9" s="20">
        <v>-10449924</v>
      </c>
      <c r="O9" s="20">
        <v>2789862</v>
      </c>
      <c r="P9" s="20">
        <v>3822477</v>
      </c>
      <c r="Q9" s="20">
        <v>-905586</v>
      </c>
      <c r="R9" s="20">
        <v>-905586</v>
      </c>
      <c r="S9" s="20">
        <v>-1633626</v>
      </c>
      <c r="T9" s="20">
        <v>-721109</v>
      </c>
      <c r="U9" s="20">
        <v>-523680</v>
      </c>
      <c r="V9" s="20">
        <v>-523680</v>
      </c>
      <c r="W9" s="20">
        <v>-523680</v>
      </c>
      <c r="X9" s="20">
        <v>1338038</v>
      </c>
      <c r="Y9" s="20">
        <v>-1861718</v>
      </c>
      <c r="Z9" s="21">
        <v>-139.14</v>
      </c>
      <c r="AA9" s="22">
        <v>1338038</v>
      </c>
    </row>
    <row r="10" spans="1:27" ht="13.5">
      <c r="A10" s="23" t="s">
        <v>37</v>
      </c>
      <c r="B10" s="17"/>
      <c r="C10" s="18">
        <v>355742</v>
      </c>
      <c r="D10" s="18">
        <v>355742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56241</v>
      </c>
      <c r="D11" s="18">
        <v>56241</v>
      </c>
      <c r="E11" s="19">
        <v>40611</v>
      </c>
      <c r="F11" s="20">
        <v>56241</v>
      </c>
      <c r="G11" s="20">
        <v>40611</v>
      </c>
      <c r="H11" s="20">
        <v>56241</v>
      </c>
      <c r="I11" s="20">
        <v>56241</v>
      </c>
      <c r="J11" s="20">
        <v>56241</v>
      </c>
      <c r="K11" s="20">
        <v>56241</v>
      </c>
      <c r="L11" s="20">
        <v>56241</v>
      </c>
      <c r="M11" s="20">
        <v>56241</v>
      </c>
      <c r="N11" s="20">
        <v>56241</v>
      </c>
      <c r="O11" s="20">
        <v>56241</v>
      </c>
      <c r="P11" s="20">
        <v>56241</v>
      </c>
      <c r="Q11" s="20">
        <v>56241</v>
      </c>
      <c r="R11" s="20">
        <v>56241</v>
      </c>
      <c r="S11" s="20">
        <v>56241</v>
      </c>
      <c r="T11" s="20">
        <v>56241</v>
      </c>
      <c r="U11" s="20">
        <v>56241</v>
      </c>
      <c r="V11" s="20">
        <v>56241</v>
      </c>
      <c r="W11" s="20">
        <v>56241</v>
      </c>
      <c r="X11" s="20">
        <v>56241</v>
      </c>
      <c r="Y11" s="20"/>
      <c r="Z11" s="21"/>
      <c r="AA11" s="22">
        <v>56241</v>
      </c>
    </row>
    <row r="12" spans="1:27" ht="13.5">
      <c r="A12" s="27" t="s">
        <v>39</v>
      </c>
      <c r="B12" s="28"/>
      <c r="C12" s="29">
        <f aca="true" t="shared" si="0" ref="C12:Y12">SUM(C6:C11)</f>
        <v>20028750</v>
      </c>
      <c r="D12" s="29">
        <f>SUM(D6:D11)</f>
        <v>20028750</v>
      </c>
      <c r="E12" s="30">
        <f t="shared" si="0"/>
        <v>16918563</v>
      </c>
      <c r="F12" s="31">
        <f t="shared" si="0"/>
        <v>17749140</v>
      </c>
      <c r="G12" s="31">
        <f t="shared" si="0"/>
        <v>21840639</v>
      </c>
      <c r="H12" s="31">
        <f t="shared" si="0"/>
        <v>28617699</v>
      </c>
      <c r="I12" s="31">
        <f t="shared" si="0"/>
        <v>22552628</v>
      </c>
      <c r="J12" s="31">
        <f t="shared" si="0"/>
        <v>22552628</v>
      </c>
      <c r="K12" s="31">
        <f t="shared" si="0"/>
        <v>20501155</v>
      </c>
      <c r="L12" s="31">
        <f t="shared" si="0"/>
        <v>17059561</v>
      </c>
      <c r="M12" s="31">
        <f t="shared" si="0"/>
        <v>12887144</v>
      </c>
      <c r="N12" s="31">
        <f t="shared" si="0"/>
        <v>12887144</v>
      </c>
      <c r="O12" s="31">
        <f t="shared" si="0"/>
        <v>27607793</v>
      </c>
      <c r="P12" s="31">
        <f t="shared" si="0"/>
        <v>27598621</v>
      </c>
      <c r="Q12" s="31">
        <f t="shared" si="0"/>
        <v>25868149</v>
      </c>
      <c r="R12" s="31">
        <f t="shared" si="0"/>
        <v>25868149</v>
      </c>
      <c r="S12" s="31">
        <f t="shared" si="0"/>
        <v>24588449</v>
      </c>
      <c r="T12" s="31">
        <f t="shared" si="0"/>
        <v>21738201</v>
      </c>
      <c r="U12" s="31">
        <f t="shared" si="0"/>
        <v>21478674</v>
      </c>
      <c r="V12" s="31">
        <f t="shared" si="0"/>
        <v>21478674</v>
      </c>
      <c r="W12" s="31">
        <f t="shared" si="0"/>
        <v>21478674</v>
      </c>
      <c r="X12" s="31">
        <f t="shared" si="0"/>
        <v>17749140</v>
      </c>
      <c r="Y12" s="31">
        <f t="shared" si="0"/>
        <v>3729534</v>
      </c>
      <c r="Z12" s="32">
        <f>+IF(X12&lt;&gt;0,+(Y12/X12)*100,0)</f>
        <v>21.01247722424861</v>
      </c>
      <c r="AA12" s="33">
        <f>SUM(AA6:AA11)</f>
        <v>17749140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599591</v>
      </c>
      <c r="D15" s="18">
        <v>599591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12179648</v>
      </c>
      <c r="D17" s="18">
        <v>12179648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107921994</v>
      </c>
      <c r="D19" s="18">
        <v>107921994</v>
      </c>
      <c r="E19" s="19">
        <v>129872844</v>
      </c>
      <c r="F19" s="20">
        <v>139516135</v>
      </c>
      <c r="G19" s="20">
        <v>118350490</v>
      </c>
      <c r="H19" s="20">
        <v>124638023</v>
      </c>
      <c r="I19" s="20">
        <v>125369230</v>
      </c>
      <c r="J19" s="20">
        <v>125369230</v>
      </c>
      <c r="K19" s="20">
        <v>127419762</v>
      </c>
      <c r="L19" s="20">
        <v>130859518</v>
      </c>
      <c r="M19" s="20">
        <v>131732523</v>
      </c>
      <c r="N19" s="20">
        <v>131732523</v>
      </c>
      <c r="O19" s="20">
        <v>132391705</v>
      </c>
      <c r="P19" s="20">
        <v>132402425</v>
      </c>
      <c r="Q19" s="20">
        <v>132878951</v>
      </c>
      <c r="R19" s="20">
        <v>132878951</v>
      </c>
      <c r="S19" s="20">
        <v>133508367</v>
      </c>
      <c r="T19" s="20">
        <v>133486384</v>
      </c>
      <c r="U19" s="20">
        <v>133643401</v>
      </c>
      <c r="V19" s="20">
        <v>133643401</v>
      </c>
      <c r="W19" s="20">
        <v>133643401</v>
      </c>
      <c r="X19" s="20">
        <v>139516135</v>
      </c>
      <c r="Y19" s="20">
        <v>-5872734</v>
      </c>
      <c r="Z19" s="21">
        <v>-4.21</v>
      </c>
      <c r="AA19" s="22">
        <v>139516135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67500</v>
      </c>
      <c r="D21" s="18">
        <v>67500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324073</v>
      </c>
      <c r="D23" s="18">
        <v>324073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121092806</v>
      </c>
      <c r="D24" s="29">
        <f>SUM(D15:D23)</f>
        <v>121092806</v>
      </c>
      <c r="E24" s="36">
        <f t="shared" si="1"/>
        <v>129872844</v>
      </c>
      <c r="F24" s="37">
        <f t="shared" si="1"/>
        <v>139516135</v>
      </c>
      <c r="G24" s="37">
        <f t="shared" si="1"/>
        <v>118350490</v>
      </c>
      <c r="H24" s="37">
        <f t="shared" si="1"/>
        <v>124638023</v>
      </c>
      <c r="I24" s="37">
        <f t="shared" si="1"/>
        <v>125369230</v>
      </c>
      <c r="J24" s="37">
        <f t="shared" si="1"/>
        <v>125369230</v>
      </c>
      <c r="K24" s="37">
        <f t="shared" si="1"/>
        <v>127419762</v>
      </c>
      <c r="L24" s="37">
        <f t="shared" si="1"/>
        <v>130859518</v>
      </c>
      <c r="M24" s="37">
        <f t="shared" si="1"/>
        <v>131732523</v>
      </c>
      <c r="N24" s="37">
        <f t="shared" si="1"/>
        <v>131732523</v>
      </c>
      <c r="O24" s="37">
        <f t="shared" si="1"/>
        <v>132391705</v>
      </c>
      <c r="P24" s="37">
        <f t="shared" si="1"/>
        <v>132402425</v>
      </c>
      <c r="Q24" s="37">
        <f t="shared" si="1"/>
        <v>132878951</v>
      </c>
      <c r="R24" s="37">
        <f t="shared" si="1"/>
        <v>132878951</v>
      </c>
      <c r="S24" s="37">
        <f t="shared" si="1"/>
        <v>133508367</v>
      </c>
      <c r="T24" s="37">
        <f t="shared" si="1"/>
        <v>133486384</v>
      </c>
      <c r="U24" s="37">
        <f t="shared" si="1"/>
        <v>133643401</v>
      </c>
      <c r="V24" s="37">
        <f t="shared" si="1"/>
        <v>133643401</v>
      </c>
      <c r="W24" s="37">
        <f t="shared" si="1"/>
        <v>133643401</v>
      </c>
      <c r="X24" s="37">
        <f t="shared" si="1"/>
        <v>139516135</v>
      </c>
      <c r="Y24" s="37">
        <f t="shared" si="1"/>
        <v>-5872734</v>
      </c>
      <c r="Z24" s="38">
        <f>+IF(X24&lt;&gt;0,+(Y24/X24)*100,0)</f>
        <v>-4.209358293934963</v>
      </c>
      <c r="AA24" s="39">
        <f>SUM(AA15:AA23)</f>
        <v>139516135</v>
      </c>
    </row>
    <row r="25" spans="1:27" ht="13.5">
      <c r="A25" s="27" t="s">
        <v>51</v>
      </c>
      <c r="B25" s="28"/>
      <c r="C25" s="29">
        <f aca="true" t="shared" si="2" ref="C25:Y25">+C12+C24</f>
        <v>141121556</v>
      </c>
      <c r="D25" s="29">
        <f>+D12+D24</f>
        <v>141121556</v>
      </c>
      <c r="E25" s="30">
        <f t="shared" si="2"/>
        <v>146791407</v>
      </c>
      <c r="F25" s="31">
        <f t="shared" si="2"/>
        <v>157265275</v>
      </c>
      <c r="G25" s="31">
        <f t="shared" si="2"/>
        <v>140191129</v>
      </c>
      <c r="H25" s="31">
        <f t="shared" si="2"/>
        <v>153255722</v>
      </c>
      <c r="I25" s="31">
        <f t="shared" si="2"/>
        <v>147921858</v>
      </c>
      <c r="J25" s="31">
        <f t="shared" si="2"/>
        <v>147921858</v>
      </c>
      <c r="K25" s="31">
        <f t="shared" si="2"/>
        <v>147920917</v>
      </c>
      <c r="L25" s="31">
        <f t="shared" si="2"/>
        <v>147919079</v>
      </c>
      <c r="M25" s="31">
        <f t="shared" si="2"/>
        <v>144619667</v>
      </c>
      <c r="N25" s="31">
        <f t="shared" si="2"/>
        <v>144619667</v>
      </c>
      <c r="O25" s="31">
        <f t="shared" si="2"/>
        <v>159999498</v>
      </c>
      <c r="P25" s="31">
        <f t="shared" si="2"/>
        <v>160001046</v>
      </c>
      <c r="Q25" s="31">
        <f t="shared" si="2"/>
        <v>158747100</v>
      </c>
      <c r="R25" s="31">
        <f t="shared" si="2"/>
        <v>158747100</v>
      </c>
      <c r="S25" s="31">
        <f t="shared" si="2"/>
        <v>158096816</v>
      </c>
      <c r="T25" s="31">
        <f t="shared" si="2"/>
        <v>155224585</v>
      </c>
      <c r="U25" s="31">
        <f t="shared" si="2"/>
        <v>155122075</v>
      </c>
      <c r="V25" s="31">
        <f t="shared" si="2"/>
        <v>155122075</v>
      </c>
      <c r="W25" s="31">
        <f t="shared" si="2"/>
        <v>155122075</v>
      </c>
      <c r="X25" s="31">
        <f t="shared" si="2"/>
        <v>157265275</v>
      </c>
      <c r="Y25" s="31">
        <f t="shared" si="2"/>
        <v>-2143200</v>
      </c>
      <c r="Z25" s="32">
        <f>+IF(X25&lt;&gt;0,+(Y25/X25)*100,0)</f>
        <v>-1.3627928988138036</v>
      </c>
      <c r="AA25" s="33">
        <f>+AA12+AA24</f>
        <v>157265275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616914</v>
      </c>
      <c r="F29" s="20"/>
      <c r="G29" s="20"/>
      <c r="H29" s="20">
        <v>4582087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701563</v>
      </c>
      <c r="D30" s="18">
        <v>701563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584542</v>
      </c>
      <c r="D31" s="18">
        <v>584542</v>
      </c>
      <c r="E31" s="19">
        <v>593311</v>
      </c>
      <c r="F31" s="20">
        <v>604542</v>
      </c>
      <c r="G31" s="20">
        <v>589032</v>
      </c>
      <c r="H31" s="20">
        <v>591441</v>
      </c>
      <c r="I31" s="20">
        <v>598531</v>
      </c>
      <c r="J31" s="20">
        <v>598531</v>
      </c>
      <c r="K31" s="20">
        <v>600791</v>
      </c>
      <c r="L31" s="20">
        <v>606385</v>
      </c>
      <c r="M31" s="20">
        <v>607795</v>
      </c>
      <c r="N31" s="20">
        <v>607795</v>
      </c>
      <c r="O31" s="20">
        <v>612595</v>
      </c>
      <c r="P31" s="20">
        <v>620635</v>
      </c>
      <c r="Q31" s="20">
        <v>628573</v>
      </c>
      <c r="R31" s="20">
        <v>628573</v>
      </c>
      <c r="S31" s="20">
        <v>628473</v>
      </c>
      <c r="T31" s="20">
        <v>631368</v>
      </c>
      <c r="U31" s="20">
        <v>631708</v>
      </c>
      <c r="V31" s="20">
        <v>631708</v>
      </c>
      <c r="W31" s="20">
        <v>631708</v>
      </c>
      <c r="X31" s="20">
        <v>604542</v>
      </c>
      <c r="Y31" s="20">
        <v>27166</v>
      </c>
      <c r="Z31" s="21">
        <v>4.49</v>
      </c>
      <c r="AA31" s="22">
        <v>604542</v>
      </c>
    </row>
    <row r="32" spans="1:27" ht="13.5">
      <c r="A32" s="23" t="s">
        <v>57</v>
      </c>
      <c r="B32" s="17"/>
      <c r="C32" s="18">
        <v>10068525</v>
      </c>
      <c r="D32" s="18">
        <v>10068525</v>
      </c>
      <c r="E32" s="19">
        <v>300000</v>
      </c>
      <c r="F32" s="20">
        <v>987031</v>
      </c>
      <c r="G32" s="20">
        <v>5118277</v>
      </c>
      <c r="H32" s="20">
        <v>14824732</v>
      </c>
      <c r="I32" s="20">
        <v>15870691</v>
      </c>
      <c r="J32" s="20">
        <v>15870691</v>
      </c>
      <c r="K32" s="20">
        <v>17906940</v>
      </c>
      <c r="L32" s="20">
        <v>20271640</v>
      </c>
      <c r="M32" s="20">
        <v>18274991</v>
      </c>
      <c r="N32" s="20">
        <v>18274991</v>
      </c>
      <c r="O32" s="20">
        <v>23165802</v>
      </c>
      <c r="P32" s="20">
        <v>25509993</v>
      </c>
      <c r="Q32" s="20">
        <v>25897867</v>
      </c>
      <c r="R32" s="20">
        <v>25897867</v>
      </c>
      <c r="S32" s="20">
        <v>26931715</v>
      </c>
      <c r="T32" s="20">
        <v>27717391</v>
      </c>
      <c r="U32" s="20">
        <v>29726297</v>
      </c>
      <c r="V32" s="20">
        <v>29726297</v>
      </c>
      <c r="W32" s="20">
        <v>29726297</v>
      </c>
      <c r="X32" s="20">
        <v>987031</v>
      </c>
      <c r="Y32" s="20">
        <v>28739266</v>
      </c>
      <c r="Z32" s="21">
        <v>2911.69</v>
      </c>
      <c r="AA32" s="22">
        <v>987031</v>
      </c>
    </row>
    <row r="33" spans="1:27" ht="13.5">
      <c r="A33" s="23" t="s">
        <v>58</v>
      </c>
      <c r="B33" s="17"/>
      <c r="C33" s="18">
        <v>3221105</v>
      </c>
      <c r="D33" s="18">
        <v>3221105</v>
      </c>
      <c r="E33" s="19">
        <v>2828786</v>
      </c>
      <c r="F33" s="20">
        <v>2725333</v>
      </c>
      <c r="G33" s="20">
        <v>2275335</v>
      </c>
      <c r="H33" s="20">
        <v>2275335</v>
      </c>
      <c r="I33" s="20">
        <v>2275335</v>
      </c>
      <c r="J33" s="20">
        <v>2275335</v>
      </c>
      <c r="K33" s="20">
        <v>2275335</v>
      </c>
      <c r="L33" s="20">
        <v>2275335</v>
      </c>
      <c r="M33" s="20">
        <v>2237790</v>
      </c>
      <c r="N33" s="20">
        <v>2237790</v>
      </c>
      <c r="O33" s="20">
        <v>2237790</v>
      </c>
      <c r="P33" s="20">
        <v>2237790</v>
      </c>
      <c r="Q33" s="20">
        <v>2237790</v>
      </c>
      <c r="R33" s="20">
        <v>2237790</v>
      </c>
      <c r="S33" s="20">
        <v>2237790</v>
      </c>
      <c r="T33" s="20">
        <v>2237790</v>
      </c>
      <c r="U33" s="20">
        <v>2237790</v>
      </c>
      <c r="V33" s="20">
        <v>2237790</v>
      </c>
      <c r="W33" s="20">
        <v>2237790</v>
      </c>
      <c r="X33" s="20">
        <v>2725333</v>
      </c>
      <c r="Y33" s="20">
        <v>-487543</v>
      </c>
      <c r="Z33" s="21">
        <v>-17.89</v>
      </c>
      <c r="AA33" s="22">
        <v>2725333</v>
      </c>
    </row>
    <row r="34" spans="1:27" ht="13.5">
      <c r="A34" s="27" t="s">
        <v>59</v>
      </c>
      <c r="B34" s="28"/>
      <c r="C34" s="29">
        <f aca="true" t="shared" si="3" ref="C34:Y34">SUM(C29:C33)</f>
        <v>14575735</v>
      </c>
      <c r="D34" s="29">
        <f>SUM(D29:D33)</f>
        <v>14575735</v>
      </c>
      <c r="E34" s="30">
        <f t="shared" si="3"/>
        <v>4339011</v>
      </c>
      <c r="F34" s="31">
        <f t="shared" si="3"/>
        <v>4316906</v>
      </c>
      <c r="G34" s="31">
        <f t="shared" si="3"/>
        <v>7982644</v>
      </c>
      <c r="H34" s="31">
        <f t="shared" si="3"/>
        <v>22273595</v>
      </c>
      <c r="I34" s="31">
        <f t="shared" si="3"/>
        <v>18744557</v>
      </c>
      <c r="J34" s="31">
        <f t="shared" si="3"/>
        <v>18744557</v>
      </c>
      <c r="K34" s="31">
        <f t="shared" si="3"/>
        <v>20783066</v>
      </c>
      <c r="L34" s="31">
        <f t="shared" si="3"/>
        <v>23153360</v>
      </c>
      <c r="M34" s="31">
        <f t="shared" si="3"/>
        <v>21120576</v>
      </c>
      <c r="N34" s="31">
        <f t="shared" si="3"/>
        <v>21120576</v>
      </c>
      <c r="O34" s="31">
        <f t="shared" si="3"/>
        <v>26016187</v>
      </c>
      <c r="P34" s="31">
        <f t="shared" si="3"/>
        <v>28368418</v>
      </c>
      <c r="Q34" s="31">
        <f t="shared" si="3"/>
        <v>28764230</v>
      </c>
      <c r="R34" s="31">
        <f t="shared" si="3"/>
        <v>28764230</v>
      </c>
      <c r="S34" s="31">
        <f t="shared" si="3"/>
        <v>29797978</v>
      </c>
      <c r="T34" s="31">
        <f t="shared" si="3"/>
        <v>30586549</v>
      </c>
      <c r="U34" s="31">
        <f t="shared" si="3"/>
        <v>32595795</v>
      </c>
      <c r="V34" s="31">
        <f t="shared" si="3"/>
        <v>32595795</v>
      </c>
      <c r="W34" s="31">
        <f t="shared" si="3"/>
        <v>32595795</v>
      </c>
      <c r="X34" s="31">
        <f t="shared" si="3"/>
        <v>4316906</v>
      </c>
      <c r="Y34" s="31">
        <f t="shared" si="3"/>
        <v>28278889</v>
      </c>
      <c r="Z34" s="32">
        <f>+IF(X34&lt;&gt;0,+(Y34/X34)*100,0)</f>
        <v>655.0730778015551</v>
      </c>
      <c r="AA34" s="33">
        <f>SUM(AA29:AA33)</f>
        <v>4316906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584105</v>
      </c>
      <c r="D37" s="18">
        <v>584105</v>
      </c>
      <c r="E37" s="19">
        <v>3433344</v>
      </c>
      <c r="F37" s="20">
        <v>1824458</v>
      </c>
      <c r="G37" s="20">
        <v>1229056</v>
      </c>
      <c r="H37" s="20">
        <v>1217445</v>
      </c>
      <c r="I37" s="20">
        <v>1160515</v>
      </c>
      <c r="J37" s="20">
        <v>1160515</v>
      </c>
      <c r="K37" s="20">
        <v>1057325</v>
      </c>
      <c r="L37" s="20">
        <v>999324</v>
      </c>
      <c r="M37" s="20">
        <v>987183</v>
      </c>
      <c r="N37" s="20">
        <v>987183</v>
      </c>
      <c r="O37" s="20">
        <v>882528</v>
      </c>
      <c r="P37" s="20">
        <v>824021</v>
      </c>
      <c r="Q37" s="20">
        <v>764787</v>
      </c>
      <c r="R37" s="20">
        <v>764787</v>
      </c>
      <c r="S37" s="20">
        <v>704787</v>
      </c>
      <c r="T37" s="20">
        <v>645258</v>
      </c>
      <c r="U37" s="20">
        <v>583251</v>
      </c>
      <c r="V37" s="20">
        <v>583251</v>
      </c>
      <c r="W37" s="20">
        <v>583251</v>
      </c>
      <c r="X37" s="20">
        <v>1824458</v>
      </c>
      <c r="Y37" s="20">
        <v>-1241207</v>
      </c>
      <c r="Z37" s="21">
        <v>-68.03</v>
      </c>
      <c r="AA37" s="22">
        <v>1824458</v>
      </c>
    </row>
    <row r="38" spans="1:27" ht="13.5">
      <c r="A38" s="23" t="s">
        <v>58</v>
      </c>
      <c r="B38" s="17"/>
      <c r="C38" s="18">
        <v>16037568</v>
      </c>
      <c r="D38" s="18">
        <v>16037568</v>
      </c>
      <c r="E38" s="19">
        <v>17337141</v>
      </c>
      <c r="F38" s="20">
        <v>18831910</v>
      </c>
      <c r="G38" s="20">
        <v>16983338</v>
      </c>
      <c r="H38" s="20">
        <v>16983338</v>
      </c>
      <c r="I38" s="20">
        <v>16983338</v>
      </c>
      <c r="J38" s="20">
        <v>16983338</v>
      </c>
      <c r="K38" s="20">
        <v>16983338</v>
      </c>
      <c r="L38" s="20">
        <v>16983338</v>
      </c>
      <c r="M38" s="20">
        <v>16983338</v>
      </c>
      <c r="N38" s="20">
        <v>16983338</v>
      </c>
      <c r="O38" s="20">
        <v>16983338</v>
      </c>
      <c r="P38" s="20">
        <v>16983338</v>
      </c>
      <c r="Q38" s="20">
        <v>16983338</v>
      </c>
      <c r="R38" s="20">
        <v>16983338</v>
      </c>
      <c r="S38" s="20">
        <v>16983338</v>
      </c>
      <c r="T38" s="20">
        <v>16983338</v>
      </c>
      <c r="U38" s="20">
        <v>16983338</v>
      </c>
      <c r="V38" s="20">
        <v>16983338</v>
      </c>
      <c r="W38" s="20">
        <v>16983338</v>
      </c>
      <c r="X38" s="20">
        <v>18831910</v>
      </c>
      <c r="Y38" s="20">
        <v>-1848572</v>
      </c>
      <c r="Z38" s="21">
        <v>-9.82</v>
      </c>
      <c r="AA38" s="22">
        <v>18831910</v>
      </c>
    </row>
    <row r="39" spans="1:27" ht="13.5">
      <c r="A39" s="27" t="s">
        <v>61</v>
      </c>
      <c r="B39" s="35"/>
      <c r="C39" s="29">
        <f aca="true" t="shared" si="4" ref="C39:Y39">SUM(C37:C38)</f>
        <v>16621673</v>
      </c>
      <c r="D39" s="29">
        <f>SUM(D37:D38)</f>
        <v>16621673</v>
      </c>
      <c r="E39" s="36">
        <f t="shared" si="4"/>
        <v>20770485</v>
      </c>
      <c r="F39" s="37">
        <f t="shared" si="4"/>
        <v>20656368</v>
      </c>
      <c r="G39" s="37">
        <f t="shared" si="4"/>
        <v>18212394</v>
      </c>
      <c r="H39" s="37">
        <f t="shared" si="4"/>
        <v>18200783</v>
      </c>
      <c r="I39" s="37">
        <f t="shared" si="4"/>
        <v>18143853</v>
      </c>
      <c r="J39" s="37">
        <f t="shared" si="4"/>
        <v>18143853</v>
      </c>
      <c r="K39" s="37">
        <f t="shared" si="4"/>
        <v>18040663</v>
      </c>
      <c r="L39" s="37">
        <f t="shared" si="4"/>
        <v>17982662</v>
      </c>
      <c r="M39" s="37">
        <f t="shared" si="4"/>
        <v>17970521</v>
      </c>
      <c r="N39" s="37">
        <f t="shared" si="4"/>
        <v>17970521</v>
      </c>
      <c r="O39" s="37">
        <f t="shared" si="4"/>
        <v>17865866</v>
      </c>
      <c r="P39" s="37">
        <f t="shared" si="4"/>
        <v>17807359</v>
      </c>
      <c r="Q39" s="37">
        <f t="shared" si="4"/>
        <v>17748125</v>
      </c>
      <c r="R39" s="37">
        <f t="shared" si="4"/>
        <v>17748125</v>
      </c>
      <c r="S39" s="37">
        <f t="shared" si="4"/>
        <v>17688125</v>
      </c>
      <c r="T39" s="37">
        <f t="shared" si="4"/>
        <v>17628596</v>
      </c>
      <c r="U39" s="37">
        <f t="shared" si="4"/>
        <v>17566589</v>
      </c>
      <c r="V39" s="37">
        <f t="shared" si="4"/>
        <v>17566589</v>
      </c>
      <c r="W39" s="37">
        <f t="shared" si="4"/>
        <v>17566589</v>
      </c>
      <c r="X39" s="37">
        <f t="shared" si="4"/>
        <v>20656368</v>
      </c>
      <c r="Y39" s="37">
        <f t="shared" si="4"/>
        <v>-3089779</v>
      </c>
      <c r="Z39" s="38">
        <f>+IF(X39&lt;&gt;0,+(Y39/X39)*100,0)</f>
        <v>-14.957997456280795</v>
      </c>
      <c r="AA39" s="39">
        <f>SUM(AA37:AA38)</f>
        <v>20656368</v>
      </c>
    </row>
    <row r="40" spans="1:27" ht="13.5">
      <c r="A40" s="27" t="s">
        <v>62</v>
      </c>
      <c r="B40" s="28"/>
      <c r="C40" s="29">
        <f aca="true" t="shared" si="5" ref="C40:Y40">+C34+C39</f>
        <v>31197408</v>
      </c>
      <c r="D40" s="29">
        <f>+D34+D39</f>
        <v>31197408</v>
      </c>
      <c r="E40" s="30">
        <f t="shared" si="5"/>
        <v>25109496</v>
      </c>
      <c r="F40" s="31">
        <f t="shared" si="5"/>
        <v>24973274</v>
      </c>
      <c r="G40" s="31">
        <f t="shared" si="5"/>
        <v>26195038</v>
      </c>
      <c r="H40" s="31">
        <f t="shared" si="5"/>
        <v>40474378</v>
      </c>
      <c r="I40" s="31">
        <f t="shared" si="5"/>
        <v>36888410</v>
      </c>
      <c r="J40" s="31">
        <f t="shared" si="5"/>
        <v>36888410</v>
      </c>
      <c r="K40" s="31">
        <f t="shared" si="5"/>
        <v>38823729</v>
      </c>
      <c r="L40" s="31">
        <f t="shared" si="5"/>
        <v>41136022</v>
      </c>
      <c r="M40" s="31">
        <f t="shared" si="5"/>
        <v>39091097</v>
      </c>
      <c r="N40" s="31">
        <f t="shared" si="5"/>
        <v>39091097</v>
      </c>
      <c r="O40" s="31">
        <f t="shared" si="5"/>
        <v>43882053</v>
      </c>
      <c r="P40" s="31">
        <f t="shared" si="5"/>
        <v>46175777</v>
      </c>
      <c r="Q40" s="31">
        <f t="shared" si="5"/>
        <v>46512355</v>
      </c>
      <c r="R40" s="31">
        <f t="shared" si="5"/>
        <v>46512355</v>
      </c>
      <c r="S40" s="31">
        <f t="shared" si="5"/>
        <v>47486103</v>
      </c>
      <c r="T40" s="31">
        <f t="shared" si="5"/>
        <v>48215145</v>
      </c>
      <c r="U40" s="31">
        <f t="shared" si="5"/>
        <v>50162384</v>
      </c>
      <c r="V40" s="31">
        <f t="shared" si="5"/>
        <v>50162384</v>
      </c>
      <c r="W40" s="31">
        <f t="shared" si="5"/>
        <v>50162384</v>
      </c>
      <c r="X40" s="31">
        <f t="shared" si="5"/>
        <v>24973274</v>
      </c>
      <c r="Y40" s="31">
        <f t="shared" si="5"/>
        <v>25189110</v>
      </c>
      <c r="Z40" s="32">
        <f>+IF(X40&lt;&gt;0,+(Y40/X40)*100,0)</f>
        <v>100.86426793699536</v>
      </c>
      <c r="AA40" s="33">
        <f>+AA34+AA39</f>
        <v>24973274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109924148</v>
      </c>
      <c r="D42" s="43">
        <f>+D25-D40</f>
        <v>109924148</v>
      </c>
      <c r="E42" s="44">
        <f t="shared" si="6"/>
        <v>121681911</v>
      </c>
      <c r="F42" s="45">
        <f t="shared" si="6"/>
        <v>132292001</v>
      </c>
      <c r="G42" s="45">
        <f t="shared" si="6"/>
        <v>113996091</v>
      </c>
      <c r="H42" s="45">
        <f t="shared" si="6"/>
        <v>112781344</v>
      </c>
      <c r="I42" s="45">
        <f t="shared" si="6"/>
        <v>111033448</v>
      </c>
      <c r="J42" s="45">
        <f t="shared" si="6"/>
        <v>111033448</v>
      </c>
      <c r="K42" s="45">
        <f t="shared" si="6"/>
        <v>109097188</v>
      </c>
      <c r="L42" s="45">
        <f t="shared" si="6"/>
        <v>106783057</v>
      </c>
      <c r="M42" s="45">
        <f t="shared" si="6"/>
        <v>105528570</v>
      </c>
      <c r="N42" s="45">
        <f t="shared" si="6"/>
        <v>105528570</v>
      </c>
      <c r="O42" s="45">
        <f t="shared" si="6"/>
        <v>116117445</v>
      </c>
      <c r="P42" s="45">
        <f t="shared" si="6"/>
        <v>113825269</v>
      </c>
      <c r="Q42" s="45">
        <f t="shared" si="6"/>
        <v>112234745</v>
      </c>
      <c r="R42" s="45">
        <f t="shared" si="6"/>
        <v>112234745</v>
      </c>
      <c r="S42" s="45">
        <f t="shared" si="6"/>
        <v>110610713</v>
      </c>
      <c r="T42" s="45">
        <f t="shared" si="6"/>
        <v>107009440</v>
      </c>
      <c r="U42" s="45">
        <f t="shared" si="6"/>
        <v>104959691</v>
      </c>
      <c r="V42" s="45">
        <f t="shared" si="6"/>
        <v>104959691</v>
      </c>
      <c r="W42" s="45">
        <f t="shared" si="6"/>
        <v>104959691</v>
      </c>
      <c r="X42" s="45">
        <f t="shared" si="6"/>
        <v>132292001</v>
      </c>
      <c r="Y42" s="45">
        <f t="shared" si="6"/>
        <v>-27332310</v>
      </c>
      <c r="Z42" s="46">
        <f>+IF(X42&lt;&gt;0,+(Y42/X42)*100,0)</f>
        <v>-20.660591565169536</v>
      </c>
      <c r="AA42" s="47">
        <f>+AA25-AA40</f>
        <v>132292001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88128423</v>
      </c>
      <c r="D45" s="18">
        <v>88128423</v>
      </c>
      <c r="E45" s="19">
        <v>104135709</v>
      </c>
      <c r="F45" s="20">
        <v>110496276</v>
      </c>
      <c r="G45" s="20">
        <v>89737151</v>
      </c>
      <c r="H45" s="20">
        <v>88522404</v>
      </c>
      <c r="I45" s="20">
        <v>86815404</v>
      </c>
      <c r="J45" s="20">
        <v>86815404</v>
      </c>
      <c r="K45" s="20">
        <v>84892776</v>
      </c>
      <c r="L45" s="20">
        <v>85058869</v>
      </c>
      <c r="M45" s="20">
        <v>83818689</v>
      </c>
      <c r="N45" s="20">
        <v>83818689</v>
      </c>
      <c r="O45" s="20">
        <v>94421872</v>
      </c>
      <c r="P45" s="20">
        <v>92144003</v>
      </c>
      <c r="Q45" s="20">
        <v>90553479</v>
      </c>
      <c r="R45" s="20">
        <v>90553479</v>
      </c>
      <c r="S45" s="20">
        <v>88958062</v>
      </c>
      <c r="T45" s="20">
        <v>85371096</v>
      </c>
      <c r="U45" s="20">
        <v>83321347</v>
      </c>
      <c r="V45" s="20">
        <v>83321347</v>
      </c>
      <c r="W45" s="20">
        <v>83321347</v>
      </c>
      <c r="X45" s="20">
        <v>110496276</v>
      </c>
      <c r="Y45" s="20">
        <v>-27174929</v>
      </c>
      <c r="Z45" s="48">
        <v>-24.59</v>
      </c>
      <c r="AA45" s="22">
        <v>110496276</v>
      </c>
    </row>
    <row r="46" spans="1:27" ht="13.5">
      <c r="A46" s="23" t="s">
        <v>67</v>
      </c>
      <c r="B46" s="17"/>
      <c r="C46" s="18">
        <v>21795725</v>
      </c>
      <c r="D46" s="18">
        <v>21795725</v>
      </c>
      <c r="E46" s="19">
        <v>17546202</v>
      </c>
      <c r="F46" s="20">
        <v>21795725</v>
      </c>
      <c r="G46" s="20">
        <v>24258940</v>
      </c>
      <c r="H46" s="20">
        <v>24258940</v>
      </c>
      <c r="I46" s="20">
        <v>24218044</v>
      </c>
      <c r="J46" s="20">
        <v>24218044</v>
      </c>
      <c r="K46" s="20">
        <v>24204412</v>
      </c>
      <c r="L46" s="20">
        <v>21724188</v>
      </c>
      <c r="M46" s="20">
        <v>21709881</v>
      </c>
      <c r="N46" s="20">
        <v>21709881</v>
      </c>
      <c r="O46" s="20">
        <v>21695573</v>
      </c>
      <c r="P46" s="20">
        <v>21681266</v>
      </c>
      <c r="Q46" s="20">
        <v>21681266</v>
      </c>
      <c r="R46" s="20">
        <v>21681266</v>
      </c>
      <c r="S46" s="20">
        <v>21652651</v>
      </c>
      <c r="T46" s="20">
        <v>21638344</v>
      </c>
      <c r="U46" s="20">
        <v>21638344</v>
      </c>
      <c r="V46" s="20">
        <v>21638344</v>
      </c>
      <c r="W46" s="20">
        <v>21638344</v>
      </c>
      <c r="X46" s="20">
        <v>21795725</v>
      </c>
      <c r="Y46" s="20">
        <v>-157381</v>
      </c>
      <c r="Z46" s="48">
        <v>-0.72</v>
      </c>
      <c r="AA46" s="22">
        <v>21795725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109924148</v>
      </c>
      <c r="D48" s="51">
        <f>SUM(D45:D47)</f>
        <v>109924148</v>
      </c>
      <c r="E48" s="52">
        <f t="shared" si="7"/>
        <v>121681911</v>
      </c>
      <c r="F48" s="53">
        <f t="shared" si="7"/>
        <v>132292001</v>
      </c>
      <c r="G48" s="53">
        <f t="shared" si="7"/>
        <v>113996091</v>
      </c>
      <c r="H48" s="53">
        <f t="shared" si="7"/>
        <v>112781344</v>
      </c>
      <c r="I48" s="53">
        <f t="shared" si="7"/>
        <v>111033448</v>
      </c>
      <c r="J48" s="53">
        <f t="shared" si="7"/>
        <v>111033448</v>
      </c>
      <c r="K48" s="53">
        <f t="shared" si="7"/>
        <v>109097188</v>
      </c>
      <c r="L48" s="53">
        <f t="shared" si="7"/>
        <v>106783057</v>
      </c>
      <c r="M48" s="53">
        <f t="shared" si="7"/>
        <v>105528570</v>
      </c>
      <c r="N48" s="53">
        <f t="shared" si="7"/>
        <v>105528570</v>
      </c>
      <c r="O48" s="53">
        <f t="shared" si="7"/>
        <v>116117445</v>
      </c>
      <c r="P48" s="53">
        <f t="shared" si="7"/>
        <v>113825269</v>
      </c>
      <c r="Q48" s="53">
        <f t="shared" si="7"/>
        <v>112234745</v>
      </c>
      <c r="R48" s="53">
        <f t="shared" si="7"/>
        <v>112234745</v>
      </c>
      <c r="S48" s="53">
        <f t="shared" si="7"/>
        <v>110610713</v>
      </c>
      <c r="T48" s="53">
        <f t="shared" si="7"/>
        <v>107009440</v>
      </c>
      <c r="U48" s="53">
        <f t="shared" si="7"/>
        <v>104959691</v>
      </c>
      <c r="V48" s="53">
        <f t="shared" si="7"/>
        <v>104959691</v>
      </c>
      <c r="W48" s="53">
        <f t="shared" si="7"/>
        <v>104959691</v>
      </c>
      <c r="X48" s="53">
        <f t="shared" si="7"/>
        <v>132292001</v>
      </c>
      <c r="Y48" s="53">
        <f t="shared" si="7"/>
        <v>-27332310</v>
      </c>
      <c r="Z48" s="54">
        <f>+IF(X48&lt;&gt;0,+(Y48/X48)*100,0)</f>
        <v>-20.660591565169536</v>
      </c>
      <c r="AA48" s="55">
        <f>SUM(AA45:AA47)</f>
        <v>132292001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3099211</v>
      </c>
      <c r="D6" s="18">
        <v>3099211</v>
      </c>
      <c r="E6" s="19">
        <v>3013000</v>
      </c>
      <c r="F6" s="20">
        <v>14348845</v>
      </c>
      <c r="G6" s="20">
        <v>20103874</v>
      </c>
      <c r="H6" s="20">
        <v>2177914</v>
      </c>
      <c r="I6" s="20">
        <v>6227457</v>
      </c>
      <c r="J6" s="20">
        <v>6227457</v>
      </c>
      <c r="K6" s="20">
        <v>2183520</v>
      </c>
      <c r="L6" s="20">
        <v>38708762</v>
      </c>
      <c r="M6" s="20">
        <v>22645642</v>
      </c>
      <c r="N6" s="20">
        <v>22645642</v>
      </c>
      <c r="O6" s="20">
        <v>22160284</v>
      </c>
      <c r="P6" s="20">
        <v>16675737</v>
      </c>
      <c r="Q6" s="20">
        <v>49786120</v>
      </c>
      <c r="R6" s="20">
        <v>49786120</v>
      </c>
      <c r="S6" s="20">
        <v>34307941</v>
      </c>
      <c r="T6" s="20">
        <v>7565662</v>
      </c>
      <c r="U6" s="20">
        <v>2013996</v>
      </c>
      <c r="V6" s="20">
        <v>2013996</v>
      </c>
      <c r="W6" s="20">
        <v>2013996</v>
      </c>
      <c r="X6" s="20">
        <v>14348845</v>
      </c>
      <c r="Y6" s="20">
        <v>-12334849</v>
      </c>
      <c r="Z6" s="21">
        <v>-85.96</v>
      </c>
      <c r="AA6" s="22">
        <v>14348845</v>
      </c>
    </row>
    <row r="7" spans="1:27" ht="13.5">
      <c r="A7" s="23" t="s">
        <v>34</v>
      </c>
      <c r="B7" s="17"/>
      <c r="C7" s="18">
        <v>17475093</v>
      </c>
      <c r="D7" s="18">
        <v>17475093</v>
      </c>
      <c r="E7" s="19">
        <v>217669</v>
      </c>
      <c r="F7" s="20">
        <v>5000000</v>
      </c>
      <c r="G7" s="20">
        <v>32886895</v>
      </c>
      <c r="H7" s="20"/>
      <c r="I7" s="20">
        <v>23186593</v>
      </c>
      <c r="J7" s="20">
        <v>23186593</v>
      </c>
      <c r="K7" s="20">
        <v>5000000</v>
      </c>
      <c r="L7" s="20"/>
      <c r="M7" s="20"/>
      <c r="N7" s="20"/>
      <c r="O7" s="20">
        <v>8406676</v>
      </c>
      <c r="P7" s="20">
        <v>8442517</v>
      </c>
      <c r="Q7" s="20">
        <v>8483878</v>
      </c>
      <c r="R7" s="20">
        <v>8483878</v>
      </c>
      <c r="S7" s="20">
        <v>8521484</v>
      </c>
      <c r="T7" s="20">
        <v>8558201</v>
      </c>
      <c r="U7" s="20">
        <v>691588</v>
      </c>
      <c r="V7" s="20">
        <v>691588</v>
      </c>
      <c r="W7" s="20">
        <v>691588</v>
      </c>
      <c r="X7" s="20">
        <v>5000000</v>
      </c>
      <c r="Y7" s="20">
        <v>-4308412</v>
      </c>
      <c r="Z7" s="21">
        <v>-86.17</v>
      </c>
      <c r="AA7" s="22">
        <v>5000000</v>
      </c>
    </row>
    <row r="8" spans="1:27" ht="13.5">
      <c r="A8" s="23" t="s">
        <v>35</v>
      </c>
      <c r="B8" s="17"/>
      <c r="C8" s="18">
        <v>23976432</v>
      </c>
      <c r="D8" s="18">
        <v>23976432</v>
      </c>
      <c r="E8" s="19">
        <v>4727316</v>
      </c>
      <c r="F8" s="20">
        <v>4727316</v>
      </c>
      <c r="G8" s="20">
        <v>19800600</v>
      </c>
      <c r="H8" s="20">
        <v>19963801</v>
      </c>
      <c r="I8" s="20">
        <v>19591990</v>
      </c>
      <c r="J8" s="20">
        <v>19591990</v>
      </c>
      <c r="K8" s="20">
        <v>19591990</v>
      </c>
      <c r="L8" s="20">
        <v>21209363</v>
      </c>
      <c r="M8" s="20">
        <v>22478693</v>
      </c>
      <c r="N8" s="20">
        <v>22478693</v>
      </c>
      <c r="O8" s="20">
        <v>30905806</v>
      </c>
      <c r="P8" s="20">
        <v>33257887</v>
      </c>
      <c r="Q8" s="20">
        <v>36315283</v>
      </c>
      <c r="R8" s="20">
        <v>36315283</v>
      </c>
      <c r="S8" s="20">
        <v>36607847</v>
      </c>
      <c r="T8" s="20">
        <v>40725646</v>
      </c>
      <c r="U8" s="20">
        <v>39204333</v>
      </c>
      <c r="V8" s="20">
        <v>39204333</v>
      </c>
      <c r="W8" s="20">
        <v>39204333</v>
      </c>
      <c r="X8" s="20">
        <v>4727316</v>
      </c>
      <c r="Y8" s="20">
        <v>34477017</v>
      </c>
      <c r="Z8" s="21">
        <v>729.31</v>
      </c>
      <c r="AA8" s="22">
        <v>4727316</v>
      </c>
    </row>
    <row r="9" spans="1:27" ht="13.5">
      <c r="A9" s="23" t="s">
        <v>36</v>
      </c>
      <c r="B9" s="17"/>
      <c r="C9" s="18">
        <v>1245014</v>
      </c>
      <c r="D9" s="18">
        <v>1245014</v>
      </c>
      <c r="E9" s="19"/>
      <c r="F9" s="20"/>
      <c r="G9" s="20">
        <v>99317759</v>
      </c>
      <c r="H9" s="20">
        <v>99809457</v>
      </c>
      <c r="I9" s="20">
        <v>104600322</v>
      </c>
      <c r="J9" s="20">
        <v>104600322</v>
      </c>
      <c r="K9" s="20">
        <v>104600322</v>
      </c>
      <c r="L9" s="20">
        <v>102255834</v>
      </c>
      <c r="M9" s="20">
        <v>97529536</v>
      </c>
      <c r="N9" s="20">
        <v>97529536</v>
      </c>
      <c r="O9" s="20">
        <v>93180299</v>
      </c>
      <c r="P9" s="20">
        <v>92894133</v>
      </c>
      <c r="Q9" s="20">
        <v>97379219</v>
      </c>
      <c r="R9" s="20">
        <v>97379219</v>
      </c>
      <c r="S9" s="20">
        <v>97263598</v>
      </c>
      <c r="T9" s="20">
        <v>97879297</v>
      </c>
      <c r="U9" s="20">
        <v>60729306</v>
      </c>
      <c r="V9" s="20">
        <v>60729306</v>
      </c>
      <c r="W9" s="20">
        <v>60729306</v>
      </c>
      <c r="X9" s="20"/>
      <c r="Y9" s="20">
        <v>60729306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1961682</v>
      </c>
      <c r="D11" s="18">
        <v>1961682</v>
      </c>
      <c r="E11" s="19">
        <v>1500000</v>
      </c>
      <c r="F11" s="20">
        <v>1500000</v>
      </c>
      <c r="G11" s="20"/>
      <c r="H11" s="20">
        <v>1291545</v>
      </c>
      <c r="I11" s="20">
        <v>1245572</v>
      </c>
      <c r="J11" s="20">
        <v>1245572</v>
      </c>
      <c r="K11" s="20">
        <v>1357541</v>
      </c>
      <c r="L11" s="20">
        <v>1412928</v>
      </c>
      <c r="M11" s="20">
        <v>2356980</v>
      </c>
      <c r="N11" s="20">
        <v>2356980</v>
      </c>
      <c r="O11" s="20">
        <v>2101843</v>
      </c>
      <c r="P11" s="20">
        <v>1428911</v>
      </c>
      <c r="Q11" s="20">
        <v>1436352</v>
      </c>
      <c r="R11" s="20">
        <v>1436352</v>
      </c>
      <c r="S11" s="20">
        <v>1541213</v>
      </c>
      <c r="T11" s="20">
        <v>1682289</v>
      </c>
      <c r="U11" s="20">
        <v>251866</v>
      </c>
      <c r="V11" s="20">
        <v>251866</v>
      </c>
      <c r="W11" s="20">
        <v>251866</v>
      </c>
      <c r="X11" s="20">
        <v>1500000</v>
      </c>
      <c r="Y11" s="20">
        <v>-1248134</v>
      </c>
      <c r="Z11" s="21">
        <v>-83.21</v>
      </c>
      <c r="AA11" s="22">
        <v>1500000</v>
      </c>
    </row>
    <row r="12" spans="1:27" ht="13.5">
      <c r="A12" s="27" t="s">
        <v>39</v>
      </c>
      <c r="B12" s="28"/>
      <c r="C12" s="29">
        <f aca="true" t="shared" si="0" ref="C12:Y12">SUM(C6:C11)</f>
        <v>47757432</v>
      </c>
      <c r="D12" s="29">
        <f>SUM(D6:D11)</f>
        <v>47757432</v>
      </c>
      <c r="E12" s="30">
        <f t="shared" si="0"/>
        <v>9457985</v>
      </c>
      <c r="F12" s="31">
        <f t="shared" si="0"/>
        <v>25576161</v>
      </c>
      <c r="G12" s="31">
        <f t="shared" si="0"/>
        <v>172109128</v>
      </c>
      <c r="H12" s="31">
        <f t="shared" si="0"/>
        <v>123242717</v>
      </c>
      <c r="I12" s="31">
        <f t="shared" si="0"/>
        <v>154851934</v>
      </c>
      <c r="J12" s="31">
        <f t="shared" si="0"/>
        <v>154851934</v>
      </c>
      <c r="K12" s="31">
        <f t="shared" si="0"/>
        <v>132733373</v>
      </c>
      <c r="L12" s="31">
        <f t="shared" si="0"/>
        <v>163586887</v>
      </c>
      <c r="M12" s="31">
        <f t="shared" si="0"/>
        <v>145010851</v>
      </c>
      <c r="N12" s="31">
        <f t="shared" si="0"/>
        <v>145010851</v>
      </c>
      <c r="O12" s="31">
        <f t="shared" si="0"/>
        <v>156754908</v>
      </c>
      <c r="P12" s="31">
        <f t="shared" si="0"/>
        <v>152699185</v>
      </c>
      <c r="Q12" s="31">
        <f t="shared" si="0"/>
        <v>193400852</v>
      </c>
      <c r="R12" s="31">
        <f t="shared" si="0"/>
        <v>193400852</v>
      </c>
      <c r="S12" s="31">
        <f t="shared" si="0"/>
        <v>178242083</v>
      </c>
      <c r="T12" s="31">
        <f t="shared" si="0"/>
        <v>156411095</v>
      </c>
      <c r="U12" s="31">
        <f t="shared" si="0"/>
        <v>102891089</v>
      </c>
      <c r="V12" s="31">
        <f t="shared" si="0"/>
        <v>102891089</v>
      </c>
      <c r="W12" s="31">
        <f t="shared" si="0"/>
        <v>102891089</v>
      </c>
      <c r="X12" s="31">
        <f t="shared" si="0"/>
        <v>25576161</v>
      </c>
      <c r="Y12" s="31">
        <f t="shared" si="0"/>
        <v>77314928</v>
      </c>
      <c r="Z12" s="32">
        <f>+IF(X12&lt;&gt;0,+(Y12/X12)*100,0)</f>
        <v>302.2929359883213</v>
      </c>
      <c r="AA12" s="33">
        <f>SUM(AA6:AA11)</f>
        <v>25576161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3084900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1159053993</v>
      </c>
      <c r="D19" s="18">
        <v>1159053993</v>
      </c>
      <c r="E19" s="19">
        <v>1014183000</v>
      </c>
      <c r="F19" s="20">
        <v>1167638893</v>
      </c>
      <c r="G19" s="20">
        <v>3586499</v>
      </c>
      <c r="H19" s="20">
        <v>13906247</v>
      </c>
      <c r="I19" s="20">
        <v>8338524</v>
      </c>
      <c r="J19" s="20">
        <v>8338524</v>
      </c>
      <c r="K19" s="20">
        <v>23068396</v>
      </c>
      <c r="L19" s="20">
        <v>7996408</v>
      </c>
      <c r="M19" s="20">
        <v>16422277</v>
      </c>
      <c r="N19" s="20">
        <v>16422277</v>
      </c>
      <c r="O19" s="20">
        <v>1483709</v>
      </c>
      <c r="P19" s="20">
        <v>8431727</v>
      </c>
      <c r="Q19" s="20">
        <v>17055406</v>
      </c>
      <c r="R19" s="20">
        <v>17055406</v>
      </c>
      <c r="S19" s="20">
        <v>7962364</v>
      </c>
      <c r="T19" s="20">
        <v>19810344</v>
      </c>
      <c r="U19" s="20">
        <v>20340147</v>
      </c>
      <c r="V19" s="20">
        <v>20340147</v>
      </c>
      <c r="W19" s="20">
        <v>20340147</v>
      </c>
      <c r="X19" s="20">
        <v>1167638893</v>
      </c>
      <c r="Y19" s="20">
        <v>-1147298746</v>
      </c>
      <c r="Z19" s="21">
        <v>-98.26</v>
      </c>
      <c r="AA19" s="22">
        <v>1167638893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314007</v>
      </c>
      <c r="D22" s="18">
        <v>314007</v>
      </c>
      <c r="E22" s="19">
        <v>380000</v>
      </c>
      <c r="F22" s="20">
        <v>380000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380000</v>
      </c>
      <c r="Y22" s="20">
        <v>-380000</v>
      </c>
      <c r="Z22" s="21">
        <v>-100</v>
      </c>
      <c r="AA22" s="22">
        <v>380000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1159368000</v>
      </c>
      <c r="D24" s="29">
        <f>SUM(D15:D23)</f>
        <v>1159368000</v>
      </c>
      <c r="E24" s="36">
        <f t="shared" si="1"/>
        <v>1017647900</v>
      </c>
      <c r="F24" s="37">
        <f t="shared" si="1"/>
        <v>1168018893</v>
      </c>
      <c r="G24" s="37">
        <f t="shared" si="1"/>
        <v>3586499</v>
      </c>
      <c r="H24" s="37">
        <f t="shared" si="1"/>
        <v>13906247</v>
      </c>
      <c r="I24" s="37">
        <f t="shared" si="1"/>
        <v>8338524</v>
      </c>
      <c r="J24" s="37">
        <f t="shared" si="1"/>
        <v>8338524</v>
      </c>
      <c r="K24" s="37">
        <f t="shared" si="1"/>
        <v>23068396</v>
      </c>
      <c r="L24" s="37">
        <f t="shared" si="1"/>
        <v>7996408</v>
      </c>
      <c r="M24" s="37">
        <f t="shared" si="1"/>
        <v>16422277</v>
      </c>
      <c r="N24" s="37">
        <f t="shared" si="1"/>
        <v>16422277</v>
      </c>
      <c r="O24" s="37">
        <f t="shared" si="1"/>
        <v>1483709</v>
      </c>
      <c r="P24" s="37">
        <f t="shared" si="1"/>
        <v>8431727</v>
      </c>
      <c r="Q24" s="37">
        <f t="shared" si="1"/>
        <v>17055406</v>
      </c>
      <c r="R24" s="37">
        <f t="shared" si="1"/>
        <v>17055406</v>
      </c>
      <c r="S24" s="37">
        <f t="shared" si="1"/>
        <v>7962364</v>
      </c>
      <c r="T24" s="37">
        <f t="shared" si="1"/>
        <v>19810344</v>
      </c>
      <c r="U24" s="37">
        <f t="shared" si="1"/>
        <v>20340147</v>
      </c>
      <c r="V24" s="37">
        <f t="shared" si="1"/>
        <v>20340147</v>
      </c>
      <c r="W24" s="37">
        <f t="shared" si="1"/>
        <v>20340147</v>
      </c>
      <c r="X24" s="37">
        <f t="shared" si="1"/>
        <v>1168018893</v>
      </c>
      <c r="Y24" s="37">
        <f t="shared" si="1"/>
        <v>-1147678746</v>
      </c>
      <c r="Z24" s="38">
        <f>+IF(X24&lt;&gt;0,+(Y24/X24)*100,0)</f>
        <v>-98.25857722662711</v>
      </c>
      <c r="AA24" s="39">
        <f>SUM(AA15:AA23)</f>
        <v>1168018893</v>
      </c>
    </row>
    <row r="25" spans="1:27" ht="13.5">
      <c r="A25" s="27" t="s">
        <v>51</v>
      </c>
      <c r="B25" s="28"/>
      <c r="C25" s="29">
        <f aca="true" t="shared" si="2" ref="C25:Y25">+C12+C24</f>
        <v>1207125432</v>
      </c>
      <c r="D25" s="29">
        <f>+D12+D24</f>
        <v>1207125432</v>
      </c>
      <c r="E25" s="30">
        <f t="shared" si="2"/>
        <v>1027105885</v>
      </c>
      <c r="F25" s="31">
        <f t="shared" si="2"/>
        <v>1193595054</v>
      </c>
      <c r="G25" s="31">
        <f t="shared" si="2"/>
        <v>175695627</v>
      </c>
      <c r="H25" s="31">
        <f t="shared" si="2"/>
        <v>137148964</v>
      </c>
      <c r="I25" s="31">
        <f t="shared" si="2"/>
        <v>163190458</v>
      </c>
      <c r="J25" s="31">
        <f t="shared" si="2"/>
        <v>163190458</v>
      </c>
      <c r="K25" s="31">
        <f t="shared" si="2"/>
        <v>155801769</v>
      </c>
      <c r="L25" s="31">
        <f t="shared" si="2"/>
        <v>171583295</v>
      </c>
      <c r="M25" s="31">
        <f t="shared" si="2"/>
        <v>161433128</v>
      </c>
      <c r="N25" s="31">
        <f t="shared" si="2"/>
        <v>161433128</v>
      </c>
      <c r="O25" s="31">
        <f t="shared" si="2"/>
        <v>158238617</v>
      </c>
      <c r="P25" s="31">
        <f t="shared" si="2"/>
        <v>161130912</v>
      </c>
      <c r="Q25" s="31">
        <f t="shared" si="2"/>
        <v>210456258</v>
      </c>
      <c r="R25" s="31">
        <f t="shared" si="2"/>
        <v>210456258</v>
      </c>
      <c r="S25" s="31">
        <f t="shared" si="2"/>
        <v>186204447</v>
      </c>
      <c r="T25" s="31">
        <f t="shared" si="2"/>
        <v>176221439</v>
      </c>
      <c r="U25" s="31">
        <f t="shared" si="2"/>
        <v>123231236</v>
      </c>
      <c r="V25" s="31">
        <f t="shared" si="2"/>
        <v>123231236</v>
      </c>
      <c r="W25" s="31">
        <f t="shared" si="2"/>
        <v>123231236</v>
      </c>
      <c r="X25" s="31">
        <f t="shared" si="2"/>
        <v>1193595054</v>
      </c>
      <c r="Y25" s="31">
        <f t="shared" si="2"/>
        <v>-1070363818</v>
      </c>
      <c r="Z25" s="32">
        <f>+IF(X25&lt;&gt;0,+(Y25/X25)*100,0)</f>
        <v>-89.67562444339686</v>
      </c>
      <c r="AA25" s="33">
        <f>+AA12+AA24</f>
        <v>1193595054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5870883</v>
      </c>
      <c r="D29" s="18">
        <v>5870883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627492</v>
      </c>
      <c r="D30" s="18">
        <v>627492</v>
      </c>
      <c r="E30" s="19">
        <v>784402</v>
      </c>
      <c r="F30" s="20">
        <v>784402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784402</v>
      </c>
      <c r="Y30" s="20">
        <v>-784402</v>
      </c>
      <c r="Z30" s="21">
        <v>-100</v>
      </c>
      <c r="AA30" s="22">
        <v>784402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45120128</v>
      </c>
      <c r="D32" s="18">
        <v>45120128</v>
      </c>
      <c r="E32" s="19">
        <v>9760108</v>
      </c>
      <c r="F32" s="20">
        <v>12176608</v>
      </c>
      <c r="G32" s="20">
        <v>32311631</v>
      </c>
      <c r="H32" s="20">
        <v>6077834</v>
      </c>
      <c r="I32" s="20">
        <v>17711866</v>
      </c>
      <c r="J32" s="20">
        <v>17711866</v>
      </c>
      <c r="K32" s="20">
        <v>26808461</v>
      </c>
      <c r="L32" s="20">
        <v>45166746</v>
      </c>
      <c r="M32" s="20">
        <v>34097611</v>
      </c>
      <c r="N32" s="20">
        <v>34097611</v>
      </c>
      <c r="O32" s="20">
        <v>30632915</v>
      </c>
      <c r="P32" s="20">
        <v>25452338</v>
      </c>
      <c r="Q32" s="20">
        <v>47142586</v>
      </c>
      <c r="R32" s="20">
        <v>47142586</v>
      </c>
      <c r="S32" s="20">
        <v>36082542</v>
      </c>
      <c r="T32" s="20">
        <v>21946396</v>
      </c>
      <c r="U32" s="20">
        <v>235760</v>
      </c>
      <c r="V32" s="20">
        <v>235760</v>
      </c>
      <c r="W32" s="20">
        <v>235760</v>
      </c>
      <c r="X32" s="20">
        <v>12176608</v>
      </c>
      <c r="Y32" s="20">
        <v>-11940848</v>
      </c>
      <c r="Z32" s="21">
        <v>-98.06</v>
      </c>
      <c r="AA32" s="22">
        <v>12176608</v>
      </c>
    </row>
    <row r="33" spans="1:27" ht="13.5">
      <c r="A33" s="23" t="s">
        <v>58</v>
      </c>
      <c r="B33" s="17"/>
      <c r="C33" s="18">
        <v>692967</v>
      </c>
      <c r="D33" s="18">
        <v>692967</v>
      </c>
      <c r="E33" s="19">
        <v>645049</v>
      </c>
      <c r="F33" s="20">
        <v>645049</v>
      </c>
      <c r="G33" s="20"/>
      <c r="H33" s="20"/>
      <c r="I33" s="20">
        <v>1213778</v>
      </c>
      <c r="J33" s="20">
        <v>1213778</v>
      </c>
      <c r="K33" s="20">
        <v>1213778</v>
      </c>
      <c r="L33" s="20">
        <v>1213778</v>
      </c>
      <c r="M33" s="20">
        <v>1213778</v>
      </c>
      <c r="N33" s="20">
        <v>1213778</v>
      </c>
      <c r="O33" s="20"/>
      <c r="P33" s="20"/>
      <c r="Q33" s="20"/>
      <c r="R33" s="20"/>
      <c r="S33" s="20"/>
      <c r="T33" s="20"/>
      <c r="U33" s="20"/>
      <c r="V33" s="20"/>
      <c r="W33" s="20"/>
      <c r="X33" s="20">
        <v>645049</v>
      </c>
      <c r="Y33" s="20">
        <v>-645049</v>
      </c>
      <c r="Z33" s="21">
        <v>-100</v>
      </c>
      <c r="AA33" s="22">
        <v>645049</v>
      </c>
    </row>
    <row r="34" spans="1:27" ht="13.5">
      <c r="A34" s="27" t="s">
        <v>59</v>
      </c>
      <c r="B34" s="28"/>
      <c r="C34" s="29">
        <f aca="true" t="shared" si="3" ref="C34:Y34">SUM(C29:C33)</f>
        <v>52311470</v>
      </c>
      <c r="D34" s="29">
        <f>SUM(D29:D33)</f>
        <v>52311470</v>
      </c>
      <c r="E34" s="30">
        <f t="shared" si="3"/>
        <v>11189559</v>
      </c>
      <c r="F34" s="31">
        <f t="shared" si="3"/>
        <v>13606059</v>
      </c>
      <c r="G34" s="31">
        <f t="shared" si="3"/>
        <v>32311631</v>
      </c>
      <c r="H34" s="31">
        <f t="shared" si="3"/>
        <v>6077834</v>
      </c>
      <c r="I34" s="31">
        <f t="shared" si="3"/>
        <v>18925644</v>
      </c>
      <c r="J34" s="31">
        <f t="shared" si="3"/>
        <v>18925644</v>
      </c>
      <c r="K34" s="31">
        <f t="shared" si="3"/>
        <v>28022239</v>
      </c>
      <c r="L34" s="31">
        <f t="shared" si="3"/>
        <v>46380524</v>
      </c>
      <c r="M34" s="31">
        <f t="shared" si="3"/>
        <v>35311389</v>
      </c>
      <c r="N34" s="31">
        <f t="shared" si="3"/>
        <v>35311389</v>
      </c>
      <c r="O34" s="31">
        <f t="shared" si="3"/>
        <v>30632915</v>
      </c>
      <c r="P34" s="31">
        <f t="shared" si="3"/>
        <v>25452338</v>
      </c>
      <c r="Q34" s="31">
        <f t="shared" si="3"/>
        <v>47142586</v>
      </c>
      <c r="R34" s="31">
        <f t="shared" si="3"/>
        <v>47142586</v>
      </c>
      <c r="S34" s="31">
        <f t="shared" si="3"/>
        <v>36082542</v>
      </c>
      <c r="T34" s="31">
        <f t="shared" si="3"/>
        <v>21946396</v>
      </c>
      <c r="U34" s="31">
        <f t="shared" si="3"/>
        <v>235760</v>
      </c>
      <c r="V34" s="31">
        <f t="shared" si="3"/>
        <v>235760</v>
      </c>
      <c r="W34" s="31">
        <f t="shared" si="3"/>
        <v>235760</v>
      </c>
      <c r="X34" s="31">
        <f t="shared" si="3"/>
        <v>13606059</v>
      </c>
      <c r="Y34" s="31">
        <f t="shared" si="3"/>
        <v>-13370299</v>
      </c>
      <c r="Z34" s="32">
        <f>+IF(X34&lt;&gt;0,+(Y34/X34)*100,0)</f>
        <v>-98.26724255715781</v>
      </c>
      <c r="AA34" s="33">
        <f>SUM(AA29:AA33)</f>
        <v>13606059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2309959</v>
      </c>
      <c r="D37" s="18">
        <v>2309959</v>
      </c>
      <c r="E37" s="19">
        <v>2835993</v>
      </c>
      <c r="F37" s="20">
        <v>2299793</v>
      </c>
      <c r="G37" s="20">
        <v>3225289</v>
      </c>
      <c r="H37" s="20">
        <v>2908900</v>
      </c>
      <c r="I37" s="20">
        <v>3262952</v>
      </c>
      <c r="J37" s="20">
        <v>3262952</v>
      </c>
      <c r="K37" s="20">
        <v>3262952</v>
      </c>
      <c r="L37" s="20">
        <v>3262952</v>
      </c>
      <c r="M37" s="20">
        <v>3262952</v>
      </c>
      <c r="N37" s="20">
        <v>3262952</v>
      </c>
      <c r="O37" s="20">
        <v>2870645</v>
      </c>
      <c r="P37" s="20">
        <v>2870645</v>
      </c>
      <c r="Q37" s="20">
        <v>2870645</v>
      </c>
      <c r="R37" s="20">
        <v>2870645</v>
      </c>
      <c r="S37" s="20">
        <v>2870645</v>
      </c>
      <c r="T37" s="20">
        <v>2870645</v>
      </c>
      <c r="U37" s="20">
        <v>2478445</v>
      </c>
      <c r="V37" s="20">
        <v>2478445</v>
      </c>
      <c r="W37" s="20">
        <v>2478445</v>
      </c>
      <c r="X37" s="20">
        <v>2299793</v>
      </c>
      <c r="Y37" s="20">
        <v>178652</v>
      </c>
      <c r="Z37" s="21">
        <v>7.77</v>
      </c>
      <c r="AA37" s="22">
        <v>2299793</v>
      </c>
    </row>
    <row r="38" spans="1:27" ht="13.5">
      <c r="A38" s="23" t="s">
        <v>58</v>
      </c>
      <c r="B38" s="17"/>
      <c r="C38" s="18">
        <v>1883570</v>
      </c>
      <c r="D38" s="18">
        <v>1883570</v>
      </c>
      <c r="E38" s="19">
        <v>1551210</v>
      </c>
      <c r="F38" s="20">
        <v>1551210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1551210</v>
      </c>
      <c r="Y38" s="20">
        <v>-1551210</v>
      </c>
      <c r="Z38" s="21">
        <v>-100</v>
      </c>
      <c r="AA38" s="22">
        <v>1551210</v>
      </c>
    </row>
    <row r="39" spans="1:27" ht="13.5">
      <c r="A39" s="27" t="s">
        <v>61</v>
      </c>
      <c r="B39" s="35"/>
      <c r="C39" s="29">
        <f aca="true" t="shared" si="4" ref="C39:Y39">SUM(C37:C38)</f>
        <v>4193529</v>
      </c>
      <c r="D39" s="29">
        <f>SUM(D37:D38)</f>
        <v>4193529</v>
      </c>
      <c r="E39" s="36">
        <f t="shared" si="4"/>
        <v>4387203</v>
      </c>
      <c r="F39" s="37">
        <f t="shared" si="4"/>
        <v>3851003</v>
      </c>
      <c r="G39" s="37">
        <f t="shared" si="4"/>
        <v>3225289</v>
      </c>
      <c r="H39" s="37">
        <f t="shared" si="4"/>
        <v>2908900</v>
      </c>
      <c r="I39" s="37">
        <f t="shared" si="4"/>
        <v>3262952</v>
      </c>
      <c r="J39" s="37">
        <f t="shared" si="4"/>
        <v>3262952</v>
      </c>
      <c r="K39" s="37">
        <f t="shared" si="4"/>
        <v>3262952</v>
      </c>
      <c r="L39" s="37">
        <f t="shared" si="4"/>
        <v>3262952</v>
      </c>
      <c r="M39" s="37">
        <f t="shared" si="4"/>
        <v>3262952</v>
      </c>
      <c r="N39" s="37">
        <f t="shared" si="4"/>
        <v>3262952</v>
      </c>
      <c r="O39" s="37">
        <f t="shared" si="4"/>
        <v>2870645</v>
      </c>
      <c r="P39" s="37">
        <f t="shared" si="4"/>
        <v>2870645</v>
      </c>
      <c r="Q39" s="37">
        <f t="shared" si="4"/>
        <v>2870645</v>
      </c>
      <c r="R39" s="37">
        <f t="shared" si="4"/>
        <v>2870645</v>
      </c>
      <c r="S39" s="37">
        <f t="shared" si="4"/>
        <v>2870645</v>
      </c>
      <c r="T39" s="37">
        <f t="shared" si="4"/>
        <v>2870645</v>
      </c>
      <c r="U39" s="37">
        <f t="shared" si="4"/>
        <v>2478445</v>
      </c>
      <c r="V39" s="37">
        <f t="shared" si="4"/>
        <v>2478445</v>
      </c>
      <c r="W39" s="37">
        <f t="shared" si="4"/>
        <v>2478445</v>
      </c>
      <c r="X39" s="37">
        <f t="shared" si="4"/>
        <v>3851003</v>
      </c>
      <c r="Y39" s="37">
        <f t="shared" si="4"/>
        <v>-1372558</v>
      </c>
      <c r="Z39" s="38">
        <f>+IF(X39&lt;&gt;0,+(Y39/X39)*100,0)</f>
        <v>-35.64157181908193</v>
      </c>
      <c r="AA39" s="39">
        <f>SUM(AA37:AA38)</f>
        <v>3851003</v>
      </c>
    </row>
    <row r="40" spans="1:27" ht="13.5">
      <c r="A40" s="27" t="s">
        <v>62</v>
      </c>
      <c r="B40" s="28"/>
      <c r="C40" s="29">
        <f aca="true" t="shared" si="5" ref="C40:Y40">+C34+C39</f>
        <v>56504999</v>
      </c>
      <c r="D40" s="29">
        <f>+D34+D39</f>
        <v>56504999</v>
      </c>
      <c r="E40" s="30">
        <f t="shared" si="5"/>
        <v>15576762</v>
      </c>
      <c r="F40" s="31">
        <f t="shared" si="5"/>
        <v>17457062</v>
      </c>
      <c r="G40" s="31">
        <f t="shared" si="5"/>
        <v>35536920</v>
      </c>
      <c r="H40" s="31">
        <f t="shared" si="5"/>
        <v>8986734</v>
      </c>
      <c r="I40" s="31">
        <f t="shared" si="5"/>
        <v>22188596</v>
      </c>
      <c r="J40" s="31">
        <f t="shared" si="5"/>
        <v>22188596</v>
      </c>
      <c r="K40" s="31">
        <f t="shared" si="5"/>
        <v>31285191</v>
      </c>
      <c r="L40" s="31">
        <f t="shared" si="5"/>
        <v>49643476</v>
      </c>
      <c r="M40" s="31">
        <f t="shared" si="5"/>
        <v>38574341</v>
      </c>
      <c r="N40" s="31">
        <f t="shared" si="5"/>
        <v>38574341</v>
      </c>
      <c r="O40" s="31">
        <f t="shared" si="5"/>
        <v>33503560</v>
      </c>
      <c r="P40" s="31">
        <f t="shared" si="5"/>
        <v>28322983</v>
      </c>
      <c r="Q40" s="31">
        <f t="shared" si="5"/>
        <v>50013231</v>
      </c>
      <c r="R40" s="31">
        <f t="shared" si="5"/>
        <v>50013231</v>
      </c>
      <c r="S40" s="31">
        <f t="shared" si="5"/>
        <v>38953187</v>
      </c>
      <c r="T40" s="31">
        <f t="shared" si="5"/>
        <v>24817041</v>
      </c>
      <c r="U40" s="31">
        <f t="shared" si="5"/>
        <v>2714205</v>
      </c>
      <c r="V40" s="31">
        <f t="shared" si="5"/>
        <v>2714205</v>
      </c>
      <c r="W40" s="31">
        <f t="shared" si="5"/>
        <v>2714205</v>
      </c>
      <c r="X40" s="31">
        <f t="shared" si="5"/>
        <v>17457062</v>
      </c>
      <c r="Y40" s="31">
        <f t="shared" si="5"/>
        <v>-14742857</v>
      </c>
      <c r="Z40" s="32">
        <f>+IF(X40&lt;&gt;0,+(Y40/X40)*100,0)</f>
        <v>-84.45210883709984</v>
      </c>
      <c r="AA40" s="33">
        <f>+AA34+AA39</f>
        <v>17457062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1150620433</v>
      </c>
      <c r="D42" s="43">
        <f>+D25-D40</f>
        <v>1150620433</v>
      </c>
      <c r="E42" s="44">
        <f t="shared" si="6"/>
        <v>1011529123</v>
      </c>
      <c r="F42" s="45">
        <f t="shared" si="6"/>
        <v>1176137992</v>
      </c>
      <c r="G42" s="45">
        <f t="shared" si="6"/>
        <v>140158707</v>
      </c>
      <c r="H42" s="45">
        <f t="shared" si="6"/>
        <v>128162230</v>
      </c>
      <c r="I42" s="45">
        <f t="shared" si="6"/>
        <v>141001862</v>
      </c>
      <c r="J42" s="45">
        <f t="shared" si="6"/>
        <v>141001862</v>
      </c>
      <c r="K42" s="45">
        <f t="shared" si="6"/>
        <v>124516578</v>
      </c>
      <c r="L42" s="45">
        <f t="shared" si="6"/>
        <v>121939819</v>
      </c>
      <c r="M42" s="45">
        <f t="shared" si="6"/>
        <v>122858787</v>
      </c>
      <c r="N42" s="45">
        <f t="shared" si="6"/>
        <v>122858787</v>
      </c>
      <c r="O42" s="45">
        <f t="shared" si="6"/>
        <v>124735057</v>
      </c>
      <c r="P42" s="45">
        <f t="shared" si="6"/>
        <v>132807929</v>
      </c>
      <c r="Q42" s="45">
        <f t="shared" si="6"/>
        <v>160443027</v>
      </c>
      <c r="R42" s="45">
        <f t="shared" si="6"/>
        <v>160443027</v>
      </c>
      <c r="S42" s="45">
        <f t="shared" si="6"/>
        <v>147251260</v>
      </c>
      <c r="T42" s="45">
        <f t="shared" si="6"/>
        <v>151404398</v>
      </c>
      <c r="U42" s="45">
        <f t="shared" si="6"/>
        <v>120517031</v>
      </c>
      <c r="V42" s="45">
        <f t="shared" si="6"/>
        <v>120517031</v>
      </c>
      <c r="W42" s="45">
        <f t="shared" si="6"/>
        <v>120517031</v>
      </c>
      <c r="X42" s="45">
        <f t="shared" si="6"/>
        <v>1176137992</v>
      </c>
      <c r="Y42" s="45">
        <f t="shared" si="6"/>
        <v>-1055620961</v>
      </c>
      <c r="Z42" s="46">
        <f>+IF(X42&lt;&gt;0,+(Y42/X42)*100,0)</f>
        <v>-89.75315551238481</v>
      </c>
      <c r="AA42" s="47">
        <f>+AA25-AA40</f>
        <v>1176137992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1150620433</v>
      </c>
      <c r="D45" s="18">
        <v>1150620433</v>
      </c>
      <c r="E45" s="19">
        <v>1011529123</v>
      </c>
      <c r="F45" s="20">
        <v>1176137992</v>
      </c>
      <c r="G45" s="20">
        <v>140158707</v>
      </c>
      <c r="H45" s="20">
        <v>128162230</v>
      </c>
      <c r="I45" s="20">
        <v>141001862</v>
      </c>
      <c r="J45" s="20">
        <v>141001862</v>
      </c>
      <c r="K45" s="20">
        <v>124516578</v>
      </c>
      <c r="L45" s="20">
        <v>121939819</v>
      </c>
      <c r="M45" s="20">
        <v>122858787</v>
      </c>
      <c r="N45" s="20">
        <v>122858787</v>
      </c>
      <c r="O45" s="20">
        <v>124735057</v>
      </c>
      <c r="P45" s="20">
        <v>132807929</v>
      </c>
      <c r="Q45" s="20">
        <v>160443027</v>
      </c>
      <c r="R45" s="20">
        <v>160443027</v>
      </c>
      <c r="S45" s="20">
        <v>147251260</v>
      </c>
      <c r="T45" s="20">
        <v>151404398</v>
      </c>
      <c r="U45" s="20">
        <v>120517031</v>
      </c>
      <c r="V45" s="20">
        <v>120517031</v>
      </c>
      <c r="W45" s="20">
        <v>120517031</v>
      </c>
      <c r="X45" s="20">
        <v>1176137992</v>
      </c>
      <c r="Y45" s="20">
        <v>-1055620961</v>
      </c>
      <c r="Z45" s="48">
        <v>-89.75</v>
      </c>
      <c r="AA45" s="22">
        <v>1176137992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1150620433</v>
      </c>
      <c r="D48" s="51">
        <f>SUM(D45:D47)</f>
        <v>1150620433</v>
      </c>
      <c r="E48" s="52">
        <f t="shared" si="7"/>
        <v>1011529123</v>
      </c>
      <c r="F48" s="53">
        <f t="shared" si="7"/>
        <v>1176137992</v>
      </c>
      <c r="G48" s="53">
        <f t="shared" si="7"/>
        <v>140158707</v>
      </c>
      <c r="H48" s="53">
        <f t="shared" si="7"/>
        <v>128162230</v>
      </c>
      <c r="I48" s="53">
        <f t="shared" si="7"/>
        <v>141001862</v>
      </c>
      <c r="J48" s="53">
        <f t="shared" si="7"/>
        <v>141001862</v>
      </c>
      <c r="K48" s="53">
        <f t="shared" si="7"/>
        <v>124516578</v>
      </c>
      <c r="L48" s="53">
        <f t="shared" si="7"/>
        <v>121939819</v>
      </c>
      <c r="M48" s="53">
        <f t="shared" si="7"/>
        <v>122858787</v>
      </c>
      <c r="N48" s="53">
        <f t="shared" si="7"/>
        <v>122858787</v>
      </c>
      <c r="O48" s="53">
        <f t="shared" si="7"/>
        <v>124735057</v>
      </c>
      <c r="P48" s="53">
        <f t="shared" si="7"/>
        <v>132807929</v>
      </c>
      <c r="Q48" s="53">
        <f t="shared" si="7"/>
        <v>160443027</v>
      </c>
      <c r="R48" s="53">
        <f t="shared" si="7"/>
        <v>160443027</v>
      </c>
      <c r="S48" s="53">
        <f t="shared" si="7"/>
        <v>147251260</v>
      </c>
      <c r="T48" s="53">
        <f t="shared" si="7"/>
        <v>151404398</v>
      </c>
      <c r="U48" s="53">
        <f t="shared" si="7"/>
        <v>120517031</v>
      </c>
      <c r="V48" s="53">
        <f t="shared" si="7"/>
        <v>120517031</v>
      </c>
      <c r="W48" s="53">
        <f t="shared" si="7"/>
        <v>120517031</v>
      </c>
      <c r="X48" s="53">
        <f t="shared" si="7"/>
        <v>1176137992</v>
      </c>
      <c r="Y48" s="53">
        <f t="shared" si="7"/>
        <v>-1055620961</v>
      </c>
      <c r="Z48" s="54">
        <f>+IF(X48&lt;&gt;0,+(Y48/X48)*100,0)</f>
        <v>-89.75315551238481</v>
      </c>
      <c r="AA48" s="55">
        <f>SUM(AA45:AA47)</f>
        <v>1176137992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34618346</v>
      </c>
      <c r="D6" s="18">
        <v>34618346</v>
      </c>
      <c r="E6" s="19"/>
      <c r="F6" s="20"/>
      <c r="G6" s="20">
        <v>4524013</v>
      </c>
      <c r="H6" s="20">
        <v>779677</v>
      </c>
      <c r="I6" s="20">
        <v>62975</v>
      </c>
      <c r="J6" s="20">
        <v>62975</v>
      </c>
      <c r="K6" s="20">
        <v>2016647</v>
      </c>
      <c r="L6" s="20">
        <v>26814133</v>
      </c>
      <c r="M6" s="20">
        <v>15674358</v>
      </c>
      <c r="N6" s="20">
        <v>15674358</v>
      </c>
      <c r="O6" s="20">
        <v>6533757</v>
      </c>
      <c r="P6" s="20">
        <v>1705150</v>
      </c>
      <c r="Q6" s="20">
        <v>3673175</v>
      </c>
      <c r="R6" s="20">
        <v>3673175</v>
      </c>
      <c r="S6" s="20">
        <v>-2418967</v>
      </c>
      <c r="T6" s="20"/>
      <c r="U6" s="20"/>
      <c r="V6" s="20">
        <v>-2418967</v>
      </c>
      <c r="W6" s="20">
        <v>-2418967</v>
      </c>
      <c r="X6" s="20"/>
      <c r="Y6" s="20">
        <v>-2418967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10548697</v>
      </c>
      <c r="H7" s="20">
        <v>10548697</v>
      </c>
      <c r="I7" s="20">
        <v>10548697</v>
      </c>
      <c r="J7" s="20">
        <v>10548697</v>
      </c>
      <c r="K7" s="20">
        <v>10548697</v>
      </c>
      <c r="L7" s="20">
        <v>10548697</v>
      </c>
      <c r="M7" s="20">
        <v>10548697</v>
      </c>
      <c r="N7" s="20">
        <v>10548697</v>
      </c>
      <c r="O7" s="20">
        <v>10548697</v>
      </c>
      <c r="P7" s="20">
        <v>10548697</v>
      </c>
      <c r="Q7" s="20">
        <v>10548697</v>
      </c>
      <c r="R7" s="20">
        <v>10548697</v>
      </c>
      <c r="S7" s="20">
        <v>10548697</v>
      </c>
      <c r="T7" s="20"/>
      <c r="U7" s="20"/>
      <c r="V7" s="20">
        <v>10548697</v>
      </c>
      <c r="W7" s="20">
        <v>10548697</v>
      </c>
      <c r="X7" s="20"/>
      <c r="Y7" s="20">
        <v>10548697</v>
      </c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>
        <v>1558541</v>
      </c>
      <c r="H8" s="20">
        <v>1558541</v>
      </c>
      <c r="I8" s="20">
        <v>1558541</v>
      </c>
      <c r="J8" s="20">
        <v>1558541</v>
      </c>
      <c r="K8" s="20">
        <v>1558541</v>
      </c>
      <c r="L8" s="20">
        <v>1558541</v>
      </c>
      <c r="M8" s="20">
        <v>1558541</v>
      </c>
      <c r="N8" s="20">
        <v>1558541</v>
      </c>
      <c r="O8" s="20">
        <v>1558541</v>
      </c>
      <c r="P8" s="20">
        <v>1558541</v>
      </c>
      <c r="Q8" s="20">
        <v>1558541</v>
      </c>
      <c r="R8" s="20">
        <v>1558541</v>
      </c>
      <c r="S8" s="20">
        <v>1558541</v>
      </c>
      <c r="T8" s="20"/>
      <c r="U8" s="20"/>
      <c r="V8" s="20">
        <v>1558541</v>
      </c>
      <c r="W8" s="20">
        <v>1558541</v>
      </c>
      <c r="X8" s="20"/>
      <c r="Y8" s="20">
        <v>1558541</v>
      </c>
      <c r="Z8" s="21"/>
      <c r="AA8" s="22"/>
    </row>
    <row r="9" spans="1:27" ht="13.5">
      <c r="A9" s="23" t="s">
        <v>36</v>
      </c>
      <c r="B9" s="17"/>
      <c r="C9" s="18">
        <v>9741033</v>
      </c>
      <c r="D9" s="18">
        <v>9741033</v>
      </c>
      <c r="E9" s="19"/>
      <c r="F9" s="20"/>
      <c r="G9" s="20">
        <v>1277253</v>
      </c>
      <c r="H9" s="20">
        <v>1277253</v>
      </c>
      <c r="I9" s="20">
        <v>1277253</v>
      </c>
      <c r="J9" s="20">
        <v>1277253</v>
      </c>
      <c r="K9" s="20">
        <v>1277253</v>
      </c>
      <c r="L9" s="20">
        <v>1277253</v>
      </c>
      <c r="M9" s="20">
        <v>1277253</v>
      </c>
      <c r="N9" s="20">
        <v>1277253</v>
      </c>
      <c r="O9" s="20">
        <v>1277253</v>
      </c>
      <c r="P9" s="20">
        <v>1277253</v>
      </c>
      <c r="Q9" s="20">
        <v>1277253</v>
      </c>
      <c r="R9" s="20">
        <v>1277253</v>
      </c>
      <c r="S9" s="20">
        <v>1277253</v>
      </c>
      <c r="T9" s="20"/>
      <c r="U9" s="20"/>
      <c r="V9" s="20">
        <v>1277253</v>
      </c>
      <c r="W9" s="20">
        <v>1277253</v>
      </c>
      <c r="X9" s="20"/>
      <c r="Y9" s="20">
        <v>1277253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44359379</v>
      </c>
      <c r="D12" s="29">
        <f>SUM(D6:D11)</f>
        <v>44359379</v>
      </c>
      <c r="E12" s="30">
        <f t="shared" si="0"/>
        <v>0</v>
      </c>
      <c r="F12" s="31">
        <f t="shared" si="0"/>
        <v>0</v>
      </c>
      <c r="G12" s="31">
        <f t="shared" si="0"/>
        <v>17908504</v>
      </c>
      <c r="H12" s="31">
        <f t="shared" si="0"/>
        <v>14164168</v>
      </c>
      <c r="I12" s="31">
        <f t="shared" si="0"/>
        <v>13447466</v>
      </c>
      <c r="J12" s="31">
        <f t="shared" si="0"/>
        <v>13447466</v>
      </c>
      <c r="K12" s="31">
        <f t="shared" si="0"/>
        <v>15401138</v>
      </c>
      <c r="L12" s="31">
        <f t="shared" si="0"/>
        <v>40198624</v>
      </c>
      <c r="M12" s="31">
        <f t="shared" si="0"/>
        <v>29058849</v>
      </c>
      <c r="N12" s="31">
        <f t="shared" si="0"/>
        <v>29058849</v>
      </c>
      <c r="O12" s="31">
        <f t="shared" si="0"/>
        <v>19918248</v>
      </c>
      <c r="P12" s="31">
        <f t="shared" si="0"/>
        <v>15089641</v>
      </c>
      <c r="Q12" s="31">
        <f t="shared" si="0"/>
        <v>17057666</v>
      </c>
      <c r="R12" s="31">
        <f t="shared" si="0"/>
        <v>17057666</v>
      </c>
      <c r="S12" s="31">
        <f t="shared" si="0"/>
        <v>10965524</v>
      </c>
      <c r="T12" s="31">
        <f t="shared" si="0"/>
        <v>0</v>
      </c>
      <c r="U12" s="31">
        <f t="shared" si="0"/>
        <v>0</v>
      </c>
      <c r="V12" s="31">
        <f t="shared" si="0"/>
        <v>10965524</v>
      </c>
      <c r="W12" s="31">
        <f t="shared" si="0"/>
        <v>10965524</v>
      </c>
      <c r="X12" s="31">
        <f t="shared" si="0"/>
        <v>0</v>
      </c>
      <c r="Y12" s="31">
        <f t="shared" si="0"/>
        <v>10965524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6315000</v>
      </c>
      <c r="D17" s="18">
        <v>6315000</v>
      </c>
      <c r="E17" s="19"/>
      <c r="F17" s="20"/>
      <c r="G17" s="20">
        <v>5730000</v>
      </c>
      <c r="H17" s="20">
        <v>5730000</v>
      </c>
      <c r="I17" s="20">
        <v>5730000</v>
      </c>
      <c r="J17" s="20">
        <v>5730000</v>
      </c>
      <c r="K17" s="20">
        <v>5730000</v>
      </c>
      <c r="L17" s="20">
        <v>5730000</v>
      </c>
      <c r="M17" s="20">
        <v>5730000</v>
      </c>
      <c r="N17" s="20">
        <v>5730000</v>
      </c>
      <c r="O17" s="20">
        <v>5730000</v>
      </c>
      <c r="P17" s="20">
        <v>5730000</v>
      </c>
      <c r="Q17" s="20">
        <v>5730000</v>
      </c>
      <c r="R17" s="20">
        <v>5730000</v>
      </c>
      <c r="S17" s="20">
        <v>5730000</v>
      </c>
      <c r="T17" s="20"/>
      <c r="U17" s="20"/>
      <c r="V17" s="20">
        <v>5730000</v>
      </c>
      <c r="W17" s="20">
        <v>5730000</v>
      </c>
      <c r="X17" s="20"/>
      <c r="Y17" s="20">
        <v>5730000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74479862</v>
      </c>
      <c r="D19" s="18">
        <v>74479862</v>
      </c>
      <c r="E19" s="19">
        <v>6584000</v>
      </c>
      <c r="F19" s="20">
        <v>6585000</v>
      </c>
      <c r="G19" s="20">
        <v>74764089</v>
      </c>
      <c r="H19" s="20">
        <v>74764089</v>
      </c>
      <c r="I19" s="20">
        <v>74764089</v>
      </c>
      <c r="J19" s="20">
        <v>74764089</v>
      </c>
      <c r="K19" s="20">
        <v>74764089</v>
      </c>
      <c r="L19" s="20">
        <v>74764089</v>
      </c>
      <c r="M19" s="20">
        <v>74764089</v>
      </c>
      <c r="N19" s="20">
        <v>74764089</v>
      </c>
      <c r="O19" s="20">
        <v>74764089</v>
      </c>
      <c r="P19" s="20">
        <v>74764089</v>
      </c>
      <c r="Q19" s="20">
        <v>74764089</v>
      </c>
      <c r="R19" s="20">
        <v>74764089</v>
      </c>
      <c r="S19" s="20">
        <v>74764089</v>
      </c>
      <c r="T19" s="20"/>
      <c r="U19" s="20"/>
      <c r="V19" s="20">
        <v>74764089</v>
      </c>
      <c r="W19" s="20">
        <v>74764089</v>
      </c>
      <c r="X19" s="20">
        <v>6585000</v>
      </c>
      <c r="Y19" s="20">
        <v>68179089</v>
      </c>
      <c r="Z19" s="21">
        <v>1035.37</v>
      </c>
      <c r="AA19" s="22">
        <v>6585000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4524750</v>
      </c>
      <c r="D21" s="18">
        <v>4524750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358436</v>
      </c>
      <c r="D22" s="18">
        <v>358436</v>
      </c>
      <c r="E22" s="19"/>
      <c r="F22" s="20"/>
      <c r="G22" s="20">
        <v>277408</v>
      </c>
      <c r="H22" s="20">
        <v>277408</v>
      </c>
      <c r="I22" s="20">
        <v>277408</v>
      </c>
      <c r="J22" s="20">
        <v>277408</v>
      </c>
      <c r="K22" s="20">
        <v>277408</v>
      </c>
      <c r="L22" s="20">
        <v>277408</v>
      </c>
      <c r="M22" s="20">
        <v>277408</v>
      </c>
      <c r="N22" s="20">
        <v>277408</v>
      </c>
      <c r="O22" s="20">
        <v>277408</v>
      </c>
      <c r="P22" s="20">
        <v>277408</v>
      </c>
      <c r="Q22" s="20">
        <v>277408</v>
      </c>
      <c r="R22" s="20">
        <v>277408</v>
      </c>
      <c r="S22" s="20">
        <v>277408</v>
      </c>
      <c r="T22" s="20"/>
      <c r="U22" s="20"/>
      <c r="V22" s="20">
        <v>277408</v>
      </c>
      <c r="W22" s="20">
        <v>277408</v>
      </c>
      <c r="X22" s="20"/>
      <c r="Y22" s="20">
        <v>277408</v>
      </c>
      <c r="Z22" s="21"/>
      <c r="AA22" s="22"/>
    </row>
    <row r="23" spans="1:27" ht="13.5">
      <c r="A23" s="23" t="s">
        <v>49</v>
      </c>
      <c r="B23" s="17"/>
      <c r="C23" s="18">
        <v>19750</v>
      </c>
      <c r="D23" s="18">
        <v>19750</v>
      </c>
      <c r="E23" s="19"/>
      <c r="F23" s="20"/>
      <c r="G23" s="24">
        <v>540139</v>
      </c>
      <c r="H23" s="24">
        <v>540139</v>
      </c>
      <c r="I23" s="24">
        <v>540139</v>
      </c>
      <c r="J23" s="20">
        <v>540139</v>
      </c>
      <c r="K23" s="24">
        <v>540139</v>
      </c>
      <c r="L23" s="24">
        <v>540139</v>
      </c>
      <c r="M23" s="20">
        <v>540139</v>
      </c>
      <c r="N23" s="24">
        <v>540139</v>
      </c>
      <c r="O23" s="24">
        <v>540139</v>
      </c>
      <c r="P23" s="24">
        <v>540139</v>
      </c>
      <c r="Q23" s="20">
        <v>540139</v>
      </c>
      <c r="R23" s="24">
        <v>540139</v>
      </c>
      <c r="S23" s="24">
        <v>540139</v>
      </c>
      <c r="T23" s="20"/>
      <c r="U23" s="24"/>
      <c r="V23" s="24">
        <v>540139</v>
      </c>
      <c r="W23" s="24">
        <v>540139</v>
      </c>
      <c r="X23" s="20"/>
      <c r="Y23" s="24">
        <v>540139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85697798</v>
      </c>
      <c r="D24" s="29">
        <f>SUM(D15:D23)</f>
        <v>85697798</v>
      </c>
      <c r="E24" s="36">
        <f t="shared" si="1"/>
        <v>6584000</v>
      </c>
      <c r="F24" s="37">
        <f t="shared" si="1"/>
        <v>6585000</v>
      </c>
      <c r="G24" s="37">
        <f t="shared" si="1"/>
        <v>81311636</v>
      </c>
      <c r="H24" s="37">
        <f t="shared" si="1"/>
        <v>81311636</v>
      </c>
      <c r="I24" s="37">
        <f t="shared" si="1"/>
        <v>81311636</v>
      </c>
      <c r="J24" s="37">
        <f t="shared" si="1"/>
        <v>81311636</v>
      </c>
      <c r="K24" s="37">
        <f t="shared" si="1"/>
        <v>81311636</v>
      </c>
      <c r="L24" s="37">
        <f t="shared" si="1"/>
        <v>81311636</v>
      </c>
      <c r="M24" s="37">
        <f t="shared" si="1"/>
        <v>81311636</v>
      </c>
      <c r="N24" s="37">
        <f t="shared" si="1"/>
        <v>81311636</v>
      </c>
      <c r="O24" s="37">
        <f t="shared" si="1"/>
        <v>81311636</v>
      </c>
      <c r="P24" s="37">
        <f t="shared" si="1"/>
        <v>81311636</v>
      </c>
      <c r="Q24" s="37">
        <f t="shared" si="1"/>
        <v>81311636</v>
      </c>
      <c r="R24" s="37">
        <f t="shared" si="1"/>
        <v>81311636</v>
      </c>
      <c r="S24" s="37">
        <f t="shared" si="1"/>
        <v>81311636</v>
      </c>
      <c r="T24" s="37">
        <f t="shared" si="1"/>
        <v>0</v>
      </c>
      <c r="U24" s="37">
        <f t="shared" si="1"/>
        <v>0</v>
      </c>
      <c r="V24" s="37">
        <f t="shared" si="1"/>
        <v>81311636</v>
      </c>
      <c r="W24" s="37">
        <f t="shared" si="1"/>
        <v>81311636</v>
      </c>
      <c r="X24" s="37">
        <f t="shared" si="1"/>
        <v>6585000</v>
      </c>
      <c r="Y24" s="37">
        <f t="shared" si="1"/>
        <v>74726636</v>
      </c>
      <c r="Z24" s="38">
        <f>+IF(X24&lt;&gt;0,+(Y24/X24)*100,0)</f>
        <v>1134.800850417616</v>
      </c>
      <c r="AA24" s="39">
        <f>SUM(AA15:AA23)</f>
        <v>6585000</v>
      </c>
    </row>
    <row r="25" spans="1:27" ht="13.5">
      <c r="A25" s="27" t="s">
        <v>51</v>
      </c>
      <c r="B25" s="28"/>
      <c r="C25" s="29">
        <f aca="true" t="shared" si="2" ref="C25:Y25">+C12+C24</f>
        <v>130057177</v>
      </c>
      <c r="D25" s="29">
        <f>+D12+D24</f>
        <v>130057177</v>
      </c>
      <c r="E25" s="30">
        <f t="shared" si="2"/>
        <v>6584000</v>
      </c>
      <c r="F25" s="31">
        <f t="shared" si="2"/>
        <v>6585000</v>
      </c>
      <c r="G25" s="31">
        <f t="shared" si="2"/>
        <v>99220140</v>
      </c>
      <c r="H25" s="31">
        <f t="shared" si="2"/>
        <v>95475804</v>
      </c>
      <c r="I25" s="31">
        <f t="shared" si="2"/>
        <v>94759102</v>
      </c>
      <c r="J25" s="31">
        <f t="shared" si="2"/>
        <v>94759102</v>
      </c>
      <c r="K25" s="31">
        <f t="shared" si="2"/>
        <v>96712774</v>
      </c>
      <c r="L25" s="31">
        <f t="shared" si="2"/>
        <v>121510260</v>
      </c>
      <c r="M25" s="31">
        <f t="shared" si="2"/>
        <v>110370485</v>
      </c>
      <c r="N25" s="31">
        <f t="shared" si="2"/>
        <v>110370485</v>
      </c>
      <c r="O25" s="31">
        <f t="shared" si="2"/>
        <v>101229884</v>
      </c>
      <c r="P25" s="31">
        <f t="shared" si="2"/>
        <v>96401277</v>
      </c>
      <c r="Q25" s="31">
        <f t="shared" si="2"/>
        <v>98369302</v>
      </c>
      <c r="R25" s="31">
        <f t="shared" si="2"/>
        <v>98369302</v>
      </c>
      <c r="S25" s="31">
        <f t="shared" si="2"/>
        <v>92277160</v>
      </c>
      <c r="T25" s="31">
        <f t="shared" si="2"/>
        <v>0</v>
      </c>
      <c r="U25" s="31">
        <f t="shared" si="2"/>
        <v>0</v>
      </c>
      <c r="V25" s="31">
        <f t="shared" si="2"/>
        <v>92277160</v>
      </c>
      <c r="W25" s="31">
        <f t="shared" si="2"/>
        <v>92277160</v>
      </c>
      <c r="X25" s="31">
        <f t="shared" si="2"/>
        <v>6585000</v>
      </c>
      <c r="Y25" s="31">
        <f t="shared" si="2"/>
        <v>85692160</v>
      </c>
      <c r="Z25" s="32">
        <f>+IF(X25&lt;&gt;0,+(Y25/X25)*100,0)</f>
        <v>1301.3236142748672</v>
      </c>
      <c r="AA25" s="33">
        <f>+AA12+AA24</f>
        <v>6585000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264000</v>
      </c>
      <c r="F30" s="20"/>
      <c r="G30" s="20">
        <v>167493</v>
      </c>
      <c r="H30" s="20">
        <v>167493</v>
      </c>
      <c r="I30" s="20">
        <v>167493</v>
      </c>
      <c r="J30" s="20">
        <v>167493</v>
      </c>
      <c r="K30" s="20">
        <v>167493</v>
      </c>
      <c r="L30" s="20">
        <v>167493</v>
      </c>
      <c r="M30" s="20">
        <v>167493</v>
      </c>
      <c r="N30" s="20">
        <v>167493</v>
      </c>
      <c r="O30" s="20">
        <v>167493</v>
      </c>
      <c r="P30" s="20">
        <v>167493</v>
      </c>
      <c r="Q30" s="20">
        <v>167493</v>
      </c>
      <c r="R30" s="20">
        <v>167493</v>
      </c>
      <c r="S30" s="20">
        <v>167493</v>
      </c>
      <c r="T30" s="20"/>
      <c r="U30" s="20"/>
      <c r="V30" s="20">
        <v>167493</v>
      </c>
      <c r="W30" s="20">
        <v>167493</v>
      </c>
      <c r="X30" s="20"/>
      <c r="Y30" s="20">
        <v>167493</v>
      </c>
      <c r="Z30" s="21"/>
      <c r="AA30" s="22"/>
    </row>
    <row r="31" spans="1:27" ht="13.5">
      <c r="A31" s="23" t="s">
        <v>56</v>
      </c>
      <c r="B31" s="17"/>
      <c r="C31" s="18">
        <v>8595709</v>
      </c>
      <c r="D31" s="18">
        <v>8595709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6443837</v>
      </c>
      <c r="D32" s="18">
        <v>6443837</v>
      </c>
      <c r="E32" s="19">
        <v>58429000</v>
      </c>
      <c r="F32" s="20">
        <v>58429000</v>
      </c>
      <c r="G32" s="20">
        <v>13862773</v>
      </c>
      <c r="H32" s="20">
        <v>13862773</v>
      </c>
      <c r="I32" s="20">
        <v>13862773</v>
      </c>
      <c r="J32" s="20">
        <v>13862773</v>
      </c>
      <c r="K32" s="20">
        <v>13862773</v>
      </c>
      <c r="L32" s="20">
        <v>13862773</v>
      </c>
      <c r="M32" s="20">
        <v>13862773</v>
      </c>
      <c r="N32" s="20">
        <v>13862773</v>
      </c>
      <c r="O32" s="20">
        <v>13862773</v>
      </c>
      <c r="P32" s="20">
        <v>13862773</v>
      </c>
      <c r="Q32" s="20">
        <v>13862773</v>
      </c>
      <c r="R32" s="20">
        <v>13862773</v>
      </c>
      <c r="S32" s="20">
        <v>13862773</v>
      </c>
      <c r="T32" s="20"/>
      <c r="U32" s="20"/>
      <c r="V32" s="20">
        <v>13862773</v>
      </c>
      <c r="W32" s="20">
        <v>13862773</v>
      </c>
      <c r="X32" s="20">
        <v>58429000</v>
      </c>
      <c r="Y32" s="20">
        <v>-44566227</v>
      </c>
      <c r="Z32" s="21">
        <v>-76.27</v>
      </c>
      <c r="AA32" s="22">
        <v>58429000</v>
      </c>
    </row>
    <row r="33" spans="1:27" ht="13.5">
      <c r="A33" s="23" t="s">
        <v>58</v>
      </c>
      <c r="B33" s="17"/>
      <c r="C33" s="18">
        <v>1083636</v>
      </c>
      <c r="D33" s="18">
        <v>1083636</v>
      </c>
      <c r="E33" s="19"/>
      <c r="F33" s="20"/>
      <c r="G33" s="20">
        <v>1385651</v>
      </c>
      <c r="H33" s="20">
        <v>1385651</v>
      </c>
      <c r="I33" s="20">
        <v>1385651</v>
      </c>
      <c r="J33" s="20">
        <v>1385651</v>
      </c>
      <c r="K33" s="20">
        <v>1385651</v>
      </c>
      <c r="L33" s="20">
        <v>1385651</v>
      </c>
      <c r="M33" s="20">
        <v>1385651</v>
      </c>
      <c r="N33" s="20">
        <v>1385651</v>
      </c>
      <c r="O33" s="20">
        <v>1385651</v>
      </c>
      <c r="P33" s="20">
        <v>1385651</v>
      </c>
      <c r="Q33" s="20">
        <v>1385651</v>
      </c>
      <c r="R33" s="20">
        <v>1385651</v>
      </c>
      <c r="S33" s="20">
        <v>1385651</v>
      </c>
      <c r="T33" s="20"/>
      <c r="U33" s="20"/>
      <c r="V33" s="20">
        <v>1385651</v>
      </c>
      <c r="W33" s="20">
        <v>1385651</v>
      </c>
      <c r="X33" s="20"/>
      <c r="Y33" s="20">
        <v>1385651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16123182</v>
      </c>
      <c r="D34" s="29">
        <f>SUM(D29:D33)</f>
        <v>16123182</v>
      </c>
      <c r="E34" s="30">
        <f t="shared" si="3"/>
        <v>58693000</v>
      </c>
      <c r="F34" s="31">
        <f t="shared" si="3"/>
        <v>58429000</v>
      </c>
      <c r="G34" s="31">
        <f t="shared" si="3"/>
        <v>15415917</v>
      </c>
      <c r="H34" s="31">
        <f t="shared" si="3"/>
        <v>15415917</v>
      </c>
      <c r="I34" s="31">
        <f t="shared" si="3"/>
        <v>15415917</v>
      </c>
      <c r="J34" s="31">
        <f t="shared" si="3"/>
        <v>15415917</v>
      </c>
      <c r="K34" s="31">
        <f t="shared" si="3"/>
        <v>15415917</v>
      </c>
      <c r="L34" s="31">
        <f t="shared" si="3"/>
        <v>15415917</v>
      </c>
      <c r="M34" s="31">
        <f t="shared" si="3"/>
        <v>15415917</v>
      </c>
      <c r="N34" s="31">
        <f t="shared" si="3"/>
        <v>15415917</v>
      </c>
      <c r="O34" s="31">
        <f t="shared" si="3"/>
        <v>15415917</v>
      </c>
      <c r="P34" s="31">
        <f t="shared" si="3"/>
        <v>15415917</v>
      </c>
      <c r="Q34" s="31">
        <f t="shared" si="3"/>
        <v>15415917</v>
      </c>
      <c r="R34" s="31">
        <f t="shared" si="3"/>
        <v>15415917</v>
      </c>
      <c r="S34" s="31">
        <f t="shared" si="3"/>
        <v>15415917</v>
      </c>
      <c r="T34" s="31">
        <f t="shared" si="3"/>
        <v>0</v>
      </c>
      <c r="U34" s="31">
        <f t="shared" si="3"/>
        <v>0</v>
      </c>
      <c r="V34" s="31">
        <f t="shared" si="3"/>
        <v>15415917</v>
      </c>
      <c r="W34" s="31">
        <f t="shared" si="3"/>
        <v>15415917</v>
      </c>
      <c r="X34" s="31">
        <f t="shared" si="3"/>
        <v>58429000</v>
      </c>
      <c r="Y34" s="31">
        <f t="shared" si="3"/>
        <v>-43013083</v>
      </c>
      <c r="Z34" s="32">
        <f>+IF(X34&lt;&gt;0,+(Y34/X34)*100,0)</f>
        <v>-73.6159835013435</v>
      </c>
      <c r="AA34" s="33">
        <f>SUM(AA29:AA33)</f>
        <v>58429000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2019699</v>
      </c>
      <c r="D37" s="18">
        <v>2019699</v>
      </c>
      <c r="E37" s="19">
        <v>1423000</v>
      </c>
      <c r="F37" s="20">
        <v>1423000</v>
      </c>
      <c r="G37" s="20">
        <v>2371046</v>
      </c>
      <c r="H37" s="20">
        <v>2371046</v>
      </c>
      <c r="I37" s="20">
        <v>2371046</v>
      </c>
      <c r="J37" s="20">
        <v>2371046</v>
      </c>
      <c r="K37" s="20">
        <v>2371046</v>
      </c>
      <c r="L37" s="20">
        <v>2371046</v>
      </c>
      <c r="M37" s="20">
        <v>2371046</v>
      </c>
      <c r="N37" s="20">
        <v>2371046</v>
      </c>
      <c r="O37" s="20">
        <v>2371046</v>
      </c>
      <c r="P37" s="20">
        <v>2371046</v>
      </c>
      <c r="Q37" s="20">
        <v>2371046</v>
      </c>
      <c r="R37" s="20">
        <v>2371046</v>
      </c>
      <c r="S37" s="20">
        <v>2371046</v>
      </c>
      <c r="T37" s="20"/>
      <c r="U37" s="20"/>
      <c r="V37" s="20">
        <v>2371046</v>
      </c>
      <c r="W37" s="20">
        <v>2371046</v>
      </c>
      <c r="X37" s="20">
        <v>1423000</v>
      </c>
      <c r="Y37" s="20">
        <v>948046</v>
      </c>
      <c r="Z37" s="21">
        <v>66.62</v>
      </c>
      <c r="AA37" s="22">
        <v>1423000</v>
      </c>
    </row>
    <row r="38" spans="1:27" ht="13.5">
      <c r="A38" s="23" t="s">
        <v>58</v>
      </c>
      <c r="B38" s="17"/>
      <c r="C38" s="18">
        <v>24992865</v>
      </c>
      <c r="D38" s="18">
        <v>24992865</v>
      </c>
      <c r="E38" s="19"/>
      <c r="F38" s="20"/>
      <c r="G38" s="20">
        <v>20921944</v>
      </c>
      <c r="H38" s="20">
        <v>20921944</v>
      </c>
      <c r="I38" s="20">
        <v>20921944</v>
      </c>
      <c r="J38" s="20">
        <v>20921944</v>
      </c>
      <c r="K38" s="20">
        <v>20921944</v>
      </c>
      <c r="L38" s="20">
        <v>20921944</v>
      </c>
      <c r="M38" s="20">
        <v>20921944</v>
      </c>
      <c r="N38" s="20">
        <v>20921944</v>
      </c>
      <c r="O38" s="20">
        <v>20921944</v>
      </c>
      <c r="P38" s="20">
        <v>20921944</v>
      </c>
      <c r="Q38" s="20">
        <v>20921944</v>
      </c>
      <c r="R38" s="20">
        <v>20921944</v>
      </c>
      <c r="S38" s="20">
        <v>20921944</v>
      </c>
      <c r="T38" s="20"/>
      <c r="U38" s="20"/>
      <c r="V38" s="20">
        <v>20921944</v>
      </c>
      <c r="W38" s="20">
        <v>20921944</v>
      </c>
      <c r="X38" s="20"/>
      <c r="Y38" s="20">
        <v>20921944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27012564</v>
      </c>
      <c r="D39" s="29">
        <f>SUM(D37:D38)</f>
        <v>27012564</v>
      </c>
      <c r="E39" s="36">
        <f t="shared" si="4"/>
        <v>1423000</v>
      </c>
      <c r="F39" s="37">
        <f t="shared" si="4"/>
        <v>1423000</v>
      </c>
      <c r="G39" s="37">
        <f t="shared" si="4"/>
        <v>23292990</v>
      </c>
      <c r="H39" s="37">
        <f t="shared" si="4"/>
        <v>23292990</v>
      </c>
      <c r="I39" s="37">
        <f t="shared" si="4"/>
        <v>23292990</v>
      </c>
      <c r="J39" s="37">
        <f t="shared" si="4"/>
        <v>23292990</v>
      </c>
      <c r="K39" s="37">
        <f t="shared" si="4"/>
        <v>23292990</v>
      </c>
      <c r="L39" s="37">
        <f t="shared" si="4"/>
        <v>23292990</v>
      </c>
      <c r="M39" s="37">
        <f t="shared" si="4"/>
        <v>23292990</v>
      </c>
      <c r="N39" s="37">
        <f t="shared" si="4"/>
        <v>23292990</v>
      </c>
      <c r="O39" s="37">
        <f t="shared" si="4"/>
        <v>23292990</v>
      </c>
      <c r="P39" s="37">
        <f t="shared" si="4"/>
        <v>23292990</v>
      </c>
      <c r="Q39" s="37">
        <f t="shared" si="4"/>
        <v>23292990</v>
      </c>
      <c r="R39" s="37">
        <f t="shared" si="4"/>
        <v>23292990</v>
      </c>
      <c r="S39" s="37">
        <f t="shared" si="4"/>
        <v>23292990</v>
      </c>
      <c r="T39" s="37">
        <f t="shared" si="4"/>
        <v>0</v>
      </c>
      <c r="U39" s="37">
        <f t="shared" si="4"/>
        <v>0</v>
      </c>
      <c r="V39" s="37">
        <f t="shared" si="4"/>
        <v>23292990</v>
      </c>
      <c r="W39" s="37">
        <f t="shared" si="4"/>
        <v>23292990</v>
      </c>
      <c r="X39" s="37">
        <f t="shared" si="4"/>
        <v>1423000</v>
      </c>
      <c r="Y39" s="37">
        <f t="shared" si="4"/>
        <v>21869990</v>
      </c>
      <c r="Z39" s="38">
        <f>+IF(X39&lt;&gt;0,+(Y39/X39)*100,0)</f>
        <v>1536.8931834153198</v>
      </c>
      <c r="AA39" s="39">
        <f>SUM(AA37:AA38)</f>
        <v>1423000</v>
      </c>
    </row>
    <row r="40" spans="1:27" ht="13.5">
      <c r="A40" s="27" t="s">
        <v>62</v>
      </c>
      <c r="B40" s="28"/>
      <c r="C40" s="29">
        <f aca="true" t="shared" si="5" ref="C40:Y40">+C34+C39</f>
        <v>43135746</v>
      </c>
      <c r="D40" s="29">
        <f>+D34+D39</f>
        <v>43135746</v>
      </c>
      <c r="E40" s="30">
        <f t="shared" si="5"/>
        <v>60116000</v>
      </c>
      <c r="F40" s="31">
        <f t="shared" si="5"/>
        <v>59852000</v>
      </c>
      <c r="G40" s="31">
        <f t="shared" si="5"/>
        <v>38708907</v>
      </c>
      <c r="H40" s="31">
        <f t="shared" si="5"/>
        <v>38708907</v>
      </c>
      <c r="I40" s="31">
        <f t="shared" si="5"/>
        <v>38708907</v>
      </c>
      <c r="J40" s="31">
        <f t="shared" si="5"/>
        <v>38708907</v>
      </c>
      <c r="K40" s="31">
        <f t="shared" si="5"/>
        <v>38708907</v>
      </c>
      <c r="L40" s="31">
        <f t="shared" si="5"/>
        <v>38708907</v>
      </c>
      <c r="M40" s="31">
        <f t="shared" si="5"/>
        <v>38708907</v>
      </c>
      <c r="N40" s="31">
        <f t="shared" si="5"/>
        <v>38708907</v>
      </c>
      <c r="O40" s="31">
        <f t="shared" si="5"/>
        <v>38708907</v>
      </c>
      <c r="P40" s="31">
        <f t="shared" si="5"/>
        <v>38708907</v>
      </c>
      <c r="Q40" s="31">
        <f t="shared" si="5"/>
        <v>38708907</v>
      </c>
      <c r="R40" s="31">
        <f t="shared" si="5"/>
        <v>38708907</v>
      </c>
      <c r="S40" s="31">
        <f t="shared" si="5"/>
        <v>38708907</v>
      </c>
      <c r="T40" s="31">
        <f t="shared" si="5"/>
        <v>0</v>
      </c>
      <c r="U40" s="31">
        <f t="shared" si="5"/>
        <v>0</v>
      </c>
      <c r="V40" s="31">
        <f t="shared" si="5"/>
        <v>38708907</v>
      </c>
      <c r="W40" s="31">
        <f t="shared" si="5"/>
        <v>38708907</v>
      </c>
      <c r="X40" s="31">
        <f t="shared" si="5"/>
        <v>59852000</v>
      </c>
      <c r="Y40" s="31">
        <f t="shared" si="5"/>
        <v>-21143093</v>
      </c>
      <c r="Z40" s="32">
        <f>+IF(X40&lt;&gt;0,+(Y40/X40)*100,0)</f>
        <v>-35.3256248746909</v>
      </c>
      <c r="AA40" s="33">
        <f>+AA34+AA39</f>
        <v>59852000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86921431</v>
      </c>
      <c r="D42" s="43">
        <f>+D25-D40</f>
        <v>86921431</v>
      </c>
      <c r="E42" s="44">
        <f t="shared" si="6"/>
        <v>-53532000</v>
      </c>
      <c r="F42" s="45">
        <f t="shared" si="6"/>
        <v>-53267000</v>
      </c>
      <c r="G42" s="45">
        <f t="shared" si="6"/>
        <v>60511233</v>
      </c>
      <c r="H42" s="45">
        <f t="shared" si="6"/>
        <v>56766897</v>
      </c>
      <c r="I42" s="45">
        <f t="shared" si="6"/>
        <v>56050195</v>
      </c>
      <c r="J42" s="45">
        <f t="shared" si="6"/>
        <v>56050195</v>
      </c>
      <c r="K42" s="45">
        <f t="shared" si="6"/>
        <v>58003867</v>
      </c>
      <c r="L42" s="45">
        <f t="shared" si="6"/>
        <v>82801353</v>
      </c>
      <c r="M42" s="45">
        <f t="shared" si="6"/>
        <v>71661578</v>
      </c>
      <c r="N42" s="45">
        <f t="shared" si="6"/>
        <v>71661578</v>
      </c>
      <c r="O42" s="45">
        <f t="shared" si="6"/>
        <v>62520977</v>
      </c>
      <c r="P42" s="45">
        <f t="shared" si="6"/>
        <v>57692370</v>
      </c>
      <c r="Q42" s="45">
        <f t="shared" si="6"/>
        <v>59660395</v>
      </c>
      <c r="R42" s="45">
        <f t="shared" si="6"/>
        <v>59660395</v>
      </c>
      <c r="S42" s="45">
        <f t="shared" si="6"/>
        <v>53568253</v>
      </c>
      <c r="T42" s="45">
        <f t="shared" si="6"/>
        <v>0</v>
      </c>
      <c r="U42" s="45">
        <f t="shared" si="6"/>
        <v>0</v>
      </c>
      <c r="V42" s="45">
        <f t="shared" si="6"/>
        <v>53568253</v>
      </c>
      <c r="W42" s="45">
        <f t="shared" si="6"/>
        <v>53568253</v>
      </c>
      <c r="X42" s="45">
        <f t="shared" si="6"/>
        <v>-53267000</v>
      </c>
      <c r="Y42" s="45">
        <f t="shared" si="6"/>
        <v>106835253</v>
      </c>
      <c r="Z42" s="46">
        <f>+IF(X42&lt;&gt;0,+(Y42/X42)*100,0)</f>
        <v>-200.56555278127172</v>
      </c>
      <c r="AA42" s="47">
        <f>+AA25-AA40</f>
        <v>-53267000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44951283</v>
      </c>
      <c r="D45" s="18">
        <v>44951283</v>
      </c>
      <c r="E45" s="19">
        <v>-53532000</v>
      </c>
      <c r="F45" s="20">
        <v>-53267000</v>
      </c>
      <c r="G45" s="20">
        <v>21654649</v>
      </c>
      <c r="H45" s="20">
        <v>17910313</v>
      </c>
      <c r="I45" s="20">
        <v>17193611</v>
      </c>
      <c r="J45" s="20">
        <v>17193611</v>
      </c>
      <c r="K45" s="20">
        <v>19147283</v>
      </c>
      <c r="L45" s="20">
        <v>43944769</v>
      </c>
      <c r="M45" s="20">
        <v>32804994</v>
      </c>
      <c r="N45" s="20">
        <v>32804994</v>
      </c>
      <c r="O45" s="20">
        <v>23664393</v>
      </c>
      <c r="P45" s="20">
        <v>18835786</v>
      </c>
      <c r="Q45" s="20">
        <v>20803811</v>
      </c>
      <c r="R45" s="20">
        <v>20803811</v>
      </c>
      <c r="S45" s="20">
        <v>14711669</v>
      </c>
      <c r="T45" s="20"/>
      <c r="U45" s="20"/>
      <c r="V45" s="20">
        <v>14711669</v>
      </c>
      <c r="W45" s="20">
        <v>14711669</v>
      </c>
      <c r="X45" s="20">
        <v>-53267000</v>
      </c>
      <c r="Y45" s="20">
        <v>67978669</v>
      </c>
      <c r="Z45" s="48">
        <v>-127.62</v>
      </c>
      <c r="AA45" s="22">
        <v>-53267000</v>
      </c>
    </row>
    <row r="46" spans="1:27" ht="13.5">
      <c r="A46" s="23" t="s">
        <v>67</v>
      </c>
      <c r="B46" s="17"/>
      <c r="C46" s="18">
        <v>41970148</v>
      </c>
      <c r="D46" s="18">
        <v>41970148</v>
      </c>
      <c r="E46" s="19"/>
      <c r="F46" s="20"/>
      <c r="G46" s="20">
        <v>38856584</v>
      </c>
      <c r="H46" s="20">
        <v>38856584</v>
      </c>
      <c r="I46" s="20">
        <v>38856584</v>
      </c>
      <c r="J46" s="20">
        <v>38856584</v>
      </c>
      <c r="K46" s="20">
        <v>38856584</v>
      </c>
      <c r="L46" s="20">
        <v>38856584</v>
      </c>
      <c r="M46" s="20">
        <v>38856584</v>
      </c>
      <c r="N46" s="20">
        <v>38856584</v>
      </c>
      <c r="O46" s="20">
        <v>38856584</v>
      </c>
      <c r="P46" s="20">
        <v>38856584</v>
      </c>
      <c r="Q46" s="20">
        <v>38856584</v>
      </c>
      <c r="R46" s="20">
        <v>38856584</v>
      </c>
      <c r="S46" s="20">
        <v>38856584</v>
      </c>
      <c r="T46" s="20"/>
      <c r="U46" s="20"/>
      <c r="V46" s="20">
        <v>38856584</v>
      </c>
      <c r="W46" s="20">
        <v>38856584</v>
      </c>
      <c r="X46" s="20"/>
      <c r="Y46" s="20">
        <v>38856584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86921431</v>
      </c>
      <c r="D48" s="51">
        <f>SUM(D45:D47)</f>
        <v>86921431</v>
      </c>
      <c r="E48" s="52">
        <f t="shared" si="7"/>
        <v>-53532000</v>
      </c>
      <c r="F48" s="53">
        <f t="shared" si="7"/>
        <v>-53267000</v>
      </c>
      <c r="G48" s="53">
        <f t="shared" si="7"/>
        <v>60511233</v>
      </c>
      <c r="H48" s="53">
        <f t="shared" si="7"/>
        <v>56766897</v>
      </c>
      <c r="I48" s="53">
        <f t="shared" si="7"/>
        <v>56050195</v>
      </c>
      <c r="J48" s="53">
        <f t="shared" si="7"/>
        <v>56050195</v>
      </c>
      <c r="K48" s="53">
        <f t="shared" si="7"/>
        <v>58003867</v>
      </c>
      <c r="L48" s="53">
        <f t="shared" si="7"/>
        <v>82801353</v>
      </c>
      <c r="M48" s="53">
        <f t="shared" si="7"/>
        <v>71661578</v>
      </c>
      <c r="N48" s="53">
        <f t="shared" si="7"/>
        <v>71661578</v>
      </c>
      <c r="O48" s="53">
        <f t="shared" si="7"/>
        <v>62520977</v>
      </c>
      <c r="P48" s="53">
        <f t="shared" si="7"/>
        <v>57692370</v>
      </c>
      <c r="Q48" s="53">
        <f t="shared" si="7"/>
        <v>59660395</v>
      </c>
      <c r="R48" s="53">
        <f t="shared" si="7"/>
        <v>59660395</v>
      </c>
      <c r="S48" s="53">
        <f t="shared" si="7"/>
        <v>53568253</v>
      </c>
      <c r="T48" s="53">
        <f t="shared" si="7"/>
        <v>0</v>
      </c>
      <c r="U48" s="53">
        <f t="shared" si="7"/>
        <v>0</v>
      </c>
      <c r="V48" s="53">
        <f t="shared" si="7"/>
        <v>53568253</v>
      </c>
      <c r="W48" s="53">
        <f t="shared" si="7"/>
        <v>53568253</v>
      </c>
      <c r="X48" s="53">
        <f t="shared" si="7"/>
        <v>-53267000</v>
      </c>
      <c r="Y48" s="53">
        <f t="shared" si="7"/>
        <v>106835253</v>
      </c>
      <c r="Z48" s="54">
        <f>+IF(X48&lt;&gt;0,+(Y48/X48)*100,0)</f>
        <v>-200.56555278127172</v>
      </c>
      <c r="AA48" s="55">
        <f>SUM(AA45:AA47)</f>
        <v>-53267000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187702</v>
      </c>
      <c r="D6" s="18">
        <v>187702</v>
      </c>
      <c r="E6" s="19">
        <v>641690352</v>
      </c>
      <c r="F6" s="20">
        <v>641690352</v>
      </c>
      <c r="G6" s="20">
        <v>-3301612</v>
      </c>
      <c r="H6" s="20">
        <v>-3015038</v>
      </c>
      <c r="I6" s="20">
        <v>-2907682</v>
      </c>
      <c r="J6" s="20">
        <v>-2907682</v>
      </c>
      <c r="K6" s="20">
        <v>93712</v>
      </c>
      <c r="L6" s="20">
        <v>-1760149</v>
      </c>
      <c r="M6" s="20">
        <v>-2762963</v>
      </c>
      <c r="N6" s="20">
        <v>-2762963</v>
      </c>
      <c r="O6" s="20">
        <v>-14062</v>
      </c>
      <c r="P6" s="20">
        <v>-34694</v>
      </c>
      <c r="Q6" s="20">
        <v>-150223</v>
      </c>
      <c r="R6" s="20">
        <v>-150223</v>
      </c>
      <c r="S6" s="20">
        <v>-150223</v>
      </c>
      <c r="T6" s="20">
        <v>198945</v>
      </c>
      <c r="U6" s="20">
        <v>3276064</v>
      </c>
      <c r="V6" s="20">
        <v>3276064</v>
      </c>
      <c r="W6" s="20">
        <v>3276064</v>
      </c>
      <c r="X6" s="20">
        <v>641690352</v>
      </c>
      <c r="Y6" s="20">
        <v>-638414288</v>
      </c>
      <c r="Z6" s="21">
        <v>-99.49</v>
      </c>
      <c r="AA6" s="22">
        <v>641690352</v>
      </c>
    </row>
    <row r="7" spans="1:27" ht="13.5">
      <c r="A7" s="23" t="s">
        <v>34</v>
      </c>
      <c r="B7" s="17"/>
      <c r="C7" s="18">
        <v>573834</v>
      </c>
      <c r="D7" s="18">
        <v>573834</v>
      </c>
      <c r="E7" s="19"/>
      <c r="F7" s="20"/>
      <c r="G7" s="20">
        <v>-6091172</v>
      </c>
      <c r="H7" s="20">
        <v>-8208661</v>
      </c>
      <c r="I7" s="20"/>
      <c r="J7" s="20"/>
      <c r="K7" s="20">
        <v>-1981795</v>
      </c>
      <c r="L7" s="20">
        <v>-14535724</v>
      </c>
      <c r="M7" s="20">
        <v>-16334295</v>
      </c>
      <c r="N7" s="20">
        <v>-16334295</v>
      </c>
      <c r="O7" s="20">
        <v>-1128794</v>
      </c>
      <c r="P7" s="20">
        <v>-2104764</v>
      </c>
      <c r="Q7" s="20">
        <v>1659656</v>
      </c>
      <c r="R7" s="20">
        <v>1659656</v>
      </c>
      <c r="S7" s="20">
        <v>-1659656</v>
      </c>
      <c r="T7" s="20"/>
      <c r="U7" s="20">
        <v>-1540034</v>
      </c>
      <c r="V7" s="20">
        <v>-1540034</v>
      </c>
      <c r="W7" s="20">
        <v>-1540034</v>
      </c>
      <c r="X7" s="20"/>
      <c r="Y7" s="20">
        <v>-1540034</v>
      </c>
      <c r="Z7" s="21"/>
      <c r="AA7" s="22"/>
    </row>
    <row r="8" spans="1:27" ht="13.5">
      <c r="A8" s="23" t="s">
        <v>35</v>
      </c>
      <c r="B8" s="17"/>
      <c r="C8" s="18">
        <v>5979221</v>
      </c>
      <c r="D8" s="18">
        <v>5979221</v>
      </c>
      <c r="E8" s="19">
        <v>4278375</v>
      </c>
      <c r="F8" s="20">
        <v>4278375</v>
      </c>
      <c r="G8" s="20">
        <v>354546</v>
      </c>
      <c r="H8" s="20">
        <v>920187</v>
      </c>
      <c r="I8" s="20">
        <v>1326710</v>
      </c>
      <c r="J8" s="20">
        <v>1326710</v>
      </c>
      <c r="K8" s="20">
        <v>6856003</v>
      </c>
      <c r="L8" s="20">
        <v>7528288</v>
      </c>
      <c r="M8" s="20">
        <v>7892555</v>
      </c>
      <c r="N8" s="20">
        <v>7892555</v>
      </c>
      <c r="O8" s="20">
        <v>310725</v>
      </c>
      <c r="P8" s="20">
        <v>-282547</v>
      </c>
      <c r="Q8" s="20">
        <v>361245</v>
      </c>
      <c r="R8" s="20">
        <v>361245</v>
      </c>
      <c r="S8" s="20">
        <v>361245</v>
      </c>
      <c r="T8" s="20">
        <v>378638</v>
      </c>
      <c r="U8" s="20">
        <v>203861</v>
      </c>
      <c r="V8" s="20">
        <v>203861</v>
      </c>
      <c r="W8" s="20">
        <v>203861</v>
      </c>
      <c r="X8" s="20">
        <v>4278375</v>
      </c>
      <c r="Y8" s="20">
        <v>-4074514</v>
      </c>
      <c r="Z8" s="21">
        <v>-95.24</v>
      </c>
      <c r="AA8" s="22">
        <v>4278375</v>
      </c>
    </row>
    <row r="9" spans="1:27" ht="13.5">
      <c r="A9" s="23" t="s">
        <v>36</v>
      </c>
      <c r="B9" s="17"/>
      <c r="C9" s="18">
        <v>2830474</v>
      </c>
      <c r="D9" s="18">
        <v>2830474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1471</v>
      </c>
      <c r="D10" s="18">
        <v>1471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53638</v>
      </c>
      <c r="D11" s="18">
        <v>53638</v>
      </c>
      <c r="E11" s="19">
        <v>52427</v>
      </c>
      <c r="F11" s="20">
        <v>52427</v>
      </c>
      <c r="G11" s="20"/>
      <c r="H11" s="20"/>
      <c r="I11" s="20"/>
      <c r="J11" s="20"/>
      <c r="K11" s="20"/>
      <c r="L11" s="20"/>
      <c r="M11" s="20"/>
      <c r="N11" s="20"/>
      <c r="O11" s="20"/>
      <c r="P11" s="20">
        <v>77331</v>
      </c>
      <c r="Q11" s="20"/>
      <c r="R11" s="20"/>
      <c r="S11" s="20"/>
      <c r="T11" s="20"/>
      <c r="U11" s="20">
        <v>8275</v>
      </c>
      <c r="V11" s="20">
        <v>8275</v>
      </c>
      <c r="W11" s="20">
        <v>8275</v>
      </c>
      <c r="X11" s="20">
        <v>52427</v>
      </c>
      <c r="Y11" s="20">
        <v>-44152</v>
      </c>
      <c r="Z11" s="21">
        <v>-84.22</v>
      </c>
      <c r="AA11" s="22">
        <v>52427</v>
      </c>
    </row>
    <row r="12" spans="1:27" ht="13.5">
      <c r="A12" s="27" t="s">
        <v>39</v>
      </c>
      <c r="B12" s="28"/>
      <c r="C12" s="29">
        <f aca="true" t="shared" si="0" ref="C12:Y12">SUM(C6:C11)</f>
        <v>9626340</v>
      </c>
      <c r="D12" s="29">
        <f>SUM(D6:D11)</f>
        <v>9626340</v>
      </c>
      <c r="E12" s="30">
        <f t="shared" si="0"/>
        <v>646021154</v>
      </c>
      <c r="F12" s="31">
        <f t="shared" si="0"/>
        <v>646021154</v>
      </c>
      <c r="G12" s="31">
        <f t="shared" si="0"/>
        <v>-9038238</v>
      </c>
      <c r="H12" s="31">
        <f t="shared" si="0"/>
        <v>-10303512</v>
      </c>
      <c r="I12" s="31">
        <f t="shared" si="0"/>
        <v>-1580972</v>
      </c>
      <c r="J12" s="31">
        <f t="shared" si="0"/>
        <v>-1580972</v>
      </c>
      <c r="K12" s="31">
        <f t="shared" si="0"/>
        <v>4967920</v>
      </c>
      <c r="L12" s="31">
        <f t="shared" si="0"/>
        <v>-8767585</v>
      </c>
      <c r="M12" s="31">
        <f t="shared" si="0"/>
        <v>-11204703</v>
      </c>
      <c r="N12" s="31">
        <f t="shared" si="0"/>
        <v>-11204703</v>
      </c>
      <c r="O12" s="31">
        <f t="shared" si="0"/>
        <v>-832131</v>
      </c>
      <c r="P12" s="31">
        <f t="shared" si="0"/>
        <v>-2344674</v>
      </c>
      <c r="Q12" s="31">
        <f t="shared" si="0"/>
        <v>1870678</v>
      </c>
      <c r="R12" s="31">
        <f t="shared" si="0"/>
        <v>1870678</v>
      </c>
      <c r="S12" s="31">
        <f t="shared" si="0"/>
        <v>-1448634</v>
      </c>
      <c r="T12" s="31">
        <f t="shared" si="0"/>
        <v>577583</v>
      </c>
      <c r="U12" s="31">
        <f t="shared" si="0"/>
        <v>1948166</v>
      </c>
      <c r="V12" s="31">
        <f t="shared" si="0"/>
        <v>1948166</v>
      </c>
      <c r="W12" s="31">
        <f t="shared" si="0"/>
        <v>1948166</v>
      </c>
      <c r="X12" s="31">
        <f t="shared" si="0"/>
        <v>646021154</v>
      </c>
      <c r="Y12" s="31">
        <f t="shared" si="0"/>
        <v>-644072988</v>
      </c>
      <c r="Z12" s="32">
        <f>+IF(X12&lt;&gt;0,+(Y12/X12)*100,0)</f>
        <v>-99.69843619083719</v>
      </c>
      <c r="AA12" s="33">
        <f>SUM(AA6:AA11)</f>
        <v>646021154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502059</v>
      </c>
      <c r="D17" s="18">
        <v>502059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14627384</v>
      </c>
      <c r="H18" s="20">
        <v>15957384</v>
      </c>
      <c r="I18" s="20"/>
      <c r="J18" s="20"/>
      <c r="K18" s="20">
        <v>300000</v>
      </c>
      <c r="L18" s="20">
        <v>20507384</v>
      </c>
      <c r="M18" s="20">
        <v>-11298698</v>
      </c>
      <c r="N18" s="20">
        <v>-11298698</v>
      </c>
      <c r="O18" s="20">
        <v>3688668</v>
      </c>
      <c r="P18" s="20">
        <v>1000000</v>
      </c>
      <c r="Q18" s="20">
        <v>1448635</v>
      </c>
      <c r="R18" s="20">
        <v>1448635</v>
      </c>
      <c r="S18" s="20">
        <v>1469000</v>
      </c>
      <c r="T18" s="20">
        <v>815000</v>
      </c>
      <c r="U18" s="20">
        <v>78869</v>
      </c>
      <c r="V18" s="20">
        <v>78869</v>
      </c>
      <c r="W18" s="20">
        <v>78869</v>
      </c>
      <c r="X18" s="20"/>
      <c r="Y18" s="20">
        <v>78869</v>
      </c>
      <c r="Z18" s="21"/>
      <c r="AA18" s="22"/>
    </row>
    <row r="19" spans="1:27" ht="13.5">
      <c r="A19" s="23" t="s">
        <v>45</v>
      </c>
      <c r="B19" s="17"/>
      <c r="C19" s="18">
        <v>103787573</v>
      </c>
      <c r="D19" s="18">
        <v>103787573</v>
      </c>
      <c r="E19" s="19">
        <v>104088001</v>
      </c>
      <c r="F19" s="20">
        <v>104088001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104088001</v>
      </c>
      <c r="Y19" s="20">
        <v>-104088001</v>
      </c>
      <c r="Z19" s="21">
        <v>-100</v>
      </c>
      <c r="AA19" s="22">
        <v>104088001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142034</v>
      </c>
      <c r="D22" s="18">
        <v>142034</v>
      </c>
      <c r="E22" s="19">
        <v>116469</v>
      </c>
      <c r="F22" s="20">
        <v>116469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116469</v>
      </c>
      <c r="Y22" s="20">
        <v>-116469</v>
      </c>
      <c r="Z22" s="21">
        <v>-100</v>
      </c>
      <c r="AA22" s="22">
        <v>116469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104431666</v>
      </c>
      <c r="D24" s="29">
        <f>SUM(D15:D23)</f>
        <v>104431666</v>
      </c>
      <c r="E24" s="36">
        <f t="shared" si="1"/>
        <v>104204470</v>
      </c>
      <c r="F24" s="37">
        <f t="shared" si="1"/>
        <v>104204470</v>
      </c>
      <c r="G24" s="37">
        <f t="shared" si="1"/>
        <v>14627384</v>
      </c>
      <c r="H24" s="37">
        <f t="shared" si="1"/>
        <v>15957384</v>
      </c>
      <c r="I24" s="37">
        <f t="shared" si="1"/>
        <v>0</v>
      </c>
      <c r="J24" s="37">
        <f t="shared" si="1"/>
        <v>0</v>
      </c>
      <c r="K24" s="37">
        <f t="shared" si="1"/>
        <v>300000</v>
      </c>
      <c r="L24" s="37">
        <f t="shared" si="1"/>
        <v>20507384</v>
      </c>
      <c r="M24" s="37">
        <f t="shared" si="1"/>
        <v>-11298698</v>
      </c>
      <c r="N24" s="37">
        <f t="shared" si="1"/>
        <v>-11298698</v>
      </c>
      <c r="O24" s="37">
        <f t="shared" si="1"/>
        <v>3688668</v>
      </c>
      <c r="P24" s="37">
        <f t="shared" si="1"/>
        <v>1000000</v>
      </c>
      <c r="Q24" s="37">
        <f t="shared" si="1"/>
        <v>1448635</v>
      </c>
      <c r="R24" s="37">
        <f t="shared" si="1"/>
        <v>1448635</v>
      </c>
      <c r="S24" s="37">
        <f t="shared" si="1"/>
        <v>1469000</v>
      </c>
      <c r="T24" s="37">
        <f t="shared" si="1"/>
        <v>815000</v>
      </c>
      <c r="U24" s="37">
        <f t="shared" si="1"/>
        <v>78869</v>
      </c>
      <c r="V24" s="37">
        <f t="shared" si="1"/>
        <v>78869</v>
      </c>
      <c r="W24" s="37">
        <f t="shared" si="1"/>
        <v>78869</v>
      </c>
      <c r="X24" s="37">
        <f t="shared" si="1"/>
        <v>104204470</v>
      </c>
      <c r="Y24" s="37">
        <f t="shared" si="1"/>
        <v>-104125601</v>
      </c>
      <c r="Z24" s="38">
        <f>+IF(X24&lt;&gt;0,+(Y24/X24)*100,0)</f>
        <v>-99.92431322763792</v>
      </c>
      <c r="AA24" s="39">
        <f>SUM(AA15:AA23)</f>
        <v>104204470</v>
      </c>
    </row>
    <row r="25" spans="1:27" ht="13.5">
      <c r="A25" s="27" t="s">
        <v>51</v>
      </c>
      <c r="B25" s="28"/>
      <c r="C25" s="29">
        <f aca="true" t="shared" si="2" ref="C25:Y25">+C12+C24</f>
        <v>114058006</v>
      </c>
      <c r="D25" s="29">
        <f>+D12+D24</f>
        <v>114058006</v>
      </c>
      <c r="E25" s="30">
        <f t="shared" si="2"/>
        <v>750225624</v>
      </c>
      <c r="F25" s="31">
        <f t="shared" si="2"/>
        <v>750225624</v>
      </c>
      <c r="G25" s="31">
        <f t="shared" si="2"/>
        <v>5589146</v>
      </c>
      <c r="H25" s="31">
        <f t="shared" si="2"/>
        <v>5653872</v>
      </c>
      <c r="I25" s="31">
        <f t="shared" si="2"/>
        <v>-1580972</v>
      </c>
      <c r="J25" s="31">
        <f t="shared" si="2"/>
        <v>-1580972</v>
      </c>
      <c r="K25" s="31">
        <f t="shared" si="2"/>
        <v>5267920</v>
      </c>
      <c r="L25" s="31">
        <f t="shared" si="2"/>
        <v>11739799</v>
      </c>
      <c r="M25" s="31">
        <f t="shared" si="2"/>
        <v>-22503401</v>
      </c>
      <c r="N25" s="31">
        <f t="shared" si="2"/>
        <v>-22503401</v>
      </c>
      <c r="O25" s="31">
        <f t="shared" si="2"/>
        <v>2856537</v>
      </c>
      <c r="P25" s="31">
        <f t="shared" si="2"/>
        <v>-1344674</v>
      </c>
      <c r="Q25" s="31">
        <f t="shared" si="2"/>
        <v>3319313</v>
      </c>
      <c r="R25" s="31">
        <f t="shared" si="2"/>
        <v>3319313</v>
      </c>
      <c r="S25" s="31">
        <f t="shared" si="2"/>
        <v>20366</v>
      </c>
      <c r="T25" s="31">
        <f t="shared" si="2"/>
        <v>1392583</v>
      </c>
      <c r="U25" s="31">
        <f t="shared" si="2"/>
        <v>2027035</v>
      </c>
      <c r="V25" s="31">
        <f t="shared" si="2"/>
        <v>2027035</v>
      </c>
      <c r="W25" s="31">
        <f t="shared" si="2"/>
        <v>2027035</v>
      </c>
      <c r="X25" s="31">
        <f t="shared" si="2"/>
        <v>750225624</v>
      </c>
      <c r="Y25" s="31">
        <f t="shared" si="2"/>
        <v>-748198589</v>
      </c>
      <c r="Z25" s="32">
        <f>+IF(X25&lt;&gt;0,+(Y25/X25)*100,0)</f>
        <v>-99.72980994848024</v>
      </c>
      <c r="AA25" s="33">
        <f>+AA12+AA24</f>
        <v>750225624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163397</v>
      </c>
      <c r="D30" s="18">
        <v>163397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29670</v>
      </c>
      <c r="D31" s="18">
        <v>29670</v>
      </c>
      <c r="E31" s="19">
        <v>29670</v>
      </c>
      <c r="F31" s="20">
        <v>29670</v>
      </c>
      <c r="G31" s="20"/>
      <c r="H31" s="20">
        <v>430</v>
      </c>
      <c r="I31" s="20">
        <v>430</v>
      </c>
      <c r="J31" s="20">
        <v>430</v>
      </c>
      <c r="K31" s="20"/>
      <c r="L31" s="20"/>
      <c r="M31" s="20">
        <v>-479</v>
      </c>
      <c r="N31" s="20">
        <v>-479</v>
      </c>
      <c r="O31" s="20"/>
      <c r="P31" s="20"/>
      <c r="Q31" s="20">
        <v>430</v>
      </c>
      <c r="R31" s="20">
        <v>430</v>
      </c>
      <c r="S31" s="20">
        <v>430</v>
      </c>
      <c r="T31" s="20"/>
      <c r="U31" s="20">
        <v>15339</v>
      </c>
      <c r="V31" s="20">
        <v>15339</v>
      </c>
      <c r="W31" s="20">
        <v>15339</v>
      </c>
      <c r="X31" s="20">
        <v>29670</v>
      </c>
      <c r="Y31" s="20">
        <v>-14331</v>
      </c>
      <c r="Z31" s="21">
        <v>-48.3</v>
      </c>
      <c r="AA31" s="22">
        <v>29670</v>
      </c>
    </row>
    <row r="32" spans="1:27" ht="13.5">
      <c r="A32" s="23" t="s">
        <v>57</v>
      </c>
      <c r="B32" s="17"/>
      <c r="C32" s="18">
        <v>37992251</v>
      </c>
      <c r="D32" s="18">
        <v>37992251</v>
      </c>
      <c r="E32" s="19">
        <v>25852343</v>
      </c>
      <c r="F32" s="20">
        <v>25852343</v>
      </c>
      <c r="G32" s="20">
        <v>4856521</v>
      </c>
      <c r="H32" s="20">
        <v>3891524</v>
      </c>
      <c r="I32" s="20">
        <v>3449143</v>
      </c>
      <c r="J32" s="20">
        <v>3449143</v>
      </c>
      <c r="K32" s="20">
        <v>168330</v>
      </c>
      <c r="L32" s="20">
        <v>12255823</v>
      </c>
      <c r="M32" s="20">
        <v>-12594781</v>
      </c>
      <c r="N32" s="20">
        <v>-12594781</v>
      </c>
      <c r="O32" s="20">
        <v>220333</v>
      </c>
      <c r="P32" s="20">
        <v>192396</v>
      </c>
      <c r="Q32" s="20">
        <v>1536918</v>
      </c>
      <c r="R32" s="20">
        <v>1536918</v>
      </c>
      <c r="S32" s="20">
        <v>1526918</v>
      </c>
      <c r="T32" s="20">
        <v>81424</v>
      </c>
      <c r="U32" s="20">
        <v>290529</v>
      </c>
      <c r="V32" s="20">
        <v>290529</v>
      </c>
      <c r="W32" s="20">
        <v>290529</v>
      </c>
      <c r="X32" s="20">
        <v>25852343</v>
      </c>
      <c r="Y32" s="20">
        <v>-25561814</v>
      </c>
      <c r="Z32" s="21">
        <v>-98.88</v>
      </c>
      <c r="AA32" s="22">
        <v>25852343</v>
      </c>
    </row>
    <row r="33" spans="1:27" ht="13.5">
      <c r="A33" s="23" t="s">
        <v>58</v>
      </c>
      <c r="B33" s="17"/>
      <c r="C33" s="18">
        <v>1538173</v>
      </c>
      <c r="D33" s="18">
        <v>1538173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39723491</v>
      </c>
      <c r="D34" s="29">
        <f>SUM(D29:D33)</f>
        <v>39723491</v>
      </c>
      <c r="E34" s="30">
        <f t="shared" si="3"/>
        <v>25882013</v>
      </c>
      <c r="F34" s="31">
        <f t="shared" si="3"/>
        <v>25882013</v>
      </c>
      <c r="G34" s="31">
        <f t="shared" si="3"/>
        <v>4856521</v>
      </c>
      <c r="H34" s="31">
        <f t="shared" si="3"/>
        <v>3891954</v>
      </c>
      <c r="I34" s="31">
        <f t="shared" si="3"/>
        <v>3449573</v>
      </c>
      <c r="J34" s="31">
        <f t="shared" si="3"/>
        <v>3449573</v>
      </c>
      <c r="K34" s="31">
        <f t="shared" si="3"/>
        <v>168330</v>
      </c>
      <c r="L34" s="31">
        <f t="shared" si="3"/>
        <v>12255823</v>
      </c>
      <c r="M34" s="31">
        <f t="shared" si="3"/>
        <v>-12595260</v>
      </c>
      <c r="N34" s="31">
        <f t="shared" si="3"/>
        <v>-12595260</v>
      </c>
      <c r="O34" s="31">
        <f t="shared" si="3"/>
        <v>220333</v>
      </c>
      <c r="P34" s="31">
        <f t="shared" si="3"/>
        <v>192396</v>
      </c>
      <c r="Q34" s="31">
        <f t="shared" si="3"/>
        <v>1537348</v>
      </c>
      <c r="R34" s="31">
        <f t="shared" si="3"/>
        <v>1537348</v>
      </c>
      <c r="S34" s="31">
        <f t="shared" si="3"/>
        <v>1527348</v>
      </c>
      <c r="T34" s="31">
        <f t="shared" si="3"/>
        <v>81424</v>
      </c>
      <c r="U34" s="31">
        <f t="shared" si="3"/>
        <v>305868</v>
      </c>
      <c r="V34" s="31">
        <f t="shared" si="3"/>
        <v>305868</v>
      </c>
      <c r="W34" s="31">
        <f t="shared" si="3"/>
        <v>305868</v>
      </c>
      <c r="X34" s="31">
        <f t="shared" si="3"/>
        <v>25882013</v>
      </c>
      <c r="Y34" s="31">
        <f t="shared" si="3"/>
        <v>-25576145</v>
      </c>
      <c r="Z34" s="32">
        <f>+IF(X34&lt;&gt;0,+(Y34/X34)*100,0)</f>
        <v>-98.81822175114432</v>
      </c>
      <c r="AA34" s="33">
        <f>SUM(AA29:AA33)</f>
        <v>25882013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290285</v>
      </c>
      <c r="D37" s="18">
        <v>290285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29349</v>
      </c>
      <c r="V37" s="20">
        <v>29349</v>
      </c>
      <c r="W37" s="20">
        <v>29349</v>
      </c>
      <c r="X37" s="20"/>
      <c r="Y37" s="20">
        <v>29349</v>
      </c>
      <c r="Z37" s="21"/>
      <c r="AA37" s="22"/>
    </row>
    <row r="38" spans="1:27" ht="13.5">
      <c r="A38" s="23" t="s">
        <v>58</v>
      </c>
      <c r="B38" s="17"/>
      <c r="C38" s="18">
        <v>10394134</v>
      </c>
      <c r="D38" s="18">
        <v>10394134</v>
      </c>
      <c r="E38" s="19">
        <v>9339611</v>
      </c>
      <c r="F38" s="20">
        <v>9339611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9339611</v>
      </c>
      <c r="Y38" s="20">
        <v>-9339611</v>
      </c>
      <c r="Z38" s="21">
        <v>-100</v>
      </c>
      <c r="AA38" s="22">
        <v>9339611</v>
      </c>
    </row>
    <row r="39" spans="1:27" ht="13.5">
      <c r="A39" s="27" t="s">
        <v>61</v>
      </c>
      <c r="B39" s="35"/>
      <c r="C39" s="29">
        <f aca="true" t="shared" si="4" ref="C39:Y39">SUM(C37:C38)</f>
        <v>10684419</v>
      </c>
      <c r="D39" s="29">
        <f>SUM(D37:D38)</f>
        <v>10684419</v>
      </c>
      <c r="E39" s="36">
        <f t="shared" si="4"/>
        <v>9339611</v>
      </c>
      <c r="F39" s="37">
        <f t="shared" si="4"/>
        <v>9339611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29349</v>
      </c>
      <c r="V39" s="37">
        <f t="shared" si="4"/>
        <v>29349</v>
      </c>
      <c r="W39" s="37">
        <f t="shared" si="4"/>
        <v>29349</v>
      </c>
      <c r="X39" s="37">
        <f t="shared" si="4"/>
        <v>9339611</v>
      </c>
      <c r="Y39" s="37">
        <f t="shared" si="4"/>
        <v>-9310262</v>
      </c>
      <c r="Z39" s="38">
        <f>+IF(X39&lt;&gt;0,+(Y39/X39)*100,0)</f>
        <v>-99.68575779012637</v>
      </c>
      <c r="AA39" s="39">
        <f>SUM(AA37:AA38)</f>
        <v>9339611</v>
      </c>
    </row>
    <row r="40" spans="1:27" ht="13.5">
      <c r="A40" s="27" t="s">
        <v>62</v>
      </c>
      <c r="B40" s="28"/>
      <c r="C40" s="29">
        <f aca="true" t="shared" si="5" ref="C40:Y40">+C34+C39</f>
        <v>50407910</v>
      </c>
      <c r="D40" s="29">
        <f>+D34+D39</f>
        <v>50407910</v>
      </c>
      <c r="E40" s="30">
        <f t="shared" si="5"/>
        <v>35221624</v>
      </c>
      <c r="F40" s="31">
        <f t="shared" si="5"/>
        <v>35221624</v>
      </c>
      <c r="G40" s="31">
        <f t="shared" si="5"/>
        <v>4856521</v>
      </c>
      <c r="H40" s="31">
        <f t="shared" si="5"/>
        <v>3891954</v>
      </c>
      <c r="I40" s="31">
        <f t="shared" si="5"/>
        <v>3449573</v>
      </c>
      <c r="J40" s="31">
        <f t="shared" si="5"/>
        <v>3449573</v>
      </c>
      <c r="K40" s="31">
        <f t="shared" si="5"/>
        <v>168330</v>
      </c>
      <c r="L40" s="31">
        <f t="shared" si="5"/>
        <v>12255823</v>
      </c>
      <c r="M40" s="31">
        <f t="shared" si="5"/>
        <v>-12595260</v>
      </c>
      <c r="N40" s="31">
        <f t="shared" si="5"/>
        <v>-12595260</v>
      </c>
      <c r="O40" s="31">
        <f t="shared" si="5"/>
        <v>220333</v>
      </c>
      <c r="P40" s="31">
        <f t="shared" si="5"/>
        <v>192396</v>
      </c>
      <c r="Q40" s="31">
        <f t="shared" si="5"/>
        <v>1537348</v>
      </c>
      <c r="R40" s="31">
        <f t="shared" si="5"/>
        <v>1537348</v>
      </c>
      <c r="S40" s="31">
        <f t="shared" si="5"/>
        <v>1527348</v>
      </c>
      <c r="T40" s="31">
        <f t="shared" si="5"/>
        <v>81424</v>
      </c>
      <c r="U40" s="31">
        <f t="shared" si="5"/>
        <v>335217</v>
      </c>
      <c r="V40" s="31">
        <f t="shared" si="5"/>
        <v>335217</v>
      </c>
      <c r="W40" s="31">
        <f t="shared" si="5"/>
        <v>335217</v>
      </c>
      <c r="X40" s="31">
        <f t="shared" si="5"/>
        <v>35221624</v>
      </c>
      <c r="Y40" s="31">
        <f t="shared" si="5"/>
        <v>-34886407</v>
      </c>
      <c r="Z40" s="32">
        <f>+IF(X40&lt;&gt;0,+(Y40/X40)*100,0)</f>
        <v>-99.04826364621914</v>
      </c>
      <c r="AA40" s="33">
        <f>+AA34+AA39</f>
        <v>35221624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63650096</v>
      </c>
      <c r="D42" s="43">
        <f>+D25-D40</f>
        <v>63650096</v>
      </c>
      <c r="E42" s="44">
        <f t="shared" si="6"/>
        <v>715004000</v>
      </c>
      <c r="F42" s="45">
        <f t="shared" si="6"/>
        <v>715004000</v>
      </c>
      <c r="G42" s="45">
        <f t="shared" si="6"/>
        <v>732625</v>
      </c>
      <c r="H42" s="45">
        <f t="shared" si="6"/>
        <v>1761918</v>
      </c>
      <c r="I42" s="45">
        <f t="shared" si="6"/>
        <v>-5030545</v>
      </c>
      <c r="J42" s="45">
        <f t="shared" si="6"/>
        <v>-5030545</v>
      </c>
      <c r="K42" s="45">
        <f t="shared" si="6"/>
        <v>5099590</v>
      </c>
      <c r="L42" s="45">
        <f t="shared" si="6"/>
        <v>-516024</v>
      </c>
      <c r="M42" s="45">
        <f t="shared" si="6"/>
        <v>-9908141</v>
      </c>
      <c r="N42" s="45">
        <f t="shared" si="6"/>
        <v>-9908141</v>
      </c>
      <c r="O42" s="45">
        <f t="shared" si="6"/>
        <v>2636204</v>
      </c>
      <c r="P42" s="45">
        <f t="shared" si="6"/>
        <v>-1537070</v>
      </c>
      <c r="Q42" s="45">
        <f t="shared" si="6"/>
        <v>1781965</v>
      </c>
      <c r="R42" s="45">
        <f t="shared" si="6"/>
        <v>1781965</v>
      </c>
      <c r="S42" s="45">
        <f t="shared" si="6"/>
        <v>-1506982</v>
      </c>
      <c r="T42" s="45">
        <f t="shared" si="6"/>
        <v>1311159</v>
      </c>
      <c r="U42" s="45">
        <f t="shared" si="6"/>
        <v>1691818</v>
      </c>
      <c r="V42" s="45">
        <f t="shared" si="6"/>
        <v>1691818</v>
      </c>
      <c r="W42" s="45">
        <f t="shared" si="6"/>
        <v>1691818</v>
      </c>
      <c r="X42" s="45">
        <f t="shared" si="6"/>
        <v>715004000</v>
      </c>
      <c r="Y42" s="45">
        <f t="shared" si="6"/>
        <v>-713312182</v>
      </c>
      <c r="Z42" s="46">
        <f>+IF(X42&lt;&gt;0,+(Y42/X42)*100,0)</f>
        <v>-99.76338342163122</v>
      </c>
      <c r="AA42" s="47">
        <f>+AA25-AA40</f>
        <v>715004000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63650096</v>
      </c>
      <c r="D45" s="18">
        <v>63650096</v>
      </c>
      <c r="E45" s="19">
        <v>715004000</v>
      </c>
      <c r="F45" s="20">
        <v>715004000</v>
      </c>
      <c r="G45" s="20">
        <v>732625</v>
      </c>
      <c r="H45" s="20">
        <v>1761918</v>
      </c>
      <c r="I45" s="20">
        <v>-5030545</v>
      </c>
      <c r="J45" s="20">
        <v>-5030545</v>
      </c>
      <c r="K45" s="20">
        <v>5099590</v>
      </c>
      <c r="L45" s="20">
        <v>-516024</v>
      </c>
      <c r="M45" s="20">
        <v>-9908141</v>
      </c>
      <c r="N45" s="20">
        <v>-9908141</v>
      </c>
      <c r="O45" s="20">
        <v>2636204</v>
      </c>
      <c r="P45" s="20">
        <v>-1537070</v>
      </c>
      <c r="Q45" s="20">
        <v>1781965</v>
      </c>
      <c r="R45" s="20">
        <v>1781965</v>
      </c>
      <c r="S45" s="20">
        <v>-1506982</v>
      </c>
      <c r="T45" s="20">
        <v>1311159</v>
      </c>
      <c r="U45" s="20">
        <v>1691818</v>
      </c>
      <c r="V45" s="20">
        <v>1691818</v>
      </c>
      <c r="W45" s="20">
        <v>1691818</v>
      </c>
      <c r="X45" s="20">
        <v>715004000</v>
      </c>
      <c r="Y45" s="20">
        <v>-713312182</v>
      </c>
      <c r="Z45" s="48">
        <v>-99.76</v>
      </c>
      <c r="AA45" s="22">
        <v>715004000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63650096</v>
      </c>
      <c r="D48" s="51">
        <f>SUM(D45:D47)</f>
        <v>63650096</v>
      </c>
      <c r="E48" s="52">
        <f t="shared" si="7"/>
        <v>715004000</v>
      </c>
      <c r="F48" s="53">
        <f t="shared" si="7"/>
        <v>715004000</v>
      </c>
      <c r="G48" s="53">
        <f t="shared" si="7"/>
        <v>732625</v>
      </c>
      <c r="H48" s="53">
        <f t="shared" si="7"/>
        <v>1761918</v>
      </c>
      <c r="I48" s="53">
        <f t="shared" si="7"/>
        <v>-5030545</v>
      </c>
      <c r="J48" s="53">
        <f t="shared" si="7"/>
        <v>-5030545</v>
      </c>
      <c r="K48" s="53">
        <f t="shared" si="7"/>
        <v>5099590</v>
      </c>
      <c r="L48" s="53">
        <f t="shared" si="7"/>
        <v>-516024</v>
      </c>
      <c r="M48" s="53">
        <f t="shared" si="7"/>
        <v>-9908141</v>
      </c>
      <c r="N48" s="53">
        <f t="shared" si="7"/>
        <v>-9908141</v>
      </c>
      <c r="O48" s="53">
        <f t="shared" si="7"/>
        <v>2636204</v>
      </c>
      <c r="P48" s="53">
        <f t="shared" si="7"/>
        <v>-1537070</v>
      </c>
      <c r="Q48" s="53">
        <f t="shared" si="7"/>
        <v>1781965</v>
      </c>
      <c r="R48" s="53">
        <f t="shared" si="7"/>
        <v>1781965</v>
      </c>
      <c r="S48" s="53">
        <f t="shared" si="7"/>
        <v>-1506982</v>
      </c>
      <c r="T48" s="53">
        <f t="shared" si="7"/>
        <v>1311159</v>
      </c>
      <c r="U48" s="53">
        <f t="shared" si="7"/>
        <v>1691818</v>
      </c>
      <c r="V48" s="53">
        <f t="shared" si="7"/>
        <v>1691818</v>
      </c>
      <c r="W48" s="53">
        <f t="shared" si="7"/>
        <v>1691818</v>
      </c>
      <c r="X48" s="53">
        <f t="shared" si="7"/>
        <v>715004000</v>
      </c>
      <c r="Y48" s="53">
        <f t="shared" si="7"/>
        <v>-713312182</v>
      </c>
      <c r="Z48" s="54">
        <f>+IF(X48&lt;&gt;0,+(Y48/X48)*100,0)</f>
        <v>-99.76338342163122</v>
      </c>
      <c r="AA48" s="55">
        <f>SUM(AA45:AA47)</f>
        <v>715004000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167919</v>
      </c>
      <c r="D6" s="18">
        <v>167919</v>
      </c>
      <c r="E6" s="19">
        <v>1538120</v>
      </c>
      <c r="F6" s="20">
        <v>1538120</v>
      </c>
      <c r="G6" s="20">
        <v>382459</v>
      </c>
      <c r="H6" s="20">
        <v>383503</v>
      </c>
      <c r="I6" s="20">
        <v>801944</v>
      </c>
      <c r="J6" s="20">
        <v>801944</v>
      </c>
      <c r="K6" s="20"/>
      <c r="L6" s="20"/>
      <c r="M6" s="20">
        <v>549851</v>
      </c>
      <c r="N6" s="20">
        <v>549851</v>
      </c>
      <c r="O6" s="20">
        <v>235169</v>
      </c>
      <c r="P6" s="20"/>
      <c r="Q6" s="20">
        <v>749633</v>
      </c>
      <c r="R6" s="20">
        <v>749633</v>
      </c>
      <c r="S6" s="20">
        <v>357682</v>
      </c>
      <c r="T6" s="20">
        <v>615040</v>
      </c>
      <c r="U6" s="20"/>
      <c r="V6" s="20">
        <v>615040</v>
      </c>
      <c r="W6" s="20">
        <v>615040</v>
      </c>
      <c r="X6" s="20">
        <v>1538120</v>
      </c>
      <c r="Y6" s="20">
        <v>-923080</v>
      </c>
      <c r="Z6" s="21">
        <v>-60.01</v>
      </c>
      <c r="AA6" s="22">
        <v>1538120</v>
      </c>
    </row>
    <row r="7" spans="1:27" ht="13.5">
      <c r="A7" s="23" t="s">
        <v>34</v>
      </c>
      <c r="B7" s="17"/>
      <c r="C7" s="18">
        <v>22444088</v>
      </c>
      <c r="D7" s="18">
        <v>22444088</v>
      </c>
      <c r="E7" s="19">
        <v>21330771</v>
      </c>
      <c r="F7" s="20">
        <v>21330771</v>
      </c>
      <c r="G7" s="20">
        <v>31570571</v>
      </c>
      <c r="H7" s="20">
        <v>30327940</v>
      </c>
      <c r="I7" s="20">
        <v>27903845</v>
      </c>
      <c r="J7" s="20">
        <v>27903845</v>
      </c>
      <c r="K7" s="20">
        <v>25837536</v>
      </c>
      <c r="L7" s="20">
        <v>32794243</v>
      </c>
      <c r="M7" s="20">
        <v>31288806</v>
      </c>
      <c r="N7" s="20">
        <v>31288806</v>
      </c>
      <c r="O7" s="20">
        <v>29886599</v>
      </c>
      <c r="P7" s="20">
        <v>28853976</v>
      </c>
      <c r="Q7" s="20">
        <v>31613351</v>
      </c>
      <c r="R7" s="20">
        <v>31613351</v>
      </c>
      <c r="S7" s="20">
        <v>29932147</v>
      </c>
      <c r="T7" s="20">
        <v>27985379</v>
      </c>
      <c r="U7" s="20"/>
      <c r="V7" s="20">
        <v>27985379</v>
      </c>
      <c r="W7" s="20">
        <v>27985379</v>
      </c>
      <c r="X7" s="20">
        <v>21330771</v>
      </c>
      <c r="Y7" s="20">
        <v>6654608</v>
      </c>
      <c r="Z7" s="21">
        <v>31.2</v>
      </c>
      <c r="AA7" s="22">
        <v>21330771</v>
      </c>
    </row>
    <row r="8" spans="1:27" ht="13.5">
      <c r="A8" s="23" t="s">
        <v>35</v>
      </c>
      <c r="B8" s="17"/>
      <c r="C8" s="18">
        <v>1972072</v>
      </c>
      <c r="D8" s="18">
        <v>1972072</v>
      </c>
      <c r="E8" s="19">
        <v>6000119</v>
      </c>
      <c r="F8" s="20">
        <v>6000119</v>
      </c>
      <c r="G8" s="20">
        <v>6719999</v>
      </c>
      <c r="H8" s="20">
        <v>5312477</v>
      </c>
      <c r="I8" s="20">
        <v>4096098</v>
      </c>
      <c r="J8" s="20">
        <v>4096098</v>
      </c>
      <c r="K8" s="20">
        <v>4081436</v>
      </c>
      <c r="L8" s="20">
        <v>3378635</v>
      </c>
      <c r="M8" s="20">
        <v>2372522</v>
      </c>
      <c r="N8" s="20">
        <v>2372522</v>
      </c>
      <c r="O8" s="20">
        <v>2223780</v>
      </c>
      <c r="P8" s="20">
        <v>2249151</v>
      </c>
      <c r="Q8" s="20">
        <v>1845546</v>
      </c>
      <c r="R8" s="20">
        <v>1845546</v>
      </c>
      <c r="S8" s="20">
        <v>1757642</v>
      </c>
      <c r="T8" s="20">
        <v>1506760</v>
      </c>
      <c r="U8" s="20"/>
      <c r="V8" s="20">
        <v>1506760</v>
      </c>
      <c r="W8" s="20">
        <v>1506760</v>
      </c>
      <c r="X8" s="20">
        <v>6000119</v>
      </c>
      <c r="Y8" s="20">
        <v>-4493359</v>
      </c>
      <c r="Z8" s="21">
        <v>-74.89</v>
      </c>
      <c r="AA8" s="22">
        <v>6000119</v>
      </c>
    </row>
    <row r="9" spans="1:27" ht="13.5">
      <c r="A9" s="23" t="s">
        <v>36</v>
      </c>
      <c r="B9" s="17"/>
      <c r="C9" s="18">
        <v>29515</v>
      </c>
      <c r="D9" s="18">
        <v>29515</v>
      </c>
      <c r="E9" s="19">
        <v>10634</v>
      </c>
      <c r="F9" s="20">
        <v>10634</v>
      </c>
      <c r="G9" s="20">
        <v>29515</v>
      </c>
      <c r="H9" s="20">
        <v>29515</v>
      </c>
      <c r="I9" s="20">
        <v>29515</v>
      </c>
      <c r="J9" s="20">
        <v>29515</v>
      </c>
      <c r="K9" s="20">
        <v>29515</v>
      </c>
      <c r="L9" s="20">
        <v>29515</v>
      </c>
      <c r="M9" s="20">
        <v>29515</v>
      </c>
      <c r="N9" s="20">
        <v>29515</v>
      </c>
      <c r="O9" s="20">
        <v>29515</v>
      </c>
      <c r="P9" s="20">
        <v>29515</v>
      </c>
      <c r="Q9" s="20">
        <v>29515</v>
      </c>
      <c r="R9" s="20">
        <v>29515</v>
      </c>
      <c r="S9" s="20">
        <v>29515</v>
      </c>
      <c r="T9" s="20">
        <v>29515</v>
      </c>
      <c r="U9" s="20"/>
      <c r="V9" s="20">
        <v>29515</v>
      </c>
      <c r="W9" s="20">
        <v>29515</v>
      </c>
      <c r="X9" s="20">
        <v>10634</v>
      </c>
      <c r="Y9" s="20">
        <v>18881</v>
      </c>
      <c r="Z9" s="21">
        <v>177.55</v>
      </c>
      <c r="AA9" s="22">
        <v>10634</v>
      </c>
    </row>
    <row r="10" spans="1:27" ht="13.5">
      <c r="A10" s="23" t="s">
        <v>37</v>
      </c>
      <c r="B10" s="17"/>
      <c r="C10" s="18">
        <v>9796</v>
      </c>
      <c r="D10" s="18">
        <v>9796</v>
      </c>
      <c r="E10" s="19">
        <v>9045</v>
      </c>
      <c r="F10" s="20">
        <v>9045</v>
      </c>
      <c r="G10" s="24">
        <v>8995</v>
      </c>
      <c r="H10" s="24">
        <v>8191</v>
      </c>
      <c r="I10" s="24">
        <v>7384</v>
      </c>
      <c r="J10" s="20">
        <v>7384</v>
      </c>
      <c r="K10" s="24">
        <v>7384</v>
      </c>
      <c r="L10" s="24">
        <v>5762</v>
      </c>
      <c r="M10" s="20">
        <v>4947</v>
      </c>
      <c r="N10" s="24">
        <v>4947</v>
      </c>
      <c r="O10" s="24">
        <v>4129</v>
      </c>
      <c r="P10" s="24">
        <v>3309</v>
      </c>
      <c r="Q10" s="20">
        <v>2486</v>
      </c>
      <c r="R10" s="24">
        <v>2486</v>
      </c>
      <c r="S10" s="24">
        <v>1660</v>
      </c>
      <c r="T10" s="20">
        <v>831</v>
      </c>
      <c r="U10" s="24"/>
      <c r="V10" s="24">
        <v>831</v>
      </c>
      <c r="W10" s="24">
        <v>831</v>
      </c>
      <c r="X10" s="20">
        <v>9045</v>
      </c>
      <c r="Y10" s="24">
        <v>-8214</v>
      </c>
      <c r="Z10" s="25">
        <v>-90.81</v>
      </c>
      <c r="AA10" s="26">
        <v>9045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24623390</v>
      </c>
      <c r="D12" s="29">
        <f>SUM(D6:D11)</f>
        <v>24623390</v>
      </c>
      <c r="E12" s="30">
        <f t="shared" si="0"/>
        <v>28888689</v>
      </c>
      <c r="F12" s="31">
        <f t="shared" si="0"/>
        <v>28888689</v>
      </c>
      <c r="G12" s="31">
        <f t="shared" si="0"/>
        <v>38711539</v>
      </c>
      <c r="H12" s="31">
        <f t="shared" si="0"/>
        <v>36061626</v>
      </c>
      <c r="I12" s="31">
        <f t="shared" si="0"/>
        <v>32838786</v>
      </c>
      <c r="J12" s="31">
        <f t="shared" si="0"/>
        <v>32838786</v>
      </c>
      <c r="K12" s="31">
        <f t="shared" si="0"/>
        <v>29955871</v>
      </c>
      <c r="L12" s="31">
        <f t="shared" si="0"/>
        <v>36208155</v>
      </c>
      <c r="M12" s="31">
        <f t="shared" si="0"/>
        <v>34245641</v>
      </c>
      <c r="N12" s="31">
        <f t="shared" si="0"/>
        <v>34245641</v>
      </c>
      <c r="O12" s="31">
        <f t="shared" si="0"/>
        <v>32379192</v>
      </c>
      <c r="P12" s="31">
        <f t="shared" si="0"/>
        <v>31135951</v>
      </c>
      <c r="Q12" s="31">
        <f t="shared" si="0"/>
        <v>34240531</v>
      </c>
      <c r="R12" s="31">
        <f t="shared" si="0"/>
        <v>34240531</v>
      </c>
      <c r="S12" s="31">
        <f t="shared" si="0"/>
        <v>32078646</v>
      </c>
      <c r="T12" s="31">
        <f t="shared" si="0"/>
        <v>30137525</v>
      </c>
      <c r="U12" s="31">
        <f t="shared" si="0"/>
        <v>0</v>
      </c>
      <c r="V12" s="31">
        <f t="shared" si="0"/>
        <v>30137525</v>
      </c>
      <c r="W12" s="31">
        <f t="shared" si="0"/>
        <v>30137525</v>
      </c>
      <c r="X12" s="31">
        <f t="shared" si="0"/>
        <v>28888689</v>
      </c>
      <c r="Y12" s="31">
        <f t="shared" si="0"/>
        <v>1248836</v>
      </c>
      <c r="Z12" s="32">
        <f>+IF(X12&lt;&gt;0,+(Y12/X12)*100,0)</f>
        <v>4.322923757460922</v>
      </c>
      <c r="AA12" s="33">
        <f>SUM(AA6:AA11)</f>
        <v>28888689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45039</v>
      </c>
      <c r="D15" s="18">
        <v>45039</v>
      </c>
      <c r="E15" s="19">
        <v>29874</v>
      </c>
      <c r="F15" s="20">
        <v>29874</v>
      </c>
      <c r="G15" s="20">
        <v>45039</v>
      </c>
      <c r="H15" s="20">
        <v>45039</v>
      </c>
      <c r="I15" s="20">
        <v>45039</v>
      </c>
      <c r="J15" s="20">
        <v>45039</v>
      </c>
      <c r="K15" s="20">
        <v>45039</v>
      </c>
      <c r="L15" s="20">
        <v>45039</v>
      </c>
      <c r="M15" s="20">
        <v>45039</v>
      </c>
      <c r="N15" s="20">
        <v>45039</v>
      </c>
      <c r="O15" s="20">
        <v>45039</v>
      </c>
      <c r="P15" s="20">
        <v>45039</v>
      </c>
      <c r="Q15" s="20">
        <v>45039</v>
      </c>
      <c r="R15" s="20">
        <v>45039</v>
      </c>
      <c r="S15" s="20">
        <v>45039</v>
      </c>
      <c r="T15" s="20">
        <v>45039</v>
      </c>
      <c r="U15" s="20"/>
      <c r="V15" s="20">
        <v>45039</v>
      </c>
      <c r="W15" s="20">
        <v>45039</v>
      </c>
      <c r="X15" s="20">
        <v>29874</v>
      </c>
      <c r="Y15" s="20">
        <v>15165</v>
      </c>
      <c r="Z15" s="21">
        <v>50.76</v>
      </c>
      <c r="AA15" s="22">
        <v>29874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10214722</v>
      </c>
      <c r="D17" s="18">
        <v>10214722</v>
      </c>
      <c r="E17" s="19">
        <v>10227346</v>
      </c>
      <c r="F17" s="20">
        <v>10227346</v>
      </c>
      <c r="G17" s="20">
        <v>10214722</v>
      </c>
      <c r="H17" s="20">
        <v>10214722</v>
      </c>
      <c r="I17" s="20">
        <v>10214722</v>
      </c>
      <c r="J17" s="20">
        <v>10214722</v>
      </c>
      <c r="K17" s="20">
        <v>10214722</v>
      </c>
      <c r="L17" s="20">
        <v>10214722</v>
      </c>
      <c r="M17" s="20">
        <v>10214722</v>
      </c>
      <c r="N17" s="20">
        <v>10214722</v>
      </c>
      <c r="O17" s="20">
        <v>10214722</v>
      </c>
      <c r="P17" s="20">
        <v>10214722</v>
      </c>
      <c r="Q17" s="20">
        <v>10214722</v>
      </c>
      <c r="R17" s="20">
        <v>10214722</v>
      </c>
      <c r="S17" s="20">
        <v>10214722</v>
      </c>
      <c r="T17" s="20">
        <v>10214722</v>
      </c>
      <c r="U17" s="20"/>
      <c r="V17" s="20">
        <v>10214722</v>
      </c>
      <c r="W17" s="20">
        <v>10214722</v>
      </c>
      <c r="X17" s="20">
        <v>10227346</v>
      </c>
      <c r="Y17" s="20">
        <v>-12624</v>
      </c>
      <c r="Z17" s="21">
        <v>-0.12</v>
      </c>
      <c r="AA17" s="22">
        <v>10227346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105823354</v>
      </c>
      <c r="D19" s="18">
        <v>105823354</v>
      </c>
      <c r="E19" s="19">
        <v>115507948</v>
      </c>
      <c r="F19" s="20">
        <v>115507948</v>
      </c>
      <c r="G19" s="20">
        <v>105824508</v>
      </c>
      <c r="H19" s="20">
        <v>105825698</v>
      </c>
      <c r="I19" s="20">
        <v>109126394</v>
      </c>
      <c r="J19" s="20">
        <v>109126394</v>
      </c>
      <c r="K19" s="20">
        <v>109126394</v>
      </c>
      <c r="L19" s="20">
        <v>109126394</v>
      </c>
      <c r="M19" s="20">
        <v>109819184</v>
      </c>
      <c r="N19" s="20">
        <v>109819184</v>
      </c>
      <c r="O19" s="20">
        <v>109827769</v>
      </c>
      <c r="P19" s="20">
        <v>109849364</v>
      </c>
      <c r="Q19" s="20">
        <v>110110779</v>
      </c>
      <c r="R19" s="20">
        <v>110110779</v>
      </c>
      <c r="S19" s="20">
        <v>110111862</v>
      </c>
      <c r="T19" s="20">
        <v>110030040</v>
      </c>
      <c r="U19" s="20"/>
      <c r="V19" s="20">
        <v>110030040</v>
      </c>
      <c r="W19" s="20">
        <v>110030040</v>
      </c>
      <c r="X19" s="20">
        <v>115507948</v>
      </c>
      <c r="Y19" s="20">
        <v>-5477908</v>
      </c>
      <c r="Z19" s="21">
        <v>-4.74</v>
      </c>
      <c r="AA19" s="22">
        <v>115507948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24758</v>
      </c>
      <c r="D22" s="18">
        <v>24758</v>
      </c>
      <c r="E22" s="19">
        <v>27339</v>
      </c>
      <c r="F22" s="20">
        <v>27339</v>
      </c>
      <c r="G22" s="20">
        <v>24758</v>
      </c>
      <c r="H22" s="20">
        <v>24758</v>
      </c>
      <c r="I22" s="20">
        <v>24758</v>
      </c>
      <c r="J22" s="20">
        <v>24758</v>
      </c>
      <c r="K22" s="20">
        <v>24758</v>
      </c>
      <c r="L22" s="20">
        <v>24758</v>
      </c>
      <c r="M22" s="20">
        <v>24758</v>
      </c>
      <c r="N22" s="20">
        <v>24758</v>
      </c>
      <c r="O22" s="20">
        <v>24758</v>
      </c>
      <c r="P22" s="20">
        <v>24758</v>
      </c>
      <c r="Q22" s="20">
        <v>24758</v>
      </c>
      <c r="R22" s="20">
        <v>24758</v>
      </c>
      <c r="S22" s="20">
        <v>24758</v>
      </c>
      <c r="T22" s="20">
        <v>24758</v>
      </c>
      <c r="U22" s="20"/>
      <c r="V22" s="20">
        <v>24758</v>
      </c>
      <c r="W22" s="20">
        <v>24758</v>
      </c>
      <c r="X22" s="20">
        <v>27339</v>
      </c>
      <c r="Y22" s="20">
        <v>-2581</v>
      </c>
      <c r="Z22" s="21">
        <v>-9.44</v>
      </c>
      <c r="AA22" s="22">
        <v>27339</v>
      </c>
    </row>
    <row r="23" spans="1:27" ht="13.5">
      <c r="A23" s="23" t="s">
        <v>49</v>
      </c>
      <c r="B23" s="17"/>
      <c r="C23" s="18">
        <v>1233910</v>
      </c>
      <c r="D23" s="18">
        <v>1233910</v>
      </c>
      <c r="E23" s="19"/>
      <c r="F23" s="20"/>
      <c r="G23" s="24">
        <v>1233910</v>
      </c>
      <c r="H23" s="24">
        <v>1233910</v>
      </c>
      <c r="I23" s="24">
        <v>1233910</v>
      </c>
      <c r="J23" s="20">
        <v>1233910</v>
      </c>
      <c r="K23" s="24">
        <v>1233910</v>
      </c>
      <c r="L23" s="24">
        <v>1233910</v>
      </c>
      <c r="M23" s="20">
        <v>1233910</v>
      </c>
      <c r="N23" s="24">
        <v>1233910</v>
      </c>
      <c r="O23" s="24">
        <v>1233910</v>
      </c>
      <c r="P23" s="24">
        <v>1233910</v>
      </c>
      <c r="Q23" s="20">
        <v>1233910</v>
      </c>
      <c r="R23" s="24">
        <v>1233910</v>
      </c>
      <c r="S23" s="24">
        <v>1233910</v>
      </c>
      <c r="T23" s="20">
        <v>1233910</v>
      </c>
      <c r="U23" s="24"/>
      <c r="V23" s="24">
        <v>1233910</v>
      </c>
      <c r="W23" s="24">
        <v>1233910</v>
      </c>
      <c r="X23" s="20"/>
      <c r="Y23" s="24">
        <v>1233910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117341783</v>
      </c>
      <c r="D24" s="29">
        <f>SUM(D15:D23)</f>
        <v>117341783</v>
      </c>
      <c r="E24" s="36">
        <f t="shared" si="1"/>
        <v>125792507</v>
      </c>
      <c r="F24" s="37">
        <f t="shared" si="1"/>
        <v>125792507</v>
      </c>
      <c r="G24" s="37">
        <f t="shared" si="1"/>
        <v>117342937</v>
      </c>
      <c r="H24" s="37">
        <f t="shared" si="1"/>
        <v>117344127</v>
      </c>
      <c r="I24" s="37">
        <f t="shared" si="1"/>
        <v>120644823</v>
      </c>
      <c r="J24" s="37">
        <f t="shared" si="1"/>
        <v>120644823</v>
      </c>
      <c r="K24" s="37">
        <f t="shared" si="1"/>
        <v>120644823</v>
      </c>
      <c r="L24" s="37">
        <f t="shared" si="1"/>
        <v>120644823</v>
      </c>
      <c r="M24" s="37">
        <f t="shared" si="1"/>
        <v>121337613</v>
      </c>
      <c r="N24" s="37">
        <f t="shared" si="1"/>
        <v>121337613</v>
      </c>
      <c r="O24" s="37">
        <f t="shared" si="1"/>
        <v>121346198</v>
      </c>
      <c r="P24" s="37">
        <f t="shared" si="1"/>
        <v>121367793</v>
      </c>
      <c r="Q24" s="37">
        <f t="shared" si="1"/>
        <v>121629208</v>
      </c>
      <c r="R24" s="37">
        <f t="shared" si="1"/>
        <v>121629208</v>
      </c>
      <c r="S24" s="37">
        <f t="shared" si="1"/>
        <v>121630291</v>
      </c>
      <c r="T24" s="37">
        <f t="shared" si="1"/>
        <v>121548469</v>
      </c>
      <c r="U24" s="37">
        <f t="shared" si="1"/>
        <v>0</v>
      </c>
      <c r="V24" s="37">
        <f t="shared" si="1"/>
        <v>121548469</v>
      </c>
      <c r="W24" s="37">
        <f t="shared" si="1"/>
        <v>121548469</v>
      </c>
      <c r="X24" s="37">
        <f t="shared" si="1"/>
        <v>125792507</v>
      </c>
      <c r="Y24" s="37">
        <f t="shared" si="1"/>
        <v>-4244038</v>
      </c>
      <c r="Z24" s="38">
        <f>+IF(X24&lt;&gt;0,+(Y24/X24)*100,0)</f>
        <v>-3.3738400650525233</v>
      </c>
      <c r="AA24" s="39">
        <f>SUM(AA15:AA23)</f>
        <v>125792507</v>
      </c>
    </row>
    <row r="25" spans="1:27" ht="13.5">
      <c r="A25" s="27" t="s">
        <v>51</v>
      </c>
      <c r="B25" s="28"/>
      <c r="C25" s="29">
        <f aca="true" t="shared" si="2" ref="C25:Y25">+C12+C24</f>
        <v>141965173</v>
      </c>
      <c r="D25" s="29">
        <f>+D12+D24</f>
        <v>141965173</v>
      </c>
      <c r="E25" s="30">
        <f t="shared" si="2"/>
        <v>154681196</v>
      </c>
      <c r="F25" s="31">
        <f t="shared" si="2"/>
        <v>154681196</v>
      </c>
      <c r="G25" s="31">
        <f t="shared" si="2"/>
        <v>156054476</v>
      </c>
      <c r="H25" s="31">
        <f t="shared" si="2"/>
        <v>153405753</v>
      </c>
      <c r="I25" s="31">
        <f t="shared" si="2"/>
        <v>153483609</v>
      </c>
      <c r="J25" s="31">
        <f t="shared" si="2"/>
        <v>153483609</v>
      </c>
      <c r="K25" s="31">
        <f t="shared" si="2"/>
        <v>150600694</v>
      </c>
      <c r="L25" s="31">
        <f t="shared" si="2"/>
        <v>156852978</v>
      </c>
      <c r="M25" s="31">
        <f t="shared" si="2"/>
        <v>155583254</v>
      </c>
      <c r="N25" s="31">
        <f t="shared" si="2"/>
        <v>155583254</v>
      </c>
      <c r="O25" s="31">
        <f t="shared" si="2"/>
        <v>153725390</v>
      </c>
      <c r="P25" s="31">
        <f t="shared" si="2"/>
        <v>152503744</v>
      </c>
      <c r="Q25" s="31">
        <f t="shared" si="2"/>
        <v>155869739</v>
      </c>
      <c r="R25" s="31">
        <f t="shared" si="2"/>
        <v>155869739</v>
      </c>
      <c r="S25" s="31">
        <f t="shared" si="2"/>
        <v>153708937</v>
      </c>
      <c r="T25" s="31">
        <f t="shared" si="2"/>
        <v>151685994</v>
      </c>
      <c r="U25" s="31">
        <f t="shared" si="2"/>
        <v>0</v>
      </c>
      <c r="V25" s="31">
        <f t="shared" si="2"/>
        <v>151685994</v>
      </c>
      <c r="W25" s="31">
        <f t="shared" si="2"/>
        <v>151685994</v>
      </c>
      <c r="X25" s="31">
        <f t="shared" si="2"/>
        <v>154681196</v>
      </c>
      <c r="Y25" s="31">
        <f t="shared" si="2"/>
        <v>-2995202</v>
      </c>
      <c r="Z25" s="32">
        <f>+IF(X25&lt;&gt;0,+(Y25/X25)*100,0)</f>
        <v>-1.936371115206531</v>
      </c>
      <c r="AA25" s="33">
        <f>+AA12+AA24</f>
        <v>154681196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>
        <v>32013</v>
      </c>
      <c r="L29" s="20">
        <v>4139811</v>
      </c>
      <c r="M29" s="20"/>
      <c r="N29" s="20"/>
      <c r="O29" s="20"/>
      <c r="P29" s="20">
        <v>3915</v>
      </c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292769</v>
      </c>
      <c r="D31" s="18">
        <v>292769</v>
      </c>
      <c r="E31" s="19">
        <v>360388</v>
      </c>
      <c r="F31" s="20">
        <v>360388</v>
      </c>
      <c r="G31" s="20">
        <v>292069</v>
      </c>
      <c r="H31" s="20">
        <v>293869</v>
      </c>
      <c r="I31" s="20">
        <v>297869</v>
      </c>
      <c r="J31" s="20">
        <v>297869</v>
      </c>
      <c r="K31" s="20">
        <v>296619</v>
      </c>
      <c r="L31" s="20">
        <v>301768</v>
      </c>
      <c r="M31" s="20">
        <v>301769</v>
      </c>
      <c r="N31" s="20">
        <v>301769</v>
      </c>
      <c r="O31" s="20">
        <v>303079</v>
      </c>
      <c r="P31" s="20">
        <v>301729</v>
      </c>
      <c r="Q31" s="20">
        <v>301729</v>
      </c>
      <c r="R31" s="20">
        <v>301729</v>
      </c>
      <c r="S31" s="20">
        <v>303879</v>
      </c>
      <c r="T31" s="20">
        <v>308379</v>
      </c>
      <c r="U31" s="20"/>
      <c r="V31" s="20">
        <v>308379</v>
      </c>
      <c r="W31" s="20">
        <v>308379</v>
      </c>
      <c r="X31" s="20">
        <v>360388</v>
      </c>
      <c r="Y31" s="20">
        <v>-52009</v>
      </c>
      <c r="Z31" s="21">
        <v>-14.43</v>
      </c>
      <c r="AA31" s="22">
        <v>360388</v>
      </c>
    </row>
    <row r="32" spans="1:27" ht="13.5">
      <c r="A32" s="23" t="s">
        <v>57</v>
      </c>
      <c r="B32" s="17"/>
      <c r="C32" s="18">
        <v>3152582</v>
      </c>
      <c r="D32" s="18">
        <v>3152582</v>
      </c>
      <c r="E32" s="19">
        <v>4604751</v>
      </c>
      <c r="F32" s="20">
        <v>4604751</v>
      </c>
      <c r="G32" s="20">
        <v>11661858</v>
      </c>
      <c r="H32" s="20">
        <v>9883040</v>
      </c>
      <c r="I32" s="20">
        <v>7622267</v>
      </c>
      <c r="J32" s="20">
        <v>7622267</v>
      </c>
      <c r="K32" s="20">
        <v>6029138</v>
      </c>
      <c r="L32" s="20">
        <v>9510396</v>
      </c>
      <c r="M32" s="20">
        <v>11136194</v>
      </c>
      <c r="N32" s="20">
        <v>11136194</v>
      </c>
      <c r="O32" s="20">
        <v>9667103</v>
      </c>
      <c r="P32" s="20">
        <v>9104599</v>
      </c>
      <c r="Q32" s="20">
        <v>10548739</v>
      </c>
      <c r="R32" s="20">
        <v>10548739</v>
      </c>
      <c r="S32" s="20">
        <v>9027055</v>
      </c>
      <c r="T32" s="20">
        <v>7909866</v>
      </c>
      <c r="U32" s="20"/>
      <c r="V32" s="20">
        <v>7909866</v>
      </c>
      <c r="W32" s="20">
        <v>7909866</v>
      </c>
      <c r="X32" s="20">
        <v>4604751</v>
      </c>
      <c r="Y32" s="20">
        <v>3305115</v>
      </c>
      <c r="Z32" s="21">
        <v>71.78</v>
      </c>
      <c r="AA32" s="22">
        <v>4604751</v>
      </c>
    </row>
    <row r="33" spans="1:27" ht="13.5">
      <c r="A33" s="23" t="s">
        <v>58</v>
      </c>
      <c r="B33" s="17"/>
      <c r="C33" s="18">
        <v>1659145</v>
      </c>
      <c r="D33" s="18">
        <v>1659145</v>
      </c>
      <c r="E33" s="19">
        <v>1619601</v>
      </c>
      <c r="F33" s="20">
        <v>1619601</v>
      </c>
      <c r="G33" s="20">
        <v>1644103</v>
      </c>
      <c r="H33" s="20">
        <v>1632067</v>
      </c>
      <c r="I33" s="20">
        <v>1617025</v>
      </c>
      <c r="J33" s="20">
        <v>1617025</v>
      </c>
      <c r="K33" s="20">
        <v>1604990</v>
      </c>
      <c r="L33" s="20">
        <v>1590681</v>
      </c>
      <c r="M33" s="20">
        <v>1180200</v>
      </c>
      <c r="N33" s="20">
        <v>1180200</v>
      </c>
      <c r="O33" s="20">
        <v>1162221</v>
      </c>
      <c r="P33" s="20">
        <v>1131772</v>
      </c>
      <c r="Q33" s="20">
        <v>1100997</v>
      </c>
      <c r="R33" s="20">
        <v>1100997</v>
      </c>
      <c r="S33" s="20">
        <v>1083018</v>
      </c>
      <c r="T33" s="20">
        <v>989609</v>
      </c>
      <c r="U33" s="20"/>
      <c r="V33" s="20">
        <v>989609</v>
      </c>
      <c r="W33" s="20">
        <v>989609</v>
      </c>
      <c r="X33" s="20">
        <v>1619601</v>
      </c>
      <c r="Y33" s="20">
        <v>-629992</v>
      </c>
      <c r="Z33" s="21">
        <v>-38.9</v>
      </c>
      <c r="AA33" s="22">
        <v>1619601</v>
      </c>
    </row>
    <row r="34" spans="1:27" ht="13.5">
      <c r="A34" s="27" t="s">
        <v>59</v>
      </c>
      <c r="B34" s="28"/>
      <c r="C34" s="29">
        <f aca="true" t="shared" si="3" ref="C34:Y34">SUM(C29:C33)</f>
        <v>5104496</v>
      </c>
      <c r="D34" s="29">
        <f>SUM(D29:D33)</f>
        <v>5104496</v>
      </c>
      <c r="E34" s="30">
        <f t="shared" si="3"/>
        <v>6584740</v>
      </c>
      <c r="F34" s="31">
        <f t="shared" si="3"/>
        <v>6584740</v>
      </c>
      <c r="G34" s="31">
        <f t="shared" si="3"/>
        <v>13598030</v>
      </c>
      <c r="H34" s="31">
        <f t="shared" si="3"/>
        <v>11808976</v>
      </c>
      <c r="I34" s="31">
        <f t="shared" si="3"/>
        <v>9537161</v>
      </c>
      <c r="J34" s="31">
        <f t="shared" si="3"/>
        <v>9537161</v>
      </c>
      <c r="K34" s="31">
        <f t="shared" si="3"/>
        <v>7962760</v>
      </c>
      <c r="L34" s="31">
        <f t="shared" si="3"/>
        <v>15542656</v>
      </c>
      <c r="M34" s="31">
        <f t="shared" si="3"/>
        <v>12618163</v>
      </c>
      <c r="N34" s="31">
        <f t="shared" si="3"/>
        <v>12618163</v>
      </c>
      <c r="O34" s="31">
        <f t="shared" si="3"/>
        <v>11132403</v>
      </c>
      <c r="P34" s="31">
        <f t="shared" si="3"/>
        <v>10542015</v>
      </c>
      <c r="Q34" s="31">
        <f t="shared" si="3"/>
        <v>11951465</v>
      </c>
      <c r="R34" s="31">
        <f t="shared" si="3"/>
        <v>11951465</v>
      </c>
      <c r="S34" s="31">
        <f t="shared" si="3"/>
        <v>10413952</v>
      </c>
      <c r="T34" s="31">
        <f t="shared" si="3"/>
        <v>9207854</v>
      </c>
      <c r="U34" s="31">
        <f t="shared" si="3"/>
        <v>0</v>
      </c>
      <c r="V34" s="31">
        <f t="shared" si="3"/>
        <v>9207854</v>
      </c>
      <c r="W34" s="31">
        <f t="shared" si="3"/>
        <v>9207854</v>
      </c>
      <c r="X34" s="31">
        <f t="shared" si="3"/>
        <v>6584740</v>
      </c>
      <c r="Y34" s="31">
        <f t="shared" si="3"/>
        <v>2623114</v>
      </c>
      <c r="Z34" s="32">
        <f>+IF(X34&lt;&gt;0,+(Y34/X34)*100,0)</f>
        <v>39.83625777175712</v>
      </c>
      <c r="AA34" s="33">
        <f>SUM(AA29:AA33)</f>
        <v>6584740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11811034</v>
      </c>
      <c r="D38" s="18">
        <v>11811034</v>
      </c>
      <c r="E38" s="19">
        <v>13498884</v>
      </c>
      <c r="F38" s="20">
        <v>13498884</v>
      </c>
      <c r="G38" s="20">
        <v>11811034</v>
      </c>
      <c r="H38" s="20">
        <v>11811034</v>
      </c>
      <c r="I38" s="20">
        <v>11811034</v>
      </c>
      <c r="J38" s="20">
        <v>11811034</v>
      </c>
      <c r="K38" s="20">
        <v>11811034</v>
      </c>
      <c r="L38" s="20">
        <v>11811034</v>
      </c>
      <c r="M38" s="20">
        <v>11811034</v>
      </c>
      <c r="N38" s="20">
        <v>11811034</v>
      </c>
      <c r="O38" s="20">
        <v>11811034</v>
      </c>
      <c r="P38" s="20">
        <v>11811033</v>
      </c>
      <c r="Q38" s="20">
        <v>11811033</v>
      </c>
      <c r="R38" s="20">
        <v>11811033</v>
      </c>
      <c r="S38" s="20">
        <v>11811033</v>
      </c>
      <c r="T38" s="20">
        <v>11811033</v>
      </c>
      <c r="U38" s="20"/>
      <c r="V38" s="20">
        <v>11811033</v>
      </c>
      <c r="W38" s="20">
        <v>11811033</v>
      </c>
      <c r="X38" s="20">
        <v>13498884</v>
      </c>
      <c r="Y38" s="20">
        <v>-1687851</v>
      </c>
      <c r="Z38" s="21">
        <v>-12.5</v>
      </c>
      <c r="AA38" s="22">
        <v>13498884</v>
      </c>
    </row>
    <row r="39" spans="1:27" ht="13.5">
      <c r="A39" s="27" t="s">
        <v>61</v>
      </c>
      <c r="B39" s="35"/>
      <c r="C39" s="29">
        <f aca="true" t="shared" si="4" ref="C39:Y39">SUM(C37:C38)</f>
        <v>11811034</v>
      </c>
      <c r="D39" s="29">
        <f>SUM(D37:D38)</f>
        <v>11811034</v>
      </c>
      <c r="E39" s="36">
        <f t="shared" si="4"/>
        <v>13498884</v>
      </c>
      <c r="F39" s="37">
        <f t="shared" si="4"/>
        <v>13498884</v>
      </c>
      <c r="G39" s="37">
        <f t="shared" si="4"/>
        <v>11811034</v>
      </c>
      <c r="H39" s="37">
        <f t="shared" si="4"/>
        <v>11811034</v>
      </c>
      <c r="I39" s="37">
        <f t="shared" si="4"/>
        <v>11811034</v>
      </c>
      <c r="J39" s="37">
        <f t="shared" si="4"/>
        <v>11811034</v>
      </c>
      <c r="K39" s="37">
        <f t="shared" si="4"/>
        <v>11811034</v>
      </c>
      <c r="L39" s="37">
        <f t="shared" si="4"/>
        <v>11811034</v>
      </c>
      <c r="M39" s="37">
        <f t="shared" si="4"/>
        <v>11811034</v>
      </c>
      <c r="N39" s="37">
        <f t="shared" si="4"/>
        <v>11811034</v>
      </c>
      <c r="O39" s="37">
        <f t="shared" si="4"/>
        <v>11811034</v>
      </c>
      <c r="P39" s="37">
        <f t="shared" si="4"/>
        <v>11811033</v>
      </c>
      <c r="Q39" s="37">
        <f t="shared" si="4"/>
        <v>11811033</v>
      </c>
      <c r="R39" s="37">
        <f t="shared" si="4"/>
        <v>11811033</v>
      </c>
      <c r="S39" s="37">
        <f t="shared" si="4"/>
        <v>11811033</v>
      </c>
      <c r="T39" s="37">
        <f t="shared" si="4"/>
        <v>11811033</v>
      </c>
      <c r="U39" s="37">
        <f t="shared" si="4"/>
        <v>0</v>
      </c>
      <c r="V39" s="37">
        <f t="shared" si="4"/>
        <v>11811033</v>
      </c>
      <c r="W39" s="37">
        <f t="shared" si="4"/>
        <v>11811033</v>
      </c>
      <c r="X39" s="37">
        <f t="shared" si="4"/>
        <v>13498884</v>
      </c>
      <c r="Y39" s="37">
        <f t="shared" si="4"/>
        <v>-1687851</v>
      </c>
      <c r="Z39" s="38">
        <f>+IF(X39&lt;&gt;0,+(Y39/X39)*100,0)</f>
        <v>-12.50363363371372</v>
      </c>
      <c r="AA39" s="39">
        <f>SUM(AA37:AA38)</f>
        <v>13498884</v>
      </c>
    </row>
    <row r="40" spans="1:27" ht="13.5">
      <c r="A40" s="27" t="s">
        <v>62</v>
      </c>
      <c r="B40" s="28"/>
      <c r="C40" s="29">
        <f aca="true" t="shared" si="5" ref="C40:Y40">+C34+C39</f>
        <v>16915530</v>
      </c>
      <c r="D40" s="29">
        <f>+D34+D39</f>
        <v>16915530</v>
      </c>
      <c r="E40" s="30">
        <f t="shared" si="5"/>
        <v>20083624</v>
      </c>
      <c r="F40" s="31">
        <f t="shared" si="5"/>
        <v>20083624</v>
      </c>
      <c r="G40" s="31">
        <f t="shared" si="5"/>
        <v>25409064</v>
      </c>
      <c r="H40" s="31">
        <f t="shared" si="5"/>
        <v>23620010</v>
      </c>
      <c r="I40" s="31">
        <f t="shared" si="5"/>
        <v>21348195</v>
      </c>
      <c r="J40" s="31">
        <f t="shared" si="5"/>
        <v>21348195</v>
      </c>
      <c r="K40" s="31">
        <f t="shared" si="5"/>
        <v>19773794</v>
      </c>
      <c r="L40" s="31">
        <f t="shared" si="5"/>
        <v>27353690</v>
      </c>
      <c r="M40" s="31">
        <f t="shared" si="5"/>
        <v>24429197</v>
      </c>
      <c r="N40" s="31">
        <f t="shared" si="5"/>
        <v>24429197</v>
      </c>
      <c r="O40" s="31">
        <f t="shared" si="5"/>
        <v>22943437</v>
      </c>
      <c r="P40" s="31">
        <f t="shared" si="5"/>
        <v>22353048</v>
      </c>
      <c r="Q40" s="31">
        <f t="shared" si="5"/>
        <v>23762498</v>
      </c>
      <c r="R40" s="31">
        <f t="shared" si="5"/>
        <v>23762498</v>
      </c>
      <c r="S40" s="31">
        <f t="shared" si="5"/>
        <v>22224985</v>
      </c>
      <c r="T40" s="31">
        <f t="shared" si="5"/>
        <v>21018887</v>
      </c>
      <c r="U40" s="31">
        <f t="shared" si="5"/>
        <v>0</v>
      </c>
      <c r="V40" s="31">
        <f t="shared" si="5"/>
        <v>21018887</v>
      </c>
      <c r="W40" s="31">
        <f t="shared" si="5"/>
        <v>21018887</v>
      </c>
      <c r="X40" s="31">
        <f t="shared" si="5"/>
        <v>20083624</v>
      </c>
      <c r="Y40" s="31">
        <f t="shared" si="5"/>
        <v>935263</v>
      </c>
      <c r="Z40" s="32">
        <f>+IF(X40&lt;&gt;0,+(Y40/X40)*100,0)</f>
        <v>4.656843804683856</v>
      </c>
      <c r="AA40" s="33">
        <f>+AA34+AA39</f>
        <v>20083624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125049643</v>
      </c>
      <c r="D42" s="43">
        <f>+D25-D40</f>
        <v>125049643</v>
      </c>
      <c r="E42" s="44">
        <f t="shared" si="6"/>
        <v>134597572</v>
      </c>
      <c r="F42" s="45">
        <f t="shared" si="6"/>
        <v>134597572</v>
      </c>
      <c r="G42" s="45">
        <f t="shared" si="6"/>
        <v>130645412</v>
      </c>
      <c r="H42" s="45">
        <f t="shared" si="6"/>
        <v>129785743</v>
      </c>
      <c r="I42" s="45">
        <f t="shared" si="6"/>
        <v>132135414</v>
      </c>
      <c r="J42" s="45">
        <f t="shared" si="6"/>
        <v>132135414</v>
      </c>
      <c r="K42" s="45">
        <f t="shared" si="6"/>
        <v>130826900</v>
      </c>
      <c r="L42" s="45">
        <f t="shared" si="6"/>
        <v>129499288</v>
      </c>
      <c r="M42" s="45">
        <f t="shared" si="6"/>
        <v>131154057</v>
      </c>
      <c r="N42" s="45">
        <f t="shared" si="6"/>
        <v>131154057</v>
      </c>
      <c r="O42" s="45">
        <f t="shared" si="6"/>
        <v>130781953</v>
      </c>
      <c r="P42" s="45">
        <f t="shared" si="6"/>
        <v>130150696</v>
      </c>
      <c r="Q42" s="45">
        <f t="shared" si="6"/>
        <v>132107241</v>
      </c>
      <c r="R42" s="45">
        <f t="shared" si="6"/>
        <v>132107241</v>
      </c>
      <c r="S42" s="45">
        <f t="shared" si="6"/>
        <v>131483952</v>
      </c>
      <c r="T42" s="45">
        <f t="shared" si="6"/>
        <v>130667107</v>
      </c>
      <c r="U42" s="45">
        <f t="shared" si="6"/>
        <v>0</v>
      </c>
      <c r="V42" s="45">
        <f t="shared" si="6"/>
        <v>130667107</v>
      </c>
      <c r="W42" s="45">
        <f t="shared" si="6"/>
        <v>130667107</v>
      </c>
      <c r="X42" s="45">
        <f t="shared" si="6"/>
        <v>134597572</v>
      </c>
      <c r="Y42" s="45">
        <f t="shared" si="6"/>
        <v>-3930465</v>
      </c>
      <c r="Z42" s="46">
        <f>+IF(X42&lt;&gt;0,+(Y42/X42)*100,0)</f>
        <v>-2.9201604022990844</v>
      </c>
      <c r="AA42" s="47">
        <f>+AA25-AA40</f>
        <v>134597572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113611087</v>
      </c>
      <c r="D45" s="18">
        <v>113611087</v>
      </c>
      <c r="E45" s="19">
        <v>123074310</v>
      </c>
      <c r="F45" s="20">
        <v>123074310</v>
      </c>
      <c r="G45" s="20">
        <v>119206856</v>
      </c>
      <c r="H45" s="20">
        <v>118347187</v>
      </c>
      <c r="I45" s="20">
        <v>120696673</v>
      </c>
      <c r="J45" s="20">
        <v>120696673</v>
      </c>
      <c r="K45" s="20">
        <v>119388159</v>
      </c>
      <c r="L45" s="20">
        <v>118060355</v>
      </c>
      <c r="M45" s="20">
        <v>119714932</v>
      </c>
      <c r="N45" s="20">
        <v>119714932</v>
      </c>
      <c r="O45" s="20">
        <v>119342640</v>
      </c>
      <c r="P45" s="20">
        <v>118711384</v>
      </c>
      <c r="Q45" s="20">
        <v>120667540</v>
      </c>
      <c r="R45" s="20">
        <v>120667540</v>
      </c>
      <c r="S45" s="20">
        <v>120044042</v>
      </c>
      <c r="T45" s="20">
        <v>119227197</v>
      </c>
      <c r="U45" s="20"/>
      <c r="V45" s="20">
        <v>119227197</v>
      </c>
      <c r="W45" s="20">
        <v>119227197</v>
      </c>
      <c r="X45" s="20">
        <v>123074310</v>
      </c>
      <c r="Y45" s="20">
        <v>-3847113</v>
      </c>
      <c r="Z45" s="48">
        <v>-3.13</v>
      </c>
      <c r="AA45" s="22">
        <v>123074310</v>
      </c>
    </row>
    <row r="46" spans="1:27" ht="13.5">
      <c r="A46" s="23" t="s">
        <v>67</v>
      </c>
      <c r="B46" s="17"/>
      <c r="C46" s="18">
        <v>11438556</v>
      </c>
      <c r="D46" s="18">
        <v>11438556</v>
      </c>
      <c r="E46" s="19">
        <v>11523262</v>
      </c>
      <c r="F46" s="20">
        <v>11523262</v>
      </c>
      <c r="G46" s="20">
        <v>11438556</v>
      </c>
      <c r="H46" s="20">
        <v>11438556</v>
      </c>
      <c r="I46" s="20">
        <v>11438741</v>
      </c>
      <c r="J46" s="20">
        <v>11438741</v>
      </c>
      <c r="K46" s="20">
        <v>11438741</v>
      </c>
      <c r="L46" s="20">
        <v>11438933</v>
      </c>
      <c r="M46" s="20">
        <v>11439125</v>
      </c>
      <c r="N46" s="20">
        <v>11439125</v>
      </c>
      <c r="O46" s="20">
        <v>11439313</v>
      </c>
      <c r="P46" s="20">
        <v>11439312</v>
      </c>
      <c r="Q46" s="20">
        <v>11439701</v>
      </c>
      <c r="R46" s="20">
        <v>11439701</v>
      </c>
      <c r="S46" s="20">
        <v>11439910</v>
      </c>
      <c r="T46" s="20">
        <v>11439910</v>
      </c>
      <c r="U46" s="20"/>
      <c r="V46" s="20">
        <v>11439910</v>
      </c>
      <c r="W46" s="20">
        <v>11439910</v>
      </c>
      <c r="X46" s="20">
        <v>11523262</v>
      </c>
      <c r="Y46" s="20">
        <v>-83352</v>
      </c>
      <c r="Z46" s="48">
        <v>-0.72</v>
      </c>
      <c r="AA46" s="22">
        <v>11523262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125049643</v>
      </c>
      <c r="D48" s="51">
        <f>SUM(D45:D47)</f>
        <v>125049643</v>
      </c>
      <c r="E48" s="52">
        <f t="shared" si="7"/>
        <v>134597572</v>
      </c>
      <c r="F48" s="53">
        <f t="shared" si="7"/>
        <v>134597572</v>
      </c>
      <c r="G48" s="53">
        <f t="shared" si="7"/>
        <v>130645412</v>
      </c>
      <c r="H48" s="53">
        <f t="shared" si="7"/>
        <v>129785743</v>
      </c>
      <c r="I48" s="53">
        <f t="shared" si="7"/>
        <v>132135414</v>
      </c>
      <c r="J48" s="53">
        <f t="shared" si="7"/>
        <v>132135414</v>
      </c>
      <c r="K48" s="53">
        <f t="shared" si="7"/>
        <v>130826900</v>
      </c>
      <c r="L48" s="53">
        <f t="shared" si="7"/>
        <v>129499288</v>
      </c>
      <c r="M48" s="53">
        <f t="shared" si="7"/>
        <v>131154057</v>
      </c>
      <c r="N48" s="53">
        <f t="shared" si="7"/>
        <v>131154057</v>
      </c>
      <c r="O48" s="53">
        <f t="shared" si="7"/>
        <v>130781953</v>
      </c>
      <c r="P48" s="53">
        <f t="shared" si="7"/>
        <v>130150696</v>
      </c>
      <c r="Q48" s="53">
        <f t="shared" si="7"/>
        <v>132107241</v>
      </c>
      <c r="R48" s="53">
        <f t="shared" si="7"/>
        <v>132107241</v>
      </c>
      <c r="S48" s="53">
        <f t="shared" si="7"/>
        <v>131483952</v>
      </c>
      <c r="T48" s="53">
        <f t="shared" si="7"/>
        <v>130667107</v>
      </c>
      <c r="U48" s="53">
        <f t="shared" si="7"/>
        <v>0</v>
      </c>
      <c r="V48" s="53">
        <f t="shared" si="7"/>
        <v>130667107</v>
      </c>
      <c r="W48" s="53">
        <f t="shared" si="7"/>
        <v>130667107</v>
      </c>
      <c r="X48" s="53">
        <f t="shared" si="7"/>
        <v>134597572</v>
      </c>
      <c r="Y48" s="53">
        <f t="shared" si="7"/>
        <v>-3930465</v>
      </c>
      <c r="Z48" s="54">
        <f>+IF(X48&lt;&gt;0,+(Y48/X48)*100,0)</f>
        <v>-2.9201604022990844</v>
      </c>
      <c r="AA48" s="55">
        <f>SUM(AA45:AA47)</f>
        <v>134597572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2734768</v>
      </c>
      <c r="D6" s="18">
        <v>2734768</v>
      </c>
      <c r="E6" s="19"/>
      <c r="F6" s="20"/>
      <c r="G6" s="20">
        <v>4423491</v>
      </c>
      <c r="H6" s="20">
        <v>1835497</v>
      </c>
      <c r="I6" s="20">
        <v>-1760613</v>
      </c>
      <c r="J6" s="20">
        <v>-1760613</v>
      </c>
      <c r="K6" s="20">
        <v>-3713222</v>
      </c>
      <c r="L6" s="20">
        <v>4713453</v>
      </c>
      <c r="M6" s="20">
        <v>-2784239</v>
      </c>
      <c r="N6" s="20">
        <v>-2784239</v>
      </c>
      <c r="O6" s="20">
        <v>-621645</v>
      </c>
      <c r="P6" s="20">
        <v>-514595</v>
      </c>
      <c r="Q6" s="20">
        <v>3318220</v>
      </c>
      <c r="R6" s="20">
        <v>3318220</v>
      </c>
      <c r="S6" s="20">
        <v>-1255162</v>
      </c>
      <c r="T6" s="20">
        <v>-2017987</v>
      </c>
      <c r="U6" s="20">
        <v>12079840</v>
      </c>
      <c r="V6" s="20">
        <v>12079840</v>
      </c>
      <c r="W6" s="20">
        <v>12079840</v>
      </c>
      <c r="X6" s="20"/>
      <c r="Y6" s="20">
        <v>12079840</v>
      </c>
      <c r="Z6" s="21"/>
      <c r="AA6" s="22"/>
    </row>
    <row r="7" spans="1:27" ht="13.5">
      <c r="A7" s="23" t="s">
        <v>34</v>
      </c>
      <c r="B7" s="17"/>
      <c r="C7" s="18">
        <v>396414</v>
      </c>
      <c r="D7" s="18">
        <v>396414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1669596</v>
      </c>
      <c r="D8" s="18">
        <v>1669596</v>
      </c>
      <c r="E8" s="19">
        <v>5245000</v>
      </c>
      <c r="F8" s="20">
        <v>5245000</v>
      </c>
      <c r="G8" s="20">
        <v>641110</v>
      </c>
      <c r="H8" s="20">
        <v>72538</v>
      </c>
      <c r="I8" s="20">
        <v>225192</v>
      </c>
      <c r="J8" s="20">
        <v>225192</v>
      </c>
      <c r="K8" s="20">
        <v>81809</v>
      </c>
      <c r="L8" s="20">
        <v>196715</v>
      </c>
      <c r="M8" s="20">
        <v>293332</v>
      </c>
      <c r="N8" s="20">
        <v>293332</v>
      </c>
      <c r="O8" s="20">
        <v>122304</v>
      </c>
      <c r="P8" s="20">
        <v>106372</v>
      </c>
      <c r="Q8" s="20">
        <v>90193</v>
      </c>
      <c r="R8" s="20">
        <v>90193</v>
      </c>
      <c r="S8" s="20">
        <v>182490</v>
      </c>
      <c r="T8" s="20">
        <v>-136688</v>
      </c>
      <c r="U8" s="20">
        <v>641110</v>
      </c>
      <c r="V8" s="20">
        <v>641110</v>
      </c>
      <c r="W8" s="20">
        <v>641110</v>
      </c>
      <c r="X8" s="20">
        <v>5245000</v>
      </c>
      <c r="Y8" s="20">
        <v>-4603890</v>
      </c>
      <c r="Z8" s="21">
        <v>-87.78</v>
      </c>
      <c r="AA8" s="22">
        <v>5245000</v>
      </c>
    </row>
    <row r="9" spans="1:27" ht="13.5">
      <c r="A9" s="23" t="s">
        <v>36</v>
      </c>
      <c r="B9" s="17"/>
      <c r="C9" s="18">
        <v>415639</v>
      </c>
      <c r="D9" s="18">
        <v>415639</v>
      </c>
      <c r="E9" s="19"/>
      <c r="F9" s="20"/>
      <c r="G9" s="20">
        <v>4966860</v>
      </c>
      <c r="H9" s="20">
        <v>-997902</v>
      </c>
      <c r="I9" s="20">
        <v>-634526</v>
      </c>
      <c r="J9" s="20">
        <v>-634526</v>
      </c>
      <c r="K9" s="20">
        <v>-641774</v>
      </c>
      <c r="L9" s="20">
        <v>-358558</v>
      </c>
      <c r="M9" s="20">
        <v>-514580</v>
      </c>
      <c r="N9" s="20">
        <v>-514580</v>
      </c>
      <c r="O9" s="20">
        <v>-443000</v>
      </c>
      <c r="P9" s="20">
        <v>-209127</v>
      </c>
      <c r="Q9" s="20">
        <v>-544481</v>
      </c>
      <c r="R9" s="20">
        <v>-544481</v>
      </c>
      <c r="S9" s="20">
        <v>-298151</v>
      </c>
      <c r="T9" s="20">
        <v>-188693</v>
      </c>
      <c r="U9" s="20">
        <v>4966859</v>
      </c>
      <c r="V9" s="20">
        <v>4966859</v>
      </c>
      <c r="W9" s="20">
        <v>4966859</v>
      </c>
      <c r="X9" s="20"/>
      <c r="Y9" s="20">
        <v>4966859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21890</v>
      </c>
      <c r="D11" s="18">
        <v>21890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5238307</v>
      </c>
      <c r="D12" s="29">
        <f>SUM(D6:D11)</f>
        <v>5238307</v>
      </c>
      <c r="E12" s="30">
        <f t="shared" si="0"/>
        <v>5245000</v>
      </c>
      <c r="F12" s="31">
        <f t="shared" si="0"/>
        <v>5245000</v>
      </c>
      <c r="G12" s="31">
        <f t="shared" si="0"/>
        <v>10031461</v>
      </c>
      <c r="H12" s="31">
        <f t="shared" si="0"/>
        <v>910133</v>
      </c>
      <c r="I12" s="31">
        <f t="shared" si="0"/>
        <v>-2169947</v>
      </c>
      <c r="J12" s="31">
        <f t="shared" si="0"/>
        <v>-2169947</v>
      </c>
      <c r="K12" s="31">
        <f t="shared" si="0"/>
        <v>-4273187</v>
      </c>
      <c r="L12" s="31">
        <f t="shared" si="0"/>
        <v>4551610</v>
      </c>
      <c r="M12" s="31">
        <f t="shared" si="0"/>
        <v>-3005487</v>
      </c>
      <c r="N12" s="31">
        <f t="shared" si="0"/>
        <v>-3005487</v>
      </c>
      <c r="O12" s="31">
        <f t="shared" si="0"/>
        <v>-942341</v>
      </c>
      <c r="P12" s="31">
        <f t="shared" si="0"/>
        <v>-617350</v>
      </c>
      <c r="Q12" s="31">
        <f t="shared" si="0"/>
        <v>2863932</v>
      </c>
      <c r="R12" s="31">
        <f t="shared" si="0"/>
        <v>2863932</v>
      </c>
      <c r="S12" s="31">
        <f t="shared" si="0"/>
        <v>-1370823</v>
      </c>
      <c r="T12" s="31">
        <f t="shared" si="0"/>
        <v>-2343368</v>
      </c>
      <c r="U12" s="31">
        <f t="shared" si="0"/>
        <v>17687809</v>
      </c>
      <c r="V12" s="31">
        <f t="shared" si="0"/>
        <v>17687809</v>
      </c>
      <c r="W12" s="31">
        <f t="shared" si="0"/>
        <v>17687809</v>
      </c>
      <c r="X12" s="31">
        <f t="shared" si="0"/>
        <v>5245000</v>
      </c>
      <c r="Y12" s="31">
        <f t="shared" si="0"/>
        <v>12442809</v>
      </c>
      <c r="Z12" s="32">
        <f>+IF(X12&lt;&gt;0,+(Y12/X12)*100,0)</f>
        <v>237.23182078169685</v>
      </c>
      <c r="AA12" s="33">
        <f>SUM(AA6:AA11)</f>
        <v>5245000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5507578</v>
      </c>
      <c r="D15" s="18">
        <v>5507578</v>
      </c>
      <c r="E15" s="19"/>
      <c r="F15" s="20"/>
      <c r="G15" s="20">
        <v>-49676</v>
      </c>
      <c r="H15" s="20">
        <v>44816</v>
      </c>
      <c r="I15" s="20">
        <v>-33384</v>
      </c>
      <c r="J15" s="20">
        <v>-33384</v>
      </c>
      <c r="K15" s="20">
        <v>70158</v>
      </c>
      <c r="L15" s="20">
        <v>16527</v>
      </c>
      <c r="M15" s="20">
        <v>-729</v>
      </c>
      <c r="N15" s="20">
        <v>-729</v>
      </c>
      <c r="O15" s="20">
        <v>273097</v>
      </c>
      <c r="P15" s="20">
        <v>-8394</v>
      </c>
      <c r="Q15" s="20">
        <v>-43283</v>
      </c>
      <c r="R15" s="20">
        <v>-43283</v>
      </c>
      <c r="S15" s="20">
        <v>-42149</v>
      </c>
      <c r="T15" s="20">
        <v>24272</v>
      </c>
      <c r="U15" s="20">
        <v>-49676</v>
      </c>
      <c r="V15" s="20">
        <v>-49676</v>
      </c>
      <c r="W15" s="20">
        <v>-49676</v>
      </c>
      <c r="X15" s="20"/>
      <c r="Y15" s="20">
        <v>-49676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18050400</v>
      </c>
      <c r="D17" s="18">
        <v>18050400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158621713</v>
      </c>
      <c r="D19" s="18">
        <v>158621713</v>
      </c>
      <c r="E19" s="19">
        <v>148037000</v>
      </c>
      <c r="F19" s="20">
        <v>148037000</v>
      </c>
      <c r="G19" s="20">
        <v>139505</v>
      </c>
      <c r="H19" s="20">
        <v>33365</v>
      </c>
      <c r="I19" s="20">
        <v>75875</v>
      </c>
      <c r="J19" s="20">
        <v>75875</v>
      </c>
      <c r="K19" s="20">
        <v>2110</v>
      </c>
      <c r="L19" s="20">
        <v>202375</v>
      </c>
      <c r="M19" s="20">
        <v>14331</v>
      </c>
      <c r="N19" s="20">
        <v>14331</v>
      </c>
      <c r="O19" s="20">
        <v>5467</v>
      </c>
      <c r="P19" s="20">
        <v>24446</v>
      </c>
      <c r="Q19" s="20">
        <v>125456</v>
      </c>
      <c r="R19" s="20">
        <v>125456</v>
      </c>
      <c r="S19" s="20">
        <v>11151</v>
      </c>
      <c r="T19" s="20">
        <v>477</v>
      </c>
      <c r="U19" s="20">
        <v>139505</v>
      </c>
      <c r="V19" s="20">
        <v>139505</v>
      </c>
      <c r="W19" s="20">
        <v>139505</v>
      </c>
      <c r="X19" s="20">
        <v>148037000</v>
      </c>
      <c r="Y19" s="20">
        <v>-147897495</v>
      </c>
      <c r="Z19" s="21">
        <v>-99.91</v>
      </c>
      <c r="AA19" s="22">
        <v>148037000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713711</v>
      </c>
      <c r="D22" s="18">
        <v>713711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182893402</v>
      </c>
      <c r="D24" s="29">
        <f>SUM(D15:D23)</f>
        <v>182893402</v>
      </c>
      <c r="E24" s="36">
        <f t="shared" si="1"/>
        <v>148037000</v>
      </c>
      <c r="F24" s="37">
        <f t="shared" si="1"/>
        <v>148037000</v>
      </c>
      <c r="G24" s="37">
        <f t="shared" si="1"/>
        <v>89829</v>
      </c>
      <c r="H24" s="37">
        <f t="shared" si="1"/>
        <v>78181</v>
      </c>
      <c r="I24" s="37">
        <f t="shared" si="1"/>
        <v>42491</v>
      </c>
      <c r="J24" s="37">
        <f t="shared" si="1"/>
        <v>42491</v>
      </c>
      <c r="K24" s="37">
        <f t="shared" si="1"/>
        <v>72268</v>
      </c>
      <c r="L24" s="37">
        <f t="shared" si="1"/>
        <v>218902</v>
      </c>
      <c r="M24" s="37">
        <f t="shared" si="1"/>
        <v>13602</v>
      </c>
      <c r="N24" s="37">
        <f t="shared" si="1"/>
        <v>13602</v>
      </c>
      <c r="O24" s="37">
        <f t="shared" si="1"/>
        <v>278564</v>
      </c>
      <c r="P24" s="37">
        <f t="shared" si="1"/>
        <v>16052</v>
      </c>
      <c r="Q24" s="37">
        <f t="shared" si="1"/>
        <v>82173</v>
      </c>
      <c r="R24" s="37">
        <f t="shared" si="1"/>
        <v>82173</v>
      </c>
      <c r="S24" s="37">
        <f t="shared" si="1"/>
        <v>-30998</v>
      </c>
      <c r="T24" s="37">
        <f t="shared" si="1"/>
        <v>24749</v>
      </c>
      <c r="U24" s="37">
        <f t="shared" si="1"/>
        <v>89829</v>
      </c>
      <c r="V24" s="37">
        <f t="shared" si="1"/>
        <v>89829</v>
      </c>
      <c r="W24" s="37">
        <f t="shared" si="1"/>
        <v>89829</v>
      </c>
      <c r="X24" s="37">
        <f t="shared" si="1"/>
        <v>148037000</v>
      </c>
      <c r="Y24" s="37">
        <f t="shared" si="1"/>
        <v>-147947171</v>
      </c>
      <c r="Z24" s="38">
        <f>+IF(X24&lt;&gt;0,+(Y24/X24)*100,0)</f>
        <v>-99.93931989975479</v>
      </c>
      <c r="AA24" s="39">
        <f>SUM(AA15:AA23)</f>
        <v>148037000</v>
      </c>
    </row>
    <row r="25" spans="1:27" ht="13.5">
      <c r="A25" s="27" t="s">
        <v>51</v>
      </c>
      <c r="B25" s="28"/>
      <c r="C25" s="29">
        <f aca="true" t="shared" si="2" ref="C25:Y25">+C12+C24</f>
        <v>188131709</v>
      </c>
      <c r="D25" s="29">
        <f>+D12+D24</f>
        <v>188131709</v>
      </c>
      <c r="E25" s="30">
        <f t="shared" si="2"/>
        <v>153282000</v>
      </c>
      <c r="F25" s="31">
        <f t="shared" si="2"/>
        <v>153282000</v>
      </c>
      <c r="G25" s="31">
        <f t="shared" si="2"/>
        <v>10121290</v>
      </c>
      <c r="H25" s="31">
        <f t="shared" si="2"/>
        <v>988314</v>
      </c>
      <c r="I25" s="31">
        <f t="shared" si="2"/>
        <v>-2127456</v>
      </c>
      <c r="J25" s="31">
        <f t="shared" si="2"/>
        <v>-2127456</v>
      </c>
      <c r="K25" s="31">
        <f t="shared" si="2"/>
        <v>-4200919</v>
      </c>
      <c r="L25" s="31">
        <f t="shared" si="2"/>
        <v>4770512</v>
      </c>
      <c r="M25" s="31">
        <f t="shared" si="2"/>
        <v>-2991885</v>
      </c>
      <c r="N25" s="31">
        <f t="shared" si="2"/>
        <v>-2991885</v>
      </c>
      <c r="O25" s="31">
        <f t="shared" si="2"/>
        <v>-663777</v>
      </c>
      <c r="P25" s="31">
        <f t="shared" si="2"/>
        <v>-601298</v>
      </c>
      <c r="Q25" s="31">
        <f t="shared" si="2"/>
        <v>2946105</v>
      </c>
      <c r="R25" s="31">
        <f t="shared" si="2"/>
        <v>2946105</v>
      </c>
      <c r="S25" s="31">
        <f t="shared" si="2"/>
        <v>-1401821</v>
      </c>
      <c r="T25" s="31">
        <f t="shared" si="2"/>
        <v>-2318619</v>
      </c>
      <c r="U25" s="31">
        <f t="shared" si="2"/>
        <v>17777638</v>
      </c>
      <c r="V25" s="31">
        <f t="shared" si="2"/>
        <v>17777638</v>
      </c>
      <c r="W25" s="31">
        <f t="shared" si="2"/>
        <v>17777638</v>
      </c>
      <c r="X25" s="31">
        <f t="shared" si="2"/>
        <v>153282000</v>
      </c>
      <c r="Y25" s="31">
        <f t="shared" si="2"/>
        <v>-135504362</v>
      </c>
      <c r="Z25" s="32">
        <f>+IF(X25&lt;&gt;0,+(Y25/X25)*100,0)</f>
        <v>-88.40200545399982</v>
      </c>
      <c r="AA25" s="33">
        <f>+AA12+AA24</f>
        <v>153282000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83226</v>
      </c>
      <c r="D30" s="18">
        <v>83226</v>
      </c>
      <c r="E30" s="19">
        <v>142000</v>
      </c>
      <c r="F30" s="20">
        <v>142000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142000</v>
      </c>
      <c r="Y30" s="20">
        <v>-142000</v>
      </c>
      <c r="Z30" s="21">
        <v>-100</v>
      </c>
      <c r="AA30" s="22">
        <v>142000</v>
      </c>
    </row>
    <row r="31" spans="1:27" ht="13.5">
      <c r="A31" s="23" t="s">
        <v>56</v>
      </c>
      <c r="B31" s="17"/>
      <c r="C31" s="18">
        <v>284575</v>
      </c>
      <c r="D31" s="18">
        <v>284575</v>
      </c>
      <c r="E31" s="19"/>
      <c r="F31" s="20"/>
      <c r="G31" s="20">
        <v>-151</v>
      </c>
      <c r="H31" s="20">
        <v>270</v>
      </c>
      <c r="I31" s="20">
        <v>461</v>
      </c>
      <c r="J31" s="20">
        <v>461</v>
      </c>
      <c r="K31" s="20">
        <v>-311</v>
      </c>
      <c r="L31" s="20">
        <v>415</v>
      </c>
      <c r="M31" s="20">
        <v>-595</v>
      </c>
      <c r="N31" s="20">
        <v>-595</v>
      </c>
      <c r="O31" s="20">
        <v>346</v>
      </c>
      <c r="P31" s="20">
        <v>-520</v>
      </c>
      <c r="Q31" s="20">
        <v>429</v>
      </c>
      <c r="R31" s="20">
        <v>429</v>
      </c>
      <c r="S31" s="20">
        <v>136</v>
      </c>
      <c r="T31" s="20">
        <v>822</v>
      </c>
      <c r="U31" s="20">
        <v>-151</v>
      </c>
      <c r="V31" s="20">
        <v>-151</v>
      </c>
      <c r="W31" s="20">
        <v>-151</v>
      </c>
      <c r="X31" s="20"/>
      <c r="Y31" s="20">
        <v>-151</v>
      </c>
      <c r="Z31" s="21"/>
      <c r="AA31" s="22"/>
    </row>
    <row r="32" spans="1:27" ht="13.5">
      <c r="A32" s="23" t="s">
        <v>57</v>
      </c>
      <c r="B32" s="17"/>
      <c r="C32" s="18">
        <v>7784656</v>
      </c>
      <c r="D32" s="18">
        <v>7784656</v>
      </c>
      <c r="E32" s="19">
        <v>5238000</v>
      </c>
      <c r="F32" s="20">
        <v>5238000</v>
      </c>
      <c r="G32" s="20">
        <v>-2601965</v>
      </c>
      <c r="H32" s="20">
        <v>-3721309</v>
      </c>
      <c r="I32" s="20">
        <v>908729</v>
      </c>
      <c r="J32" s="20">
        <v>908729</v>
      </c>
      <c r="K32" s="20">
        <v>-244098</v>
      </c>
      <c r="L32" s="20">
        <v>6734926</v>
      </c>
      <c r="M32" s="20">
        <v>-5830454</v>
      </c>
      <c r="N32" s="20">
        <v>-5830454</v>
      </c>
      <c r="O32" s="20">
        <v>1453293</v>
      </c>
      <c r="P32" s="20">
        <v>-257576</v>
      </c>
      <c r="Q32" s="20">
        <v>649201</v>
      </c>
      <c r="R32" s="20">
        <v>649201</v>
      </c>
      <c r="S32" s="20">
        <v>56927</v>
      </c>
      <c r="T32" s="20">
        <v>-434199</v>
      </c>
      <c r="U32" s="20">
        <v>5092312</v>
      </c>
      <c r="V32" s="20">
        <v>5092312</v>
      </c>
      <c r="W32" s="20">
        <v>5092312</v>
      </c>
      <c r="X32" s="20">
        <v>5238000</v>
      </c>
      <c r="Y32" s="20">
        <v>-145688</v>
      </c>
      <c r="Z32" s="21">
        <v>-2.78</v>
      </c>
      <c r="AA32" s="22">
        <v>5238000</v>
      </c>
    </row>
    <row r="33" spans="1:27" ht="13.5">
      <c r="A33" s="23" t="s">
        <v>58</v>
      </c>
      <c r="B33" s="17"/>
      <c r="C33" s="18">
        <v>1885111</v>
      </c>
      <c r="D33" s="18">
        <v>1885111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10037568</v>
      </c>
      <c r="D34" s="29">
        <f>SUM(D29:D33)</f>
        <v>10037568</v>
      </c>
      <c r="E34" s="30">
        <f t="shared" si="3"/>
        <v>5380000</v>
      </c>
      <c r="F34" s="31">
        <f t="shared" si="3"/>
        <v>5380000</v>
      </c>
      <c r="G34" s="31">
        <f t="shared" si="3"/>
        <v>-2602116</v>
      </c>
      <c r="H34" s="31">
        <f t="shared" si="3"/>
        <v>-3721039</v>
      </c>
      <c r="I34" s="31">
        <f t="shared" si="3"/>
        <v>909190</v>
      </c>
      <c r="J34" s="31">
        <f t="shared" si="3"/>
        <v>909190</v>
      </c>
      <c r="K34" s="31">
        <f t="shared" si="3"/>
        <v>-244409</v>
      </c>
      <c r="L34" s="31">
        <f t="shared" si="3"/>
        <v>6735341</v>
      </c>
      <c r="M34" s="31">
        <f t="shared" si="3"/>
        <v>-5831049</v>
      </c>
      <c r="N34" s="31">
        <f t="shared" si="3"/>
        <v>-5831049</v>
      </c>
      <c r="O34" s="31">
        <f t="shared" si="3"/>
        <v>1453639</v>
      </c>
      <c r="P34" s="31">
        <f t="shared" si="3"/>
        <v>-258096</v>
      </c>
      <c r="Q34" s="31">
        <f t="shared" si="3"/>
        <v>649630</v>
      </c>
      <c r="R34" s="31">
        <f t="shared" si="3"/>
        <v>649630</v>
      </c>
      <c r="S34" s="31">
        <f t="shared" si="3"/>
        <v>57063</v>
      </c>
      <c r="T34" s="31">
        <f t="shared" si="3"/>
        <v>-433377</v>
      </c>
      <c r="U34" s="31">
        <f t="shared" si="3"/>
        <v>5092161</v>
      </c>
      <c r="V34" s="31">
        <f t="shared" si="3"/>
        <v>5092161</v>
      </c>
      <c r="W34" s="31">
        <f t="shared" si="3"/>
        <v>5092161</v>
      </c>
      <c r="X34" s="31">
        <f t="shared" si="3"/>
        <v>5380000</v>
      </c>
      <c r="Y34" s="31">
        <f t="shared" si="3"/>
        <v>-287839</v>
      </c>
      <c r="Z34" s="32">
        <f>+IF(X34&lt;&gt;0,+(Y34/X34)*100,0)</f>
        <v>-5.3501672862453535</v>
      </c>
      <c r="AA34" s="33">
        <f>SUM(AA29:AA33)</f>
        <v>5380000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2170439</v>
      </c>
      <c r="D37" s="18">
        <v>2170439</v>
      </c>
      <c r="E37" s="19">
        <v>2808000</v>
      </c>
      <c r="F37" s="20">
        <v>2808000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2808000</v>
      </c>
      <c r="Y37" s="20">
        <v>-2808000</v>
      </c>
      <c r="Z37" s="21">
        <v>-100</v>
      </c>
      <c r="AA37" s="22">
        <v>2808000</v>
      </c>
    </row>
    <row r="38" spans="1:27" ht="13.5">
      <c r="A38" s="23" t="s">
        <v>58</v>
      </c>
      <c r="B38" s="17"/>
      <c r="C38" s="18">
        <v>3823000</v>
      </c>
      <c r="D38" s="18">
        <v>3823000</v>
      </c>
      <c r="E38" s="19">
        <v>3336000</v>
      </c>
      <c r="F38" s="20">
        <v>3336000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3336000</v>
      </c>
      <c r="Y38" s="20">
        <v>-3336000</v>
      </c>
      <c r="Z38" s="21">
        <v>-100</v>
      </c>
      <c r="AA38" s="22">
        <v>3336000</v>
      </c>
    </row>
    <row r="39" spans="1:27" ht="13.5">
      <c r="A39" s="27" t="s">
        <v>61</v>
      </c>
      <c r="B39" s="35"/>
      <c r="C39" s="29">
        <f aca="true" t="shared" si="4" ref="C39:Y39">SUM(C37:C38)</f>
        <v>5993439</v>
      </c>
      <c r="D39" s="29">
        <f>SUM(D37:D38)</f>
        <v>5993439</v>
      </c>
      <c r="E39" s="36">
        <f t="shared" si="4"/>
        <v>6144000</v>
      </c>
      <c r="F39" s="37">
        <f t="shared" si="4"/>
        <v>6144000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6144000</v>
      </c>
      <c r="Y39" s="37">
        <f t="shared" si="4"/>
        <v>-6144000</v>
      </c>
      <c r="Z39" s="38">
        <f>+IF(X39&lt;&gt;0,+(Y39/X39)*100,0)</f>
        <v>-100</v>
      </c>
      <c r="AA39" s="39">
        <f>SUM(AA37:AA38)</f>
        <v>6144000</v>
      </c>
    </row>
    <row r="40" spans="1:27" ht="13.5">
      <c r="A40" s="27" t="s">
        <v>62</v>
      </c>
      <c r="B40" s="28"/>
      <c r="C40" s="29">
        <f aca="true" t="shared" si="5" ref="C40:Y40">+C34+C39</f>
        <v>16031007</v>
      </c>
      <c r="D40" s="29">
        <f>+D34+D39</f>
        <v>16031007</v>
      </c>
      <c r="E40" s="30">
        <f t="shared" si="5"/>
        <v>11524000</v>
      </c>
      <c r="F40" s="31">
        <f t="shared" si="5"/>
        <v>11524000</v>
      </c>
      <c r="G40" s="31">
        <f t="shared" si="5"/>
        <v>-2602116</v>
      </c>
      <c r="H40" s="31">
        <f t="shared" si="5"/>
        <v>-3721039</v>
      </c>
      <c r="I40" s="31">
        <f t="shared" si="5"/>
        <v>909190</v>
      </c>
      <c r="J40" s="31">
        <f t="shared" si="5"/>
        <v>909190</v>
      </c>
      <c r="K40" s="31">
        <f t="shared" si="5"/>
        <v>-244409</v>
      </c>
      <c r="L40" s="31">
        <f t="shared" si="5"/>
        <v>6735341</v>
      </c>
      <c r="M40" s="31">
        <f t="shared" si="5"/>
        <v>-5831049</v>
      </c>
      <c r="N40" s="31">
        <f t="shared" si="5"/>
        <v>-5831049</v>
      </c>
      <c r="O40" s="31">
        <f t="shared" si="5"/>
        <v>1453639</v>
      </c>
      <c r="P40" s="31">
        <f t="shared" si="5"/>
        <v>-258096</v>
      </c>
      <c r="Q40" s="31">
        <f t="shared" si="5"/>
        <v>649630</v>
      </c>
      <c r="R40" s="31">
        <f t="shared" si="5"/>
        <v>649630</v>
      </c>
      <c r="S40" s="31">
        <f t="shared" si="5"/>
        <v>57063</v>
      </c>
      <c r="T40" s="31">
        <f t="shared" si="5"/>
        <v>-433377</v>
      </c>
      <c r="U40" s="31">
        <f t="shared" si="5"/>
        <v>5092161</v>
      </c>
      <c r="V40" s="31">
        <f t="shared" si="5"/>
        <v>5092161</v>
      </c>
      <c r="W40" s="31">
        <f t="shared" si="5"/>
        <v>5092161</v>
      </c>
      <c r="X40" s="31">
        <f t="shared" si="5"/>
        <v>11524000</v>
      </c>
      <c r="Y40" s="31">
        <f t="shared" si="5"/>
        <v>-6431839</v>
      </c>
      <c r="Z40" s="32">
        <f>+IF(X40&lt;&gt;0,+(Y40/X40)*100,0)</f>
        <v>-55.81255640402638</v>
      </c>
      <c r="AA40" s="33">
        <f>+AA34+AA39</f>
        <v>11524000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172100702</v>
      </c>
      <c r="D42" s="43">
        <f>+D25-D40</f>
        <v>172100702</v>
      </c>
      <c r="E42" s="44">
        <f t="shared" si="6"/>
        <v>141758000</v>
      </c>
      <c r="F42" s="45">
        <f t="shared" si="6"/>
        <v>141758000</v>
      </c>
      <c r="G42" s="45">
        <f t="shared" si="6"/>
        <v>12723406</v>
      </c>
      <c r="H42" s="45">
        <f t="shared" si="6"/>
        <v>4709353</v>
      </c>
      <c r="I42" s="45">
        <f t="shared" si="6"/>
        <v>-3036646</v>
      </c>
      <c r="J42" s="45">
        <f t="shared" si="6"/>
        <v>-3036646</v>
      </c>
      <c r="K42" s="45">
        <f t="shared" si="6"/>
        <v>-3956510</v>
      </c>
      <c r="L42" s="45">
        <f t="shared" si="6"/>
        <v>-1964829</v>
      </c>
      <c r="M42" s="45">
        <f t="shared" si="6"/>
        <v>2839164</v>
      </c>
      <c r="N42" s="45">
        <f t="shared" si="6"/>
        <v>2839164</v>
      </c>
      <c r="O42" s="45">
        <f t="shared" si="6"/>
        <v>-2117416</v>
      </c>
      <c r="P42" s="45">
        <f t="shared" si="6"/>
        <v>-343202</v>
      </c>
      <c r="Q42" s="45">
        <f t="shared" si="6"/>
        <v>2296475</v>
      </c>
      <c r="R42" s="45">
        <f t="shared" si="6"/>
        <v>2296475</v>
      </c>
      <c r="S42" s="45">
        <f t="shared" si="6"/>
        <v>-1458884</v>
      </c>
      <c r="T42" s="45">
        <f t="shared" si="6"/>
        <v>-1885242</v>
      </c>
      <c r="U42" s="45">
        <f t="shared" si="6"/>
        <v>12685477</v>
      </c>
      <c r="V42" s="45">
        <f t="shared" si="6"/>
        <v>12685477</v>
      </c>
      <c r="W42" s="45">
        <f t="shared" si="6"/>
        <v>12685477</v>
      </c>
      <c r="X42" s="45">
        <f t="shared" si="6"/>
        <v>141758000</v>
      </c>
      <c r="Y42" s="45">
        <f t="shared" si="6"/>
        <v>-129072523</v>
      </c>
      <c r="Z42" s="46">
        <f>+IF(X42&lt;&gt;0,+(Y42/X42)*100,0)</f>
        <v>-91.05131491697117</v>
      </c>
      <c r="AA42" s="47">
        <f>+AA25-AA40</f>
        <v>141758000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172100702</v>
      </c>
      <c r="D45" s="18">
        <v>172100702</v>
      </c>
      <c r="E45" s="19">
        <v>141758000</v>
      </c>
      <c r="F45" s="20">
        <v>141758000</v>
      </c>
      <c r="G45" s="20">
        <v>12723406</v>
      </c>
      <c r="H45" s="20">
        <v>4709353</v>
      </c>
      <c r="I45" s="20">
        <v>-3036646</v>
      </c>
      <c r="J45" s="20">
        <v>-3036646</v>
      </c>
      <c r="K45" s="20">
        <v>-3956510</v>
      </c>
      <c r="L45" s="20">
        <v>-1964829</v>
      </c>
      <c r="M45" s="20">
        <v>2839164</v>
      </c>
      <c r="N45" s="20">
        <v>2839164</v>
      </c>
      <c r="O45" s="20">
        <v>-2117416</v>
      </c>
      <c r="P45" s="20">
        <v>-343202</v>
      </c>
      <c r="Q45" s="20">
        <v>2296475</v>
      </c>
      <c r="R45" s="20">
        <v>2296475</v>
      </c>
      <c r="S45" s="20">
        <v>-1458884</v>
      </c>
      <c r="T45" s="20">
        <v>-1885242</v>
      </c>
      <c r="U45" s="20">
        <v>12685477</v>
      </c>
      <c r="V45" s="20">
        <v>12685477</v>
      </c>
      <c r="W45" s="20">
        <v>12685477</v>
      </c>
      <c r="X45" s="20">
        <v>141758000</v>
      </c>
      <c r="Y45" s="20">
        <v>-129072523</v>
      </c>
      <c r="Z45" s="48">
        <v>-91.05</v>
      </c>
      <c r="AA45" s="22">
        <v>141758000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172100702</v>
      </c>
      <c r="D48" s="51">
        <f>SUM(D45:D47)</f>
        <v>172100702</v>
      </c>
      <c r="E48" s="52">
        <f t="shared" si="7"/>
        <v>141758000</v>
      </c>
      <c r="F48" s="53">
        <f t="shared" si="7"/>
        <v>141758000</v>
      </c>
      <c r="G48" s="53">
        <f t="shared" si="7"/>
        <v>12723406</v>
      </c>
      <c r="H48" s="53">
        <f t="shared" si="7"/>
        <v>4709353</v>
      </c>
      <c r="I48" s="53">
        <f t="shared" si="7"/>
        <v>-3036646</v>
      </c>
      <c r="J48" s="53">
        <f t="shared" si="7"/>
        <v>-3036646</v>
      </c>
      <c r="K48" s="53">
        <f t="shared" si="7"/>
        <v>-3956510</v>
      </c>
      <c r="L48" s="53">
        <f t="shared" si="7"/>
        <v>-1964829</v>
      </c>
      <c r="M48" s="53">
        <f t="shared" si="7"/>
        <v>2839164</v>
      </c>
      <c r="N48" s="53">
        <f t="shared" si="7"/>
        <v>2839164</v>
      </c>
      <c r="O48" s="53">
        <f t="shared" si="7"/>
        <v>-2117416</v>
      </c>
      <c r="P48" s="53">
        <f t="shared" si="7"/>
        <v>-343202</v>
      </c>
      <c r="Q48" s="53">
        <f t="shared" si="7"/>
        <v>2296475</v>
      </c>
      <c r="R48" s="53">
        <f t="shared" si="7"/>
        <v>2296475</v>
      </c>
      <c r="S48" s="53">
        <f t="shared" si="7"/>
        <v>-1458884</v>
      </c>
      <c r="T48" s="53">
        <f t="shared" si="7"/>
        <v>-1885242</v>
      </c>
      <c r="U48" s="53">
        <f t="shared" si="7"/>
        <v>12685477</v>
      </c>
      <c r="V48" s="53">
        <f t="shared" si="7"/>
        <v>12685477</v>
      </c>
      <c r="W48" s="53">
        <f t="shared" si="7"/>
        <v>12685477</v>
      </c>
      <c r="X48" s="53">
        <f t="shared" si="7"/>
        <v>141758000</v>
      </c>
      <c r="Y48" s="53">
        <f t="shared" si="7"/>
        <v>-129072523</v>
      </c>
      <c r="Z48" s="54">
        <f>+IF(X48&lt;&gt;0,+(Y48/X48)*100,0)</f>
        <v>-91.05131491697117</v>
      </c>
      <c r="AA48" s="55">
        <f>SUM(AA45:AA47)</f>
        <v>141758000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1127272</v>
      </c>
      <c r="D6" s="18">
        <v>1127272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9800000</v>
      </c>
      <c r="F7" s="20">
        <v>9800000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9800000</v>
      </c>
      <c r="Y7" s="20">
        <v>-9800000</v>
      </c>
      <c r="Z7" s="21">
        <v>-100</v>
      </c>
      <c r="AA7" s="22">
        <v>9800000</v>
      </c>
    </row>
    <row r="8" spans="1:27" ht="13.5">
      <c r="A8" s="23" t="s">
        <v>35</v>
      </c>
      <c r="B8" s="17"/>
      <c r="C8" s="18">
        <v>6689698</v>
      </c>
      <c r="D8" s="18">
        <v>6689698</v>
      </c>
      <c r="E8" s="19">
        <v>24112000</v>
      </c>
      <c r="F8" s="20">
        <v>24112000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24112000</v>
      </c>
      <c r="Y8" s="20">
        <v>-24112000</v>
      </c>
      <c r="Z8" s="21">
        <v>-100</v>
      </c>
      <c r="AA8" s="22">
        <v>24112000</v>
      </c>
    </row>
    <row r="9" spans="1:27" ht="13.5">
      <c r="A9" s="23" t="s">
        <v>36</v>
      </c>
      <c r="B9" s="17"/>
      <c r="C9" s="18">
        <v>4313454</v>
      </c>
      <c r="D9" s="18">
        <v>4313454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505383</v>
      </c>
      <c r="D11" s="18">
        <v>505383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12635807</v>
      </c>
      <c r="D12" s="29">
        <f>SUM(D6:D11)</f>
        <v>12635807</v>
      </c>
      <c r="E12" s="30">
        <f t="shared" si="0"/>
        <v>33912000</v>
      </c>
      <c r="F12" s="31">
        <f t="shared" si="0"/>
        <v>33912000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33912000</v>
      </c>
      <c r="Y12" s="31">
        <f t="shared" si="0"/>
        <v>-33912000</v>
      </c>
      <c r="Z12" s="32">
        <f>+IF(X12&lt;&gt;0,+(Y12/X12)*100,0)</f>
        <v>-100</v>
      </c>
      <c r="AA12" s="33">
        <f>SUM(AA6:AA11)</f>
        <v>33912000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5425980</v>
      </c>
      <c r="D17" s="18">
        <v>5425980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165593147</v>
      </c>
      <c r="D19" s="18">
        <v>165593147</v>
      </c>
      <c r="E19" s="19">
        <v>101597000</v>
      </c>
      <c r="F19" s="20">
        <v>101597000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101597000</v>
      </c>
      <c r="Y19" s="20">
        <v>-101597000</v>
      </c>
      <c r="Z19" s="21">
        <v>-100</v>
      </c>
      <c r="AA19" s="22">
        <v>101597000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22350</v>
      </c>
      <c r="D22" s="18">
        <v>22350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171041477</v>
      </c>
      <c r="D24" s="29">
        <f>SUM(D15:D23)</f>
        <v>171041477</v>
      </c>
      <c r="E24" s="36">
        <f t="shared" si="1"/>
        <v>101597000</v>
      </c>
      <c r="F24" s="37">
        <f t="shared" si="1"/>
        <v>101597000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101597000</v>
      </c>
      <c r="Y24" s="37">
        <f t="shared" si="1"/>
        <v>-101597000</v>
      </c>
      <c r="Z24" s="38">
        <f>+IF(X24&lt;&gt;0,+(Y24/X24)*100,0)</f>
        <v>-100</v>
      </c>
      <c r="AA24" s="39">
        <f>SUM(AA15:AA23)</f>
        <v>101597000</v>
      </c>
    </row>
    <row r="25" spans="1:27" ht="13.5">
      <c r="A25" s="27" t="s">
        <v>51</v>
      </c>
      <c r="B25" s="28"/>
      <c r="C25" s="29">
        <f aca="true" t="shared" si="2" ref="C25:Y25">+C12+C24</f>
        <v>183677284</v>
      </c>
      <c r="D25" s="29">
        <f>+D12+D24</f>
        <v>183677284</v>
      </c>
      <c r="E25" s="30">
        <f t="shared" si="2"/>
        <v>135509000</v>
      </c>
      <c r="F25" s="31">
        <f t="shared" si="2"/>
        <v>135509000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135509000</v>
      </c>
      <c r="Y25" s="31">
        <f t="shared" si="2"/>
        <v>-135509000</v>
      </c>
      <c r="Z25" s="32">
        <f>+IF(X25&lt;&gt;0,+(Y25/X25)*100,0)</f>
        <v>-100</v>
      </c>
      <c r="AA25" s="33">
        <f>+AA12+AA24</f>
        <v>135509000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1163819</v>
      </c>
      <c r="D30" s="18">
        <v>1163819</v>
      </c>
      <c r="E30" s="19">
        <v>1284000</v>
      </c>
      <c r="F30" s="20">
        <v>1284000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1284000</v>
      </c>
      <c r="Y30" s="20">
        <v>-1284000</v>
      </c>
      <c r="Z30" s="21">
        <v>-100</v>
      </c>
      <c r="AA30" s="22">
        <v>1284000</v>
      </c>
    </row>
    <row r="31" spans="1:27" ht="13.5">
      <c r="A31" s="23" t="s">
        <v>56</v>
      </c>
      <c r="B31" s="17"/>
      <c r="C31" s="18">
        <v>326382</v>
      </c>
      <c r="D31" s="18">
        <v>326382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10810254</v>
      </c>
      <c r="D32" s="18">
        <v>10810254</v>
      </c>
      <c r="E32" s="19">
        <v>5715000</v>
      </c>
      <c r="F32" s="20">
        <v>5715000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5715000</v>
      </c>
      <c r="Y32" s="20">
        <v>-5715000</v>
      </c>
      <c r="Z32" s="21">
        <v>-100</v>
      </c>
      <c r="AA32" s="22">
        <v>5715000</v>
      </c>
    </row>
    <row r="33" spans="1:27" ht="13.5">
      <c r="A33" s="23" t="s">
        <v>58</v>
      </c>
      <c r="B33" s="17"/>
      <c r="C33" s="18">
        <v>1415827</v>
      </c>
      <c r="D33" s="18">
        <v>1415827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13716282</v>
      </c>
      <c r="D34" s="29">
        <f>SUM(D29:D33)</f>
        <v>13716282</v>
      </c>
      <c r="E34" s="30">
        <f t="shared" si="3"/>
        <v>6999000</v>
      </c>
      <c r="F34" s="31">
        <f t="shared" si="3"/>
        <v>6999000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6999000</v>
      </c>
      <c r="Y34" s="31">
        <f t="shared" si="3"/>
        <v>-6999000</v>
      </c>
      <c r="Z34" s="32">
        <f>+IF(X34&lt;&gt;0,+(Y34/X34)*100,0)</f>
        <v>-100</v>
      </c>
      <c r="AA34" s="33">
        <f>SUM(AA29:AA33)</f>
        <v>6999000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1870511</v>
      </c>
      <c r="D37" s="18">
        <v>1870511</v>
      </c>
      <c r="E37" s="19">
        <v>3644000</v>
      </c>
      <c r="F37" s="20">
        <v>3644000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3644000</v>
      </c>
      <c r="Y37" s="20">
        <v>-3644000</v>
      </c>
      <c r="Z37" s="21">
        <v>-100</v>
      </c>
      <c r="AA37" s="22">
        <v>3644000</v>
      </c>
    </row>
    <row r="38" spans="1:27" ht="13.5">
      <c r="A38" s="23" t="s">
        <v>58</v>
      </c>
      <c r="B38" s="17"/>
      <c r="C38" s="18">
        <v>3117614</v>
      </c>
      <c r="D38" s="18">
        <v>3117614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4988125</v>
      </c>
      <c r="D39" s="29">
        <f>SUM(D37:D38)</f>
        <v>4988125</v>
      </c>
      <c r="E39" s="36">
        <f t="shared" si="4"/>
        <v>3644000</v>
      </c>
      <c r="F39" s="37">
        <f t="shared" si="4"/>
        <v>3644000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3644000</v>
      </c>
      <c r="Y39" s="37">
        <f t="shared" si="4"/>
        <v>-3644000</v>
      </c>
      <c r="Z39" s="38">
        <f>+IF(X39&lt;&gt;0,+(Y39/X39)*100,0)</f>
        <v>-100</v>
      </c>
      <c r="AA39" s="39">
        <f>SUM(AA37:AA38)</f>
        <v>3644000</v>
      </c>
    </row>
    <row r="40" spans="1:27" ht="13.5">
      <c r="A40" s="27" t="s">
        <v>62</v>
      </c>
      <c r="B40" s="28"/>
      <c r="C40" s="29">
        <f aca="true" t="shared" si="5" ref="C40:Y40">+C34+C39</f>
        <v>18704407</v>
      </c>
      <c r="D40" s="29">
        <f>+D34+D39</f>
        <v>18704407</v>
      </c>
      <c r="E40" s="30">
        <f t="shared" si="5"/>
        <v>10643000</v>
      </c>
      <c r="F40" s="31">
        <f t="shared" si="5"/>
        <v>10643000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10643000</v>
      </c>
      <c r="Y40" s="31">
        <f t="shared" si="5"/>
        <v>-10643000</v>
      </c>
      <c r="Z40" s="32">
        <f>+IF(X40&lt;&gt;0,+(Y40/X40)*100,0)</f>
        <v>-100</v>
      </c>
      <c r="AA40" s="33">
        <f>+AA34+AA39</f>
        <v>10643000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164972877</v>
      </c>
      <c r="D42" s="43">
        <f>+D25-D40</f>
        <v>164972877</v>
      </c>
      <c r="E42" s="44">
        <f t="shared" si="6"/>
        <v>124866000</v>
      </c>
      <c r="F42" s="45">
        <f t="shared" si="6"/>
        <v>124866000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124866000</v>
      </c>
      <c r="Y42" s="45">
        <f t="shared" si="6"/>
        <v>-124866000</v>
      </c>
      <c r="Z42" s="46">
        <f>+IF(X42&lt;&gt;0,+(Y42/X42)*100,0)</f>
        <v>-100</v>
      </c>
      <c r="AA42" s="47">
        <f>+AA25-AA40</f>
        <v>124866000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164972877</v>
      </c>
      <c r="D45" s="18">
        <v>164972877</v>
      </c>
      <c r="E45" s="19">
        <v>124866000</v>
      </c>
      <c r="F45" s="20">
        <v>124866000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124866000</v>
      </c>
      <c r="Y45" s="20">
        <v>-124866000</v>
      </c>
      <c r="Z45" s="48">
        <v>-100</v>
      </c>
      <c r="AA45" s="22">
        <v>124866000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164972877</v>
      </c>
      <c r="D48" s="51">
        <f>SUM(D45:D47)</f>
        <v>164972877</v>
      </c>
      <c r="E48" s="52">
        <f t="shared" si="7"/>
        <v>124866000</v>
      </c>
      <c r="F48" s="53">
        <f t="shared" si="7"/>
        <v>124866000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124866000</v>
      </c>
      <c r="Y48" s="53">
        <f t="shared" si="7"/>
        <v>-124866000</v>
      </c>
      <c r="Z48" s="54">
        <f>+IF(X48&lt;&gt;0,+(Y48/X48)*100,0)</f>
        <v>-100</v>
      </c>
      <c r="AA48" s="55">
        <f>SUM(AA45:AA47)</f>
        <v>124866000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7820213</v>
      </c>
      <c r="D6" s="18">
        <v>7820213</v>
      </c>
      <c r="E6" s="19">
        <v>2100000</v>
      </c>
      <c r="F6" s="20">
        <v>1572370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1572370</v>
      </c>
      <c r="Y6" s="20">
        <v>-1572370</v>
      </c>
      <c r="Z6" s="21">
        <v>-100</v>
      </c>
      <c r="AA6" s="22">
        <v>1572370</v>
      </c>
    </row>
    <row r="7" spans="1:27" ht="13.5">
      <c r="A7" s="23" t="s">
        <v>34</v>
      </c>
      <c r="B7" s="17"/>
      <c r="C7" s="18"/>
      <c r="D7" s="18"/>
      <c r="E7" s="19">
        <v>200000</v>
      </c>
      <c r="F7" s="20">
        <v>200000</v>
      </c>
      <c r="G7" s="20">
        <v>10287574</v>
      </c>
      <c r="H7" s="20">
        <v>9190225</v>
      </c>
      <c r="I7" s="20">
        <v>7751744</v>
      </c>
      <c r="J7" s="20">
        <v>7751744</v>
      </c>
      <c r="K7" s="20">
        <v>6603674</v>
      </c>
      <c r="L7" s="20">
        <v>5741057</v>
      </c>
      <c r="M7" s="20">
        <v>3295805</v>
      </c>
      <c r="N7" s="20">
        <v>3295805</v>
      </c>
      <c r="O7" s="20">
        <v>2468994</v>
      </c>
      <c r="P7" s="20">
        <v>2664566</v>
      </c>
      <c r="Q7" s="20">
        <v>7092776</v>
      </c>
      <c r="R7" s="20">
        <v>7092776</v>
      </c>
      <c r="S7" s="20">
        <v>3755860</v>
      </c>
      <c r="T7" s="20">
        <v>2120716</v>
      </c>
      <c r="U7" s="20">
        <v>785786</v>
      </c>
      <c r="V7" s="20">
        <v>785786</v>
      </c>
      <c r="W7" s="20">
        <v>785786</v>
      </c>
      <c r="X7" s="20">
        <v>200000</v>
      </c>
      <c r="Y7" s="20">
        <v>585786</v>
      </c>
      <c r="Z7" s="21">
        <v>292.89</v>
      </c>
      <c r="AA7" s="22">
        <v>200000</v>
      </c>
    </row>
    <row r="8" spans="1:27" ht="13.5">
      <c r="A8" s="23" t="s">
        <v>35</v>
      </c>
      <c r="B8" s="17"/>
      <c r="C8" s="18">
        <v>3633702</v>
      </c>
      <c r="D8" s="18">
        <v>3633702</v>
      </c>
      <c r="E8" s="19">
        <v>7679486</v>
      </c>
      <c r="F8" s="20">
        <v>531365</v>
      </c>
      <c r="G8" s="20">
        <v>11196927</v>
      </c>
      <c r="H8" s="20">
        <v>5917175</v>
      </c>
      <c r="I8" s="20">
        <v>6181210</v>
      </c>
      <c r="J8" s="20">
        <v>6181210</v>
      </c>
      <c r="K8" s="20">
        <v>6415550</v>
      </c>
      <c r="L8" s="20">
        <v>3457542</v>
      </c>
      <c r="M8" s="20">
        <v>4110822</v>
      </c>
      <c r="N8" s="20">
        <v>4110822</v>
      </c>
      <c r="O8" s="20">
        <v>4382108</v>
      </c>
      <c r="P8" s="20">
        <v>4920617</v>
      </c>
      <c r="Q8" s="20">
        <v>5322311</v>
      </c>
      <c r="R8" s="20">
        <v>5322311</v>
      </c>
      <c r="S8" s="20">
        <v>5454345</v>
      </c>
      <c r="T8" s="20">
        <v>5891316</v>
      </c>
      <c r="U8" s="20">
        <v>6330274</v>
      </c>
      <c r="V8" s="20">
        <v>6330274</v>
      </c>
      <c r="W8" s="20">
        <v>6330274</v>
      </c>
      <c r="X8" s="20">
        <v>531365</v>
      </c>
      <c r="Y8" s="20">
        <v>5798909</v>
      </c>
      <c r="Z8" s="21">
        <v>1091.32</v>
      </c>
      <c r="AA8" s="22">
        <v>531365</v>
      </c>
    </row>
    <row r="9" spans="1:27" ht="13.5">
      <c r="A9" s="23" t="s">
        <v>36</v>
      </c>
      <c r="B9" s="17"/>
      <c r="C9" s="18">
        <v>1786686</v>
      </c>
      <c r="D9" s="18">
        <v>1786686</v>
      </c>
      <c r="E9" s="19">
        <v>557121</v>
      </c>
      <c r="F9" s="20">
        <v>1602459</v>
      </c>
      <c r="G9" s="20">
        <v>556249</v>
      </c>
      <c r="H9" s="20">
        <v>923888</v>
      </c>
      <c r="I9" s="20">
        <v>924909</v>
      </c>
      <c r="J9" s="20">
        <v>924909</v>
      </c>
      <c r="K9" s="20">
        <v>730927</v>
      </c>
      <c r="L9" s="20">
        <v>1033710</v>
      </c>
      <c r="M9" s="20">
        <v>6912772</v>
      </c>
      <c r="N9" s="20">
        <v>6912772</v>
      </c>
      <c r="O9" s="20">
        <v>6941578</v>
      </c>
      <c r="P9" s="20">
        <v>4709341</v>
      </c>
      <c r="Q9" s="20">
        <v>4084010</v>
      </c>
      <c r="R9" s="20">
        <v>4084010</v>
      </c>
      <c r="S9" s="20">
        <v>3544514</v>
      </c>
      <c r="T9" s="20">
        <v>3556545</v>
      </c>
      <c r="U9" s="20">
        <v>5004808</v>
      </c>
      <c r="V9" s="20">
        <v>5004808</v>
      </c>
      <c r="W9" s="20">
        <v>5004808</v>
      </c>
      <c r="X9" s="20">
        <v>1602459</v>
      </c>
      <c r="Y9" s="20">
        <v>3402349</v>
      </c>
      <c r="Z9" s="21">
        <v>212.32</v>
      </c>
      <c r="AA9" s="22">
        <v>1602459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1614049</v>
      </c>
      <c r="D11" s="18">
        <v>1614049</v>
      </c>
      <c r="E11" s="19">
        <v>1941663</v>
      </c>
      <c r="F11" s="20">
        <v>1709278</v>
      </c>
      <c r="G11" s="20">
        <v>1833487</v>
      </c>
      <c r="H11" s="20">
        <v>1334949</v>
      </c>
      <c r="I11" s="20">
        <v>1334949</v>
      </c>
      <c r="J11" s="20">
        <v>1334949</v>
      </c>
      <c r="K11" s="20">
        <v>1334949</v>
      </c>
      <c r="L11" s="20">
        <v>1614049</v>
      </c>
      <c r="M11" s="20">
        <v>1614049</v>
      </c>
      <c r="N11" s="20">
        <v>1614049</v>
      </c>
      <c r="O11" s="20">
        <v>1614049</v>
      </c>
      <c r="P11" s="20">
        <v>1614049</v>
      </c>
      <c r="Q11" s="20">
        <v>1614049</v>
      </c>
      <c r="R11" s="20">
        <v>1614049</v>
      </c>
      <c r="S11" s="20">
        <v>1614049</v>
      </c>
      <c r="T11" s="20">
        <v>1614049</v>
      </c>
      <c r="U11" s="20">
        <v>1614049</v>
      </c>
      <c r="V11" s="20">
        <v>1614049</v>
      </c>
      <c r="W11" s="20">
        <v>1614049</v>
      </c>
      <c r="X11" s="20">
        <v>1709278</v>
      </c>
      <c r="Y11" s="20">
        <v>-95229</v>
      </c>
      <c r="Z11" s="21">
        <v>-5.57</v>
      </c>
      <c r="AA11" s="22">
        <v>1709278</v>
      </c>
    </row>
    <row r="12" spans="1:27" ht="13.5">
      <c r="A12" s="27" t="s">
        <v>39</v>
      </c>
      <c r="B12" s="28"/>
      <c r="C12" s="29">
        <f aca="true" t="shared" si="0" ref="C12:Y12">SUM(C6:C11)</f>
        <v>14854650</v>
      </c>
      <c r="D12" s="29">
        <f>SUM(D6:D11)</f>
        <v>14854650</v>
      </c>
      <c r="E12" s="30">
        <f t="shared" si="0"/>
        <v>12478270</v>
      </c>
      <c r="F12" s="31">
        <f t="shared" si="0"/>
        <v>5615472</v>
      </c>
      <c r="G12" s="31">
        <f t="shared" si="0"/>
        <v>23874237</v>
      </c>
      <c r="H12" s="31">
        <f t="shared" si="0"/>
        <v>17366237</v>
      </c>
      <c r="I12" s="31">
        <f t="shared" si="0"/>
        <v>16192812</v>
      </c>
      <c r="J12" s="31">
        <f t="shared" si="0"/>
        <v>16192812</v>
      </c>
      <c r="K12" s="31">
        <f t="shared" si="0"/>
        <v>15085100</v>
      </c>
      <c r="L12" s="31">
        <f t="shared" si="0"/>
        <v>11846358</v>
      </c>
      <c r="M12" s="31">
        <f t="shared" si="0"/>
        <v>15933448</v>
      </c>
      <c r="N12" s="31">
        <f t="shared" si="0"/>
        <v>15933448</v>
      </c>
      <c r="O12" s="31">
        <f t="shared" si="0"/>
        <v>15406729</v>
      </c>
      <c r="P12" s="31">
        <f t="shared" si="0"/>
        <v>13908573</v>
      </c>
      <c r="Q12" s="31">
        <f t="shared" si="0"/>
        <v>18113146</v>
      </c>
      <c r="R12" s="31">
        <f t="shared" si="0"/>
        <v>18113146</v>
      </c>
      <c r="S12" s="31">
        <f t="shared" si="0"/>
        <v>14368768</v>
      </c>
      <c r="T12" s="31">
        <f t="shared" si="0"/>
        <v>13182626</v>
      </c>
      <c r="U12" s="31">
        <f t="shared" si="0"/>
        <v>13734917</v>
      </c>
      <c r="V12" s="31">
        <f t="shared" si="0"/>
        <v>13734917</v>
      </c>
      <c r="W12" s="31">
        <f t="shared" si="0"/>
        <v>13734917</v>
      </c>
      <c r="X12" s="31">
        <f t="shared" si="0"/>
        <v>5615472</v>
      </c>
      <c r="Y12" s="31">
        <f t="shared" si="0"/>
        <v>8119445</v>
      </c>
      <c r="Z12" s="32">
        <f>+IF(X12&lt;&gt;0,+(Y12/X12)*100,0)</f>
        <v>144.59060609686952</v>
      </c>
      <c r="AA12" s="33">
        <f>SUM(AA6:AA11)</f>
        <v>5615472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306230</v>
      </c>
      <c r="D17" s="18">
        <v>306230</v>
      </c>
      <c r="E17" s="19">
        <v>69371</v>
      </c>
      <c r="F17" s="20">
        <v>306230</v>
      </c>
      <c r="G17" s="20"/>
      <c r="H17" s="20"/>
      <c r="I17" s="20">
        <v>306230</v>
      </c>
      <c r="J17" s="20">
        <v>306230</v>
      </c>
      <c r="K17" s="20">
        <v>306230</v>
      </c>
      <c r="L17" s="20">
        <v>306230</v>
      </c>
      <c r="M17" s="20">
        <v>306230</v>
      </c>
      <c r="N17" s="20">
        <v>306230</v>
      </c>
      <c r="O17" s="20">
        <v>306230</v>
      </c>
      <c r="P17" s="20">
        <v>58117</v>
      </c>
      <c r="Q17" s="20">
        <v>58117</v>
      </c>
      <c r="R17" s="20">
        <v>58117</v>
      </c>
      <c r="S17" s="20">
        <v>58117</v>
      </c>
      <c r="T17" s="20">
        <v>58117</v>
      </c>
      <c r="U17" s="20">
        <v>58117</v>
      </c>
      <c r="V17" s="20">
        <v>58117</v>
      </c>
      <c r="W17" s="20">
        <v>58117</v>
      </c>
      <c r="X17" s="20">
        <v>306230</v>
      </c>
      <c r="Y17" s="20">
        <v>-248113</v>
      </c>
      <c r="Z17" s="21">
        <v>-81.02</v>
      </c>
      <c r="AA17" s="22">
        <v>306230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92612023</v>
      </c>
      <c r="D19" s="18">
        <v>92612023</v>
      </c>
      <c r="E19" s="19">
        <v>110532766</v>
      </c>
      <c r="F19" s="20">
        <v>109920462</v>
      </c>
      <c r="G19" s="20">
        <v>74994925</v>
      </c>
      <c r="H19" s="20">
        <v>94584110</v>
      </c>
      <c r="I19" s="20">
        <v>95977360</v>
      </c>
      <c r="J19" s="20">
        <v>95977360</v>
      </c>
      <c r="K19" s="20">
        <v>97492896</v>
      </c>
      <c r="L19" s="20">
        <v>101802190</v>
      </c>
      <c r="M19" s="20">
        <v>101413977</v>
      </c>
      <c r="N19" s="20">
        <v>101413977</v>
      </c>
      <c r="O19" s="20">
        <v>101413977</v>
      </c>
      <c r="P19" s="20">
        <v>103383050</v>
      </c>
      <c r="Q19" s="20">
        <v>103476859</v>
      </c>
      <c r="R19" s="20">
        <v>103476859</v>
      </c>
      <c r="S19" s="20">
        <v>105060615</v>
      </c>
      <c r="T19" s="20">
        <v>106108751</v>
      </c>
      <c r="U19" s="20">
        <v>106998242</v>
      </c>
      <c r="V19" s="20">
        <v>106998242</v>
      </c>
      <c r="W19" s="20">
        <v>106998242</v>
      </c>
      <c r="X19" s="20">
        <v>109920462</v>
      </c>
      <c r="Y19" s="20">
        <v>-2922220</v>
      </c>
      <c r="Z19" s="21">
        <v>-2.66</v>
      </c>
      <c r="AA19" s="22">
        <v>109920462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225327</v>
      </c>
      <c r="D22" s="18">
        <v>225327</v>
      </c>
      <c r="E22" s="19">
        <v>156077</v>
      </c>
      <c r="F22" s="20">
        <v>225327</v>
      </c>
      <c r="G22" s="20">
        <v>223080</v>
      </c>
      <c r="H22" s="20">
        <v>225327</v>
      </c>
      <c r="I22" s="20">
        <v>225327</v>
      </c>
      <c r="J22" s="20">
        <v>225327</v>
      </c>
      <c r="K22" s="20">
        <v>225327</v>
      </c>
      <c r="L22" s="20">
        <v>225327</v>
      </c>
      <c r="M22" s="20">
        <v>225327</v>
      </c>
      <c r="N22" s="20">
        <v>225327</v>
      </c>
      <c r="O22" s="20">
        <v>225327</v>
      </c>
      <c r="P22" s="20">
        <v>189515</v>
      </c>
      <c r="Q22" s="20">
        <v>189515</v>
      </c>
      <c r="R22" s="20">
        <v>189515</v>
      </c>
      <c r="S22" s="20">
        <v>189515</v>
      </c>
      <c r="T22" s="20">
        <v>189515</v>
      </c>
      <c r="U22" s="20">
        <v>189515</v>
      </c>
      <c r="V22" s="20">
        <v>189515</v>
      </c>
      <c r="W22" s="20">
        <v>189515</v>
      </c>
      <c r="X22" s="20">
        <v>225327</v>
      </c>
      <c r="Y22" s="20">
        <v>-35812</v>
      </c>
      <c r="Z22" s="21">
        <v>-15.89</v>
      </c>
      <c r="AA22" s="22">
        <v>225327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93143580</v>
      </c>
      <c r="D24" s="29">
        <f>SUM(D15:D23)</f>
        <v>93143580</v>
      </c>
      <c r="E24" s="36">
        <f t="shared" si="1"/>
        <v>110758214</v>
      </c>
      <c r="F24" s="37">
        <f t="shared" si="1"/>
        <v>110452019</v>
      </c>
      <c r="G24" s="37">
        <f t="shared" si="1"/>
        <v>75218005</v>
      </c>
      <c r="H24" s="37">
        <f t="shared" si="1"/>
        <v>94809437</v>
      </c>
      <c r="I24" s="37">
        <f t="shared" si="1"/>
        <v>96508917</v>
      </c>
      <c r="J24" s="37">
        <f t="shared" si="1"/>
        <v>96508917</v>
      </c>
      <c r="K24" s="37">
        <f t="shared" si="1"/>
        <v>98024453</v>
      </c>
      <c r="L24" s="37">
        <f t="shared" si="1"/>
        <v>102333747</v>
      </c>
      <c r="M24" s="37">
        <f t="shared" si="1"/>
        <v>101945534</v>
      </c>
      <c r="N24" s="37">
        <f t="shared" si="1"/>
        <v>101945534</v>
      </c>
      <c r="O24" s="37">
        <f t="shared" si="1"/>
        <v>101945534</v>
      </c>
      <c r="P24" s="37">
        <f t="shared" si="1"/>
        <v>103630682</v>
      </c>
      <c r="Q24" s="37">
        <f t="shared" si="1"/>
        <v>103724491</v>
      </c>
      <c r="R24" s="37">
        <f t="shared" si="1"/>
        <v>103724491</v>
      </c>
      <c r="S24" s="37">
        <f t="shared" si="1"/>
        <v>105308247</v>
      </c>
      <c r="T24" s="37">
        <f t="shared" si="1"/>
        <v>106356383</v>
      </c>
      <c r="U24" s="37">
        <f t="shared" si="1"/>
        <v>107245874</v>
      </c>
      <c r="V24" s="37">
        <f t="shared" si="1"/>
        <v>107245874</v>
      </c>
      <c r="W24" s="37">
        <f t="shared" si="1"/>
        <v>107245874</v>
      </c>
      <c r="X24" s="37">
        <f t="shared" si="1"/>
        <v>110452019</v>
      </c>
      <c r="Y24" s="37">
        <f t="shared" si="1"/>
        <v>-3206145</v>
      </c>
      <c r="Z24" s="38">
        <f>+IF(X24&lt;&gt;0,+(Y24/X24)*100,0)</f>
        <v>-2.9027491113584802</v>
      </c>
      <c r="AA24" s="39">
        <f>SUM(AA15:AA23)</f>
        <v>110452019</v>
      </c>
    </row>
    <row r="25" spans="1:27" ht="13.5">
      <c r="A25" s="27" t="s">
        <v>51</v>
      </c>
      <c r="B25" s="28"/>
      <c r="C25" s="29">
        <f aca="true" t="shared" si="2" ref="C25:Y25">+C12+C24</f>
        <v>107998230</v>
      </c>
      <c r="D25" s="29">
        <f>+D12+D24</f>
        <v>107998230</v>
      </c>
      <c r="E25" s="30">
        <f t="shared" si="2"/>
        <v>123236484</v>
      </c>
      <c r="F25" s="31">
        <f t="shared" si="2"/>
        <v>116067491</v>
      </c>
      <c r="G25" s="31">
        <f t="shared" si="2"/>
        <v>99092242</v>
      </c>
      <c r="H25" s="31">
        <f t="shared" si="2"/>
        <v>112175674</v>
      </c>
      <c r="I25" s="31">
        <f t="shared" si="2"/>
        <v>112701729</v>
      </c>
      <c r="J25" s="31">
        <f t="shared" si="2"/>
        <v>112701729</v>
      </c>
      <c r="K25" s="31">
        <f t="shared" si="2"/>
        <v>113109553</v>
      </c>
      <c r="L25" s="31">
        <f t="shared" si="2"/>
        <v>114180105</v>
      </c>
      <c r="M25" s="31">
        <f t="shared" si="2"/>
        <v>117878982</v>
      </c>
      <c r="N25" s="31">
        <f t="shared" si="2"/>
        <v>117878982</v>
      </c>
      <c r="O25" s="31">
        <f t="shared" si="2"/>
        <v>117352263</v>
      </c>
      <c r="P25" s="31">
        <f t="shared" si="2"/>
        <v>117539255</v>
      </c>
      <c r="Q25" s="31">
        <f t="shared" si="2"/>
        <v>121837637</v>
      </c>
      <c r="R25" s="31">
        <f t="shared" si="2"/>
        <v>121837637</v>
      </c>
      <c r="S25" s="31">
        <f t="shared" si="2"/>
        <v>119677015</v>
      </c>
      <c r="T25" s="31">
        <f t="shared" si="2"/>
        <v>119539009</v>
      </c>
      <c r="U25" s="31">
        <f t="shared" si="2"/>
        <v>120980791</v>
      </c>
      <c r="V25" s="31">
        <f t="shared" si="2"/>
        <v>120980791</v>
      </c>
      <c r="W25" s="31">
        <f t="shared" si="2"/>
        <v>120980791</v>
      </c>
      <c r="X25" s="31">
        <f t="shared" si="2"/>
        <v>116067491</v>
      </c>
      <c r="Y25" s="31">
        <f t="shared" si="2"/>
        <v>4913300</v>
      </c>
      <c r="Z25" s="32">
        <f>+IF(X25&lt;&gt;0,+(Y25/X25)*100,0)</f>
        <v>4.233140526833651</v>
      </c>
      <c r="AA25" s="33">
        <f>+AA12+AA24</f>
        <v>116067491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3711862</v>
      </c>
      <c r="I29" s="20">
        <v>2898185</v>
      </c>
      <c r="J29" s="20">
        <v>2898185</v>
      </c>
      <c r="K29" s="20">
        <v>729559</v>
      </c>
      <c r="L29" s="20"/>
      <c r="M29" s="20">
        <v>159947</v>
      </c>
      <c r="N29" s="20">
        <v>159947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23450</v>
      </c>
      <c r="D30" s="18">
        <v>23450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77410</v>
      </c>
      <c r="D31" s="18">
        <v>77410</v>
      </c>
      <c r="E31" s="19">
        <v>77258</v>
      </c>
      <c r="F31" s="20">
        <v>77258</v>
      </c>
      <c r="G31" s="20">
        <v>77410</v>
      </c>
      <c r="H31" s="20">
        <v>78006</v>
      </c>
      <c r="I31" s="20">
        <v>78329</v>
      </c>
      <c r="J31" s="20">
        <v>78329</v>
      </c>
      <c r="K31" s="20">
        <v>80029</v>
      </c>
      <c r="L31" s="20">
        <v>80036</v>
      </c>
      <c r="M31" s="20">
        <v>80886</v>
      </c>
      <c r="N31" s="20">
        <v>80886</v>
      </c>
      <c r="O31" s="20">
        <v>81735</v>
      </c>
      <c r="P31" s="20">
        <v>84035</v>
      </c>
      <c r="Q31" s="20">
        <v>85035</v>
      </c>
      <c r="R31" s="20">
        <v>85035</v>
      </c>
      <c r="S31" s="20">
        <v>85335</v>
      </c>
      <c r="T31" s="20">
        <v>85786</v>
      </c>
      <c r="U31" s="20">
        <v>86586</v>
      </c>
      <c r="V31" s="20">
        <v>86586</v>
      </c>
      <c r="W31" s="20">
        <v>86586</v>
      </c>
      <c r="X31" s="20">
        <v>77258</v>
      </c>
      <c r="Y31" s="20">
        <v>9328</v>
      </c>
      <c r="Z31" s="21">
        <v>12.07</v>
      </c>
      <c r="AA31" s="22">
        <v>77258</v>
      </c>
    </row>
    <row r="32" spans="1:27" ht="13.5">
      <c r="A32" s="23" t="s">
        <v>57</v>
      </c>
      <c r="B32" s="17"/>
      <c r="C32" s="18">
        <v>18935217</v>
      </c>
      <c r="D32" s="18">
        <v>18935217</v>
      </c>
      <c r="E32" s="19">
        <v>12253991</v>
      </c>
      <c r="F32" s="20">
        <v>8867549</v>
      </c>
      <c r="G32" s="20">
        <v>24468782</v>
      </c>
      <c r="H32" s="20">
        <v>18404781</v>
      </c>
      <c r="I32" s="20">
        <v>17319302</v>
      </c>
      <c r="J32" s="20">
        <v>17319302</v>
      </c>
      <c r="K32" s="20">
        <v>20290889</v>
      </c>
      <c r="L32" s="20">
        <v>19638450</v>
      </c>
      <c r="M32" s="20">
        <v>13590894</v>
      </c>
      <c r="N32" s="20">
        <v>13590894</v>
      </c>
      <c r="O32" s="20">
        <v>13500221</v>
      </c>
      <c r="P32" s="20">
        <v>13220088</v>
      </c>
      <c r="Q32" s="20">
        <v>18157769</v>
      </c>
      <c r="R32" s="20">
        <v>18157769</v>
      </c>
      <c r="S32" s="20">
        <v>17152804</v>
      </c>
      <c r="T32" s="20">
        <v>16214625</v>
      </c>
      <c r="U32" s="20">
        <v>18425630</v>
      </c>
      <c r="V32" s="20">
        <v>18425630</v>
      </c>
      <c r="W32" s="20">
        <v>18425630</v>
      </c>
      <c r="X32" s="20">
        <v>8867549</v>
      </c>
      <c r="Y32" s="20">
        <v>9558081</v>
      </c>
      <c r="Z32" s="21">
        <v>107.79</v>
      </c>
      <c r="AA32" s="22">
        <v>8867549</v>
      </c>
    </row>
    <row r="33" spans="1:27" ht="13.5">
      <c r="A33" s="23" t="s">
        <v>58</v>
      </c>
      <c r="B33" s="17"/>
      <c r="C33" s="18">
        <v>1219880</v>
      </c>
      <c r="D33" s="18">
        <v>1219880</v>
      </c>
      <c r="E33" s="19">
        <v>1189317</v>
      </c>
      <c r="F33" s="20">
        <v>1189371</v>
      </c>
      <c r="G33" s="20">
        <v>3974524</v>
      </c>
      <c r="H33" s="20">
        <v>4612385</v>
      </c>
      <c r="I33" s="20">
        <v>4612385</v>
      </c>
      <c r="J33" s="20">
        <v>4612385</v>
      </c>
      <c r="K33" s="20">
        <v>4612385</v>
      </c>
      <c r="L33" s="20">
        <v>4612385</v>
      </c>
      <c r="M33" s="20">
        <v>4612385</v>
      </c>
      <c r="N33" s="20">
        <v>4612385</v>
      </c>
      <c r="O33" s="20">
        <v>4612385</v>
      </c>
      <c r="P33" s="20">
        <v>4612385</v>
      </c>
      <c r="Q33" s="20">
        <v>4612385</v>
      </c>
      <c r="R33" s="20">
        <v>4612385</v>
      </c>
      <c r="S33" s="20">
        <v>4612385</v>
      </c>
      <c r="T33" s="20">
        <v>4612385</v>
      </c>
      <c r="U33" s="20">
        <v>4612385</v>
      </c>
      <c r="V33" s="20">
        <v>4612385</v>
      </c>
      <c r="W33" s="20">
        <v>4612385</v>
      </c>
      <c r="X33" s="20">
        <v>1189371</v>
      </c>
      <c r="Y33" s="20">
        <v>3423014</v>
      </c>
      <c r="Z33" s="21">
        <v>287.8</v>
      </c>
      <c r="AA33" s="22">
        <v>1189371</v>
      </c>
    </row>
    <row r="34" spans="1:27" ht="13.5">
      <c r="A34" s="27" t="s">
        <v>59</v>
      </c>
      <c r="B34" s="28"/>
      <c r="C34" s="29">
        <f aca="true" t="shared" si="3" ref="C34:Y34">SUM(C29:C33)</f>
        <v>20255957</v>
      </c>
      <c r="D34" s="29">
        <f>SUM(D29:D33)</f>
        <v>20255957</v>
      </c>
      <c r="E34" s="30">
        <f t="shared" si="3"/>
        <v>13520566</v>
      </c>
      <c r="F34" s="31">
        <f t="shared" si="3"/>
        <v>10134178</v>
      </c>
      <c r="G34" s="31">
        <f t="shared" si="3"/>
        <v>28520716</v>
      </c>
      <c r="H34" s="31">
        <f t="shared" si="3"/>
        <v>26807034</v>
      </c>
      <c r="I34" s="31">
        <f t="shared" si="3"/>
        <v>24908201</v>
      </c>
      <c r="J34" s="31">
        <f t="shared" si="3"/>
        <v>24908201</v>
      </c>
      <c r="K34" s="31">
        <f t="shared" si="3"/>
        <v>25712862</v>
      </c>
      <c r="L34" s="31">
        <f t="shared" si="3"/>
        <v>24330871</v>
      </c>
      <c r="M34" s="31">
        <f t="shared" si="3"/>
        <v>18444112</v>
      </c>
      <c r="N34" s="31">
        <f t="shared" si="3"/>
        <v>18444112</v>
      </c>
      <c r="O34" s="31">
        <f t="shared" si="3"/>
        <v>18194341</v>
      </c>
      <c r="P34" s="31">
        <f t="shared" si="3"/>
        <v>17916508</v>
      </c>
      <c r="Q34" s="31">
        <f t="shared" si="3"/>
        <v>22855189</v>
      </c>
      <c r="R34" s="31">
        <f t="shared" si="3"/>
        <v>22855189</v>
      </c>
      <c r="S34" s="31">
        <f t="shared" si="3"/>
        <v>21850524</v>
      </c>
      <c r="T34" s="31">
        <f t="shared" si="3"/>
        <v>20912796</v>
      </c>
      <c r="U34" s="31">
        <f t="shared" si="3"/>
        <v>23124601</v>
      </c>
      <c r="V34" s="31">
        <f t="shared" si="3"/>
        <v>23124601</v>
      </c>
      <c r="W34" s="31">
        <f t="shared" si="3"/>
        <v>23124601</v>
      </c>
      <c r="X34" s="31">
        <f t="shared" si="3"/>
        <v>10134178</v>
      </c>
      <c r="Y34" s="31">
        <f t="shared" si="3"/>
        <v>12990423</v>
      </c>
      <c r="Z34" s="32">
        <f>+IF(X34&lt;&gt;0,+(Y34/X34)*100,0)</f>
        <v>128.18427898148227</v>
      </c>
      <c r="AA34" s="33">
        <f>SUM(AA29:AA33)</f>
        <v>10134178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10544</v>
      </c>
      <c r="D37" s="18">
        <v>10544</v>
      </c>
      <c r="E37" s="19">
        <v>1065569</v>
      </c>
      <c r="F37" s="20">
        <v>10543</v>
      </c>
      <c r="G37" s="20">
        <v>55044</v>
      </c>
      <c r="H37" s="20">
        <v>33993</v>
      </c>
      <c r="I37" s="20">
        <v>33993</v>
      </c>
      <c r="J37" s="20">
        <v>33993</v>
      </c>
      <c r="K37" s="20">
        <v>33993</v>
      </c>
      <c r="L37" s="20">
        <v>33993</v>
      </c>
      <c r="M37" s="20">
        <v>33993</v>
      </c>
      <c r="N37" s="20">
        <v>33993</v>
      </c>
      <c r="O37" s="20">
        <v>33993</v>
      </c>
      <c r="P37" s="20">
        <v>33993</v>
      </c>
      <c r="Q37" s="20">
        <v>33993</v>
      </c>
      <c r="R37" s="20">
        <v>33993</v>
      </c>
      <c r="S37" s="20">
        <v>33993</v>
      </c>
      <c r="T37" s="20">
        <v>33993</v>
      </c>
      <c r="U37" s="20">
        <v>33993</v>
      </c>
      <c r="V37" s="20">
        <v>33993</v>
      </c>
      <c r="W37" s="20">
        <v>33993</v>
      </c>
      <c r="X37" s="20">
        <v>10543</v>
      </c>
      <c r="Y37" s="20">
        <v>23450</v>
      </c>
      <c r="Z37" s="21">
        <v>222.42</v>
      </c>
      <c r="AA37" s="22">
        <v>10543</v>
      </c>
    </row>
    <row r="38" spans="1:27" ht="13.5">
      <c r="A38" s="23" t="s">
        <v>58</v>
      </c>
      <c r="B38" s="17"/>
      <c r="C38" s="18">
        <v>7707841</v>
      </c>
      <c r="D38" s="18">
        <v>7707841</v>
      </c>
      <c r="E38" s="19">
        <v>8900062</v>
      </c>
      <c r="F38" s="20">
        <v>8704273</v>
      </c>
      <c r="G38" s="20">
        <v>3576492</v>
      </c>
      <c r="H38" s="20">
        <v>3204897</v>
      </c>
      <c r="I38" s="20">
        <v>3204897</v>
      </c>
      <c r="J38" s="20">
        <v>3204897</v>
      </c>
      <c r="K38" s="20">
        <v>3204897</v>
      </c>
      <c r="L38" s="20">
        <v>3204897</v>
      </c>
      <c r="M38" s="20">
        <v>3204897</v>
      </c>
      <c r="N38" s="20">
        <v>3204897</v>
      </c>
      <c r="O38" s="20">
        <v>3204896</v>
      </c>
      <c r="P38" s="20">
        <v>3204896</v>
      </c>
      <c r="Q38" s="20">
        <v>3204896</v>
      </c>
      <c r="R38" s="20">
        <v>3204896</v>
      </c>
      <c r="S38" s="20">
        <v>3204897</v>
      </c>
      <c r="T38" s="20">
        <v>3204897</v>
      </c>
      <c r="U38" s="20">
        <v>3204897</v>
      </c>
      <c r="V38" s="20">
        <v>3204897</v>
      </c>
      <c r="W38" s="20">
        <v>3204897</v>
      </c>
      <c r="X38" s="20">
        <v>8704273</v>
      </c>
      <c r="Y38" s="20">
        <v>-5499376</v>
      </c>
      <c r="Z38" s="21">
        <v>-63.18</v>
      </c>
      <c r="AA38" s="22">
        <v>8704273</v>
      </c>
    </row>
    <row r="39" spans="1:27" ht="13.5">
      <c r="A39" s="27" t="s">
        <v>61</v>
      </c>
      <c r="B39" s="35"/>
      <c r="C39" s="29">
        <f aca="true" t="shared" si="4" ref="C39:Y39">SUM(C37:C38)</f>
        <v>7718385</v>
      </c>
      <c r="D39" s="29">
        <f>SUM(D37:D38)</f>
        <v>7718385</v>
      </c>
      <c r="E39" s="36">
        <f t="shared" si="4"/>
        <v>9965631</v>
      </c>
      <c r="F39" s="37">
        <f t="shared" si="4"/>
        <v>8714816</v>
      </c>
      <c r="G39" s="37">
        <f t="shared" si="4"/>
        <v>3631536</v>
      </c>
      <c r="H39" s="37">
        <f t="shared" si="4"/>
        <v>3238890</v>
      </c>
      <c r="I39" s="37">
        <f t="shared" si="4"/>
        <v>3238890</v>
      </c>
      <c r="J39" s="37">
        <f t="shared" si="4"/>
        <v>3238890</v>
      </c>
      <c r="K39" s="37">
        <f t="shared" si="4"/>
        <v>3238890</v>
      </c>
      <c r="L39" s="37">
        <f t="shared" si="4"/>
        <v>3238890</v>
      </c>
      <c r="M39" s="37">
        <f t="shared" si="4"/>
        <v>3238890</v>
      </c>
      <c r="N39" s="37">
        <f t="shared" si="4"/>
        <v>3238890</v>
      </c>
      <c r="O39" s="37">
        <f t="shared" si="4"/>
        <v>3238889</v>
      </c>
      <c r="P39" s="37">
        <f t="shared" si="4"/>
        <v>3238889</v>
      </c>
      <c r="Q39" s="37">
        <f t="shared" si="4"/>
        <v>3238889</v>
      </c>
      <c r="R39" s="37">
        <f t="shared" si="4"/>
        <v>3238889</v>
      </c>
      <c r="S39" s="37">
        <f t="shared" si="4"/>
        <v>3238890</v>
      </c>
      <c r="T39" s="37">
        <f t="shared" si="4"/>
        <v>3238890</v>
      </c>
      <c r="U39" s="37">
        <f t="shared" si="4"/>
        <v>3238890</v>
      </c>
      <c r="V39" s="37">
        <f t="shared" si="4"/>
        <v>3238890</v>
      </c>
      <c r="W39" s="37">
        <f t="shared" si="4"/>
        <v>3238890</v>
      </c>
      <c r="X39" s="37">
        <f t="shared" si="4"/>
        <v>8714816</v>
      </c>
      <c r="Y39" s="37">
        <f t="shared" si="4"/>
        <v>-5475926</v>
      </c>
      <c r="Z39" s="38">
        <f>+IF(X39&lt;&gt;0,+(Y39/X39)*100,0)</f>
        <v>-62.834671437698745</v>
      </c>
      <c r="AA39" s="39">
        <f>SUM(AA37:AA38)</f>
        <v>8714816</v>
      </c>
    </row>
    <row r="40" spans="1:27" ht="13.5">
      <c r="A40" s="27" t="s">
        <v>62</v>
      </c>
      <c r="B40" s="28"/>
      <c r="C40" s="29">
        <f aca="true" t="shared" si="5" ref="C40:Y40">+C34+C39</f>
        <v>27974342</v>
      </c>
      <c r="D40" s="29">
        <f>+D34+D39</f>
        <v>27974342</v>
      </c>
      <c r="E40" s="30">
        <f t="shared" si="5"/>
        <v>23486197</v>
      </c>
      <c r="F40" s="31">
        <f t="shared" si="5"/>
        <v>18848994</v>
      </c>
      <c r="G40" s="31">
        <f t="shared" si="5"/>
        <v>32152252</v>
      </c>
      <c r="H40" s="31">
        <f t="shared" si="5"/>
        <v>30045924</v>
      </c>
      <c r="I40" s="31">
        <f t="shared" si="5"/>
        <v>28147091</v>
      </c>
      <c r="J40" s="31">
        <f t="shared" si="5"/>
        <v>28147091</v>
      </c>
      <c r="K40" s="31">
        <f t="shared" si="5"/>
        <v>28951752</v>
      </c>
      <c r="L40" s="31">
        <f t="shared" si="5"/>
        <v>27569761</v>
      </c>
      <c r="M40" s="31">
        <f t="shared" si="5"/>
        <v>21683002</v>
      </c>
      <c r="N40" s="31">
        <f t="shared" si="5"/>
        <v>21683002</v>
      </c>
      <c r="O40" s="31">
        <f t="shared" si="5"/>
        <v>21433230</v>
      </c>
      <c r="P40" s="31">
        <f t="shared" si="5"/>
        <v>21155397</v>
      </c>
      <c r="Q40" s="31">
        <f t="shared" si="5"/>
        <v>26094078</v>
      </c>
      <c r="R40" s="31">
        <f t="shared" si="5"/>
        <v>26094078</v>
      </c>
      <c r="S40" s="31">
        <f t="shared" si="5"/>
        <v>25089414</v>
      </c>
      <c r="T40" s="31">
        <f t="shared" si="5"/>
        <v>24151686</v>
      </c>
      <c r="U40" s="31">
        <f t="shared" si="5"/>
        <v>26363491</v>
      </c>
      <c r="V40" s="31">
        <f t="shared" si="5"/>
        <v>26363491</v>
      </c>
      <c r="W40" s="31">
        <f t="shared" si="5"/>
        <v>26363491</v>
      </c>
      <c r="X40" s="31">
        <f t="shared" si="5"/>
        <v>18848994</v>
      </c>
      <c r="Y40" s="31">
        <f t="shared" si="5"/>
        <v>7514497</v>
      </c>
      <c r="Z40" s="32">
        <f>+IF(X40&lt;&gt;0,+(Y40/X40)*100,0)</f>
        <v>39.86683321136396</v>
      </c>
      <c r="AA40" s="33">
        <f>+AA34+AA39</f>
        <v>18848994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80023888</v>
      </c>
      <c r="D42" s="43">
        <f>+D25-D40</f>
        <v>80023888</v>
      </c>
      <c r="E42" s="44">
        <f t="shared" si="6"/>
        <v>99750287</v>
      </c>
      <c r="F42" s="45">
        <f t="shared" si="6"/>
        <v>97218497</v>
      </c>
      <c r="G42" s="45">
        <f t="shared" si="6"/>
        <v>66939990</v>
      </c>
      <c r="H42" s="45">
        <f t="shared" si="6"/>
        <v>82129750</v>
      </c>
      <c r="I42" s="45">
        <f t="shared" si="6"/>
        <v>84554638</v>
      </c>
      <c r="J42" s="45">
        <f t="shared" si="6"/>
        <v>84554638</v>
      </c>
      <c r="K42" s="45">
        <f t="shared" si="6"/>
        <v>84157801</v>
      </c>
      <c r="L42" s="45">
        <f t="shared" si="6"/>
        <v>86610344</v>
      </c>
      <c r="M42" s="45">
        <f t="shared" si="6"/>
        <v>96195980</v>
      </c>
      <c r="N42" s="45">
        <f t="shared" si="6"/>
        <v>96195980</v>
      </c>
      <c r="O42" s="45">
        <f t="shared" si="6"/>
        <v>95919033</v>
      </c>
      <c r="P42" s="45">
        <f t="shared" si="6"/>
        <v>96383858</v>
      </c>
      <c r="Q42" s="45">
        <f t="shared" si="6"/>
        <v>95743559</v>
      </c>
      <c r="R42" s="45">
        <f t="shared" si="6"/>
        <v>95743559</v>
      </c>
      <c r="S42" s="45">
        <f t="shared" si="6"/>
        <v>94587601</v>
      </c>
      <c r="T42" s="45">
        <f t="shared" si="6"/>
        <v>95387323</v>
      </c>
      <c r="U42" s="45">
        <f t="shared" si="6"/>
        <v>94617300</v>
      </c>
      <c r="V42" s="45">
        <f t="shared" si="6"/>
        <v>94617300</v>
      </c>
      <c r="W42" s="45">
        <f t="shared" si="6"/>
        <v>94617300</v>
      </c>
      <c r="X42" s="45">
        <f t="shared" si="6"/>
        <v>97218497</v>
      </c>
      <c r="Y42" s="45">
        <f t="shared" si="6"/>
        <v>-2601197</v>
      </c>
      <c r="Z42" s="46">
        <f>+IF(X42&lt;&gt;0,+(Y42/X42)*100,0)</f>
        <v>-2.6756194348489055</v>
      </c>
      <c r="AA42" s="47">
        <f>+AA25-AA40</f>
        <v>97218497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49812331</v>
      </c>
      <c r="D45" s="18">
        <v>49812331</v>
      </c>
      <c r="E45" s="19">
        <v>96205461</v>
      </c>
      <c r="F45" s="20">
        <v>67254978</v>
      </c>
      <c r="G45" s="20">
        <v>63260415</v>
      </c>
      <c r="H45" s="20">
        <v>58208340</v>
      </c>
      <c r="I45" s="20">
        <v>60633228</v>
      </c>
      <c r="J45" s="20">
        <v>60633228</v>
      </c>
      <c r="K45" s="20">
        <v>60236391</v>
      </c>
      <c r="L45" s="20">
        <v>56398787</v>
      </c>
      <c r="M45" s="20">
        <v>66053551</v>
      </c>
      <c r="N45" s="20">
        <v>66053551</v>
      </c>
      <c r="O45" s="20">
        <v>65776604</v>
      </c>
      <c r="P45" s="20">
        <v>66241429</v>
      </c>
      <c r="Q45" s="20">
        <v>65635695</v>
      </c>
      <c r="R45" s="20">
        <v>65635695</v>
      </c>
      <c r="S45" s="20">
        <v>64479737</v>
      </c>
      <c r="T45" s="20">
        <v>65302502</v>
      </c>
      <c r="U45" s="20">
        <v>64544000</v>
      </c>
      <c r="V45" s="20">
        <v>64544000</v>
      </c>
      <c r="W45" s="20">
        <v>64544000</v>
      </c>
      <c r="X45" s="20">
        <v>67254978</v>
      </c>
      <c r="Y45" s="20">
        <v>-2710978</v>
      </c>
      <c r="Z45" s="48">
        <v>-4.03</v>
      </c>
      <c r="AA45" s="22">
        <v>67254978</v>
      </c>
    </row>
    <row r="46" spans="1:27" ht="13.5">
      <c r="A46" s="23" t="s">
        <v>67</v>
      </c>
      <c r="B46" s="17"/>
      <c r="C46" s="18">
        <v>30211557</v>
      </c>
      <c r="D46" s="18">
        <v>30211557</v>
      </c>
      <c r="E46" s="19">
        <v>3544826</v>
      </c>
      <c r="F46" s="20">
        <v>29963519</v>
      </c>
      <c r="G46" s="20">
        <v>3679575</v>
      </c>
      <c r="H46" s="20">
        <v>23921410</v>
      </c>
      <c r="I46" s="20">
        <v>23921410</v>
      </c>
      <c r="J46" s="20">
        <v>23921410</v>
      </c>
      <c r="K46" s="20">
        <v>23921410</v>
      </c>
      <c r="L46" s="20">
        <v>30211557</v>
      </c>
      <c r="M46" s="20">
        <v>30142429</v>
      </c>
      <c r="N46" s="20">
        <v>30142429</v>
      </c>
      <c r="O46" s="20">
        <v>30142429</v>
      </c>
      <c r="P46" s="20">
        <v>30142429</v>
      </c>
      <c r="Q46" s="20">
        <v>30107864</v>
      </c>
      <c r="R46" s="20">
        <v>30107864</v>
      </c>
      <c r="S46" s="20">
        <v>30107864</v>
      </c>
      <c r="T46" s="20">
        <v>30084821</v>
      </c>
      <c r="U46" s="20">
        <v>30073300</v>
      </c>
      <c r="V46" s="20">
        <v>30073300</v>
      </c>
      <c r="W46" s="20">
        <v>30073300</v>
      </c>
      <c r="X46" s="20">
        <v>29963519</v>
      </c>
      <c r="Y46" s="20">
        <v>109781</v>
      </c>
      <c r="Z46" s="48">
        <v>0.37</v>
      </c>
      <c r="AA46" s="22">
        <v>29963519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80023888</v>
      </c>
      <c r="D48" s="51">
        <f>SUM(D45:D47)</f>
        <v>80023888</v>
      </c>
      <c r="E48" s="52">
        <f t="shared" si="7"/>
        <v>99750287</v>
      </c>
      <c r="F48" s="53">
        <f t="shared" si="7"/>
        <v>97218497</v>
      </c>
      <c r="G48" s="53">
        <f t="shared" si="7"/>
        <v>66939990</v>
      </c>
      <c r="H48" s="53">
        <f t="shared" si="7"/>
        <v>82129750</v>
      </c>
      <c r="I48" s="53">
        <f t="shared" si="7"/>
        <v>84554638</v>
      </c>
      <c r="J48" s="53">
        <f t="shared" si="7"/>
        <v>84554638</v>
      </c>
      <c r="K48" s="53">
        <f t="shared" si="7"/>
        <v>84157801</v>
      </c>
      <c r="L48" s="53">
        <f t="shared" si="7"/>
        <v>86610344</v>
      </c>
      <c r="M48" s="53">
        <f t="shared" si="7"/>
        <v>96195980</v>
      </c>
      <c r="N48" s="53">
        <f t="shared" si="7"/>
        <v>96195980</v>
      </c>
      <c r="O48" s="53">
        <f t="shared" si="7"/>
        <v>95919033</v>
      </c>
      <c r="P48" s="53">
        <f t="shared" si="7"/>
        <v>96383858</v>
      </c>
      <c r="Q48" s="53">
        <f t="shared" si="7"/>
        <v>95743559</v>
      </c>
      <c r="R48" s="53">
        <f t="shared" si="7"/>
        <v>95743559</v>
      </c>
      <c r="S48" s="53">
        <f t="shared" si="7"/>
        <v>94587601</v>
      </c>
      <c r="T48" s="53">
        <f t="shared" si="7"/>
        <v>95387323</v>
      </c>
      <c r="U48" s="53">
        <f t="shared" si="7"/>
        <v>94617300</v>
      </c>
      <c r="V48" s="53">
        <f t="shared" si="7"/>
        <v>94617300</v>
      </c>
      <c r="W48" s="53">
        <f t="shared" si="7"/>
        <v>94617300</v>
      </c>
      <c r="X48" s="53">
        <f t="shared" si="7"/>
        <v>97218497</v>
      </c>
      <c r="Y48" s="53">
        <f t="shared" si="7"/>
        <v>-2601197</v>
      </c>
      <c r="Z48" s="54">
        <f>+IF(X48&lt;&gt;0,+(Y48/X48)*100,0)</f>
        <v>-2.6756194348489055</v>
      </c>
      <c r="AA48" s="55">
        <f>SUM(AA45:AA47)</f>
        <v>97218497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879561</v>
      </c>
      <c r="D6" s="18">
        <v>879561</v>
      </c>
      <c r="E6" s="19">
        <v>500000</v>
      </c>
      <c r="F6" s="20">
        <v>500000</v>
      </c>
      <c r="G6" s="20">
        <v>7590143</v>
      </c>
      <c r="H6" s="20">
        <v>4949174</v>
      </c>
      <c r="I6" s="20">
        <v>1055689</v>
      </c>
      <c r="J6" s="20">
        <v>1055689</v>
      </c>
      <c r="K6" s="20">
        <v>3492755</v>
      </c>
      <c r="L6" s="20">
        <v>357334</v>
      </c>
      <c r="M6" s="20">
        <v>1321970</v>
      </c>
      <c r="N6" s="20">
        <v>1321970</v>
      </c>
      <c r="O6" s="20">
        <v>695620</v>
      </c>
      <c r="P6" s="20"/>
      <c r="Q6" s="20"/>
      <c r="R6" s="20"/>
      <c r="S6" s="20"/>
      <c r="T6" s="20">
        <v>695620</v>
      </c>
      <c r="U6" s="20">
        <v>695620</v>
      </c>
      <c r="V6" s="20">
        <v>695620</v>
      </c>
      <c r="W6" s="20">
        <v>695620</v>
      </c>
      <c r="X6" s="20">
        <v>500000</v>
      </c>
      <c r="Y6" s="20">
        <v>195620</v>
      </c>
      <c r="Z6" s="21">
        <v>39.12</v>
      </c>
      <c r="AA6" s="22">
        <v>500000</v>
      </c>
    </row>
    <row r="7" spans="1:27" ht="13.5">
      <c r="A7" s="23" t="s">
        <v>34</v>
      </c>
      <c r="B7" s="17"/>
      <c r="C7" s="18"/>
      <c r="D7" s="18"/>
      <c r="E7" s="19">
        <v>2200000</v>
      </c>
      <c r="F7" s="20">
        <v>2200000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2200000</v>
      </c>
      <c r="Y7" s="20">
        <v>-2200000</v>
      </c>
      <c r="Z7" s="21">
        <v>-100</v>
      </c>
      <c r="AA7" s="22">
        <v>2200000</v>
      </c>
    </row>
    <row r="8" spans="1:27" ht="13.5">
      <c r="A8" s="23" t="s">
        <v>35</v>
      </c>
      <c r="B8" s="17"/>
      <c r="C8" s="18">
        <v>14258669</v>
      </c>
      <c r="D8" s="18">
        <v>14258669</v>
      </c>
      <c r="E8" s="19">
        <v>12441626</v>
      </c>
      <c r="F8" s="20">
        <v>12441626</v>
      </c>
      <c r="G8" s="20">
        <v>15983885</v>
      </c>
      <c r="H8" s="20">
        <v>14546519</v>
      </c>
      <c r="I8" s="20">
        <v>14185135</v>
      </c>
      <c r="J8" s="20">
        <v>14185135</v>
      </c>
      <c r="K8" s="20">
        <v>16421903</v>
      </c>
      <c r="L8" s="20">
        <v>18151102</v>
      </c>
      <c r="M8" s="20">
        <v>19782176</v>
      </c>
      <c r="N8" s="20">
        <v>19782176</v>
      </c>
      <c r="O8" s="20">
        <v>21260453</v>
      </c>
      <c r="P8" s="20"/>
      <c r="Q8" s="20"/>
      <c r="R8" s="20"/>
      <c r="S8" s="20"/>
      <c r="T8" s="20">
        <v>21260453</v>
      </c>
      <c r="U8" s="20">
        <v>21260453</v>
      </c>
      <c r="V8" s="20">
        <v>21260453</v>
      </c>
      <c r="W8" s="20">
        <v>21260453</v>
      </c>
      <c r="X8" s="20">
        <v>12441626</v>
      </c>
      <c r="Y8" s="20">
        <v>8818827</v>
      </c>
      <c r="Z8" s="21">
        <v>70.88</v>
      </c>
      <c r="AA8" s="22">
        <v>12441626</v>
      </c>
    </row>
    <row r="9" spans="1:27" ht="13.5">
      <c r="A9" s="23" t="s">
        <v>36</v>
      </c>
      <c r="B9" s="17"/>
      <c r="C9" s="18">
        <v>16087759</v>
      </c>
      <c r="D9" s="18">
        <v>16087759</v>
      </c>
      <c r="E9" s="19">
        <v>1000000</v>
      </c>
      <c r="F9" s="20">
        <v>1000000</v>
      </c>
      <c r="G9" s="20">
        <v>16229401</v>
      </c>
      <c r="H9" s="20">
        <v>16159946</v>
      </c>
      <c r="I9" s="20">
        <v>16090491</v>
      </c>
      <c r="J9" s="20">
        <v>16090491</v>
      </c>
      <c r="K9" s="20">
        <v>15630767</v>
      </c>
      <c r="L9" s="20">
        <v>15630767</v>
      </c>
      <c r="M9" s="20">
        <v>15630767</v>
      </c>
      <c r="N9" s="20">
        <v>15630767</v>
      </c>
      <c r="O9" s="20">
        <v>15630767</v>
      </c>
      <c r="P9" s="20"/>
      <c r="Q9" s="20"/>
      <c r="R9" s="20"/>
      <c r="S9" s="20"/>
      <c r="T9" s="20">
        <v>15630767</v>
      </c>
      <c r="U9" s="20">
        <v>15630767</v>
      </c>
      <c r="V9" s="20">
        <v>15630767</v>
      </c>
      <c r="W9" s="20">
        <v>15630767</v>
      </c>
      <c r="X9" s="20">
        <v>1000000</v>
      </c>
      <c r="Y9" s="20">
        <v>14630767</v>
      </c>
      <c r="Z9" s="21">
        <v>1463.08</v>
      </c>
      <c r="AA9" s="22">
        <v>1000000</v>
      </c>
    </row>
    <row r="10" spans="1:27" ht="13.5">
      <c r="A10" s="23" t="s">
        <v>37</v>
      </c>
      <c r="B10" s="17"/>
      <c r="C10" s="18">
        <v>22308</v>
      </c>
      <c r="D10" s="18">
        <v>22308</v>
      </c>
      <c r="E10" s="19">
        <v>6000000</v>
      </c>
      <c r="F10" s="20">
        <v>6000000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6000000</v>
      </c>
      <c r="Y10" s="24">
        <v>-6000000</v>
      </c>
      <c r="Z10" s="25">
        <v>-100</v>
      </c>
      <c r="AA10" s="26">
        <v>6000000</v>
      </c>
    </row>
    <row r="11" spans="1:27" ht="13.5">
      <c r="A11" s="23" t="s">
        <v>38</v>
      </c>
      <c r="B11" s="17"/>
      <c r="C11" s="18">
        <v>415738</v>
      </c>
      <c r="D11" s="18">
        <v>415738</v>
      </c>
      <c r="E11" s="19">
        <v>1000000</v>
      </c>
      <c r="F11" s="20">
        <v>1000000</v>
      </c>
      <c r="G11" s="20">
        <v>351842</v>
      </c>
      <c r="H11" s="20">
        <v>315862</v>
      </c>
      <c r="I11" s="20">
        <v>294061</v>
      </c>
      <c r="J11" s="20">
        <v>294061</v>
      </c>
      <c r="K11" s="20">
        <v>294061</v>
      </c>
      <c r="L11" s="20">
        <v>294061</v>
      </c>
      <c r="M11" s="20">
        <v>294061</v>
      </c>
      <c r="N11" s="20">
        <v>294061</v>
      </c>
      <c r="O11" s="20">
        <v>274061</v>
      </c>
      <c r="P11" s="20"/>
      <c r="Q11" s="20"/>
      <c r="R11" s="20"/>
      <c r="S11" s="20"/>
      <c r="T11" s="20">
        <v>274061</v>
      </c>
      <c r="U11" s="20">
        <v>274061</v>
      </c>
      <c r="V11" s="20">
        <v>274061</v>
      </c>
      <c r="W11" s="20">
        <v>274061</v>
      </c>
      <c r="X11" s="20">
        <v>1000000</v>
      </c>
      <c r="Y11" s="20">
        <v>-725939</v>
      </c>
      <c r="Z11" s="21">
        <v>-72.59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31664035</v>
      </c>
      <c r="D12" s="29">
        <f>SUM(D6:D11)</f>
        <v>31664035</v>
      </c>
      <c r="E12" s="30">
        <f t="shared" si="0"/>
        <v>23141626</v>
      </c>
      <c r="F12" s="31">
        <f t="shared" si="0"/>
        <v>23141626</v>
      </c>
      <c r="G12" s="31">
        <f t="shared" si="0"/>
        <v>40155271</v>
      </c>
      <c r="H12" s="31">
        <f t="shared" si="0"/>
        <v>35971501</v>
      </c>
      <c r="I12" s="31">
        <f t="shared" si="0"/>
        <v>31625376</v>
      </c>
      <c r="J12" s="31">
        <f t="shared" si="0"/>
        <v>31625376</v>
      </c>
      <c r="K12" s="31">
        <f t="shared" si="0"/>
        <v>35839486</v>
      </c>
      <c r="L12" s="31">
        <f t="shared" si="0"/>
        <v>34433264</v>
      </c>
      <c r="M12" s="31">
        <f t="shared" si="0"/>
        <v>37028974</v>
      </c>
      <c r="N12" s="31">
        <f t="shared" si="0"/>
        <v>37028974</v>
      </c>
      <c r="O12" s="31">
        <f t="shared" si="0"/>
        <v>37860901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37860901</v>
      </c>
      <c r="U12" s="31">
        <f t="shared" si="0"/>
        <v>37860901</v>
      </c>
      <c r="V12" s="31">
        <f t="shared" si="0"/>
        <v>37860901</v>
      </c>
      <c r="W12" s="31">
        <f t="shared" si="0"/>
        <v>37860901</v>
      </c>
      <c r="X12" s="31">
        <f t="shared" si="0"/>
        <v>23141626</v>
      </c>
      <c r="Y12" s="31">
        <f t="shared" si="0"/>
        <v>14719275</v>
      </c>
      <c r="Z12" s="32">
        <f>+IF(X12&lt;&gt;0,+(Y12/X12)*100,0)</f>
        <v>63.605189194570855</v>
      </c>
      <c r="AA12" s="33">
        <f>SUM(AA6:AA11)</f>
        <v>23141626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6812274</v>
      </c>
      <c r="D17" s="18">
        <v>6812274</v>
      </c>
      <c r="E17" s="19">
        <v>7229011</v>
      </c>
      <c r="F17" s="20">
        <v>7229011</v>
      </c>
      <c r="G17" s="20">
        <v>6858644</v>
      </c>
      <c r="H17" s="20">
        <v>6858644</v>
      </c>
      <c r="I17" s="20">
        <v>6858644</v>
      </c>
      <c r="J17" s="20">
        <v>6858644</v>
      </c>
      <c r="K17" s="20">
        <v>6858644</v>
      </c>
      <c r="L17" s="20">
        <v>6858644</v>
      </c>
      <c r="M17" s="20">
        <v>6858644</v>
      </c>
      <c r="N17" s="20">
        <v>6858644</v>
      </c>
      <c r="O17" s="20">
        <v>6858644</v>
      </c>
      <c r="P17" s="20"/>
      <c r="Q17" s="20"/>
      <c r="R17" s="20"/>
      <c r="S17" s="20"/>
      <c r="T17" s="20">
        <v>6858644</v>
      </c>
      <c r="U17" s="20">
        <v>6858644</v>
      </c>
      <c r="V17" s="20">
        <v>6858644</v>
      </c>
      <c r="W17" s="20">
        <v>6858644</v>
      </c>
      <c r="X17" s="20">
        <v>7229011</v>
      </c>
      <c r="Y17" s="20">
        <v>-370367</v>
      </c>
      <c r="Z17" s="21">
        <v>-5.12</v>
      </c>
      <c r="AA17" s="22">
        <v>7229011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353381731</v>
      </c>
      <c r="D19" s="18">
        <v>353381731</v>
      </c>
      <c r="E19" s="19">
        <v>250617450</v>
      </c>
      <c r="F19" s="20">
        <v>250617450</v>
      </c>
      <c r="G19" s="20">
        <v>232550148</v>
      </c>
      <c r="H19" s="20">
        <v>232550148</v>
      </c>
      <c r="I19" s="20">
        <v>232550148</v>
      </c>
      <c r="J19" s="20">
        <v>232550148</v>
      </c>
      <c r="K19" s="20">
        <v>232550148</v>
      </c>
      <c r="L19" s="20">
        <v>232550148</v>
      </c>
      <c r="M19" s="20">
        <v>232550148</v>
      </c>
      <c r="N19" s="20">
        <v>232550148</v>
      </c>
      <c r="O19" s="20">
        <v>232550148</v>
      </c>
      <c r="P19" s="20"/>
      <c r="Q19" s="20"/>
      <c r="R19" s="20"/>
      <c r="S19" s="20"/>
      <c r="T19" s="20">
        <v>232550148</v>
      </c>
      <c r="U19" s="20">
        <v>232550148</v>
      </c>
      <c r="V19" s="20">
        <v>232550148</v>
      </c>
      <c r="W19" s="20">
        <v>232550148</v>
      </c>
      <c r="X19" s="20">
        <v>250617450</v>
      </c>
      <c r="Y19" s="20">
        <v>-18067302</v>
      </c>
      <c r="Z19" s="21">
        <v>-7.21</v>
      </c>
      <c r="AA19" s="22">
        <v>250617450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395953</v>
      </c>
      <c r="D22" s="18">
        <v>395953</v>
      </c>
      <c r="E22" s="19">
        <v>762743</v>
      </c>
      <c r="F22" s="20">
        <v>762743</v>
      </c>
      <c r="G22" s="20">
        <v>762744</v>
      </c>
      <c r="H22" s="20">
        <v>762744</v>
      </c>
      <c r="I22" s="20">
        <v>762744</v>
      </c>
      <c r="J22" s="20">
        <v>762744</v>
      </c>
      <c r="K22" s="20">
        <v>762744</v>
      </c>
      <c r="L22" s="20">
        <v>762744</v>
      </c>
      <c r="M22" s="20">
        <v>762744</v>
      </c>
      <c r="N22" s="20">
        <v>762744</v>
      </c>
      <c r="O22" s="20">
        <v>762744</v>
      </c>
      <c r="P22" s="20"/>
      <c r="Q22" s="20"/>
      <c r="R22" s="20"/>
      <c r="S22" s="20"/>
      <c r="T22" s="20">
        <v>762744</v>
      </c>
      <c r="U22" s="20">
        <v>762744</v>
      </c>
      <c r="V22" s="20">
        <v>762744</v>
      </c>
      <c r="W22" s="20">
        <v>762744</v>
      </c>
      <c r="X22" s="20">
        <v>762743</v>
      </c>
      <c r="Y22" s="20">
        <v>1</v>
      </c>
      <c r="Z22" s="21"/>
      <c r="AA22" s="22">
        <v>762743</v>
      </c>
    </row>
    <row r="23" spans="1:27" ht="13.5">
      <c r="A23" s="23" t="s">
        <v>49</v>
      </c>
      <c r="B23" s="17"/>
      <c r="C23" s="18">
        <v>179457</v>
      </c>
      <c r="D23" s="18">
        <v>179457</v>
      </c>
      <c r="E23" s="19">
        <v>18710</v>
      </c>
      <c r="F23" s="20">
        <v>18710</v>
      </c>
      <c r="G23" s="24">
        <v>179457</v>
      </c>
      <c r="H23" s="24">
        <v>179457</v>
      </c>
      <c r="I23" s="24">
        <v>179457</v>
      </c>
      <c r="J23" s="20">
        <v>179457</v>
      </c>
      <c r="K23" s="24">
        <v>179457</v>
      </c>
      <c r="L23" s="24">
        <v>179457</v>
      </c>
      <c r="M23" s="20">
        <v>179457</v>
      </c>
      <c r="N23" s="24">
        <v>179457</v>
      </c>
      <c r="O23" s="24">
        <v>179457</v>
      </c>
      <c r="P23" s="24"/>
      <c r="Q23" s="20"/>
      <c r="R23" s="24"/>
      <c r="S23" s="24"/>
      <c r="T23" s="20">
        <v>179457</v>
      </c>
      <c r="U23" s="24">
        <v>179457</v>
      </c>
      <c r="V23" s="24">
        <v>179457</v>
      </c>
      <c r="W23" s="24">
        <v>179457</v>
      </c>
      <c r="X23" s="20">
        <v>18710</v>
      </c>
      <c r="Y23" s="24">
        <v>160747</v>
      </c>
      <c r="Z23" s="25">
        <v>859.15</v>
      </c>
      <c r="AA23" s="26">
        <v>18710</v>
      </c>
    </row>
    <row r="24" spans="1:27" ht="13.5">
      <c r="A24" s="27" t="s">
        <v>50</v>
      </c>
      <c r="B24" s="35"/>
      <c r="C24" s="29">
        <f aca="true" t="shared" si="1" ref="C24:Y24">SUM(C15:C23)</f>
        <v>360769415</v>
      </c>
      <c r="D24" s="29">
        <f>SUM(D15:D23)</f>
        <v>360769415</v>
      </c>
      <c r="E24" s="36">
        <f t="shared" si="1"/>
        <v>258627914</v>
      </c>
      <c r="F24" s="37">
        <f t="shared" si="1"/>
        <v>258627914</v>
      </c>
      <c r="G24" s="37">
        <f t="shared" si="1"/>
        <v>240350993</v>
      </c>
      <c r="H24" s="37">
        <f t="shared" si="1"/>
        <v>240350993</v>
      </c>
      <c r="I24" s="37">
        <f t="shared" si="1"/>
        <v>240350993</v>
      </c>
      <c r="J24" s="37">
        <f t="shared" si="1"/>
        <v>240350993</v>
      </c>
      <c r="K24" s="37">
        <f t="shared" si="1"/>
        <v>240350993</v>
      </c>
      <c r="L24" s="37">
        <f t="shared" si="1"/>
        <v>240350993</v>
      </c>
      <c r="M24" s="37">
        <f t="shared" si="1"/>
        <v>240350993</v>
      </c>
      <c r="N24" s="37">
        <f t="shared" si="1"/>
        <v>240350993</v>
      </c>
      <c r="O24" s="37">
        <f t="shared" si="1"/>
        <v>240350993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240350993</v>
      </c>
      <c r="U24" s="37">
        <f t="shared" si="1"/>
        <v>240350993</v>
      </c>
      <c r="V24" s="37">
        <f t="shared" si="1"/>
        <v>240350993</v>
      </c>
      <c r="W24" s="37">
        <f t="shared" si="1"/>
        <v>240350993</v>
      </c>
      <c r="X24" s="37">
        <f t="shared" si="1"/>
        <v>258627914</v>
      </c>
      <c r="Y24" s="37">
        <f t="shared" si="1"/>
        <v>-18276921</v>
      </c>
      <c r="Z24" s="38">
        <f>+IF(X24&lt;&gt;0,+(Y24/X24)*100,0)</f>
        <v>-7.066878712867784</v>
      </c>
      <c r="AA24" s="39">
        <f>SUM(AA15:AA23)</f>
        <v>258627914</v>
      </c>
    </row>
    <row r="25" spans="1:27" ht="13.5">
      <c r="A25" s="27" t="s">
        <v>51</v>
      </c>
      <c r="B25" s="28"/>
      <c r="C25" s="29">
        <f aca="true" t="shared" si="2" ref="C25:Y25">+C12+C24</f>
        <v>392433450</v>
      </c>
      <c r="D25" s="29">
        <f>+D12+D24</f>
        <v>392433450</v>
      </c>
      <c r="E25" s="30">
        <f t="shared" si="2"/>
        <v>281769540</v>
      </c>
      <c r="F25" s="31">
        <f t="shared" si="2"/>
        <v>281769540</v>
      </c>
      <c r="G25" s="31">
        <f t="shared" si="2"/>
        <v>280506264</v>
      </c>
      <c r="H25" s="31">
        <f t="shared" si="2"/>
        <v>276322494</v>
      </c>
      <c r="I25" s="31">
        <f t="shared" si="2"/>
        <v>271976369</v>
      </c>
      <c r="J25" s="31">
        <f t="shared" si="2"/>
        <v>271976369</v>
      </c>
      <c r="K25" s="31">
        <f t="shared" si="2"/>
        <v>276190479</v>
      </c>
      <c r="L25" s="31">
        <f t="shared" si="2"/>
        <v>274784257</v>
      </c>
      <c r="M25" s="31">
        <f t="shared" si="2"/>
        <v>277379967</v>
      </c>
      <c r="N25" s="31">
        <f t="shared" si="2"/>
        <v>277379967</v>
      </c>
      <c r="O25" s="31">
        <f t="shared" si="2"/>
        <v>278211894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278211894</v>
      </c>
      <c r="U25" s="31">
        <f t="shared" si="2"/>
        <v>278211894</v>
      </c>
      <c r="V25" s="31">
        <f t="shared" si="2"/>
        <v>278211894</v>
      </c>
      <c r="W25" s="31">
        <f t="shared" si="2"/>
        <v>278211894</v>
      </c>
      <c r="X25" s="31">
        <f t="shared" si="2"/>
        <v>281769540</v>
      </c>
      <c r="Y25" s="31">
        <f t="shared" si="2"/>
        <v>-3557646</v>
      </c>
      <c r="Z25" s="32">
        <f>+IF(X25&lt;&gt;0,+(Y25/X25)*100,0)</f>
        <v>-1.2626084423461812</v>
      </c>
      <c r="AA25" s="33">
        <f>+AA12+AA24</f>
        <v>281769540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121401</v>
      </c>
      <c r="D30" s="18">
        <v>121401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617683</v>
      </c>
      <c r="D31" s="18">
        <v>617683</v>
      </c>
      <c r="E31" s="19">
        <v>584370</v>
      </c>
      <c r="F31" s="20">
        <v>584370</v>
      </c>
      <c r="G31" s="20">
        <v>618358</v>
      </c>
      <c r="H31" s="20">
        <v>625495</v>
      </c>
      <c r="I31" s="20">
        <v>630302</v>
      </c>
      <c r="J31" s="20">
        <v>630302</v>
      </c>
      <c r="K31" s="20">
        <v>634665</v>
      </c>
      <c r="L31" s="20">
        <v>640688</v>
      </c>
      <c r="M31" s="20">
        <v>640688</v>
      </c>
      <c r="N31" s="20">
        <v>640688</v>
      </c>
      <c r="O31" s="20">
        <v>642648</v>
      </c>
      <c r="P31" s="20"/>
      <c r="Q31" s="20"/>
      <c r="R31" s="20"/>
      <c r="S31" s="20"/>
      <c r="T31" s="20">
        <v>642648</v>
      </c>
      <c r="U31" s="20">
        <v>642648</v>
      </c>
      <c r="V31" s="20">
        <v>642648</v>
      </c>
      <c r="W31" s="20">
        <v>642648</v>
      </c>
      <c r="X31" s="20">
        <v>584370</v>
      </c>
      <c r="Y31" s="20">
        <v>58278</v>
      </c>
      <c r="Z31" s="21">
        <v>9.97</v>
      </c>
      <c r="AA31" s="22">
        <v>584370</v>
      </c>
    </row>
    <row r="32" spans="1:27" ht="13.5">
      <c r="A32" s="23" t="s">
        <v>57</v>
      </c>
      <c r="B32" s="17"/>
      <c r="C32" s="18">
        <v>59597599</v>
      </c>
      <c r="D32" s="18">
        <v>59597599</v>
      </c>
      <c r="E32" s="19">
        <v>56000000</v>
      </c>
      <c r="F32" s="20">
        <v>56000000</v>
      </c>
      <c r="G32" s="20">
        <v>61264370</v>
      </c>
      <c r="H32" s="20">
        <v>61718705</v>
      </c>
      <c r="I32" s="20">
        <v>55985254</v>
      </c>
      <c r="J32" s="20">
        <v>55985254</v>
      </c>
      <c r="K32" s="20">
        <v>57722723</v>
      </c>
      <c r="L32" s="20">
        <v>57831938</v>
      </c>
      <c r="M32" s="20">
        <v>59718543</v>
      </c>
      <c r="N32" s="20">
        <v>59718543</v>
      </c>
      <c r="O32" s="20">
        <v>61128676</v>
      </c>
      <c r="P32" s="20"/>
      <c r="Q32" s="20"/>
      <c r="R32" s="20"/>
      <c r="S32" s="20"/>
      <c r="T32" s="20">
        <v>61128676</v>
      </c>
      <c r="U32" s="20">
        <v>61128676</v>
      </c>
      <c r="V32" s="20">
        <v>61128676</v>
      </c>
      <c r="W32" s="20">
        <v>61128676</v>
      </c>
      <c r="X32" s="20">
        <v>56000000</v>
      </c>
      <c r="Y32" s="20">
        <v>5128676</v>
      </c>
      <c r="Z32" s="21">
        <v>9.16</v>
      </c>
      <c r="AA32" s="22">
        <v>56000000</v>
      </c>
    </row>
    <row r="33" spans="1:27" ht="13.5">
      <c r="A33" s="23" t="s">
        <v>58</v>
      </c>
      <c r="B33" s="17"/>
      <c r="C33" s="18">
        <v>3295790</v>
      </c>
      <c r="D33" s="18">
        <v>3295790</v>
      </c>
      <c r="E33" s="19"/>
      <c r="F33" s="20"/>
      <c r="G33" s="20">
        <v>3426554</v>
      </c>
      <c r="H33" s="20">
        <v>3426554</v>
      </c>
      <c r="I33" s="20">
        <v>3426554</v>
      </c>
      <c r="J33" s="20">
        <v>3426554</v>
      </c>
      <c r="K33" s="20">
        <v>3426554</v>
      </c>
      <c r="L33" s="20">
        <v>3426554</v>
      </c>
      <c r="M33" s="20">
        <v>3426554</v>
      </c>
      <c r="N33" s="20">
        <v>3426554</v>
      </c>
      <c r="O33" s="20">
        <v>3426554</v>
      </c>
      <c r="P33" s="20"/>
      <c r="Q33" s="20"/>
      <c r="R33" s="20"/>
      <c r="S33" s="20"/>
      <c r="T33" s="20">
        <v>3426554</v>
      </c>
      <c r="U33" s="20">
        <v>3426554</v>
      </c>
      <c r="V33" s="20">
        <v>3426554</v>
      </c>
      <c r="W33" s="20">
        <v>3426554</v>
      </c>
      <c r="X33" s="20"/>
      <c r="Y33" s="20">
        <v>3426554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63632473</v>
      </c>
      <c r="D34" s="29">
        <f>SUM(D29:D33)</f>
        <v>63632473</v>
      </c>
      <c r="E34" s="30">
        <f t="shared" si="3"/>
        <v>56584370</v>
      </c>
      <c r="F34" s="31">
        <f t="shared" si="3"/>
        <v>56584370</v>
      </c>
      <c r="G34" s="31">
        <f t="shared" si="3"/>
        <v>65309282</v>
      </c>
      <c r="H34" s="31">
        <f t="shared" si="3"/>
        <v>65770754</v>
      </c>
      <c r="I34" s="31">
        <f t="shared" si="3"/>
        <v>60042110</v>
      </c>
      <c r="J34" s="31">
        <f t="shared" si="3"/>
        <v>60042110</v>
      </c>
      <c r="K34" s="31">
        <f t="shared" si="3"/>
        <v>61783942</v>
      </c>
      <c r="L34" s="31">
        <f t="shared" si="3"/>
        <v>61899180</v>
      </c>
      <c r="M34" s="31">
        <f t="shared" si="3"/>
        <v>63785785</v>
      </c>
      <c r="N34" s="31">
        <f t="shared" si="3"/>
        <v>63785785</v>
      </c>
      <c r="O34" s="31">
        <f t="shared" si="3"/>
        <v>65197878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65197878</v>
      </c>
      <c r="U34" s="31">
        <f t="shared" si="3"/>
        <v>65197878</v>
      </c>
      <c r="V34" s="31">
        <f t="shared" si="3"/>
        <v>65197878</v>
      </c>
      <c r="W34" s="31">
        <f t="shared" si="3"/>
        <v>65197878</v>
      </c>
      <c r="X34" s="31">
        <f t="shared" si="3"/>
        <v>56584370</v>
      </c>
      <c r="Y34" s="31">
        <f t="shared" si="3"/>
        <v>8613508</v>
      </c>
      <c r="Z34" s="32">
        <f>+IF(X34&lt;&gt;0,+(Y34/X34)*100,0)</f>
        <v>15.222415660013533</v>
      </c>
      <c r="AA34" s="33">
        <f>SUM(AA29:AA33)</f>
        <v>56584370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323964</v>
      </c>
      <c r="D37" s="18">
        <v>323964</v>
      </c>
      <c r="E37" s="19"/>
      <c r="F37" s="20"/>
      <c r="G37" s="20">
        <v>323964</v>
      </c>
      <c r="H37" s="20">
        <v>323964</v>
      </c>
      <c r="I37" s="20">
        <v>323964</v>
      </c>
      <c r="J37" s="20">
        <v>323964</v>
      </c>
      <c r="K37" s="20">
        <v>323964</v>
      </c>
      <c r="L37" s="20">
        <v>323964</v>
      </c>
      <c r="M37" s="20">
        <v>323964</v>
      </c>
      <c r="N37" s="20">
        <v>323964</v>
      </c>
      <c r="O37" s="20">
        <v>323964</v>
      </c>
      <c r="P37" s="20"/>
      <c r="Q37" s="20"/>
      <c r="R37" s="20"/>
      <c r="S37" s="20"/>
      <c r="T37" s="20">
        <v>323964</v>
      </c>
      <c r="U37" s="20">
        <v>323964</v>
      </c>
      <c r="V37" s="20">
        <v>323964</v>
      </c>
      <c r="W37" s="20">
        <v>323964</v>
      </c>
      <c r="X37" s="20"/>
      <c r="Y37" s="20">
        <v>323964</v>
      </c>
      <c r="Z37" s="21"/>
      <c r="AA37" s="22"/>
    </row>
    <row r="38" spans="1:27" ht="13.5">
      <c r="A38" s="23" t="s">
        <v>58</v>
      </c>
      <c r="B38" s="17"/>
      <c r="C38" s="18">
        <v>10145944</v>
      </c>
      <c r="D38" s="18">
        <v>10145944</v>
      </c>
      <c r="E38" s="19">
        <v>9981952</v>
      </c>
      <c r="F38" s="20">
        <v>9981952</v>
      </c>
      <c r="G38" s="20">
        <v>10136581</v>
      </c>
      <c r="H38" s="20">
        <v>10136581</v>
      </c>
      <c r="I38" s="20">
        <v>10136581</v>
      </c>
      <c r="J38" s="20">
        <v>10136581</v>
      </c>
      <c r="K38" s="20">
        <v>10136581</v>
      </c>
      <c r="L38" s="20">
        <v>10136581</v>
      </c>
      <c r="M38" s="20">
        <v>10136581</v>
      </c>
      <c r="N38" s="20">
        <v>10136581</v>
      </c>
      <c r="O38" s="20">
        <v>10136581</v>
      </c>
      <c r="P38" s="20"/>
      <c r="Q38" s="20"/>
      <c r="R38" s="20"/>
      <c r="S38" s="20"/>
      <c r="T38" s="20">
        <v>10136581</v>
      </c>
      <c r="U38" s="20">
        <v>10136581</v>
      </c>
      <c r="V38" s="20">
        <v>10136581</v>
      </c>
      <c r="W38" s="20">
        <v>10136581</v>
      </c>
      <c r="X38" s="20">
        <v>9981952</v>
      </c>
      <c r="Y38" s="20">
        <v>154629</v>
      </c>
      <c r="Z38" s="21">
        <v>1.55</v>
      </c>
      <c r="AA38" s="22">
        <v>9981952</v>
      </c>
    </row>
    <row r="39" spans="1:27" ht="13.5">
      <c r="A39" s="27" t="s">
        <v>61</v>
      </c>
      <c r="B39" s="35"/>
      <c r="C39" s="29">
        <f aca="true" t="shared" si="4" ref="C39:Y39">SUM(C37:C38)</f>
        <v>10469908</v>
      </c>
      <c r="D39" s="29">
        <f>SUM(D37:D38)</f>
        <v>10469908</v>
      </c>
      <c r="E39" s="36">
        <f t="shared" si="4"/>
        <v>9981952</v>
      </c>
      <c r="F39" s="37">
        <f t="shared" si="4"/>
        <v>9981952</v>
      </c>
      <c r="G39" s="37">
        <f t="shared" si="4"/>
        <v>10460545</v>
      </c>
      <c r="H39" s="37">
        <f t="shared" si="4"/>
        <v>10460545</v>
      </c>
      <c r="I39" s="37">
        <f t="shared" si="4"/>
        <v>10460545</v>
      </c>
      <c r="J39" s="37">
        <f t="shared" si="4"/>
        <v>10460545</v>
      </c>
      <c r="K39" s="37">
        <f t="shared" si="4"/>
        <v>10460545</v>
      </c>
      <c r="L39" s="37">
        <f t="shared" si="4"/>
        <v>10460545</v>
      </c>
      <c r="M39" s="37">
        <f t="shared" si="4"/>
        <v>10460545</v>
      </c>
      <c r="N39" s="37">
        <f t="shared" si="4"/>
        <v>10460545</v>
      </c>
      <c r="O39" s="37">
        <f t="shared" si="4"/>
        <v>10460545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10460545</v>
      </c>
      <c r="U39" s="37">
        <f t="shared" si="4"/>
        <v>10460545</v>
      </c>
      <c r="V39" s="37">
        <f t="shared" si="4"/>
        <v>10460545</v>
      </c>
      <c r="W39" s="37">
        <f t="shared" si="4"/>
        <v>10460545</v>
      </c>
      <c r="X39" s="37">
        <f t="shared" si="4"/>
        <v>9981952</v>
      </c>
      <c r="Y39" s="37">
        <f t="shared" si="4"/>
        <v>478593</v>
      </c>
      <c r="Z39" s="38">
        <f>+IF(X39&lt;&gt;0,+(Y39/X39)*100,0)</f>
        <v>4.794583263874641</v>
      </c>
      <c r="AA39" s="39">
        <f>SUM(AA37:AA38)</f>
        <v>9981952</v>
      </c>
    </row>
    <row r="40" spans="1:27" ht="13.5">
      <c r="A40" s="27" t="s">
        <v>62</v>
      </c>
      <c r="B40" s="28"/>
      <c r="C40" s="29">
        <f aca="true" t="shared" si="5" ref="C40:Y40">+C34+C39</f>
        <v>74102381</v>
      </c>
      <c r="D40" s="29">
        <f>+D34+D39</f>
        <v>74102381</v>
      </c>
      <c r="E40" s="30">
        <f t="shared" si="5"/>
        <v>66566322</v>
      </c>
      <c r="F40" s="31">
        <f t="shared" si="5"/>
        <v>66566322</v>
      </c>
      <c r="G40" s="31">
        <f t="shared" si="5"/>
        <v>75769827</v>
      </c>
      <c r="H40" s="31">
        <f t="shared" si="5"/>
        <v>76231299</v>
      </c>
      <c r="I40" s="31">
        <f t="shared" si="5"/>
        <v>70502655</v>
      </c>
      <c r="J40" s="31">
        <f t="shared" si="5"/>
        <v>70502655</v>
      </c>
      <c r="K40" s="31">
        <f t="shared" si="5"/>
        <v>72244487</v>
      </c>
      <c r="L40" s="31">
        <f t="shared" si="5"/>
        <v>72359725</v>
      </c>
      <c r="M40" s="31">
        <f t="shared" si="5"/>
        <v>74246330</v>
      </c>
      <c r="N40" s="31">
        <f t="shared" si="5"/>
        <v>74246330</v>
      </c>
      <c r="O40" s="31">
        <f t="shared" si="5"/>
        <v>75658423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75658423</v>
      </c>
      <c r="U40" s="31">
        <f t="shared" si="5"/>
        <v>75658423</v>
      </c>
      <c r="V40" s="31">
        <f t="shared" si="5"/>
        <v>75658423</v>
      </c>
      <c r="W40" s="31">
        <f t="shared" si="5"/>
        <v>75658423</v>
      </c>
      <c r="X40" s="31">
        <f t="shared" si="5"/>
        <v>66566322</v>
      </c>
      <c r="Y40" s="31">
        <f t="shared" si="5"/>
        <v>9092101</v>
      </c>
      <c r="Z40" s="32">
        <f>+IF(X40&lt;&gt;0,+(Y40/X40)*100,0)</f>
        <v>13.658710180802839</v>
      </c>
      <c r="AA40" s="33">
        <f>+AA34+AA39</f>
        <v>66566322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318331069</v>
      </c>
      <c r="D42" s="43">
        <f>+D25-D40</f>
        <v>318331069</v>
      </c>
      <c r="E42" s="44">
        <f t="shared" si="6"/>
        <v>215203218</v>
      </c>
      <c r="F42" s="45">
        <f t="shared" si="6"/>
        <v>215203218</v>
      </c>
      <c r="G42" s="45">
        <f t="shared" si="6"/>
        <v>204736437</v>
      </c>
      <c r="H42" s="45">
        <f t="shared" si="6"/>
        <v>200091195</v>
      </c>
      <c r="I42" s="45">
        <f t="shared" si="6"/>
        <v>201473714</v>
      </c>
      <c r="J42" s="45">
        <f t="shared" si="6"/>
        <v>201473714</v>
      </c>
      <c r="K42" s="45">
        <f t="shared" si="6"/>
        <v>203945992</v>
      </c>
      <c r="L42" s="45">
        <f t="shared" si="6"/>
        <v>202424532</v>
      </c>
      <c r="M42" s="45">
        <f t="shared" si="6"/>
        <v>203133637</v>
      </c>
      <c r="N42" s="45">
        <f t="shared" si="6"/>
        <v>203133637</v>
      </c>
      <c r="O42" s="45">
        <f t="shared" si="6"/>
        <v>202553471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202553471</v>
      </c>
      <c r="U42" s="45">
        <f t="shared" si="6"/>
        <v>202553471</v>
      </c>
      <c r="V42" s="45">
        <f t="shared" si="6"/>
        <v>202553471</v>
      </c>
      <c r="W42" s="45">
        <f t="shared" si="6"/>
        <v>202553471</v>
      </c>
      <c r="X42" s="45">
        <f t="shared" si="6"/>
        <v>215203218</v>
      </c>
      <c r="Y42" s="45">
        <f t="shared" si="6"/>
        <v>-12649747</v>
      </c>
      <c r="Z42" s="46">
        <f>+IF(X42&lt;&gt;0,+(Y42/X42)*100,0)</f>
        <v>-5.878047325481909</v>
      </c>
      <c r="AA42" s="47">
        <f>+AA25-AA40</f>
        <v>215203218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318331069</v>
      </c>
      <c r="D45" s="18">
        <v>318331069</v>
      </c>
      <c r="E45" s="19">
        <v>215203218</v>
      </c>
      <c r="F45" s="20">
        <v>215203218</v>
      </c>
      <c r="G45" s="20">
        <v>204736437</v>
      </c>
      <c r="H45" s="20">
        <v>200091195</v>
      </c>
      <c r="I45" s="20">
        <v>201473714</v>
      </c>
      <c r="J45" s="20">
        <v>201473714</v>
      </c>
      <c r="K45" s="20">
        <v>203945992</v>
      </c>
      <c r="L45" s="20">
        <v>202424532</v>
      </c>
      <c r="M45" s="20">
        <v>203133637</v>
      </c>
      <c r="N45" s="20">
        <v>203133637</v>
      </c>
      <c r="O45" s="20">
        <v>202553471</v>
      </c>
      <c r="P45" s="20"/>
      <c r="Q45" s="20"/>
      <c r="R45" s="20"/>
      <c r="S45" s="20"/>
      <c r="T45" s="20">
        <v>202553471</v>
      </c>
      <c r="U45" s="20">
        <v>202553471</v>
      </c>
      <c r="V45" s="20">
        <v>202553471</v>
      </c>
      <c r="W45" s="20">
        <v>202553471</v>
      </c>
      <c r="X45" s="20">
        <v>215203218</v>
      </c>
      <c r="Y45" s="20">
        <v>-12649747</v>
      </c>
      <c r="Z45" s="48">
        <v>-5.88</v>
      </c>
      <c r="AA45" s="22">
        <v>215203218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318331069</v>
      </c>
      <c r="D48" s="51">
        <f>SUM(D45:D47)</f>
        <v>318331069</v>
      </c>
      <c r="E48" s="52">
        <f t="shared" si="7"/>
        <v>215203218</v>
      </c>
      <c r="F48" s="53">
        <f t="shared" si="7"/>
        <v>215203218</v>
      </c>
      <c r="G48" s="53">
        <f t="shared" si="7"/>
        <v>204736437</v>
      </c>
      <c r="H48" s="53">
        <f t="shared" si="7"/>
        <v>200091195</v>
      </c>
      <c r="I48" s="53">
        <f t="shared" si="7"/>
        <v>201473714</v>
      </c>
      <c r="J48" s="53">
        <f t="shared" si="7"/>
        <v>201473714</v>
      </c>
      <c r="K48" s="53">
        <f t="shared" si="7"/>
        <v>203945992</v>
      </c>
      <c r="L48" s="53">
        <f t="shared" si="7"/>
        <v>202424532</v>
      </c>
      <c r="M48" s="53">
        <f t="shared" si="7"/>
        <v>203133637</v>
      </c>
      <c r="N48" s="53">
        <f t="shared" si="7"/>
        <v>203133637</v>
      </c>
      <c r="O48" s="53">
        <f t="shared" si="7"/>
        <v>202553471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202553471</v>
      </c>
      <c r="U48" s="53">
        <f t="shared" si="7"/>
        <v>202553471</v>
      </c>
      <c r="V48" s="53">
        <f t="shared" si="7"/>
        <v>202553471</v>
      </c>
      <c r="W48" s="53">
        <f t="shared" si="7"/>
        <v>202553471</v>
      </c>
      <c r="X48" s="53">
        <f t="shared" si="7"/>
        <v>215203218</v>
      </c>
      <c r="Y48" s="53">
        <f t="shared" si="7"/>
        <v>-12649747</v>
      </c>
      <c r="Z48" s="54">
        <f>+IF(X48&lt;&gt;0,+(Y48/X48)*100,0)</f>
        <v>-5.878047325481909</v>
      </c>
      <c r="AA48" s="55">
        <f>SUM(AA45:AA47)</f>
        <v>215203218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7520518</v>
      </c>
      <c r="D6" s="18">
        <v>7520518</v>
      </c>
      <c r="E6" s="19">
        <v>2127092</v>
      </c>
      <c r="F6" s="20">
        <v>2127090</v>
      </c>
      <c r="G6" s="20">
        <v>283513</v>
      </c>
      <c r="H6" s="20">
        <v>470606</v>
      </c>
      <c r="I6" s="20">
        <v>263220</v>
      </c>
      <c r="J6" s="20">
        <v>263220</v>
      </c>
      <c r="K6" s="20">
        <v>263220</v>
      </c>
      <c r="L6" s="20"/>
      <c r="M6" s="20">
        <v>3948991</v>
      </c>
      <c r="N6" s="20">
        <v>3948991</v>
      </c>
      <c r="O6" s="20"/>
      <c r="P6" s="20"/>
      <c r="Q6" s="20"/>
      <c r="R6" s="20"/>
      <c r="S6" s="20"/>
      <c r="T6" s="20"/>
      <c r="U6" s="20"/>
      <c r="V6" s="20"/>
      <c r="W6" s="20"/>
      <c r="X6" s="20">
        <v>2127090</v>
      </c>
      <c r="Y6" s="20">
        <v>-2127090</v>
      </c>
      <c r="Z6" s="21">
        <v>-100</v>
      </c>
      <c r="AA6" s="22">
        <v>2127090</v>
      </c>
    </row>
    <row r="7" spans="1:27" ht="13.5">
      <c r="A7" s="23" t="s">
        <v>34</v>
      </c>
      <c r="B7" s="17"/>
      <c r="C7" s="18"/>
      <c r="D7" s="18"/>
      <c r="E7" s="19">
        <v>10000</v>
      </c>
      <c r="F7" s="20">
        <v>10000</v>
      </c>
      <c r="G7" s="20">
        <v>15649898</v>
      </c>
      <c r="H7" s="20">
        <v>13842435</v>
      </c>
      <c r="I7" s="20">
        <v>4512127</v>
      </c>
      <c r="J7" s="20">
        <v>4512127</v>
      </c>
      <c r="K7" s="20">
        <v>4577387</v>
      </c>
      <c r="L7" s="20"/>
      <c r="M7" s="20">
        <v>1007389</v>
      </c>
      <c r="N7" s="20">
        <v>1007389</v>
      </c>
      <c r="O7" s="20">
        <v>2832022</v>
      </c>
      <c r="P7" s="20">
        <v>586398</v>
      </c>
      <c r="Q7" s="20">
        <v>1604148</v>
      </c>
      <c r="R7" s="20">
        <v>1604148</v>
      </c>
      <c r="S7" s="20"/>
      <c r="T7" s="20">
        <v>-4013685</v>
      </c>
      <c r="U7" s="20">
        <v>-6332937</v>
      </c>
      <c r="V7" s="20">
        <v>-6332937</v>
      </c>
      <c r="W7" s="20">
        <v>-6332937</v>
      </c>
      <c r="X7" s="20">
        <v>10000</v>
      </c>
      <c r="Y7" s="20">
        <v>-6342937</v>
      </c>
      <c r="Z7" s="21">
        <v>-63429.37</v>
      </c>
      <c r="AA7" s="22">
        <v>10000</v>
      </c>
    </row>
    <row r="8" spans="1:27" ht="13.5">
      <c r="A8" s="23" t="s">
        <v>35</v>
      </c>
      <c r="B8" s="17"/>
      <c r="C8" s="18">
        <v>372565</v>
      </c>
      <c r="D8" s="18">
        <v>372565</v>
      </c>
      <c r="E8" s="19">
        <v>1510120</v>
      </c>
      <c r="F8" s="20">
        <v>1510000</v>
      </c>
      <c r="G8" s="20">
        <v>496914</v>
      </c>
      <c r="H8" s="20">
        <v>4066795</v>
      </c>
      <c r="I8" s="20">
        <v>695687</v>
      </c>
      <c r="J8" s="20">
        <v>695687</v>
      </c>
      <c r="K8" s="20">
        <v>357655</v>
      </c>
      <c r="L8" s="20"/>
      <c r="M8" s="20">
        <v>541741</v>
      </c>
      <c r="N8" s="20">
        <v>541741</v>
      </c>
      <c r="O8" s="20">
        <v>845738</v>
      </c>
      <c r="P8" s="20">
        <v>987214</v>
      </c>
      <c r="Q8" s="20">
        <v>1117951</v>
      </c>
      <c r="R8" s="20">
        <v>1117951</v>
      </c>
      <c r="S8" s="20"/>
      <c r="T8" s="20">
        <v>1648823</v>
      </c>
      <c r="U8" s="20">
        <v>1851057</v>
      </c>
      <c r="V8" s="20">
        <v>1851057</v>
      </c>
      <c r="W8" s="20">
        <v>1851057</v>
      </c>
      <c r="X8" s="20">
        <v>1510000</v>
      </c>
      <c r="Y8" s="20">
        <v>341057</v>
      </c>
      <c r="Z8" s="21">
        <v>22.59</v>
      </c>
      <c r="AA8" s="22">
        <v>1510000</v>
      </c>
    </row>
    <row r="9" spans="1:27" ht="13.5">
      <c r="A9" s="23" t="s">
        <v>36</v>
      </c>
      <c r="B9" s="17"/>
      <c r="C9" s="18">
        <v>6544603</v>
      </c>
      <c r="D9" s="18">
        <v>6544603</v>
      </c>
      <c r="E9" s="19">
        <v>3480001</v>
      </c>
      <c r="F9" s="20">
        <v>3480390</v>
      </c>
      <c r="G9" s="20">
        <v>8180281</v>
      </c>
      <c r="H9" s="20">
        <v>162940</v>
      </c>
      <c r="I9" s="20">
        <v>1296991</v>
      </c>
      <c r="J9" s="20">
        <v>1296991</v>
      </c>
      <c r="K9" s="20">
        <v>1296991</v>
      </c>
      <c r="L9" s="20"/>
      <c r="M9" s="20">
        <v>1242609</v>
      </c>
      <c r="N9" s="20">
        <v>1242609</v>
      </c>
      <c r="O9" s="20">
        <v>1636533</v>
      </c>
      <c r="P9" s="20">
        <v>1928298</v>
      </c>
      <c r="Q9" s="20">
        <v>2570905</v>
      </c>
      <c r="R9" s="20">
        <v>2570905</v>
      </c>
      <c r="S9" s="20"/>
      <c r="T9" s="20">
        <v>1004675</v>
      </c>
      <c r="U9" s="20">
        <v>-618122</v>
      </c>
      <c r="V9" s="20">
        <v>-618122</v>
      </c>
      <c r="W9" s="20">
        <v>-618122</v>
      </c>
      <c r="X9" s="20">
        <v>3480390</v>
      </c>
      <c r="Y9" s="20">
        <v>-4098512</v>
      </c>
      <c r="Z9" s="21">
        <v>-117.76</v>
      </c>
      <c r="AA9" s="22">
        <v>3480390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-1021598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706755</v>
      </c>
      <c r="D11" s="18">
        <v>706755</v>
      </c>
      <c r="E11" s="19">
        <v>700000</v>
      </c>
      <c r="F11" s="20">
        <v>700000</v>
      </c>
      <c r="G11" s="20">
        <v>712186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700000</v>
      </c>
      <c r="Y11" s="20">
        <v>-700000</v>
      </c>
      <c r="Z11" s="21">
        <v>-100</v>
      </c>
      <c r="AA11" s="22">
        <v>700000</v>
      </c>
    </row>
    <row r="12" spans="1:27" ht="13.5">
      <c r="A12" s="27" t="s">
        <v>39</v>
      </c>
      <c r="B12" s="28"/>
      <c r="C12" s="29">
        <f aca="true" t="shared" si="0" ref="C12:Y12">SUM(C6:C11)</f>
        <v>15144441</v>
      </c>
      <c r="D12" s="29">
        <f>SUM(D6:D11)</f>
        <v>15144441</v>
      </c>
      <c r="E12" s="30">
        <f t="shared" si="0"/>
        <v>7827213</v>
      </c>
      <c r="F12" s="31">
        <f t="shared" si="0"/>
        <v>7827480</v>
      </c>
      <c r="G12" s="31">
        <f t="shared" si="0"/>
        <v>24301194</v>
      </c>
      <c r="H12" s="31">
        <f t="shared" si="0"/>
        <v>18542776</v>
      </c>
      <c r="I12" s="31">
        <f t="shared" si="0"/>
        <v>6768025</v>
      </c>
      <c r="J12" s="31">
        <f t="shared" si="0"/>
        <v>6768025</v>
      </c>
      <c r="K12" s="31">
        <f t="shared" si="0"/>
        <v>6495253</v>
      </c>
      <c r="L12" s="31">
        <f t="shared" si="0"/>
        <v>0</v>
      </c>
      <c r="M12" s="31">
        <f t="shared" si="0"/>
        <v>6740730</v>
      </c>
      <c r="N12" s="31">
        <f t="shared" si="0"/>
        <v>6740730</v>
      </c>
      <c r="O12" s="31">
        <f t="shared" si="0"/>
        <v>5314293</v>
      </c>
      <c r="P12" s="31">
        <f t="shared" si="0"/>
        <v>3501910</v>
      </c>
      <c r="Q12" s="31">
        <f t="shared" si="0"/>
        <v>5293004</v>
      </c>
      <c r="R12" s="31">
        <f t="shared" si="0"/>
        <v>5293004</v>
      </c>
      <c r="S12" s="31">
        <f t="shared" si="0"/>
        <v>0</v>
      </c>
      <c r="T12" s="31">
        <f t="shared" si="0"/>
        <v>-1360187</v>
      </c>
      <c r="U12" s="31">
        <f t="shared" si="0"/>
        <v>-5100002</v>
      </c>
      <c r="V12" s="31">
        <f t="shared" si="0"/>
        <v>-5100002</v>
      </c>
      <c r="W12" s="31">
        <f t="shared" si="0"/>
        <v>-5100002</v>
      </c>
      <c r="X12" s="31">
        <f t="shared" si="0"/>
        <v>7827480</v>
      </c>
      <c r="Y12" s="31">
        <f t="shared" si="0"/>
        <v>-12927482</v>
      </c>
      <c r="Z12" s="32">
        <f>+IF(X12&lt;&gt;0,+(Y12/X12)*100,0)</f>
        <v>-165.1550946153807</v>
      </c>
      <c r="AA12" s="33">
        <f>SUM(AA6:AA11)</f>
        <v>7827480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15423376</v>
      </c>
      <c r="D17" s="18">
        <v>15423376</v>
      </c>
      <c r="E17" s="19">
        <v>15731843</v>
      </c>
      <c r="F17" s="20">
        <v>15732000</v>
      </c>
      <c r="G17" s="20">
        <v>15423376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15732000</v>
      </c>
      <c r="Y17" s="20">
        <v>-15732000</v>
      </c>
      <c r="Z17" s="21">
        <v>-100</v>
      </c>
      <c r="AA17" s="22">
        <v>15732000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209796578</v>
      </c>
      <c r="D19" s="18">
        <v>209796578</v>
      </c>
      <c r="E19" s="19">
        <v>303742424</v>
      </c>
      <c r="F19" s="20">
        <v>303742000</v>
      </c>
      <c r="G19" s="20">
        <v>210493748</v>
      </c>
      <c r="H19" s="20">
        <v>847132</v>
      </c>
      <c r="I19" s="20">
        <v>1933546</v>
      </c>
      <c r="J19" s="20">
        <v>1933546</v>
      </c>
      <c r="K19" s="20">
        <v>1933545</v>
      </c>
      <c r="L19" s="20"/>
      <c r="M19" s="20">
        <v>2863264</v>
      </c>
      <c r="N19" s="20">
        <v>2863264</v>
      </c>
      <c r="O19" s="20">
        <v>6162986</v>
      </c>
      <c r="P19" s="20">
        <v>6162986</v>
      </c>
      <c r="Q19" s="20">
        <v>10322385</v>
      </c>
      <c r="R19" s="20">
        <v>10322385</v>
      </c>
      <c r="S19" s="20"/>
      <c r="T19" s="20">
        <v>8702674</v>
      </c>
      <c r="U19" s="20">
        <v>12103634</v>
      </c>
      <c r="V19" s="20">
        <v>12103634</v>
      </c>
      <c r="W19" s="20">
        <v>12103634</v>
      </c>
      <c r="X19" s="20">
        <v>303742000</v>
      </c>
      <c r="Y19" s="20">
        <v>-291638366</v>
      </c>
      <c r="Z19" s="21">
        <v>-96.02</v>
      </c>
      <c r="AA19" s="22">
        <v>303742000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1837297</v>
      </c>
      <c r="D22" s="18">
        <v>1837297</v>
      </c>
      <c r="E22" s="19">
        <v>365110</v>
      </c>
      <c r="F22" s="20">
        <v>365110</v>
      </c>
      <c r="G22" s="20">
        <v>1837297</v>
      </c>
      <c r="H22" s="20"/>
      <c r="I22" s="20"/>
      <c r="J22" s="20"/>
      <c r="K22" s="20"/>
      <c r="L22" s="20"/>
      <c r="M22" s="20"/>
      <c r="N22" s="20"/>
      <c r="O22" s="20"/>
      <c r="P22" s="20"/>
      <c r="Q22" s="20">
        <v>32777</v>
      </c>
      <c r="R22" s="20">
        <v>32777</v>
      </c>
      <c r="S22" s="20"/>
      <c r="T22" s="20"/>
      <c r="U22" s="20"/>
      <c r="V22" s="20"/>
      <c r="W22" s="20"/>
      <c r="X22" s="20">
        <v>365110</v>
      </c>
      <c r="Y22" s="20">
        <v>-365110</v>
      </c>
      <c r="Z22" s="21">
        <v>-100</v>
      </c>
      <c r="AA22" s="22">
        <v>365110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227057251</v>
      </c>
      <c r="D24" s="29">
        <f>SUM(D15:D23)</f>
        <v>227057251</v>
      </c>
      <c r="E24" s="36">
        <f t="shared" si="1"/>
        <v>319839377</v>
      </c>
      <c r="F24" s="37">
        <f t="shared" si="1"/>
        <v>319839110</v>
      </c>
      <c r="G24" s="37">
        <f t="shared" si="1"/>
        <v>227754421</v>
      </c>
      <c r="H24" s="37">
        <f t="shared" si="1"/>
        <v>847132</v>
      </c>
      <c r="I24" s="37">
        <f t="shared" si="1"/>
        <v>1933546</v>
      </c>
      <c r="J24" s="37">
        <f t="shared" si="1"/>
        <v>1933546</v>
      </c>
      <c r="K24" s="37">
        <f t="shared" si="1"/>
        <v>1933545</v>
      </c>
      <c r="L24" s="37">
        <f t="shared" si="1"/>
        <v>0</v>
      </c>
      <c r="M24" s="37">
        <f t="shared" si="1"/>
        <v>2863264</v>
      </c>
      <c r="N24" s="37">
        <f t="shared" si="1"/>
        <v>2863264</v>
      </c>
      <c r="O24" s="37">
        <f t="shared" si="1"/>
        <v>6162986</v>
      </c>
      <c r="P24" s="37">
        <f t="shared" si="1"/>
        <v>6162986</v>
      </c>
      <c r="Q24" s="37">
        <f t="shared" si="1"/>
        <v>10355162</v>
      </c>
      <c r="R24" s="37">
        <f t="shared" si="1"/>
        <v>10355162</v>
      </c>
      <c r="S24" s="37">
        <f t="shared" si="1"/>
        <v>0</v>
      </c>
      <c r="T24" s="37">
        <f t="shared" si="1"/>
        <v>8702674</v>
      </c>
      <c r="U24" s="37">
        <f t="shared" si="1"/>
        <v>12103634</v>
      </c>
      <c r="V24" s="37">
        <f t="shared" si="1"/>
        <v>12103634</v>
      </c>
      <c r="W24" s="37">
        <f t="shared" si="1"/>
        <v>12103634</v>
      </c>
      <c r="X24" s="37">
        <f t="shared" si="1"/>
        <v>319839110</v>
      </c>
      <c r="Y24" s="37">
        <f t="shared" si="1"/>
        <v>-307735476</v>
      </c>
      <c r="Z24" s="38">
        <f>+IF(X24&lt;&gt;0,+(Y24/X24)*100,0)</f>
        <v>-96.21571170580108</v>
      </c>
      <c r="AA24" s="39">
        <f>SUM(AA15:AA23)</f>
        <v>319839110</v>
      </c>
    </row>
    <row r="25" spans="1:27" ht="13.5">
      <c r="A25" s="27" t="s">
        <v>51</v>
      </c>
      <c r="B25" s="28"/>
      <c r="C25" s="29">
        <f aca="true" t="shared" si="2" ref="C25:Y25">+C12+C24</f>
        <v>242201692</v>
      </c>
      <c r="D25" s="29">
        <f>+D12+D24</f>
        <v>242201692</v>
      </c>
      <c r="E25" s="30">
        <f t="shared" si="2"/>
        <v>327666590</v>
      </c>
      <c r="F25" s="31">
        <f t="shared" si="2"/>
        <v>327666590</v>
      </c>
      <c r="G25" s="31">
        <f t="shared" si="2"/>
        <v>252055615</v>
      </c>
      <c r="H25" s="31">
        <f t="shared" si="2"/>
        <v>19389908</v>
      </c>
      <c r="I25" s="31">
        <f t="shared" si="2"/>
        <v>8701571</v>
      </c>
      <c r="J25" s="31">
        <f t="shared" si="2"/>
        <v>8701571</v>
      </c>
      <c r="K25" s="31">
        <f t="shared" si="2"/>
        <v>8428798</v>
      </c>
      <c r="L25" s="31">
        <f t="shared" si="2"/>
        <v>0</v>
      </c>
      <c r="M25" s="31">
        <f t="shared" si="2"/>
        <v>9603994</v>
      </c>
      <c r="N25" s="31">
        <f t="shared" si="2"/>
        <v>9603994</v>
      </c>
      <c r="O25" s="31">
        <f t="shared" si="2"/>
        <v>11477279</v>
      </c>
      <c r="P25" s="31">
        <f t="shared" si="2"/>
        <v>9664896</v>
      </c>
      <c r="Q25" s="31">
        <f t="shared" si="2"/>
        <v>15648166</v>
      </c>
      <c r="R25" s="31">
        <f t="shared" si="2"/>
        <v>15648166</v>
      </c>
      <c r="S25" s="31">
        <f t="shared" si="2"/>
        <v>0</v>
      </c>
      <c r="T25" s="31">
        <f t="shared" si="2"/>
        <v>7342487</v>
      </c>
      <c r="U25" s="31">
        <f t="shared" si="2"/>
        <v>7003632</v>
      </c>
      <c r="V25" s="31">
        <f t="shared" si="2"/>
        <v>7003632</v>
      </c>
      <c r="W25" s="31">
        <f t="shared" si="2"/>
        <v>7003632</v>
      </c>
      <c r="X25" s="31">
        <f t="shared" si="2"/>
        <v>327666590</v>
      </c>
      <c r="Y25" s="31">
        <f t="shared" si="2"/>
        <v>-320662958</v>
      </c>
      <c r="Z25" s="32">
        <f>+IF(X25&lt;&gt;0,+(Y25/X25)*100,0)</f>
        <v>-97.86257366062252</v>
      </c>
      <c r="AA25" s="33">
        <f>+AA12+AA24</f>
        <v>327666590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>
        <v>145523</v>
      </c>
      <c r="P29" s="20">
        <v>229939</v>
      </c>
      <c r="Q29" s="20">
        <v>20247</v>
      </c>
      <c r="R29" s="20">
        <v>20247</v>
      </c>
      <c r="S29" s="20"/>
      <c r="T29" s="20">
        <v>109918</v>
      </c>
      <c r="U29" s="20">
        <v>168251</v>
      </c>
      <c r="V29" s="20">
        <v>168251</v>
      </c>
      <c r="W29" s="20">
        <v>168251</v>
      </c>
      <c r="X29" s="20"/>
      <c r="Y29" s="20">
        <v>168251</v>
      </c>
      <c r="Z29" s="21"/>
      <c r="AA29" s="22"/>
    </row>
    <row r="30" spans="1:27" ht="13.5">
      <c r="A30" s="23" t="s">
        <v>55</v>
      </c>
      <c r="B30" s="17"/>
      <c r="C30" s="18">
        <v>1019428</v>
      </c>
      <c r="D30" s="18">
        <v>1019428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18587862</v>
      </c>
      <c r="D32" s="18">
        <v>18587862</v>
      </c>
      <c r="E32" s="19">
        <v>5243000</v>
      </c>
      <c r="F32" s="20">
        <v>5243000</v>
      </c>
      <c r="G32" s="20">
        <v>22880090</v>
      </c>
      <c r="H32" s="20">
        <v>20803377</v>
      </c>
      <c r="I32" s="20">
        <v>2714394</v>
      </c>
      <c r="J32" s="20">
        <v>2714394</v>
      </c>
      <c r="K32" s="20">
        <v>2661830</v>
      </c>
      <c r="L32" s="20"/>
      <c r="M32" s="20">
        <v>-354194</v>
      </c>
      <c r="N32" s="20">
        <v>-354194</v>
      </c>
      <c r="O32" s="20">
        <v>-1120088</v>
      </c>
      <c r="P32" s="20">
        <v>-2176524</v>
      </c>
      <c r="Q32" s="20">
        <v>-728983</v>
      </c>
      <c r="R32" s="20">
        <v>-728983</v>
      </c>
      <c r="S32" s="20"/>
      <c r="T32" s="20">
        <v>-8052480</v>
      </c>
      <c r="U32" s="20">
        <v>-11290288</v>
      </c>
      <c r="V32" s="20">
        <v>-11290288</v>
      </c>
      <c r="W32" s="20">
        <v>-11290288</v>
      </c>
      <c r="X32" s="20">
        <v>5243000</v>
      </c>
      <c r="Y32" s="20">
        <v>-16533288</v>
      </c>
      <c r="Z32" s="21">
        <v>-315.34</v>
      </c>
      <c r="AA32" s="22">
        <v>5243000</v>
      </c>
    </row>
    <row r="33" spans="1:27" ht="13.5">
      <c r="A33" s="23" t="s">
        <v>58</v>
      </c>
      <c r="B33" s="17"/>
      <c r="C33" s="18">
        <v>2751315</v>
      </c>
      <c r="D33" s="18">
        <v>2751315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22358605</v>
      </c>
      <c r="D34" s="29">
        <f>SUM(D29:D33)</f>
        <v>22358605</v>
      </c>
      <c r="E34" s="30">
        <f t="shared" si="3"/>
        <v>5243000</v>
      </c>
      <c r="F34" s="31">
        <f t="shared" si="3"/>
        <v>5243000</v>
      </c>
      <c r="G34" s="31">
        <f t="shared" si="3"/>
        <v>22880090</v>
      </c>
      <c r="H34" s="31">
        <f t="shared" si="3"/>
        <v>20803377</v>
      </c>
      <c r="I34" s="31">
        <f t="shared" si="3"/>
        <v>2714394</v>
      </c>
      <c r="J34" s="31">
        <f t="shared" si="3"/>
        <v>2714394</v>
      </c>
      <c r="K34" s="31">
        <f t="shared" si="3"/>
        <v>2661830</v>
      </c>
      <c r="L34" s="31">
        <f t="shared" si="3"/>
        <v>0</v>
      </c>
      <c r="M34" s="31">
        <f t="shared" si="3"/>
        <v>-354194</v>
      </c>
      <c r="N34" s="31">
        <f t="shared" si="3"/>
        <v>-354194</v>
      </c>
      <c r="O34" s="31">
        <f t="shared" si="3"/>
        <v>-974565</v>
      </c>
      <c r="P34" s="31">
        <f t="shared" si="3"/>
        <v>-1946585</v>
      </c>
      <c r="Q34" s="31">
        <f t="shared" si="3"/>
        <v>-708736</v>
      </c>
      <c r="R34" s="31">
        <f t="shared" si="3"/>
        <v>-708736</v>
      </c>
      <c r="S34" s="31">
        <f t="shared" si="3"/>
        <v>0</v>
      </c>
      <c r="T34" s="31">
        <f t="shared" si="3"/>
        <v>-7942562</v>
      </c>
      <c r="U34" s="31">
        <f t="shared" si="3"/>
        <v>-11122037</v>
      </c>
      <c r="V34" s="31">
        <f t="shared" si="3"/>
        <v>-11122037</v>
      </c>
      <c r="W34" s="31">
        <f t="shared" si="3"/>
        <v>-11122037</v>
      </c>
      <c r="X34" s="31">
        <f t="shared" si="3"/>
        <v>5243000</v>
      </c>
      <c r="Y34" s="31">
        <f t="shared" si="3"/>
        <v>-16365037</v>
      </c>
      <c r="Z34" s="32">
        <f>+IF(X34&lt;&gt;0,+(Y34/X34)*100,0)</f>
        <v>-312.13116536334155</v>
      </c>
      <c r="AA34" s="33">
        <f>SUM(AA29:AA33)</f>
        <v>5243000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89452</v>
      </c>
      <c r="D37" s="18">
        <v>89452</v>
      </c>
      <c r="E37" s="19">
        <v>920000</v>
      </c>
      <c r="F37" s="20">
        <v>920000</v>
      </c>
      <c r="G37" s="20">
        <v>14163</v>
      </c>
      <c r="H37" s="20"/>
      <c r="I37" s="20">
        <v>-50000</v>
      </c>
      <c r="J37" s="20">
        <v>-50000</v>
      </c>
      <c r="K37" s="20">
        <v>-50000</v>
      </c>
      <c r="L37" s="20"/>
      <c r="M37" s="20">
        <v>-50000</v>
      </c>
      <c r="N37" s="20">
        <v>-50000</v>
      </c>
      <c r="O37" s="20">
        <v>-50000</v>
      </c>
      <c r="P37" s="20">
        <v>-50000</v>
      </c>
      <c r="Q37" s="20">
        <v>-150000</v>
      </c>
      <c r="R37" s="20">
        <v>-150000</v>
      </c>
      <c r="S37" s="20"/>
      <c r="T37" s="20">
        <v>-150000</v>
      </c>
      <c r="U37" s="20">
        <v>-167956</v>
      </c>
      <c r="V37" s="20">
        <v>-167956</v>
      </c>
      <c r="W37" s="20">
        <v>-167956</v>
      </c>
      <c r="X37" s="20">
        <v>920000</v>
      </c>
      <c r="Y37" s="20">
        <v>-1087956</v>
      </c>
      <c r="Z37" s="21">
        <v>-118.26</v>
      </c>
      <c r="AA37" s="22">
        <v>920000</v>
      </c>
    </row>
    <row r="38" spans="1:27" ht="13.5">
      <c r="A38" s="23" t="s">
        <v>58</v>
      </c>
      <c r="B38" s="17"/>
      <c r="C38" s="18">
        <v>11171286</v>
      </c>
      <c r="D38" s="18">
        <v>11171286</v>
      </c>
      <c r="E38" s="19">
        <v>16418000</v>
      </c>
      <c r="F38" s="20">
        <v>16418000</v>
      </c>
      <c r="G38" s="20">
        <v>13922601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58142</v>
      </c>
      <c r="V38" s="20">
        <v>58142</v>
      </c>
      <c r="W38" s="20">
        <v>58142</v>
      </c>
      <c r="X38" s="20">
        <v>16418000</v>
      </c>
      <c r="Y38" s="20">
        <v>-16359858</v>
      </c>
      <c r="Z38" s="21">
        <v>-99.65</v>
      </c>
      <c r="AA38" s="22">
        <v>16418000</v>
      </c>
    </row>
    <row r="39" spans="1:27" ht="13.5">
      <c r="A39" s="27" t="s">
        <v>61</v>
      </c>
      <c r="B39" s="35"/>
      <c r="C39" s="29">
        <f aca="true" t="shared" si="4" ref="C39:Y39">SUM(C37:C38)</f>
        <v>11260738</v>
      </c>
      <c r="D39" s="29">
        <f>SUM(D37:D38)</f>
        <v>11260738</v>
      </c>
      <c r="E39" s="36">
        <f t="shared" si="4"/>
        <v>17338000</v>
      </c>
      <c r="F39" s="37">
        <f t="shared" si="4"/>
        <v>17338000</v>
      </c>
      <c r="G39" s="37">
        <f t="shared" si="4"/>
        <v>13936764</v>
      </c>
      <c r="H39" s="37">
        <f t="shared" si="4"/>
        <v>0</v>
      </c>
      <c r="I39" s="37">
        <f t="shared" si="4"/>
        <v>-50000</v>
      </c>
      <c r="J39" s="37">
        <f t="shared" si="4"/>
        <v>-50000</v>
      </c>
      <c r="K39" s="37">
        <f t="shared" si="4"/>
        <v>-50000</v>
      </c>
      <c r="L39" s="37">
        <f t="shared" si="4"/>
        <v>0</v>
      </c>
      <c r="M39" s="37">
        <f t="shared" si="4"/>
        <v>-50000</v>
      </c>
      <c r="N39" s="37">
        <f t="shared" si="4"/>
        <v>-50000</v>
      </c>
      <c r="O39" s="37">
        <f t="shared" si="4"/>
        <v>-50000</v>
      </c>
      <c r="P39" s="37">
        <f t="shared" si="4"/>
        <v>-50000</v>
      </c>
      <c r="Q39" s="37">
        <f t="shared" si="4"/>
        <v>-150000</v>
      </c>
      <c r="R39" s="37">
        <f t="shared" si="4"/>
        <v>-150000</v>
      </c>
      <c r="S39" s="37">
        <f t="shared" si="4"/>
        <v>0</v>
      </c>
      <c r="T39" s="37">
        <f t="shared" si="4"/>
        <v>-150000</v>
      </c>
      <c r="U39" s="37">
        <f t="shared" si="4"/>
        <v>-109814</v>
      </c>
      <c r="V39" s="37">
        <f t="shared" si="4"/>
        <v>-109814</v>
      </c>
      <c r="W39" s="37">
        <f t="shared" si="4"/>
        <v>-109814</v>
      </c>
      <c r="X39" s="37">
        <f t="shared" si="4"/>
        <v>17338000</v>
      </c>
      <c r="Y39" s="37">
        <f t="shared" si="4"/>
        <v>-17447814</v>
      </c>
      <c r="Z39" s="38">
        <f>+IF(X39&lt;&gt;0,+(Y39/X39)*100,0)</f>
        <v>-100.63337178451954</v>
      </c>
      <c r="AA39" s="39">
        <f>SUM(AA37:AA38)</f>
        <v>17338000</v>
      </c>
    </row>
    <row r="40" spans="1:27" ht="13.5">
      <c r="A40" s="27" t="s">
        <v>62</v>
      </c>
      <c r="B40" s="28"/>
      <c r="C40" s="29">
        <f aca="true" t="shared" si="5" ref="C40:Y40">+C34+C39</f>
        <v>33619343</v>
      </c>
      <c r="D40" s="29">
        <f>+D34+D39</f>
        <v>33619343</v>
      </c>
      <c r="E40" s="30">
        <f t="shared" si="5"/>
        <v>22581000</v>
      </c>
      <c r="F40" s="31">
        <f t="shared" si="5"/>
        <v>22581000</v>
      </c>
      <c r="G40" s="31">
        <f t="shared" si="5"/>
        <v>36816854</v>
      </c>
      <c r="H40" s="31">
        <f t="shared" si="5"/>
        <v>20803377</v>
      </c>
      <c r="I40" s="31">
        <f t="shared" si="5"/>
        <v>2664394</v>
      </c>
      <c r="J40" s="31">
        <f t="shared" si="5"/>
        <v>2664394</v>
      </c>
      <c r="K40" s="31">
        <f t="shared" si="5"/>
        <v>2611830</v>
      </c>
      <c r="L40" s="31">
        <f t="shared" si="5"/>
        <v>0</v>
      </c>
      <c r="M40" s="31">
        <f t="shared" si="5"/>
        <v>-404194</v>
      </c>
      <c r="N40" s="31">
        <f t="shared" si="5"/>
        <v>-404194</v>
      </c>
      <c r="O40" s="31">
        <f t="shared" si="5"/>
        <v>-1024565</v>
      </c>
      <c r="P40" s="31">
        <f t="shared" si="5"/>
        <v>-1996585</v>
      </c>
      <c r="Q40" s="31">
        <f t="shared" si="5"/>
        <v>-858736</v>
      </c>
      <c r="R40" s="31">
        <f t="shared" si="5"/>
        <v>-858736</v>
      </c>
      <c r="S40" s="31">
        <f t="shared" si="5"/>
        <v>0</v>
      </c>
      <c r="T40" s="31">
        <f t="shared" si="5"/>
        <v>-8092562</v>
      </c>
      <c r="U40" s="31">
        <f t="shared" si="5"/>
        <v>-11231851</v>
      </c>
      <c r="V40" s="31">
        <f t="shared" si="5"/>
        <v>-11231851</v>
      </c>
      <c r="W40" s="31">
        <f t="shared" si="5"/>
        <v>-11231851</v>
      </c>
      <c r="X40" s="31">
        <f t="shared" si="5"/>
        <v>22581000</v>
      </c>
      <c r="Y40" s="31">
        <f t="shared" si="5"/>
        <v>-33812851</v>
      </c>
      <c r="Z40" s="32">
        <f>+IF(X40&lt;&gt;0,+(Y40/X40)*100,0)</f>
        <v>-149.7402727957132</v>
      </c>
      <c r="AA40" s="33">
        <f>+AA34+AA39</f>
        <v>22581000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208582349</v>
      </c>
      <c r="D42" s="43">
        <f>+D25-D40</f>
        <v>208582349</v>
      </c>
      <c r="E42" s="44">
        <f t="shared" si="6"/>
        <v>305085590</v>
      </c>
      <c r="F42" s="45">
        <f t="shared" si="6"/>
        <v>305085590</v>
      </c>
      <c r="G42" s="45">
        <f t="shared" si="6"/>
        <v>215238761</v>
      </c>
      <c r="H42" s="45">
        <f t="shared" si="6"/>
        <v>-1413469</v>
      </c>
      <c r="I42" s="45">
        <f t="shared" si="6"/>
        <v>6037177</v>
      </c>
      <c r="J42" s="45">
        <f t="shared" si="6"/>
        <v>6037177</v>
      </c>
      <c r="K42" s="45">
        <f t="shared" si="6"/>
        <v>5816968</v>
      </c>
      <c r="L42" s="45">
        <f t="shared" si="6"/>
        <v>0</v>
      </c>
      <c r="M42" s="45">
        <f t="shared" si="6"/>
        <v>10008188</v>
      </c>
      <c r="N42" s="45">
        <f t="shared" si="6"/>
        <v>10008188</v>
      </c>
      <c r="O42" s="45">
        <f t="shared" si="6"/>
        <v>12501844</v>
      </c>
      <c r="P42" s="45">
        <f t="shared" si="6"/>
        <v>11661481</v>
      </c>
      <c r="Q42" s="45">
        <f t="shared" si="6"/>
        <v>16506902</v>
      </c>
      <c r="R42" s="45">
        <f t="shared" si="6"/>
        <v>16506902</v>
      </c>
      <c r="S42" s="45">
        <f t="shared" si="6"/>
        <v>0</v>
      </c>
      <c r="T42" s="45">
        <f t="shared" si="6"/>
        <v>15435049</v>
      </c>
      <c r="U42" s="45">
        <f t="shared" si="6"/>
        <v>18235483</v>
      </c>
      <c r="V42" s="45">
        <f t="shared" si="6"/>
        <v>18235483</v>
      </c>
      <c r="W42" s="45">
        <f t="shared" si="6"/>
        <v>18235483</v>
      </c>
      <c r="X42" s="45">
        <f t="shared" si="6"/>
        <v>305085590</v>
      </c>
      <c r="Y42" s="45">
        <f t="shared" si="6"/>
        <v>-286850107</v>
      </c>
      <c r="Z42" s="46">
        <f>+IF(X42&lt;&gt;0,+(Y42/X42)*100,0)</f>
        <v>-94.02283044571197</v>
      </c>
      <c r="AA42" s="47">
        <f>+AA25-AA40</f>
        <v>305085590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208582349</v>
      </c>
      <c r="D45" s="18">
        <v>208582349</v>
      </c>
      <c r="E45" s="19">
        <v>305085590</v>
      </c>
      <c r="F45" s="20">
        <v>305085590</v>
      </c>
      <c r="G45" s="20">
        <v>215238761</v>
      </c>
      <c r="H45" s="20">
        <v>-1413469</v>
      </c>
      <c r="I45" s="20">
        <v>6037176</v>
      </c>
      <c r="J45" s="20">
        <v>6037176</v>
      </c>
      <c r="K45" s="20">
        <v>5816968</v>
      </c>
      <c r="L45" s="20"/>
      <c r="M45" s="20">
        <v>10008188</v>
      </c>
      <c r="N45" s="20">
        <v>10008188</v>
      </c>
      <c r="O45" s="20">
        <v>12501844</v>
      </c>
      <c r="P45" s="20">
        <v>11661481</v>
      </c>
      <c r="Q45" s="20">
        <v>16506902</v>
      </c>
      <c r="R45" s="20">
        <v>16506902</v>
      </c>
      <c r="S45" s="20"/>
      <c r="T45" s="20">
        <v>15435049</v>
      </c>
      <c r="U45" s="20">
        <v>18235483</v>
      </c>
      <c r="V45" s="20">
        <v>18235483</v>
      </c>
      <c r="W45" s="20">
        <v>18235483</v>
      </c>
      <c r="X45" s="20">
        <v>305085590</v>
      </c>
      <c r="Y45" s="20">
        <v>-286850107</v>
      </c>
      <c r="Z45" s="48">
        <v>-94.02</v>
      </c>
      <c r="AA45" s="22">
        <v>305085590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208582349</v>
      </c>
      <c r="D48" s="51">
        <f>SUM(D45:D47)</f>
        <v>208582349</v>
      </c>
      <c r="E48" s="52">
        <f t="shared" si="7"/>
        <v>305085590</v>
      </c>
      <c r="F48" s="53">
        <f t="shared" si="7"/>
        <v>305085590</v>
      </c>
      <c r="G48" s="53">
        <f t="shared" si="7"/>
        <v>215238761</v>
      </c>
      <c r="H48" s="53">
        <f t="shared" si="7"/>
        <v>-1413469</v>
      </c>
      <c r="I48" s="53">
        <f t="shared" si="7"/>
        <v>6037176</v>
      </c>
      <c r="J48" s="53">
        <f t="shared" si="7"/>
        <v>6037176</v>
      </c>
      <c r="K48" s="53">
        <f t="shared" si="7"/>
        <v>5816968</v>
      </c>
      <c r="L48" s="53">
        <f t="shared" si="7"/>
        <v>0</v>
      </c>
      <c r="M48" s="53">
        <f t="shared" si="7"/>
        <v>10008188</v>
      </c>
      <c r="N48" s="53">
        <f t="shared" si="7"/>
        <v>10008188</v>
      </c>
      <c r="O48" s="53">
        <f t="shared" si="7"/>
        <v>12501844</v>
      </c>
      <c r="P48" s="53">
        <f t="shared" si="7"/>
        <v>11661481</v>
      </c>
      <c r="Q48" s="53">
        <f t="shared" si="7"/>
        <v>16506902</v>
      </c>
      <c r="R48" s="53">
        <f t="shared" si="7"/>
        <v>16506902</v>
      </c>
      <c r="S48" s="53">
        <f t="shared" si="7"/>
        <v>0</v>
      </c>
      <c r="T48" s="53">
        <f t="shared" si="7"/>
        <v>15435049</v>
      </c>
      <c r="U48" s="53">
        <f t="shared" si="7"/>
        <v>18235483</v>
      </c>
      <c r="V48" s="53">
        <f t="shared" si="7"/>
        <v>18235483</v>
      </c>
      <c r="W48" s="53">
        <f t="shared" si="7"/>
        <v>18235483</v>
      </c>
      <c r="X48" s="53">
        <f t="shared" si="7"/>
        <v>305085590</v>
      </c>
      <c r="Y48" s="53">
        <f t="shared" si="7"/>
        <v>-286850107</v>
      </c>
      <c r="Z48" s="54">
        <f>+IF(X48&lt;&gt;0,+(Y48/X48)*100,0)</f>
        <v>-94.02283044571197</v>
      </c>
      <c r="AA48" s="55">
        <f>SUM(AA45:AA47)</f>
        <v>305085590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2404486</v>
      </c>
      <c r="D6" s="18">
        <v>2404486</v>
      </c>
      <c r="E6" s="19">
        <v>3716800</v>
      </c>
      <c r="F6" s="20">
        <v>3334600</v>
      </c>
      <c r="G6" s="20">
        <v>30569636</v>
      </c>
      <c r="H6" s="20">
        <v>40759061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>
        <v>3798415</v>
      </c>
      <c r="U6" s="20">
        <v>1559899</v>
      </c>
      <c r="V6" s="20">
        <v>1559899</v>
      </c>
      <c r="W6" s="20">
        <v>1559899</v>
      </c>
      <c r="X6" s="20">
        <v>3334600</v>
      </c>
      <c r="Y6" s="20">
        <v>-1774701</v>
      </c>
      <c r="Z6" s="21">
        <v>-53.22</v>
      </c>
      <c r="AA6" s="22">
        <v>3334600</v>
      </c>
    </row>
    <row r="7" spans="1:27" ht="13.5">
      <c r="A7" s="23" t="s">
        <v>34</v>
      </c>
      <c r="B7" s="17"/>
      <c r="C7" s="18">
        <v>66978</v>
      </c>
      <c r="D7" s="18">
        <v>66978</v>
      </c>
      <c r="E7" s="19">
        <v>483200</v>
      </c>
      <c r="F7" s="20">
        <v>66978</v>
      </c>
      <c r="G7" s="20">
        <v>66978</v>
      </c>
      <c r="H7" s="20">
        <v>66978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66978</v>
      </c>
      <c r="U7" s="20">
        <v>66978</v>
      </c>
      <c r="V7" s="20">
        <v>66978</v>
      </c>
      <c r="W7" s="20">
        <v>66978</v>
      </c>
      <c r="X7" s="20">
        <v>66978</v>
      </c>
      <c r="Y7" s="20"/>
      <c r="Z7" s="21"/>
      <c r="AA7" s="22">
        <v>66978</v>
      </c>
    </row>
    <row r="8" spans="1:27" ht="13.5">
      <c r="A8" s="23" t="s">
        <v>35</v>
      </c>
      <c r="B8" s="17"/>
      <c r="C8" s="18">
        <v>21422706</v>
      </c>
      <c r="D8" s="18">
        <v>21422706</v>
      </c>
      <c r="E8" s="19">
        <v>9657332</v>
      </c>
      <c r="F8" s="20">
        <v>18209300</v>
      </c>
      <c r="G8" s="20">
        <v>17829177</v>
      </c>
      <c r="H8" s="20">
        <v>63663909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>
        <v>44521799</v>
      </c>
      <c r="U8" s="20">
        <v>32097477</v>
      </c>
      <c r="V8" s="20">
        <v>32097477</v>
      </c>
      <c r="W8" s="20">
        <v>32097477</v>
      </c>
      <c r="X8" s="20">
        <v>18209300</v>
      </c>
      <c r="Y8" s="20">
        <v>13888177</v>
      </c>
      <c r="Z8" s="21">
        <v>76.27</v>
      </c>
      <c r="AA8" s="22">
        <v>18209300</v>
      </c>
    </row>
    <row r="9" spans="1:27" ht="13.5">
      <c r="A9" s="23" t="s">
        <v>36</v>
      </c>
      <c r="B9" s="17"/>
      <c r="C9" s="18"/>
      <c r="D9" s="18"/>
      <c r="E9" s="19">
        <v>58000</v>
      </c>
      <c r="F9" s="20"/>
      <c r="G9" s="20">
        <v>3706</v>
      </c>
      <c r="H9" s="20">
        <v>3706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1036857</v>
      </c>
      <c r="D10" s="18">
        <v>1036857</v>
      </c>
      <c r="E10" s="19"/>
      <c r="F10" s="20">
        <v>1010000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>
        <v>1036857</v>
      </c>
      <c r="U10" s="24">
        <v>1036857</v>
      </c>
      <c r="V10" s="24">
        <v>1036857</v>
      </c>
      <c r="W10" s="24">
        <v>1036857</v>
      </c>
      <c r="X10" s="20">
        <v>1010000</v>
      </c>
      <c r="Y10" s="24">
        <v>26857</v>
      </c>
      <c r="Z10" s="25">
        <v>2.66</v>
      </c>
      <c r="AA10" s="26">
        <v>1010000</v>
      </c>
    </row>
    <row r="11" spans="1:27" ht="13.5">
      <c r="A11" s="23" t="s">
        <v>38</v>
      </c>
      <c r="B11" s="17"/>
      <c r="C11" s="18">
        <v>1022887</v>
      </c>
      <c r="D11" s="18">
        <v>1022887</v>
      </c>
      <c r="E11" s="19">
        <v>1200000</v>
      </c>
      <c r="F11" s="20">
        <v>1378000</v>
      </c>
      <c r="G11" s="20">
        <v>886583</v>
      </c>
      <c r="H11" s="20">
        <v>886583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1116369</v>
      </c>
      <c r="U11" s="20">
        <v>1158070</v>
      </c>
      <c r="V11" s="20">
        <v>1158070</v>
      </c>
      <c r="W11" s="20">
        <v>1158070</v>
      </c>
      <c r="X11" s="20">
        <v>1378000</v>
      </c>
      <c r="Y11" s="20">
        <v>-219930</v>
      </c>
      <c r="Z11" s="21">
        <v>-15.96</v>
      </c>
      <c r="AA11" s="22">
        <v>1378000</v>
      </c>
    </row>
    <row r="12" spans="1:27" ht="13.5">
      <c r="A12" s="27" t="s">
        <v>39</v>
      </c>
      <c r="B12" s="28"/>
      <c r="C12" s="29">
        <f aca="true" t="shared" si="0" ref="C12:Y12">SUM(C6:C11)</f>
        <v>25953914</v>
      </c>
      <c r="D12" s="29">
        <f>SUM(D6:D11)</f>
        <v>25953914</v>
      </c>
      <c r="E12" s="30">
        <f t="shared" si="0"/>
        <v>15115332</v>
      </c>
      <c r="F12" s="31">
        <f t="shared" si="0"/>
        <v>23998878</v>
      </c>
      <c r="G12" s="31">
        <f t="shared" si="0"/>
        <v>49356080</v>
      </c>
      <c r="H12" s="31">
        <f t="shared" si="0"/>
        <v>105380237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50540418</v>
      </c>
      <c r="U12" s="31">
        <f t="shared" si="0"/>
        <v>35919281</v>
      </c>
      <c r="V12" s="31">
        <f t="shared" si="0"/>
        <v>35919281</v>
      </c>
      <c r="W12" s="31">
        <f t="shared" si="0"/>
        <v>35919281</v>
      </c>
      <c r="X12" s="31">
        <f t="shared" si="0"/>
        <v>23998878</v>
      </c>
      <c r="Y12" s="31">
        <f t="shared" si="0"/>
        <v>11920403</v>
      </c>
      <c r="Z12" s="32">
        <f>+IF(X12&lt;&gt;0,+(Y12/X12)*100,0)</f>
        <v>49.67066793705939</v>
      </c>
      <c r="AA12" s="33">
        <f>SUM(AA6:AA11)</f>
        <v>23998878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5708502</v>
      </c>
      <c r="D15" s="18">
        <v>5708502</v>
      </c>
      <c r="E15" s="19"/>
      <c r="F15" s="20">
        <v>5421000</v>
      </c>
      <c r="G15" s="20">
        <v>10216699</v>
      </c>
      <c r="H15" s="20">
        <v>10294611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7895894</v>
      </c>
      <c r="U15" s="20">
        <v>8803534</v>
      </c>
      <c r="V15" s="20">
        <v>8803534</v>
      </c>
      <c r="W15" s="20">
        <v>8803534</v>
      </c>
      <c r="X15" s="20">
        <v>5421000</v>
      </c>
      <c r="Y15" s="20">
        <v>3382534</v>
      </c>
      <c r="Z15" s="21">
        <v>62.4</v>
      </c>
      <c r="AA15" s="22">
        <v>5421000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8579</v>
      </c>
      <c r="H16" s="24">
        <v>8579</v>
      </c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1200000</v>
      </c>
      <c r="D17" s="18">
        <v>1200000</v>
      </c>
      <c r="E17" s="19">
        <v>4045325</v>
      </c>
      <c r="F17" s="20">
        <v>1200000</v>
      </c>
      <c r="G17" s="20">
        <v>4344979</v>
      </c>
      <c r="H17" s="20">
        <v>4344979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1200000</v>
      </c>
      <c r="U17" s="20">
        <v>1200000</v>
      </c>
      <c r="V17" s="20">
        <v>1200000</v>
      </c>
      <c r="W17" s="20">
        <v>1200000</v>
      </c>
      <c r="X17" s="20">
        <v>1200000</v>
      </c>
      <c r="Y17" s="20"/>
      <c r="Z17" s="21"/>
      <c r="AA17" s="22">
        <v>1200000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811431197</v>
      </c>
      <c r="D19" s="18">
        <v>811431197</v>
      </c>
      <c r="E19" s="19">
        <v>815711775</v>
      </c>
      <c r="F19" s="20">
        <v>755329119</v>
      </c>
      <c r="G19" s="20">
        <v>853164944</v>
      </c>
      <c r="H19" s="20">
        <v>856337119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830577267</v>
      </c>
      <c r="U19" s="20">
        <v>832467385</v>
      </c>
      <c r="V19" s="20">
        <v>832467385</v>
      </c>
      <c r="W19" s="20">
        <v>832467385</v>
      </c>
      <c r="X19" s="20">
        <v>755329119</v>
      </c>
      <c r="Y19" s="20">
        <v>77138266</v>
      </c>
      <c r="Z19" s="21">
        <v>10.21</v>
      </c>
      <c r="AA19" s="22">
        <v>755329119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100117</v>
      </c>
      <c r="D22" s="18">
        <v>100117</v>
      </c>
      <c r="E22" s="19">
        <v>4406</v>
      </c>
      <c r="F22" s="20">
        <v>53960</v>
      </c>
      <c r="G22" s="20">
        <v>14270</v>
      </c>
      <c r="H22" s="20">
        <v>14270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100117</v>
      </c>
      <c r="U22" s="20">
        <v>100117</v>
      </c>
      <c r="V22" s="20">
        <v>100117</v>
      </c>
      <c r="W22" s="20">
        <v>100117</v>
      </c>
      <c r="X22" s="20">
        <v>53960</v>
      </c>
      <c r="Y22" s="20">
        <v>46157</v>
      </c>
      <c r="Z22" s="21">
        <v>85.54</v>
      </c>
      <c r="AA22" s="22">
        <v>53960</v>
      </c>
    </row>
    <row r="23" spans="1:27" ht="13.5">
      <c r="A23" s="23" t="s">
        <v>49</v>
      </c>
      <c r="B23" s="17"/>
      <c r="C23" s="18"/>
      <c r="D23" s="18"/>
      <c r="E23" s="19">
        <v>10257434</v>
      </c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818439816</v>
      </c>
      <c r="D24" s="29">
        <f>SUM(D15:D23)</f>
        <v>818439816</v>
      </c>
      <c r="E24" s="36">
        <f t="shared" si="1"/>
        <v>830018940</v>
      </c>
      <c r="F24" s="37">
        <f t="shared" si="1"/>
        <v>762004079</v>
      </c>
      <c r="G24" s="37">
        <f t="shared" si="1"/>
        <v>867749471</v>
      </c>
      <c r="H24" s="37">
        <f t="shared" si="1"/>
        <v>870999558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839773278</v>
      </c>
      <c r="U24" s="37">
        <f t="shared" si="1"/>
        <v>842571036</v>
      </c>
      <c r="V24" s="37">
        <f t="shared" si="1"/>
        <v>842571036</v>
      </c>
      <c r="W24" s="37">
        <f t="shared" si="1"/>
        <v>842571036</v>
      </c>
      <c r="X24" s="37">
        <f t="shared" si="1"/>
        <v>762004079</v>
      </c>
      <c r="Y24" s="37">
        <f t="shared" si="1"/>
        <v>80566957</v>
      </c>
      <c r="Z24" s="38">
        <f>+IF(X24&lt;&gt;0,+(Y24/X24)*100,0)</f>
        <v>10.573034872166346</v>
      </c>
      <c r="AA24" s="39">
        <f>SUM(AA15:AA23)</f>
        <v>762004079</v>
      </c>
    </row>
    <row r="25" spans="1:27" ht="13.5">
      <c r="A25" s="27" t="s">
        <v>51</v>
      </c>
      <c r="B25" s="28"/>
      <c r="C25" s="29">
        <f aca="true" t="shared" si="2" ref="C25:Y25">+C12+C24</f>
        <v>844393730</v>
      </c>
      <c r="D25" s="29">
        <f>+D12+D24</f>
        <v>844393730</v>
      </c>
      <c r="E25" s="30">
        <f t="shared" si="2"/>
        <v>845134272</v>
      </c>
      <c r="F25" s="31">
        <f t="shared" si="2"/>
        <v>786002957</v>
      </c>
      <c r="G25" s="31">
        <f t="shared" si="2"/>
        <v>917105551</v>
      </c>
      <c r="H25" s="31">
        <f t="shared" si="2"/>
        <v>976379795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890313696</v>
      </c>
      <c r="U25" s="31">
        <f t="shared" si="2"/>
        <v>878490317</v>
      </c>
      <c r="V25" s="31">
        <f t="shared" si="2"/>
        <v>878490317</v>
      </c>
      <c r="W25" s="31">
        <f t="shared" si="2"/>
        <v>878490317</v>
      </c>
      <c r="X25" s="31">
        <f t="shared" si="2"/>
        <v>786002957</v>
      </c>
      <c r="Y25" s="31">
        <f t="shared" si="2"/>
        <v>92487360</v>
      </c>
      <c r="Z25" s="32">
        <f>+IF(X25&lt;&gt;0,+(Y25/X25)*100,0)</f>
        <v>11.766795426954099</v>
      </c>
      <c r="AA25" s="33">
        <f>+AA12+AA24</f>
        <v>786002957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40147304</v>
      </c>
      <c r="D29" s="18">
        <v>40147304</v>
      </c>
      <c r="E29" s="19"/>
      <c r="F29" s="20"/>
      <c r="G29" s="20">
        <v>58964935</v>
      </c>
      <c r="H29" s="20">
        <v>15942123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19625646</v>
      </c>
      <c r="U29" s="20">
        <v>12357394</v>
      </c>
      <c r="V29" s="20">
        <v>12357394</v>
      </c>
      <c r="W29" s="20">
        <v>12357394</v>
      </c>
      <c r="X29" s="20"/>
      <c r="Y29" s="20">
        <v>12357394</v>
      </c>
      <c r="Z29" s="21"/>
      <c r="AA29" s="22"/>
    </row>
    <row r="30" spans="1:27" ht="13.5">
      <c r="A30" s="23" t="s">
        <v>55</v>
      </c>
      <c r="B30" s="17"/>
      <c r="C30" s="18">
        <v>2674600</v>
      </c>
      <c r="D30" s="18">
        <v>2674600</v>
      </c>
      <c r="E30" s="19">
        <v>1941961</v>
      </c>
      <c r="F30" s="20">
        <v>2398802</v>
      </c>
      <c r="G30" s="20">
        <v>2065943</v>
      </c>
      <c r="H30" s="20">
        <v>2065943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2566991</v>
      </c>
      <c r="U30" s="20">
        <v>2563298</v>
      </c>
      <c r="V30" s="20">
        <v>2563298</v>
      </c>
      <c r="W30" s="20">
        <v>2563298</v>
      </c>
      <c r="X30" s="20">
        <v>2398802</v>
      </c>
      <c r="Y30" s="20">
        <v>164496</v>
      </c>
      <c r="Z30" s="21">
        <v>6.86</v>
      </c>
      <c r="AA30" s="22">
        <v>2398802</v>
      </c>
    </row>
    <row r="31" spans="1:27" ht="13.5">
      <c r="A31" s="23" t="s">
        <v>56</v>
      </c>
      <c r="B31" s="17"/>
      <c r="C31" s="18">
        <v>1592148</v>
      </c>
      <c r="D31" s="18">
        <v>1592148</v>
      </c>
      <c r="E31" s="19">
        <v>1567514</v>
      </c>
      <c r="F31" s="20">
        <v>1600000</v>
      </c>
      <c r="G31" s="20">
        <v>1592498</v>
      </c>
      <c r="H31" s="20">
        <v>1599016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1635545</v>
      </c>
      <c r="U31" s="20">
        <v>1628821</v>
      </c>
      <c r="V31" s="20">
        <v>1628821</v>
      </c>
      <c r="W31" s="20">
        <v>1628821</v>
      </c>
      <c r="X31" s="20">
        <v>1600000</v>
      </c>
      <c r="Y31" s="20">
        <v>28821</v>
      </c>
      <c r="Z31" s="21">
        <v>1.8</v>
      </c>
      <c r="AA31" s="22">
        <v>1600000</v>
      </c>
    </row>
    <row r="32" spans="1:27" ht="13.5">
      <c r="A32" s="23" t="s">
        <v>57</v>
      </c>
      <c r="B32" s="17"/>
      <c r="C32" s="18">
        <v>33091408</v>
      </c>
      <c r="D32" s="18">
        <v>33091408</v>
      </c>
      <c r="E32" s="19">
        <v>51176922</v>
      </c>
      <c r="F32" s="20">
        <v>28284358</v>
      </c>
      <c r="G32" s="20">
        <v>67393918</v>
      </c>
      <c r="H32" s="20">
        <v>87853429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77197581</v>
      </c>
      <c r="U32" s="20">
        <v>92900426</v>
      </c>
      <c r="V32" s="20">
        <v>92900426</v>
      </c>
      <c r="W32" s="20">
        <v>92900426</v>
      </c>
      <c r="X32" s="20">
        <v>28284358</v>
      </c>
      <c r="Y32" s="20">
        <v>64616068</v>
      </c>
      <c r="Z32" s="21">
        <v>228.45</v>
      </c>
      <c r="AA32" s="22">
        <v>28284358</v>
      </c>
    </row>
    <row r="33" spans="1:27" ht="13.5">
      <c r="A33" s="23" t="s">
        <v>58</v>
      </c>
      <c r="B33" s="17"/>
      <c r="C33" s="18">
        <v>5598356</v>
      </c>
      <c r="D33" s="18">
        <v>5598356</v>
      </c>
      <c r="E33" s="19">
        <v>601974</v>
      </c>
      <c r="F33" s="20">
        <v>6018233</v>
      </c>
      <c r="G33" s="20">
        <v>620592</v>
      </c>
      <c r="H33" s="20">
        <v>33170124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5598356</v>
      </c>
      <c r="U33" s="20">
        <v>5598356</v>
      </c>
      <c r="V33" s="20">
        <v>5598356</v>
      </c>
      <c r="W33" s="20">
        <v>5598356</v>
      </c>
      <c r="X33" s="20">
        <v>6018233</v>
      </c>
      <c r="Y33" s="20">
        <v>-419877</v>
      </c>
      <c r="Z33" s="21">
        <v>-6.98</v>
      </c>
      <c r="AA33" s="22">
        <v>6018233</v>
      </c>
    </row>
    <row r="34" spans="1:27" ht="13.5">
      <c r="A34" s="27" t="s">
        <v>59</v>
      </c>
      <c r="B34" s="28"/>
      <c r="C34" s="29">
        <f aca="true" t="shared" si="3" ref="C34:Y34">SUM(C29:C33)</f>
        <v>83103816</v>
      </c>
      <c r="D34" s="29">
        <f>SUM(D29:D33)</f>
        <v>83103816</v>
      </c>
      <c r="E34" s="30">
        <f t="shared" si="3"/>
        <v>55288371</v>
      </c>
      <c r="F34" s="31">
        <f t="shared" si="3"/>
        <v>38301393</v>
      </c>
      <c r="G34" s="31">
        <f t="shared" si="3"/>
        <v>130637886</v>
      </c>
      <c r="H34" s="31">
        <f t="shared" si="3"/>
        <v>140630635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106624119</v>
      </c>
      <c r="U34" s="31">
        <f t="shared" si="3"/>
        <v>115048295</v>
      </c>
      <c r="V34" s="31">
        <f t="shared" si="3"/>
        <v>115048295</v>
      </c>
      <c r="W34" s="31">
        <f t="shared" si="3"/>
        <v>115048295</v>
      </c>
      <c r="X34" s="31">
        <f t="shared" si="3"/>
        <v>38301393</v>
      </c>
      <c r="Y34" s="31">
        <f t="shared" si="3"/>
        <v>76746902</v>
      </c>
      <c r="Z34" s="32">
        <f>+IF(X34&lt;&gt;0,+(Y34/X34)*100,0)</f>
        <v>200.37626829917124</v>
      </c>
      <c r="AA34" s="33">
        <f>SUM(AA29:AA33)</f>
        <v>38301393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7736824</v>
      </c>
      <c r="D37" s="18">
        <v>7736824</v>
      </c>
      <c r="E37" s="19">
        <v>11916543</v>
      </c>
      <c r="F37" s="20">
        <v>7187119</v>
      </c>
      <c r="G37" s="20">
        <v>12891573</v>
      </c>
      <c r="H37" s="20">
        <v>12891573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v>7486665</v>
      </c>
      <c r="U37" s="20">
        <v>7486665</v>
      </c>
      <c r="V37" s="20">
        <v>7486665</v>
      </c>
      <c r="W37" s="20">
        <v>7486665</v>
      </c>
      <c r="X37" s="20">
        <v>7187119</v>
      </c>
      <c r="Y37" s="20">
        <v>299546</v>
      </c>
      <c r="Z37" s="21">
        <v>4.17</v>
      </c>
      <c r="AA37" s="22">
        <v>7187119</v>
      </c>
    </row>
    <row r="38" spans="1:27" ht="13.5">
      <c r="A38" s="23" t="s">
        <v>58</v>
      </c>
      <c r="B38" s="17"/>
      <c r="C38" s="18">
        <v>51565164</v>
      </c>
      <c r="D38" s="18">
        <v>51565164</v>
      </c>
      <c r="E38" s="19">
        <v>46397626</v>
      </c>
      <c r="F38" s="20">
        <v>55383938</v>
      </c>
      <c r="G38" s="20">
        <v>44188215</v>
      </c>
      <c r="H38" s="20">
        <v>11638471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51565164</v>
      </c>
      <c r="U38" s="20">
        <v>51565164</v>
      </c>
      <c r="V38" s="20">
        <v>51565164</v>
      </c>
      <c r="W38" s="20">
        <v>51565164</v>
      </c>
      <c r="X38" s="20">
        <v>55383938</v>
      </c>
      <c r="Y38" s="20">
        <v>-3818774</v>
      </c>
      <c r="Z38" s="21">
        <v>-6.9</v>
      </c>
      <c r="AA38" s="22">
        <v>55383938</v>
      </c>
    </row>
    <row r="39" spans="1:27" ht="13.5">
      <c r="A39" s="27" t="s">
        <v>61</v>
      </c>
      <c r="B39" s="35"/>
      <c r="C39" s="29">
        <f aca="true" t="shared" si="4" ref="C39:Y39">SUM(C37:C38)</f>
        <v>59301988</v>
      </c>
      <c r="D39" s="29">
        <f>SUM(D37:D38)</f>
        <v>59301988</v>
      </c>
      <c r="E39" s="36">
        <f t="shared" si="4"/>
        <v>58314169</v>
      </c>
      <c r="F39" s="37">
        <f t="shared" si="4"/>
        <v>62571057</v>
      </c>
      <c r="G39" s="37">
        <f t="shared" si="4"/>
        <v>57079788</v>
      </c>
      <c r="H39" s="37">
        <f t="shared" si="4"/>
        <v>24530044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59051829</v>
      </c>
      <c r="U39" s="37">
        <f t="shared" si="4"/>
        <v>59051829</v>
      </c>
      <c r="V39" s="37">
        <f t="shared" si="4"/>
        <v>59051829</v>
      </c>
      <c r="W39" s="37">
        <f t="shared" si="4"/>
        <v>59051829</v>
      </c>
      <c r="X39" s="37">
        <f t="shared" si="4"/>
        <v>62571057</v>
      </c>
      <c r="Y39" s="37">
        <f t="shared" si="4"/>
        <v>-3519228</v>
      </c>
      <c r="Z39" s="38">
        <f>+IF(X39&lt;&gt;0,+(Y39/X39)*100,0)</f>
        <v>-5.624370385815921</v>
      </c>
      <c r="AA39" s="39">
        <f>SUM(AA37:AA38)</f>
        <v>62571057</v>
      </c>
    </row>
    <row r="40" spans="1:27" ht="13.5">
      <c r="A40" s="27" t="s">
        <v>62</v>
      </c>
      <c r="B40" s="28"/>
      <c r="C40" s="29">
        <f aca="true" t="shared" si="5" ref="C40:Y40">+C34+C39</f>
        <v>142405804</v>
      </c>
      <c r="D40" s="29">
        <f>+D34+D39</f>
        <v>142405804</v>
      </c>
      <c r="E40" s="30">
        <f t="shared" si="5"/>
        <v>113602540</v>
      </c>
      <c r="F40" s="31">
        <f t="shared" si="5"/>
        <v>100872450</v>
      </c>
      <c r="G40" s="31">
        <f t="shared" si="5"/>
        <v>187717674</v>
      </c>
      <c r="H40" s="31">
        <f t="shared" si="5"/>
        <v>165160679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165675948</v>
      </c>
      <c r="U40" s="31">
        <f t="shared" si="5"/>
        <v>174100124</v>
      </c>
      <c r="V40" s="31">
        <f t="shared" si="5"/>
        <v>174100124</v>
      </c>
      <c r="W40" s="31">
        <f t="shared" si="5"/>
        <v>174100124</v>
      </c>
      <c r="X40" s="31">
        <f t="shared" si="5"/>
        <v>100872450</v>
      </c>
      <c r="Y40" s="31">
        <f t="shared" si="5"/>
        <v>73227674</v>
      </c>
      <c r="Z40" s="32">
        <f>+IF(X40&lt;&gt;0,+(Y40/X40)*100,0)</f>
        <v>72.59432481316752</v>
      </c>
      <c r="AA40" s="33">
        <f>+AA34+AA39</f>
        <v>100872450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701987926</v>
      </c>
      <c r="D42" s="43">
        <f>+D25-D40</f>
        <v>701987926</v>
      </c>
      <c r="E42" s="44">
        <f t="shared" si="6"/>
        <v>731531732</v>
      </c>
      <c r="F42" s="45">
        <f t="shared" si="6"/>
        <v>685130507</v>
      </c>
      <c r="G42" s="45">
        <f t="shared" si="6"/>
        <v>729387877</v>
      </c>
      <c r="H42" s="45">
        <f t="shared" si="6"/>
        <v>811219116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724637748</v>
      </c>
      <c r="U42" s="45">
        <f t="shared" si="6"/>
        <v>704390193</v>
      </c>
      <c r="V42" s="45">
        <f t="shared" si="6"/>
        <v>704390193</v>
      </c>
      <c r="W42" s="45">
        <f t="shared" si="6"/>
        <v>704390193</v>
      </c>
      <c r="X42" s="45">
        <f t="shared" si="6"/>
        <v>685130507</v>
      </c>
      <c r="Y42" s="45">
        <f t="shared" si="6"/>
        <v>19259686</v>
      </c>
      <c r="Z42" s="46">
        <f>+IF(X42&lt;&gt;0,+(Y42/X42)*100,0)</f>
        <v>2.8110974191374023</v>
      </c>
      <c r="AA42" s="47">
        <f>+AA25-AA40</f>
        <v>685130507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701987926</v>
      </c>
      <c r="D45" s="18">
        <v>701987926</v>
      </c>
      <c r="E45" s="19">
        <v>731531732</v>
      </c>
      <c r="F45" s="20">
        <v>685130509</v>
      </c>
      <c r="G45" s="20">
        <v>729387877</v>
      </c>
      <c r="H45" s="20">
        <v>811219116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724637748</v>
      </c>
      <c r="U45" s="20">
        <v>704390193</v>
      </c>
      <c r="V45" s="20">
        <v>704390193</v>
      </c>
      <c r="W45" s="20">
        <v>704390193</v>
      </c>
      <c r="X45" s="20">
        <v>685130509</v>
      </c>
      <c r="Y45" s="20">
        <v>19259684</v>
      </c>
      <c r="Z45" s="48">
        <v>2.81</v>
      </c>
      <c r="AA45" s="22">
        <v>685130509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701987926</v>
      </c>
      <c r="D48" s="51">
        <f>SUM(D45:D47)</f>
        <v>701987926</v>
      </c>
      <c r="E48" s="52">
        <f t="shared" si="7"/>
        <v>731531732</v>
      </c>
      <c r="F48" s="53">
        <f t="shared" si="7"/>
        <v>685130509</v>
      </c>
      <c r="G48" s="53">
        <f t="shared" si="7"/>
        <v>729387877</v>
      </c>
      <c r="H48" s="53">
        <f t="shared" si="7"/>
        <v>811219116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724637748</v>
      </c>
      <c r="U48" s="53">
        <f t="shared" si="7"/>
        <v>704390193</v>
      </c>
      <c r="V48" s="53">
        <f t="shared" si="7"/>
        <v>704390193</v>
      </c>
      <c r="W48" s="53">
        <f t="shared" si="7"/>
        <v>704390193</v>
      </c>
      <c r="X48" s="53">
        <f t="shared" si="7"/>
        <v>685130509</v>
      </c>
      <c r="Y48" s="53">
        <f t="shared" si="7"/>
        <v>19259684</v>
      </c>
      <c r="Z48" s="54">
        <f>+IF(X48&lt;&gt;0,+(Y48/X48)*100,0)</f>
        <v>2.811097119016196</v>
      </c>
      <c r="AA48" s="55">
        <f>SUM(AA45:AA47)</f>
        <v>685130509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19223904</v>
      </c>
      <c r="D6" s="18">
        <v>19223904</v>
      </c>
      <c r="E6" s="19">
        <v>12049500</v>
      </c>
      <c r="F6" s="20">
        <v>12049500</v>
      </c>
      <c r="G6" s="20">
        <v>-7029321</v>
      </c>
      <c r="H6" s="20"/>
      <c r="I6" s="20"/>
      <c r="J6" s="20"/>
      <c r="K6" s="20"/>
      <c r="L6" s="20">
        <v>-24428620</v>
      </c>
      <c r="M6" s="20">
        <v>-14872332</v>
      </c>
      <c r="N6" s="20">
        <v>-14872332</v>
      </c>
      <c r="O6" s="20">
        <v>795499</v>
      </c>
      <c r="P6" s="20">
        <v>1234601</v>
      </c>
      <c r="Q6" s="20">
        <v>722929</v>
      </c>
      <c r="R6" s="20">
        <v>722929</v>
      </c>
      <c r="S6" s="20">
        <v>8629283</v>
      </c>
      <c r="T6" s="20">
        <v>-194741</v>
      </c>
      <c r="U6" s="20">
        <v>712283</v>
      </c>
      <c r="V6" s="20">
        <v>712283</v>
      </c>
      <c r="W6" s="20">
        <v>712283</v>
      </c>
      <c r="X6" s="20">
        <v>12049500</v>
      </c>
      <c r="Y6" s="20">
        <v>-11337217</v>
      </c>
      <c r="Z6" s="21">
        <v>-94.09</v>
      </c>
      <c r="AA6" s="22">
        <v>12049500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14627692</v>
      </c>
      <c r="D8" s="18">
        <v>14627692</v>
      </c>
      <c r="E8" s="19">
        <v>62201333</v>
      </c>
      <c r="F8" s="20">
        <v>62201333</v>
      </c>
      <c r="G8" s="20">
        <v>-34986969</v>
      </c>
      <c r="H8" s="20"/>
      <c r="I8" s="20"/>
      <c r="J8" s="20"/>
      <c r="K8" s="20"/>
      <c r="L8" s="20">
        <v>5952631</v>
      </c>
      <c r="M8" s="20">
        <v>486466</v>
      </c>
      <c r="N8" s="20">
        <v>486466</v>
      </c>
      <c r="O8" s="20">
        <v>3230588</v>
      </c>
      <c r="P8" s="20">
        <v>847579</v>
      </c>
      <c r="Q8" s="20">
        <v>2137903</v>
      </c>
      <c r="R8" s="20">
        <v>2137903</v>
      </c>
      <c r="S8" s="20">
        <v>-153237</v>
      </c>
      <c r="T8" s="20">
        <v>1192806</v>
      </c>
      <c r="U8" s="20">
        <v>21616</v>
      </c>
      <c r="V8" s="20">
        <v>21616</v>
      </c>
      <c r="W8" s="20">
        <v>21616</v>
      </c>
      <c r="X8" s="20">
        <v>62201333</v>
      </c>
      <c r="Y8" s="20">
        <v>-62179717</v>
      </c>
      <c r="Z8" s="21">
        <v>-99.97</v>
      </c>
      <c r="AA8" s="22">
        <v>62201333</v>
      </c>
    </row>
    <row r="9" spans="1:27" ht="13.5">
      <c r="A9" s="23" t="s">
        <v>36</v>
      </c>
      <c r="B9" s="17"/>
      <c r="C9" s="18">
        <v>12054744</v>
      </c>
      <c r="D9" s="18">
        <v>12054744</v>
      </c>
      <c r="E9" s="19"/>
      <c r="F9" s="20"/>
      <c r="G9" s="20">
        <v>-489837</v>
      </c>
      <c r="H9" s="20"/>
      <c r="I9" s="20"/>
      <c r="J9" s="20"/>
      <c r="K9" s="20"/>
      <c r="L9" s="20">
        <v>166216</v>
      </c>
      <c r="M9" s="20">
        <v>4902</v>
      </c>
      <c r="N9" s="20">
        <v>4902</v>
      </c>
      <c r="O9" s="20">
        <v>19500</v>
      </c>
      <c r="P9" s="20">
        <v>-3495</v>
      </c>
      <c r="Q9" s="20">
        <v>-49779</v>
      </c>
      <c r="R9" s="20">
        <v>-49779</v>
      </c>
      <c r="S9" s="20">
        <v>-724017</v>
      </c>
      <c r="T9" s="20">
        <v>29677</v>
      </c>
      <c r="U9" s="20">
        <v>-123544</v>
      </c>
      <c r="V9" s="20">
        <v>-123544</v>
      </c>
      <c r="W9" s="20">
        <v>-123544</v>
      </c>
      <c r="X9" s="20"/>
      <c r="Y9" s="20">
        <v>-123544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1214737</v>
      </c>
      <c r="D11" s="18">
        <v>1214737</v>
      </c>
      <c r="E11" s="19">
        <v>1094648</v>
      </c>
      <c r="F11" s="20">
        <v>1094648</v>
      </c>
      <c r="G11" s="20">
        <v>-19543</v>
      </c>
      <c r="H11" s="20"/>
      <c r="I11" s="20"/>
      <c r="J11" s="20"/>
      <c r="K11" s="20"/>
      <c r="L11" s="20">
        <v>-170406</v>
      </c>
      <c r="M11" s="20">
        <v>118118</v>
      </c>
      <c r="N11" s="20">
        <v>118118</v>
      </c>
      <c r="O11" s="20">
        <v>-106339</v>
      </c>
      <c r="P11" s="20">
        <v>-149206</v>
      </c>
      <c r="Q11" s="20">
        <v>-161236</v>
      </c>
      <c r="R11" s="20">
        <v>-161236</v>
      </c>
      <c r="S11" s="20">
        <v>-125709</v>
      </c>
      <c r="T11" s="20">
        <v>-198802</v>
      </c>
      <c r="U11" s="20">
        <v>5786</v>
      </c>
      <c r="V11" s="20">
        <v>5786</v>
      </c>
      <c r="W11" s="20">
        <v>5786</v>
      </c>
      <c r="X11" s="20">
        <v>1094648</v>
      </c>
      <c r="Y11" s="20">
        <v>-1088862</v>
      </c>
      <c r="Z11" s="21">
        <v>-99.47</v>
      </c>
      <c r="AA11" s="22">
        <v>1094648</v>
      </c>
    </row>
    <row r="12" spans="1:27" ht="13.5">
      <c r="A12" s="27" t="s">
        <v>39</v>
      </c>
      <c r="B12" s="28"/>
      <c r="C12" s="29">
        <f aca="true" t="shared" si="0" ref="C12:Y12">SUM(C6:C11)</f>
        <v>47121077</v>
      </c>
      <c r="D12" s="29">
        <f>SUM(D6:D11)</f>
        <v>47121077</v>
      </c>
      <c r="E12" s="30">
        <f t="shared" si="0"/>
        <v>75345481</v>
      </c>
      <c r="F12" s="31">
        <f t="shared" si="0"/>
        <v>75345481</v>
      </c>
      <c r="G12" s="31">
        <f t="shared" si="0"/>
        <v>-42525670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-18480179</v>
      </c>
      <c r="M12" s="31">
        <f t="shared" si="0"/>
        <v>-14262846</v>
      </c>
      <c r="N12" s="31">
        <f t="shared" si="0"/>
        <v>-14262846</v>
      </c>
      <c r="O12" s="31">
        <f t="shared" si="0"/>
        <v>3939248</v>
      </c>
      <c r="P12" s="31">
        <f t="shared" si="0"/>
        <v>1929479</v>
      </c>
      <c r="Q12" s="31">
        <f t="shared" si="0"/>
        <v>2649817</v>
      </c>
      <c r="R12" s="31">
        <f t="shared" si="0"/>
        <v>2649817</v>
      </c>
      <c r="S12" s="31">
        <f t="shared" si="0"/>
        <v>7626320</v>
      </c>
      <c r="T12" s="31">
        <f t="shared" si="0"/>
        <v>828940</v>
      </c>
      <c r="U12" s="31">
        <f t="shared" si="0"/>
        <v>616141</v>
      </c>
      <c r="V12" s="31">
        <f t="shared" si="0"/>
        <v>616141</v>
      </c>
      <c r="W12" s="31">
        <f t="shared" si="0"/>
        <v>616141</v>
      </c>
      <c r="X12" s="31">
        <f t="shared" si="0"/>
        <v>75345481</v>
      </c>
      <c r="Y12" s="31">
        <f t="shared" si="0"/>
        <v>-74729340</v>
      </c>
      <c r="Z12" s="32">
        <f>+IF(X12&lt;&gt;0,+(Y12/X12)*100,0)</f>
        <v>-99.18224558152333</v>
      </c>
      <c r="AA12" s="33">
        <f>SUM(AA6:AA11)</f>
        <v>75345481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471820</v>
      </c>
      <c r="D15" s="18">
        <v>471820</v>
      </c>
      <c r="E15" s="19"/>
      <c r="F15" s="20"/>
      <c r="G15" s="20">
        <v>14858</v>
      </c>
      <c r="H15" s="20"/>
      <c r="I15" s="20"/>
      <c r="J15" s="20"/>
      <c r="K15" s="20"/>
      <c r="L15" s="20">
        <v>11044</v>
      </c>
      <c r="M15" s="20">
        <v>-25901</v>
      </c>
      <c r="N15" s="20">
        <v>-25901</v>
      </c>
      <c r="O15" s="20">
        <v>10639</v>
      </c>
      <c r="P15" s="20">
        <v>-586785</v>
      </c>
      <c r="Q15" s="20">
        <v>-22152</v>
      </c>
      <c r="R15" s="20">
        <v>-22152</v>
      </c>
      <c r="S15" s="20">
        <v>-30685</v>
      </c>
      <c r="T15" s="20">
        <v>-16020</v>
      </c>
      <c r="U15" s="20">
        <v>-15755</v>
      </c>
      <c r="V15" s="20">
        <v>-15755</v>
      </c>
      <c r="W15" s="20">
        <v>-15755</v>
      </c>
      <c r="X15" s="20"/>
      <c r="Y15" s="20">
        <v>-15755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254248</v>
      </c>
      <c r="D17" s="18">
        <v>254248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607860179</v>
      </c>
      <c r="D19" s="18">
        <v>607860179</v>
      </c>
      <c r="E19" s="19">
        <v>391350793</v>
      </c>
      <c r="F19" s="20">
        <v>391350793</v>
      </c>
      <c r="G19" s="20"/>
      <c r="H19" s="20"/>
      <c r="I19" s="20"/>
      <c r="J19" s="20"/>
      <c r="K19" s="20"/>
      <c r="L19" s="20">
        <v>-818494</v>
      </c>
      <c r="M19" s="20">
        <v>-443208</v>
      </c>
      <c r="N19" s="20">
        <v>-443208</v>
      </c>
      <c r="O19" s="20">
        <v>-16595</v>
      </c>
      <c r="P19" s="20">
        <v>-25860</v>
      </c>
      <c r="Q19" s="20">
        <v>-68604</v>
      </c>
      <c r="R19" s="20">
        <v>-68604</v>
      </c>
      <c r="S19" s="20"/>
      <c r="T19" s="20"/>
      <c r="U19" s="20">
        <v>-330373</v>
      </c>
      <c r="V19" s="20">
        <v>-330373</v>
      </c>
      <c r="W19" s="20">
        <v>-330373</v>
      </c>
      <c r="X19" s="20">
        <v>391350793</v>
      </c>
      <c r="Y19" s="20">
        <v>-391681166</v>
      </c>
      <c r="Z19" s="21">
        <v>-100.08</v>
      </c>
      <c r="AA19" s="22">
        <v>391350793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197168</v>
      </c>
      <c r="D22" s="18">
        <v>197168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608783415</v>
      </c>
      <c r="D24" s="29">
        <f>SUM(D15:D23)</f>
        <v>608783415</v>
      </c>
      <c r="E24" s="36">
        <f t="shared" si="1"/>
        <v>391350793</v>
      </c>
      <c r="F24" s="37">
        <f t="shared" si="1"/>
        <v>391350793</v>
      </c>
      <c r="G24" s="37">
        <f t="shared" si="1"/>
        <v>14858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-807450</v>
      </c>
      <c r="M24" s="37">
        <f t="shared" si="1"/>
        <v>-469109</v>
      </c>
      <c r="N24" s="37">
        <f t="shared" si="1"/>
        <v>-469109</v>
      </c>
      <c r="O24" s="37">
        <f t="shared" si="1"/>
        <v>-5956</v>
      </c>
      <c r="P24" s="37">
        <f t="shared" si="1"/>
        <v>-612645</v>
      </c>
      <c r="Q24" s="37">
        <f t="shared" si="1"/>
        <v>-90756</v>
      </c>
      <c r="R24" s="37">
        <f t="shared" si="1"/>
        <v>-90756</v>
      </c>
      <c r="S24" s="37">
        <f t="shared" si="1"/>
        <v>-30685</v>
      </c>
      <c r="T24" s="37">
        <f t="shared" si="1"/>
        <v>-16020</v>
      </c>
      <c r="U24" s="37">
        <f t="shared" si="1"/>
        <v>-346128</v>
      </c>
      <c r="V24" s="37">
        <f t="shared" si="1"/>
        <v>-346128</v>
      </c>
      <c r="W24" s="37">
        <f t="shared" si="1"/>
        <v>-346128</v>
      </c>
      <c r="X24" s="37">
        <f t="shared" si="1"/>
        <v>391350793</v>
      </c>
      <c r="Y24" s="37">
        <f t="shared" si="1"/>
        <v>-391696921</v>
      </c>
      <c r="Z24" s="38">
        <f>+IF(X24&lt;&gt;0,+(Y24/X24)*100,0)</f>
        <v>-100.0884444355783</v>
      </c>
      <c r="AA24" s="39">
        <f>SUM(AA15:AA23)</f>
        <v>391350793</v>
      </c>
    </row>
    <row r="25" spans="1:27" ht="13.5">
      <c r="A25" s="27" t="s">
        <v>51</v>
      </c>
      <c r="B25" s="28"/>
      <c r="C25" s="29">
        <f aca="true" t="shared" si="2" ref="C25:Y25">+C12+C24</f>
        <v>655904492</v>
      </c>
      <c r="D25" s="29">
        <f>+D12+D24</f>
        <v>655904492</v>
      </c>
      <c r="E25" s="30">
        <f t="shared" si="2"/>
        <v>466696274</v>
      </c>
      <c r="F25" s="31">
        <f t="shared" si="2"/>
        <v>466696274</v>
      </c>
      <c r="G25" s="31">
        <f t="shared" si="2"/>
        <v>-42510812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-19287629</v>
      </c>
      <c r="M25" s="31">
        <f t="shared" si="2"/>
        <v>-14731955</v>
      </c>
      <c r="N25" s="31">
        <f t="shared" si="2"/>
        <v>-14731955</v>
      </c>
      <c r="O25" s="31">
        <f t="shared" si="2"/>
        <v>3933292</v>
      </c>
      <c r="P25" s="31">
        <f t="shared" si="2"/>
        <v>1316834</v>
      </c>
      <c r="Q25" s="31">
        <f t="shared" si="2"/>
        <v>2559061</v>
      </c>
      <c r="R25" s="31">
        <f t="shared" si="2"/>
        <v>2559061</v>
      </c>
      <c r="S25" s="31">
        <f t="shared" si="2"/>
        <v>7595635</v>
      </c>
      <c r="T25" s="31">
        <f t="shared" si="2"/>
        <v>812920</v>
      </c>
      <c r="U25" s="31">
        <f t="shared" si="2"/>
        <v>270013</v>
      </c>
      <c r="V25" s="31">
        <f t="shared" si="2"/>
        <v>270013</v>
      </c>
      <c r="W25" s="31">
        <f t="shared" si="2"/>
        <v>270013</v>
      </c>
      <c r="X25" s="31">
        <f t="shared" si="2"/>
        <v>466696274</v>
      </c>
      <c r="Y25" s="31">
        <f t="shared" si="2"/>
        <v>-466426261</v>
      </c>
      <c r="Z25" s="32">
        <f>+IF(X25&lt;&gt;0,+(Y25/X25)*100,0)</f>
        <v>-99.94214374207753</v>
      </c>
      <c r="AA25" s="33">
        <f>+AA12+AA24</f>
        <v>466696274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2068071</v>
      </c>
      <c r="D30" s="18">
        <v>2068071</v>
      </c>
      <c r="E30" s="19">
        <v>206903</v>
      </c>
      <c r="F30" s="20">
        <v>206903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206903</v>
      </c>
      <c r="Y30" s="20">
        <v>-206903</v>
      </c>
      <c r="Z30" s="21">
        <v>-100</v>
      </c>
      <c r="AA30" s="22">
        <v>206903</v>
      </c>
    </row>
    <row r="31" spans="1:27" ht="13.5">
      <c r="A31" s="23" t="s">
        <v>56</v>
      </c>
      <c r="B31" s="17"/>
      <c r="C31" s="18">
        <v>1583192</v>
      </c>
      <c r="D31" s="18">
        <v>1583192</v>
      </c>
      <c r="E31" s="19"/>
      <c r="F31" s="20"/>
      <c r="G31" s="20">
        <v>-16437</v>
      </c>
      <c r="H31" s="20"/>
      <c r="I31" s="20"/>
      <c r="J31" s="20"/>
      <c r="K31" s="20"/>
      <c r="L31" s="20">
        <v>-197094</v>
      </c>
      <c r="M31" s="20">
        <v>-47732</v>
      </c>
      <c r="N31" s="20">
        <v>-47732</v>
      </c>
      <c r="O31" s="20">
        <v>-19697</v>
      </c>
      <c r="P31" s="20">
        <v>-16222</v>
      </c>
      <c r="Q31" s="20">
        <v>-22891</v>
      </c>
      <c r="R31" s="20">
        <v>-22891</v>
      </c>
      <c r="S31" s="20">
        <v>-26472</v>
      </c>
      <c r="T31" s="20">
        <v>-56067</v>
      </c>
      <c r="U31" s="20">
        <v>-59255</v>
      </c>
      <c r="V31" s="20">
        <v>-59255</v>
      </c>
      <c r="W31" s="20">
        <v>-59255</v>
      </c>
      <c r="X31" s="20"/>
      <c r="Y31" s="20">
        <v>-59255</v>
      </c>
      <c r="Z31" s="21"/>
      <c r="AA31" s="22"/>
    </row>
    <row r="32" spans="1:27" ht="13.5">
      <c r="A32" s="23" t="s">
        <v>57</v>
      </c>
      <c r="B32" s="17"/>
      <c r="C32" s="18">
        <v>144307967</v>
      </c>
      <c r="D32" s="18">
        <v>144307967</v>
      </c>
      <c r="E32" s="19">
        <v>59846165</v>
      </c>
      <c r="F32" s="20">
        <v>59846165</v>
      </c>
      <c r="G32" s="20">
        <v>-471962</v>
      </c>
      <c r="H32" s="20"/>
      <c r="I32" s="20"/>
      <c r="J32" s="20"/>
      <c r="K32" s="20"/>
      <c r="L32" s="20">
        <v>-15581600</v>
      </c>
      <c r="M32" s="20">
        <v>-18997925</v>
      </c>
      <c r="N32" s="20">
        <v>-18997925</v>
      </c>
      <c r="O32" s="20">
        <v>-3936214</v>
      </c>
      <c r="P32" s="20">
        <v>-6421842</v>
      </c>
      <c r="Q32" s="20">
        <v>-7681707</v>
      </c>
      <c r="R32" s="20">
        <v>-7681707</v>
      </c>
      <c r="S32" s="20">
        <v>3466753</v>
      </c>
      <c r="T32" s="20">
        <v>5558724</v>
      </c>
      <c r="U32" s="20">
        <v>-7158871</v>
      </c>
      <c r="V32" s="20">
        <v>-7158871</v>
      </c>
      <c r="W32" s="20">
        <v>-7158871</v>
      </c>
      <c r="X32" s="20">
        <v>59846165</v>
      </c>
      <c r="Y32" s="20">
        <v>-67005036</v>
      </c>
      <c r="Z32" s="21">
        <v>-111.96</v>
      </c>
      <c r="AA32" s="22">
        <v>59846165</v>
      </c>
    </row>
    <row r="33" spans="1:27" ht="13.5">
      <c r="A33" s="23" t="s">
        <v>58</v>
      </c>
      <c r="B33" s="17"/>
      <c r="C33" s="18">
        <v>9895523</v>
      </c>
      <c r="D33" s="18">
        <v>9895523</v>
      </c>
      <c r="E33" s="19">
        <v>2284715</v>
      </c>
      <c r="F33" s="20">
        <v>2284715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2284715</v>
      </c>
      <c r="Y33" s="20">
        <v>-2284715</v>
      </c>
      <c r="Z33" s="21">
        <v>-100</v>
      </c>
      <c r="AA33" s="22">
        <v>2284715</v>
      </c>
    </row>
    <row r="34" spans="1:27" ht="13.5">
      <c r="A34" s="27" t="s">
        <v>59</v>
      </c>
      <c r="B34" s="28"/>
      <c r="C34" s="29">
        <f aca="true" t="shared" si="3" ref="C34:Y34">SUM(C29:C33)</f>
        <v>157854753</v>
      </c>
      <c r="D34" s="29">
        <f>SUM(D29:D33)</f>
        <v>157854753</v>
      </c>
      <c r="E34" s="30">
        <f t="shared" si="3"/>
        <v>62337783</v>
      </c>
      <c r="F34" s="31">
        <f t="shared" si="3"/>
        <v>62337783</v>
      </c>
      <c r="G34" s="31">
        <f t="shared" si="3"/>
        <v>-488399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-15778694</v>
      </c>
      <c r="M34" s="31">
        <f t="shared" si="3"/>
        <v>-19045657</v>
      </c>
      <c r="N34" s="31">
        <f t="shared" si="3"/>
        <v>-19045657</v>
      </c>
      <c r="O34" s="31">
        <f t="shared" si="3"/>
        <v>-3955911</v>
      </c>
      <c r="P34" s="31">
        <f t="shared" si="3"/>
        <v>-6438064</v>
      </c>
      <c r="Q34" s="31">
        <f t="shared" si="3"/>
        <v>-7704598</v>
      </c>
      <c r="R34" s="31">
        <f t="shared" si="3"/>
        <v>-7704598</v>
      </c>
      <c r="S34" s="31">
        <f t="shared" si="3"/>
        <v>3440281</v>
      </c>
      <c r="T34" s="31">
        <f t="shared" si="3"/>
        <v>5502657</v>
      </c>
      <c r="U34" s="31">
        <f t="shared" si="3"/>
        <v>-7218126</v>
      </c>
      <c r="V34" s="31">
        <f t="shared" si="3"/>
        <v>-7218126</v>
      </c>
      <c r="W34" s="31">
        <f t="shared" si="3"/>
        <v>-7218126</v>
      </c>
      <c r="X34" s="31">
        <f t="shared" si="3"/>
        <v>62337783</v>
      </c>
      <c r="Y34" s="31">
        <f t="shared" si="3"/>
        <v>-69555909</v>
      </c>
      <c r="Z34" s="32">
        <f>+IF(X34&lt;&gt;0,+(Y34/X34)*100,0)</f>
        <v>-111.57905471229222</v>
      </c>
      <c r="AA34" s="33">
        <f>SUM(AA29:AA33)</f>
        <v>62337783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1524646</v>
      </c>
      <c r="F37" s="20">
        <v>1524646</v>
      </c>
      <c r="G37" s="20">
        <v>492086</v>
      </c>
      <c r="H37" s="20"/>
      <c r="I37" s="20"/>
      <c r="J37" s="20"/>
      <c r="K37" s="20"/>
      <c r="L37" s="20"/>
      <c r="M37" s="20"/>
      <c r="N37" s="20"/>
      <c r="O37" s="20">
        <v>45897</v>
      </c>
      <c r="P37" s="20">
        <v>-492085</v>
      </c>
      <c r="Q37" s="20">
        <v>272638</v>
      </c>
      <c r="R37" s="20">
        <v>272638</v>
      </c>
      <c r="S37" s="20">
        <v>41598</v>
      </c>
      <c r="T37" s="20">
        <v>41632</v>
      </c>
      <c r="U37" s="20">
        <v>202055</v>
      </c>
      <c r="V37" s="20">
        <v>202055</v>
      </c>
      <c r="W37" s="20">
        <v>202055</v>
      </c>
      <c r="X37" s="20">
        <v>1524646</v>
      </c>
      <c r="Y37" s="20">
        <v>-1322591</v>
      </c>
      <c r="Z37" s="21">
        <v>-86.75</v>
      </c>
      <c r="AA37" s="22">
        <v>1524646</v>
      </c>
    </row>
    <row r="38" spans="1:27" ht="13.5">
      <c r="A38" s="23" t="s">
        <v>58</v>
      </c>
      <c r="B38" s="17"/>
      <c r="C38" s="18">
        <v>36967347</v>
      </c>
      <c r="D38" s="18">
        <v>36967347</v>
      </c>
      <c r="E38" s="19">
        <v>2284715</v>
      </c>
      <c r="F38" s="20">
        <v>2284715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2284715</v>
      </c>
      <c r="Y38" s="20">
        <v>-2284715</v>
      </c>
      <c r="Z38" s="21">
        <v>-100</v>
      </c>
      <c r="AA38" s="22">
        <v>2284715</v>
      </c>
    </row>
    <row r="39" spans="1:27" ht="13.5">
      <c r="A39" s="27" t="s">
        <v>61</v>
      </c>
      <c r="B39" s="35"/>
      <c r="C39" s="29">
        <f aca="true" t="shared" si="4" ref="C39:Y39">SUM(C37:C38)</f>
        <v>36967347</v>
      </c>
      <c r="D39" s="29">
        <f>SUM(D37:D38)</f>
        <v>36967347</v>
      </c>
      <c r="E39" s="36">
        <f t="shared" si="4"/>
        <v>3809361</v>
      </c>
      <c r="F39" s="37">
        <f t="shared" si="4"/>
        <v>3809361</v>
      </c>
      <c r="G39" s="37">
        <f t="shared" si="4"/>
        <v>492086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45897</v>
      </c>
      <c r="P39" s="37">
        <f t="shared" si="4"/>
        <v>-492085</v>
      </c>
      <c r="Q39" s="37">
        <f t="shared" si="4"/>
        <v>272638</v>
      </c>
      <c r="R39" s="37">
        <f t="shared" si="4"/>
        <v>272638</v>
      </c>
      <c r="S39" s="37">
        <f t="shared" si="4"/>
        <v>41598</v>
      </c>
      <c r="T39" s="37">
        <f t="shared" si="4"/>
        <v>41632</v>
      </c>
      <c r="U39" s="37">
        <f t="shared" si="4"/>
        <v>202055</v>
      </c>
      <c r="V39" s="37">
        <f t="shared" si="4"/>
        <v>202055</v>
      </c>
      <c r="W39" s="37">
        <f t="shared" si="4"/>
        <v>202055</v>
      </c>
      <c r="X39" s="37">
        <f t="shared" si="4"/>
        <v>3809361</v>
      </c>
      <c r="Y39" s="37">
        <f t="shared" si="4"/>
        <v>-3607306</v>
      </c>
      <c r="Z39" s="38">
        <f>+IF(X39&lt;&gt;0,+(Y39/X39)*100,0)</f>
        <v>-94.69582956301595</v>
      </c>
      <c r="AA39" s="39">
        <f>SUM(AA37:AA38)</f>
        <v>3809361</v>
      </c>
    </row>
    <row r="40" spans="1:27" ht="13.5">
      <c r="A40" s="27" t="s">
        <v>62</v>
      </c>
      <c r="B40" s="28"/>
      <c r="C40" s="29">
        <f aca="true" t="shared" si="5" ref="C40:Y40">+C34+C39</f>
        <v>194822100</v>
      </c>
      <c r="D40" s="29">
        <f>+D34+D39</f>
        <v>194822100</v>
      </c>
      <c r="E40" s="30">
        <f t="shared" si="5"/>
        <v>66147144</v>
      </c>
      <c r="F40" s="31">
        <f t="shared" si="5"/>
        <v>66147144</v>
      </c>
      <c r="G40" s="31">
        <f t="shared" si="5"/>
        <v>3687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-15778694</v>
      </c>
      <c r="M40" s="31">
        <f t="shared" si="5"/>
        <v>-19045657</v>
      </c>
      <c r="N40" s="31">
        <f t="shared" si="5"/>
        <v>-19045657</v>
      </c>
      <c r="O40" s="31">
        <f t="shared" si="5"/>
        <v>-3910014</v>
      </c>
      <c r="P40" s="31">
        <f t="shared" si="5"/>
        <v>-6930149</v>
      </c>
      <c r="Q40" s="31">
        <f t="shared" si="5"/>
        <v>-7431960</v>
      </c>
      <c r="R40" s="31">
        <f t="shared" si="5"/>
        <v>-7431960</v>
      </c>
      <c r="S40" s="31">
        <f t="shared" si="5"/>
        <v>3481879</v>
      </c>
      <c r="T40" s="31">
        <f t="shared" si="5"/>
        <v>5544289</v>
      </c>
      <c r="U40" s="31">
        <f t="shared" si="5"/>
        <v>-7016071</v>
      </c>
      <c r="V40" s="31">
        <f t="shared" si="5"/>
        <v>-7016071</v>
      </c>
      <c r="W40" s="31">
        <f t="shared" si="5"/>
        <v>-7016071</v>
      </c>
      <c r="X40" s="31">
        <f t="shared" si="5"/>
        <v>66147144</v>
      </c>
      <c r="Y40" s="31">
        <f t="shared" si="5"/>
        <v>-73163215</v>
      </c>
      <c r="Z40" s="32">
        <f>+IF(X40&lt;&gt;0,+(Y40/X40)*100,0)</f>
        <v>-110.60676330938793</v>
      </c>
      <c r="AA40" s="33">
        <f>+AA34+AA39</f>
        <v>66147144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461082392</v>
      </c>
      <c r="D42" s="43">
        <f>+D25-D40</f>
        <v>461082392</v>
      </c>
      <c r="E42" s="44">
        <f t="shared" si="6"/>
        <v>400549130</v>
      </c>
      <c r="F42" s="45">
        <f t="shared" si="6"/>
        <v>400549130</v>
      </c>
      <c r="G42" s="45">
        <f t="shared" si="6"/>
        <v>-42514499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-3508935</v>
      </c>
      <c r="M42" s="45">
        <f t="shared" si="6"/>
        <v>4313702</v>
      </c>
      <c r="N42" s="45">
        <f t="shared" si="6"/>
        <v>4313702</v>
      </c>
      <c r="O42" s="45">
        <f t="shared" si="6"/>
        <v>7843306</v>
      </c>
      <c r="P42" s="45">
        <f t="shared" si="6"/>
        <v>8246983</v>
      </c>
      <c r="Q42" s="45">
        <f t="shared" si="6"/>
        <v>9991021</v>
      </c>
      <c r="R42" s="45">
        <f t="shared" si="6"/>
        <v>9991021</v>
      </c>
      <c r="S42" s="45">
        <f t="shared" si="6"/>
        <v>4113756</v>
      </c>
      <c r="T42" s="45">
        <f t="shared" si="6"/>
        <v>-4731369</v>
      </c>
      <c r="U42" s="45">
        <f t="shared" si="6"/>
        <v>7286084</v>
      </c>
      <c r="V42" s="45">
        <f t="shared" si="6"/>
        <v>7286084</v>
      </c>
      <c r="W42" s="45">
        <f t="shared" si="6"/>
        <v>7286084</v>
      </c>
      <c r="X42" s="45">
        <f t="shared" si="6"/>
        <v>400549130</v>
      </c>
      <c r="Y42" s="45">
        <f t="shared" si="6"/>
        <v>-393263046</v>
      </c>
      <c r="Z42" s="46">
        <f>+IF(X42&lt;&gt;0,+(Y42/X42)*100,0)</f>
        <v>-98.18097620134638</v>
      </c>
      <c r="AA42" s="47">
        <f>+AA25-AA40</f>
        <v>400549130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461082392</v>
      </c>
      <c r="D45" s="18">
        <v>461082392</v>
      </c>
      <c r="E45" s="19">
        <v>400549130</v>
      </c>
      <c r="F45" s="20">
        <v>400549130</v>
      </c>
      <c r="G45" s="20">
        <v>-42509946</v>
      </c>
      <c r="H45" s="20"/>
      <c r="I45" s="20"/>
      <c r="J45" s="20"/>
      <c r="K45" s="20"/>
      <c r="L45" s="20">
        <v>-3507402</v>
      </c>
      <c r="M45" s="20">
        <v>4358841</v>
      </c>
      <c r="N45" s="20">
        <v>4358841</v>
      </c>
      <c r="O45" s="20">
        <v>7853687</v>
      </c>
      <c r="P45" s="20">
        <v>8328664</v>
      </c>
      <c r="Q45" s="20">
        <v>10034569</v>
      </c>
      <c r="R45" s="20">
        <v>10034569</v>
      </c>
      <c r="S45" s="20">
        <v>4165725</v>
      </c>
      <c r="T45" s="20">
        <v>-4688266</v>
      </c>
      <c r="U45" s="20">
        <v>7326087</v>
      </c>
      <c r="V45" s="20">
        <v>7326087</v>
      </c>
      <c r="W45" s="20">
        <v>7326087</v>
      </c>
      <c r="X45" s="20">
        <v>400549130</v>
      </c>
      <c r="Y45" s="20">
        <v>-393223043</v>
      </c>
      <c r="Z45" s="48">
        <v>-98.17</v>
      </c>
      <c r="AA45" s="22">
        <v>400549130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-4553</v>
      </c>
      <c r="H46" s="20"/>
      <c r="I46" s="20"/>
      <c r="J46" s="20"/>
      <c r="K46" s="20"/>
      <c r="L46" s="20">
        <v>-1533</v>
      </c>
      <c r="M46" s="20">
        <v>-45139</v>
      </c>
      <c r="N46" s="20">
        <v>-45139</v>
      </c>
      <c r="O46" s="20">
        <v>-10381</v>
      </c>
      <c r="P46" s="20">
        <v>-81681</v>
      </c>
      <c r="Q46" s="20">
        <v>-43548</v>
      </c>
      <c r="R46" s="20">
        <v>-43548</v>
      </c>
      <c r="S46" s="20">
        <v>-51969</v>
      </c>
      <c r="T46" s="20">
        <v>-43103</v>
      </c>
      <c r="U46" s="20">
        <v>-40003</v>
      </c>
      <c r="V46" s="20">
        <v>-40003</v>
      </c>
      <c r="W46" s="20">
        <v>-40003</v>
      </c>
      <c r="X46" s="20"/>
      <c r="Y46" s="20">
        <v>-40003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461082392</v>
      </c>
      <c r="D48" s="51">
        <f>SUM(D45:D47)</f>
        <v>461082392</v>
      </c>
      <c r="E48" s="52">
        <f t="shared" si="7"/>
        <v>400549130</v>
      </c>
      <c r="F48" s="53">
        <f t="shared" si="7"/>
        <v>400549130</v>
      </c>
      <c r="G48" s="53">
        <f t="shared" si="7"/>
        <v>-42514499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-3508935</v>
      </c>
      <c r="M48" s="53">
        <f t="shared" si="7"/>
        <v>4313702</v>
      </c>
      <c r="N48" s="53">
        <f t="shared" si="7"/>
        <v>4313702</v>
      </c>
      <c r="O48" s="53">
        <f t="shared" si="7"/>
        <v>7843306</v>
      </c>
      <c r="P48" s="53">
        <f t="shared" si="7"/>
        <v>8246983</v>
      </c>
      <c r="Q48" s="53">
        <f t="shared" si="7"/>
        <v>9991021</v>
      </c>
      <c r="R48" s="53">
        <f t="shared" si="7"/>
        <v>9991021</v>
      </c>
      <c r="S48" s="53">
        <f t="shared" si="7"/>
        <v>4113756</v>
      </c>
      <c r="T48" s="53">
        <f t="shared" si="7"/>
        <v>-4731369</v>
      </c>
      <c r="U48" s="53">
        <f t="shared" si="7"/>
        <v>7286084</v>
      </c>
      <c r="V48" s="53">
        <f t="shared" si="7"/>
        <v>7286084</v>
      </c>
      <c r="W48" s="53">
        <f t="shared" si="7"/>
        <v>7286084</v>
      </c>
      <c r="X48" s="53">
        <f t="shared" si="7"/>
        <v>400549130</v>
      </c>
      <c r="Y48" s="53">
        <f t="shared" si="7"/>
        <v>-393263046</v>
      </c>
      <c r="Z48" s="54">
        <f>+IF(X48&lt;&gt;0,+(Y48/X48)*100,0)</f>
        <v>-98.18097620134638</v>
      </c>
      <c r="AA48" s="55">
        <f>SUM(AA45:AA47)</f>
        <v>400549130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4615825</v>
      </c>
      <c r="D6" s="18">
        <v>4615825</v>
      </c>
      <c r="E6" s="19">
        <v>2258066</v>
      </c>
      <c r="F6" s="20">
        <v>1748279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1748279</v>
      </c>
      <c r="Y6" s="20">
        <v>-1748279</v>
      </c>
      <c r="Z6" s="21">
        <v>-100</v>
      </c>
      <c r="AA6" s="22">
        <v>1748279</v>
      </c>
    </row>
    <row r="7" spans="1:27" ht="13.5">
      <c r="A7" s="23" t="s">
        <v>34</v>
      </c>
      <c r="B7" s="17"/>
      <c r="C7" s="18">
        <v>44885831</v>
      </c>
      <c r="D7" s="18">
        <v>44885831</v>
      </c>
      <c r="E7" s="19">
        <v>39610850</v>
      </c>
      <c r="F7" s="20">
        <v>23248893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23248893</v>
      </c>
      <c r="Y7" s="20">
        <v>-23248893</v>
      </c>
      <c r="Z7" s="21">
        <v>-100</v>
      </c>
      <c r="AA7" s="22">
        <v>23248893</v>
      </c>
    </row>
    <row r="8" spans="1:27" ht="13.5">
      <c r="A8" s="23" t="s">
        <v>35</v>
      </c>
      <c r="B8" s="17"/>
      <c r="C8" s="18"/>
      <c r="D8" s="18"/>
      <c r="E8" s="19"/>
      <c r="F8" s="20">
        <v>922340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922340</v>
      </c>
      <c r="Y8" s="20">
        <v>-922340</v>
      </c>
      <c r="Z8" s="21">
        <v>-100</v>
      </c>
      <c r="AA8" s="22">
        <v>922340</v>
      </c>
    </row>
    <row r="9" spans="1:27" ht="13.5">
      <c r="A9" s="23" t="s">
        <v>36</v>
      </c>
      <c r="B9" s="17"/>
      <c r="C9" s="18">
        <v>1457415</v>
      </c>
      <c r="D9" s="18">
        <v>1457415</v>
      </c>
      <c r="E9" s="19">
        <v>1056000</v>
      </c>
      <c r="F9" s="20">
        <v>1056000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1056000</v>
      </c>
      <c r="Y9" s="20">
        <v>-1056000</v>
      </c>
      <c r="Z9" s="21">
        <v>-100</v>
      </c>
      <c r="AA9" s="22">
        <v>1056000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50959071</v>
      </c>
      <c r="D12" s="29">
        <f>SUM(D6:D11)</f>
        <v>50959071</v>
      </c>
      <c r="E12" s="30">
        <f t="shared" si="0"/>
        <v>42924916</v>
      </c>
      <c r="F12" s="31">
        <f t="shared" si="0"/>
        <v>26975512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26975512</v>
      </c>
      <c r="Y12" s="31">
        <f t="shared" si="0"/>
        <v>-26975512</v>
      </c>
      <c r="Z12" s="32">
        <f>+IF(X12&lt;&gt;0,+(Y12/X12)*100,0)</f>
        <v>-100</v>
      </c>
      <c r="AA12" s="33">
        <f>SUM(AA6:AA11)</f>
        <v>26975512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1146</v>
      </c>
      <c r="D16" s="18">
        <v>1146</v>
      </c>
      <c r="E16" s="19">
        <v>1146</v>
      </c>
      <c r="F16" s="20">
        <v>1146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1146</v>
      </c>
      <c r="Y16" s="24">
        <v>-1146</v>
      </c>
      <c r="Z16" s="25">
        <v>-100</v>
      </c>
      <c r="AA16" s="26">
        <v>1146</v>
      </c>
    </row>
    <row r="17" spans="1:27" ht="13.5">
      <c r="A17" s="23" t="s">
        <v>43</v>
      </c>
      <c r="B17" s="17"/>
      <c r="C17" s="18">
        <v>199030</v>
      </c>
      <c r="D17" s="18">
        <v>199030</v>
      </c>
      <c r="E17" s="19">
        <v>159791</v>
      </c>
      <c r="F17" s="20">
        <v>174272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174272</v>
      </c>
      <c r="Y17" s="20">
        <v>-174272</v>
      </c>
      <c r="Z17" s="21">
        <v>-100</v>
      </c>
      <c r="AA17" s="22">
        <v>174272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10212839</v>
      </c>
      <c r="D19" s="18">
        <v>10212839</v>
      </c>
      <c r="E19" s="19">
        <v>7244940</v>
      </c>
      <c r="F19" s="20">
        <v>10842505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10842505</v>
      </c>
      <c r="Y19" s="20">
        <v>-10842505</v>
      </c>
      <c r="Z19" s="21">
        <v>-100</v>
      </c>
      <c r="AA19" s="22">
        <v>10842505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1043650</v>
      </c>
      <c r="D22" s="18">
        <v>1043650</v>
      </c>
      <c r="E22" s="19">
        <v>713868</v>
      </c>
      <c r="F22" s="20">
        <v>806090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806090</v>
      </c>
      <c r="Y22" s="20">
        <v>-806090</v>
      </c>
      <c r="Z22" s="21">
        <v>-100</v>
      </c>
      <c r="AA22" s="22">
        <v>806090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11456665</v>
      </c>
      <c r="D24" s="29">
        <f>SUM(D15:D23)</f>
        <v>11456665</v>
      </c>
      <c r="E24" s="36">
        <f t="shared" si="1"/>
        <v>8119745</v>
      </c>
      <c r="F24" s="37">
        <f t="shared" si="1"/>
        <v>11824013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11824013</v>
      </c>
      <c r="Y24" s="37">
        <f t="shared" si="1"/>
        <v>-11824013</v>
      </c>
      <c r="Z24" s="38">
        <f>+IF(X24&lt;&gt;0,+(Y24/X24)*100,0)</f>
        <v>-100</v>
      </c>
      <c r="AA24" s="39">
        <f>SUM(AA15:AA23)</f>
        <v>11824013</v>
      </c>
    </row>
    <row r="25" spans="1:27" ht="13.5">
      <c r="A25" s="27" t="s">
        <v>51</v>
      </c>
      <c r="B25" s="28"/>
      <c r="C25" s="29">
        <f aca="true" t="shared" si="2" ref="C25:Y25">+C12+C24</f>
        <v>62415736</v>
      </c>
      <c r="D25" s="29">
        <f>+D12+D24</f>
        <v>62415736</v>
      </c>
      <c r="E25" s="30">
        <f t="shared" si="2"/>
        <v>51044661</v>
      </c>
      <c r="F25" s="31">
        <f t="shared" si="2"/>
        <v>38799525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38799525</v>
      </c>
      <c r="Y25" s="31">
        <f t="shared" si="2"/>
        <v>-38799525</v>
      </c>
      <c r="Z25" s="32">
        <f>+IF(X25&lt;&gt;0,+(Y25/X25)*100,0)</f>
        <v>-100</v>
      </c>
      <c r="AA25" s="33">
        <f>+AA12+AA24</f>
        <v>38799525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72062</v>
      </c>
      <c r="D30" s="18">
        <v>72062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11874908</v>
      </c>
      <c r="D32" s="18">
        <v>11874908</v>
      </c>
      <c r="E32" s="19">
        <v>3058815</v>
      </c>
      <c r="F32" s="20">
        <v>3578269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3578269</v>
      </c>
      <c r="Y32" s="20">
        <v>-3578269</v>
      </c>
      <c r="Z32" s="21">
        <v>-100</v>
      </c>
      <c r="AA32" s="22">
        <v>3578269</v>
      </c>
    </row>
    <row r="33" spans="1:27" ht="13.5">
      <c r="A33" s="23" t="s">
        <v>58</v>
      </c>
      <c r="B33" s="17"/>
      <c r="C33" s="18">
        <v>3248711</v>
      </c>
      <c r="D33" s="18">
        <v>3248711</v>
      </c>
      <c r="E33" s="19">
        <v>1712051</v>
      </c>
      <c r="F33" s="20">
        <v>1796826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1796826</v>
      </c>
      <c r="Y33" s="20">
        <v>-1796826</v>
      </c>
      <c r="Z33" s="21">
        <v>-100</v>
      </c>
      <c r="AA33" s="22">
        <v>1796826</v>
      </c>
    </row>
    <row r="34" spans="1:27" ht="13.5">
      <c r="A34" s="27" t="s">
        <v>59</v>
      </c>
      <c r="B34" s="28"/>
      <c r="C34" s="29">
        <f aca="true" t="shared" si="3" ref="C34:Y34">SUM(C29:C33)</f>
        <v>15195681</v>
      </c>
      <c r="D34" s="29">
        <f>SUM(D29:D33)</f>
        <v>15195681</v>
      </c>
      <c r="E34" s="30">
        <f t="shared" si="3"/>
        <v>4770866</v>
      </c>
      <c r="F34" s="31">
        <f t="shared" si="3"/>
        <v>5375095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5375095</v>
      </c>
      <c r="Y34" s="31">
        <f t="shared" si="3"/>
        <v>-5375095</v>
      </c>
      <c r="Z34" s="32">
        <f>+IF(X34&lt;&gt;0,+(Y34/X34)*100,0)</f>
        <v>-100</v>
      </c>
      <c r="AA34" s="33">
        <f>SUM(AA29:AA33)</f>
        <v>5375095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137407</v>
      </c>
      <c r="D37" s="18">
        <v>137407</v>
      </c>
      <c r="E37" s="19">
        <v>86506</v>
      </c>
      <c r="F37" s="20">
        <v>58764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58764</v>
      </c>
      <c r="Y37" s="20">
        <v>-58764</v>
      </c>
      <c r="Z37" s="21">
        <v>-100</v>
      </c>
      <c r="AA37" s="22">
        <v>58764</v>
      </c>
    </row>
    <row r="38" spans="1:27" ht="13.5">
      <c r="A38" s="23" t="s">
        <v>58</v>
      </c>
      <c r="B38" s="17"/>
      <c r="C38" s="18">
        <v>18031006</v>
      </c>
      <c r="D38" s="18">
        <v>18031006</v>
      </c>
      <c r="E38" s="19">
        <v>20266451</v>
      </c>
      <c r="F38" s="20">
        <v>20072227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20072227</v>
      </c>
      <c r="Y38" s="20">
        <v>-20072227</v>
      </c>
      <c r="Z38" s="21">
        <v>-100</v>
      </c>
      <c r="AA38" s="22">
        <v>20072227</v>
      </c>
    </row>
    <row r="39" spans="1:27" ht="13.5">
      <c r="A39" s="27" t="s">
        <v>61</v>
      </c>
      <c r="B39" s="35"/>
      <c r="C39" s="29">
        <f aca="true" t="shared" si="4" ref="C39:Y39">SUM(C37:C38)</f>
        <v>18168413</v>
      </c>
      <c r="D39" s="29">
        <f>SUM(D37:D38)</f>
        <v>18168413</v>
      </c>
      <c r="E39" s="36">
        <f t="shared" si="4"/>
        <v>20352957</v>
      </c>
      <c r="F39" s="37">
        <f t="shared" si="4"/>
        <v>20130991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20130991</v>
      </c>
      <c r="Y39" s="37">
        <f t="shared" si="4"/>
        <v>-20130991</v>
      </c>
      <c r="Z39" s="38">
        <f>+IF(X39&lt;&gt;0,+(Y39/X39)*100,0)</f>
        <v>-100</v>
      </c>
      <c r="AA39" s="39">
        <f>SUM(AA37:AA38)</f>
        <v>20130991</v>
      </c>
    </row>
    <row r="40" spans="1:27" ht="13.5">
      <c r="A40" s="27" t="s">
        <v>62</v>
      </c>
      <c r="B40" s="28"/>
      <c r="C40" s="29">
        <f aca="true" t="shared" si="5" ref="C40:Y40">+C34+C39</f>
        <v>33364094</v>
      </c>
      <c r="D40" s="29">
        <f>+D34+D39</f>
        <v>33364094</v>
      </c>
      <c r="E40" s="30">
        <f t="shared" si="5"/>
        <v>25123823</v>
      </c>
      <c r="F40" s="31">
        <f t="shared" si="5"/>
        <v>25506086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25506086</v>
      </c>
      <c r="Y40" s="31">
        <f t="shared" si="5"/>
        <v>-25506086</v>
      </c>
      <c r="Z40" s="32">
        <f>+IF(X40&lt;&gt;0,+(Y40/X40)*100,0)</f>
        <v>-100</v>
      </c>
      <c r="AA40" s="33">
        <f>+AA34+AA39</f>
        <v>25506086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29051642</v>
      </c>
      <c r="D42" s="43">
        <f>+D25-D40</f>
        <v>29051642</v>
      </c>
      <c r="E42" s="44">
        <f t="shared" si="6"/>
        <v>25920838</v>
      </c>
      <c r="F42" s="45">
        <f t="shared" si="6"/>
        <v>13293439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13293439</v>
      </c>
      <c r="Y42" s="45">
        <f t="shared" si="6"/>
        <v>-13293439</v>
      </c>
      <c r="Z42" s="46">
        <f>+IF(X42&lt;&gt;0,+(Y42/X42)*100,0)</f>
        <v>-100</v>
      </c>
      <c r="AA42" s="47">
        <f>+AA25-AA40</f>
        <v>13293439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27536911</v>
      </c>
      <c r="D45" s="18">
        <v>27536911</v>
      </c>
      <c r="E45" s="19">
        <v>25613338</v>
      </c>
      <c r="F45" s="20">
        <v>11778707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11778707</v>
      </c>
      <c r="Y45" s="20">
        <v>-11778707</v>
      </c>
      <c r="Z45" s="48">
        <v>-100</v>
      </c>
      <c r="AA45" s="22">
        <v>11778707</v>
      </c>
    </row>
    <row r="46" spans="1:27" ht="13.5">
      <c r="A46" s="23" t="s">
        <v>67</v>
      </c>
      <c r="B46" s="17"/>
      <c r="C46" s="18">
        <v>1514731</v>
      </c>
      <c r="D46" s="18">
        <v>1514731</v>
      </c>
      <c r="E46" s="19">
        <v>307500</v>
      </c>
      <c r="F46" s="20">
        <v>1514732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1514732</v>
      </c>
      <c r="Y46" s="20">
        <v>-1514732</v>
      </c>
      <c r="Z46" s="48">
        <v>-100</v>
      </c>
      <c r="AA46" s="22">
        <v>1514732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29051642</v>
      </c>
      <c r="D48" s="51">
        <f>SUM(D45:D47)</f>
        <v>29051642</v>
      </c>
      <c r="E48" s="52">
        <f t="shared" si="7"/>
        <v>25920838</v>
      </c>
      <c r="F48" s="53">
        <f t="shared" si="7"/>
        <v>13293439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13293439</v>
      </c>
      <c r="Y48" s="53">
        <f t="shared" si="7"/>
        <v>-13293439</v>
      </c>
      <c r="Z48" s="54">
        <f>+IF(X48&lt;&gt;0,+(Y48/X48)*100,0)</f>
        <v>-100</v>
      </c>
      <c r="AA48" s="55">
        <f>SUM(AA45:AA47)</f>
        <v>13293439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27847979</v>
      </c>
      <c r="D6" s="18">
        <v>27847979</v>
      </c>
      <c r="E6" s="19">
        <v>46587538</v>
      </c>
      <c r="F6" s="20">
        <v>46587538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46587538</v>
      </c>
      <c r="Y6" s="20">
        <v>-46587538</v>
      </c>
      <c r="Z6" s="21">
        <v>-100</v>
      </c>
      <c r="AA6" s="22">
        <v>46587538</v>
      </c>
    </row>
    <row r="7" spans="1:27" ht="13.5">
      <c r="A7" s="23" t="s">
        <v>34</v>
      </c>
      <c r="B7" s="17"/>
      <c r="C7" s="18">
        <v>5228934</v>
      </c>
      <c r="D7" s="18">
        <v>5228934</v>
      </c>
      <c r="E7" s="19">
        <v>38343000</v>
      </c>
      <c r="F7" s="20">
        <v>38343000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38343000</v>
      </c>
      <c r="Y7" s="20">
        <v>-38343000</v>
      </c>
      <c r="Z7" s="21">
        <v>-100</v>
      </c>
      <c r="AA7" s="22">
        <v>38343000</v>
      </c>
    </row>
    <row r="8" spans="1:27" ht="13.5">
      <c r="A8" s="23" t="s">
        <v>35</v>
      </c>
      <c r="B8" s="17"/>
      <c r="C8" s="18">
        <v>25813575</v>
      </c>
      <c r="D8" s="18">
        <v>25813575</v>
      </c>
      <c r="E8" s="19">
        <v>16525353</v>
      </c>
      <c r="F8" s="20">
        <v>16525353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16525353</v>
      </c>
      <c r="Y8" s="20">
        <v>-16525353</v>
      </c>
      <c r="Z8" s="21">
        <v>-100</v>
      </c>
      <c r="AA8" s="22">
        <v>16525353</v>
      </c>
    </row>
    <row r="9" spans="1:27" ht="13.5">
      <c r="A9" s="23" t="s">
        <v>36</v>
      </c>
      <c r="B9" s="17"/>
      <c r="C9" s="18">
        <v>10338581</v>
      </c>
      <c r="D9" s="18">
        <v>10338581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61385705</v>
      </c>
      <c r="D11" s="18">
        <v>61385705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130614774</v>
      </c>
      <c r="D12" s="29">
        <f>SUM(D6:D11)</f>
        <v>130614774</v>
      </c>
      <c r="E12" s="30">
        <f t="shared" si="0"/>
        <v>101455891</v>
      </c>
      <c r="F12" s="31">
        <f t="shared" si="0"/>
        <v>101455891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101455891</v>
      </c>
      <c r="Y12" s="31">
        <f t="shared" si="0"/>
        <v>-101455891</v>
      </c>
      <c r="Z12" s="32">
        <f>+IF(X12&lt;&gt;0,+(Y12/X12)*100,0)</f>
        <v>-100</v>
      </c>
      <c r="AA12" s="33">
        <f>SUM(AA6:AA11)</f>
        <v>101455891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5474184</v>
      </c>
      <c r="D17" s="18">
        <v>5474184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1015754916</v>
      </c>
      <c r="D19" s="18">
        <v>1015754916</v>
      </c>
      <c r="E19" s="19">
        <v>406877589</v>
      </c>
      <c r="F19" s="20">
        <v>406877589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406877589</v>
      </c>
      <c r="Y19" s="20">
        <v>-406877589</v>
      </c>
      <c r="Z19" s="21">
        <v>-100</v>
      </c>
      <c r="AA19" s="22">
        <v>406877589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397308</v>
      </c>
      <c r="D22" s="18">
        <v>397308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-1103</v>
      </c>
      <c r="D23" s="18">
        <v>-1103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1021625305</v>
      </c>
      <c r="D24" s="29">
        <f>SUM(D15:D23)</f>
        <v>1021625305</v>
      </c>
      <c r="E24" s="36">
        <f t="shared" si="1"/>
        <v>406877589</v>
      </c>
      <c r="F24" s="37">
        <f t="shared" si="1"/>
        <v>406877589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406877589</v>
      </c>
      <c r="Y24" s="37">
        <f t="shared" si="1"/>
        <v>-406877589</v>
      </c>
      <c r="Z24" s="38">
        <f>+IF(X24&lt;&gt;0,+(Y24/X24)*100,0)</f>
        <v>-100</v>
      </c>
      <c r="AA24" s="39">
        <f>SUM(AA15:AA23)</f>
        <v>406877589</v>
      </c>
    </row>
    <row r="25" spans="1:27" ht="13.5">
      <c r="A25" s="27" t="s">
        <v>51</v>
      </c>
      <c r="B25" s="28"/>
      <c r="C25" s="29">
        <f aca="true" t="shared" si="2" ref="C25:Y25">+C12+C24</f>
        <v>1152240079</v>
      </c>
      <c r="D25" s="29">
        <f>+D12+D24</f>
        <v>1152240079</v>
      </c>
      <c r="E25" s="30">
        <f t="shared" si="2"/>
        <v>508333480</v>
      </c>
      <c r="F25" s="31">
        <f t="shared" si="2"/>
        <v>508333480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508333480</v>
      </c>
      <c r="Y25" s="31">
        <f t="shared" si="2"/>
        <v>-508333480</v>
      </c>
      <c r="Z25" s="32">
        <f>+IF(X25&lt;&gt;0,+(Y25/X25)*100,0)</f>
        <v>-100</v>
      </c>
      <c r="AA25" s="33">
        <f>+AA12+AA24</f>
        <v>508333480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63281</v>
      </c>
      <c r="D30" s="18">
        <v>63281</v>
      </c>
      <c r="E30" s="19">
        <v>17347086</v>
      </c>
      <c r="F30" s="20">
        <v>17347086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17347086</v>
      </c>
      <c r="Y30" s="20">
        <v>-17347086</v>
      </c>
      <c r="Z30" s="21">
        <v>-100</v>
      </c>
      <c r="AA30" s="22">
        <v>17347086</v>
      </c>
    </row>
    <row r="31" spans="1:27" ht="13.5">
      <c r="A31" s="23" t="s">
        <v>56</v>
      </c>
      <c r="B31" s="17"/>
      <c r="C31" s="18">
        <v>2542300</v>
      </c>
      <c r="D31" s="18">
        <v>2542300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31146369</v>
      </c>
      <c r="D32" s="18">
        <v>31146369</v>
      </c>
      <c r="E32" s="19">
        <v>457000</v>
      </c>
      <c r="F32" s="20">
        <v>8562323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8562323</v>
      </c>
      <c r="Y32" s="20">
        <v>-8562323</v>
      </c>
      <c r="Z32" s="21">
        <v>-100</v>
      </c>
      <c r="AA32" s="22">
        <v>8562323</v>
      </c>
    </row>
    <row r="33" spans="1:27" ht="13.5">
      <c r="A33" s="23" t="s">
        <v>58</v>
      </c>
      <c r="B33" s="17"/>
      <c r="C33" s="18">
        <v>21878814</v>
      </c>
      <c r="D33" s="18">
        <v>21878814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55630764</v>
      </c>
      <c r="D34" s="29">
        <f>SUM(D29:D33)</f>
        <v>55630764</v>
      </c>
      <c r="E34" s="30">
        <f t="shared" si="3"/>
        <v>17804086</v>
      </c>
      <c r="F34" s="31">
        <f t="shared" si="3"/>
        <v>25909409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25909409</v>
      </c>
      <c r="Y34" s="31">
        <f t="shared" si="3"/>
        <v>-25909409</v>
      </c>
      <c r="Z34" s="32">
        <f>+IF(X34&lt;&gt;0,+(Y34/X34)*100,0)</f>
        <v>-100</v>
      </c>
      <c r="AA34" s="33">
        <f>SUM(AA29:AA33)</f>
        <v>25909409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52222</v>
      </c>
      <c r="D37" s="18">
        <v>52222</v>
      </c>
      <c r="E37" s="19">
        <v>54346</v>
      </c>
      <c r="F37" s="20">
        <v>54346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54346</v>
      </c>
      <c r="Y37" s="20">
        <v>-54346</v>
      </c>
      <c r="Z37" s="21">
        <v>-100</v>
      </c>
      <c r="AA37" s="22">
        <v>54346</v>
      </c>
    </row>
    <row r="38" spans="1:27" ht="13.5">
      <c r="A38" s="23" t="s">
        <v>58</v>
      </c>
      <c r="B38" s="17"/>
      <c r="C38" s="18">
        <v>14439083</v>
      </c>
      <c r="D38" s="18">
        <v>14439083</v>
      </c>
      <c r="E38" s="19">
        <v>21876714</v>
      </c>
      <c r="F38" s="20">
        <v>21876714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21876714</v>
      </c>
      <c r="Y38" s="20">
        <v>-21876714</v>
      </c>
      <c r="Z38" s="21">
        <v>-100</v>
      </c>
      <c r="AA38" s="22">
        <v>21876714</v>
      </c>
    </row>
    <row r="39" spans="1:27" ht="13.5">
      <c r="A39" s="27" t="s">
        <v>61</v>
      </c>
      <c r="B39" s="35"/>
      <c r="C39" s="29">
        <f aca="true" t="shared" si="4" ref="C39:Y39">SUM(C37:C38)</f>
        <v>14491305</v>
      </c>
      <c r="D39" s="29">
        <f>SUM(D37:D38)</f>
        <v>14491305</v>
      </c>
      <c r="E39" s="36">
        <f t="shared" si="4"/>
        <v>21931060</v>
      </c>
      <c r="F39" s="37">
        <f t="shared" si="4"/>
        <v>21931060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21931060</v>
      </c>
      <c r="Y39" s="37">
        <f t="shared" si="4"/>
        <v>-21931060</v>
      </c>
      <c r="Z39" s="38">
        <f>+IF(X39&lt;&gt;0,+(Y39/X39)*100,0)</f>
        <v>-100</v>
      </c>
      <c r="AA39" s="39">
        <f>SUM(AA37:AA38)</f>
        <v>21931060</v>
      </c>
    </row>
    <row r="40" spans="1:27" ht="13.5">
      <c r="A40" s="27" t="s">
        <v>62</v>
      </c>
      <c r="B40" s="28"/>
      <c r="C40" s="29">
        <f aca="true" t="shared" si="5" ref="C40:Y40">+C34+C39</f>
        <v>70122069</v>
      </c>
      <c r="D40" s="29">
        <f>+D34+D39</f>
        <v>70122069</v>
      </c>
      <c r="E40" s="30">
        <f t="shared" si="5"/>
        <v>39735146</v>
      </c>
      <c r="F40" s="31">
        <f t="shared" si="5"/>
        <v>47840469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47840469</v>
      </c>
      <c r="Y40" s="31">
        <f t="shared" si="5"/>
        <v>-47840469</v>
      </c>
      <c r="Z40" s="32">
        <f>+IF(X40&lt;&gt;0,+(Y40/X40)*100,0)</f>
        <v>-100</v>
      </c>
      <c r="AA40" s="33">
        <f>+AA34+AA39</f>
        <v>47840469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1082118010</v>
      </c>
      <c r="D42" s="43">
        <f>+D25-D40</f>
        <v>1082118010</v>
      </c>
      <c r="E42" s="44">
        <f t="shared" si="6"/>
        <v>468598334</v>
      </c>
      <c r="F42" s="45">
        <f t="shared" si="6"/>
        <v>460493011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460493011</v>
      </c>
      <c r="Y42" s="45">
        <f t="shared" si="6"/>
        <v>-460493011</v>
      </c>
      <c r="Z42" s="46">
        <f>+IF(X42&lt;&gt;0,+(Y42/X42)*100,0)</f>
        <v>-100</v>
      </c>
      <c r="AA42" s="47">
        <f>+AA25-AA40</f>
        <v>460493011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1082118010</v>
      </c>
      <c r="D45" s="18">
        <v>1082118010</v>
      </c>
      <c r="E45" s="19">
        <v>468598333</v>
      </c>
      <c r="F45" s="20">
        <v>460493011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460493011</v>
      </c>
      <c r="Y45" s="20">
        <v>-460493011</v>
      </c>
      <c r="Z45" s="48">
        <v>-100</v>
      </c>
      <c r="AA45" s="22">
        <v>460493011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1082118010</v>
      </c>
      <c r="D48" s="51">
        <f>SUM(D45:D47)</f>
        <v>1082118010</v>
      </c>
      <c r="E48" s="52">
        <f t="shared" si="7"/>
        <v>468598333</v>
      </c>
      <c r="F48" s="53">
        <f t="shared" si="7"/>
        <v>460493011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460493011</v>
      </c>
      <c r="Y48" s="53">
        <f t="shared" si="7"/>
        <v>-460493011</v>
      </c>
      <c r="Z48" s="54">
        <f>+IF(X48&lt;&gt;0,+(Y48/X48)*100,0)</f>
        <v>-100</v>
      </c>
      <c r="AA48" s="55">
        <f>SUM(AA45:AA47)</f>
        <v>460493011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313244</v>
      </c>
      <c r="D6" s="18">
        <v>313244</v>
      </c>
      <c r="E6" s="19">
        <v>625835</v>
      </c>
      <c r="F6" s="20">
        <v>1746224</v>
      </c>
      <c r="G6" s="20">
        <v>423411</v>
      </c>
      <c r="H6" s="20">
        <v>506630</v>
      </c>
      <c r="I6" s="20">
        <v>108210</v>
      </c>
      <c r="J6" s="20">
        <v>108210</v>
      </c>
      <c r="K6" s="20">
        <v>1035338</v>
      </c>
      <c r="L6" s="20">
        <v>10982371</v>
      </c>
      <c r="M6" s="20">
        <v>235228</v>
      </c>
      <c r="N6" s="20">
        <v>235228</v>
      </c>
      <c r="O6" s="20">
        <v>344085</v>
      </c>
      <c r="P6" s="20">
        <v>210156</v>
      </c>
      <c r="Q6" s="20">
        <v>202529</v>
      </c>
      <c r="R6" s="20">
        <v>202529</v>
      </c>
      <c r="S6" s="20">
        <v>107237</v>
      </c>
      <c r="T6" s="20">
        <v>80706</v>
      </c>
      <c r="U6" s="20"/>
      <c r="V6" s="20">
        <v>80706</v>
      </c>
      <c r="W6" s="20">
        <v>80706</v>
      </c>
      <c r="X6" s="20">
        <v>1746224</v>
      </c>
      <c r="Y6" s="20">
        <v>-1665518</v>
      </c>
      <c r="Z6" s="21">
        <v>-95.38</v>
      </c>
      <c r="AA6" s="22">
        <v>1746224</v>
      </c>
    </row>
    <row r="7" spans="1:27" ht="13.5">
      <c r="A7" s="23" t="s">
        <v>34</v>
      </c>
      <c r="B7" s="17"/>
      <c r="C7" s="18">
        <v>3270631</v>
      </c>
      <c r="D7" s="18">
        <v>3270631</v>
      </c>
      <c r="E7" s="19">
        <v>7902347</v>
      </c>
      <c r="F7" s="20">
        <v>9664078</v>
      </c>
      <c r="G7" s="20">
        <v>11994149</v>
      </c>
      <c r="H7" s="20">
        <v>10112698</v>
      </c>
      <c r="I7" s="20">
        <v>7208903</v>
      </c>
      <c r="J7" s="20">
        <v>7208903</v>
      </c>
      <c r="K7" s="20">
        <v>4169502</v>
      </c>
      <c r="L7" s="20">
        <v>2428326</v>
      </c>
      <c r="M7" s="20">
        <v>10371905</v>
      </c>
      <c r="N7" s="20">
        <v>10371905</v>
      </c>
      <c r="O7" s="20">
        <v>7503941</v>
      </c>
      <c r="P7" s="20">
        <v>4804305</v>
      </c>
      <c r="Q7" s="20">
        <v>9958796</v>
      </c>
      <c r="R7" s="20">
        <v>9958796</v>
      </c>
      <c r="S7" s="20">
        <v>6846133</v>
      </c>
      <c r="T7" s="20">
        <v>3941199</v>
      </c>
      <c r="U7" s="20"/>
      <c r="V7" s="20">
        <v>3941199</v>
      </c>
      <c r="W7" s="20">
        <v>3941199</v>
      </c>
      <c r="X7" s="20">
        <v>9664078</v>
      </c>
      <c r="Y7" s="20">
        <v>-5722879</v>
      </c>
      <c r="Z7" s="21">
        <v>-59.22</v>
      </c>
      <c r="AA7" s="22">
        <v>9664078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1191649</v>
      </c>
      <c r="D9" s="18">
        <v>1191649</v>
      </c>
      <c r="E9" s="19">
        <v>536871</v>
      </c>
      <c r="F9" s="20"/>
      <c r="G9" s="20">
        <v>1089242</v>
      </c>
      <c r="H9" s="20">
        <v>3644540</v>
      </c>
      <c r="I9" s="20">
        <v>1124175</v>
      </c>
      <c r="J9" s="20">
        <v>1124175</v>
      </c>
      <c r="K9" s="20">
        <v>1044207</v>
      </c>
      <c r="L9" s="20">
        <v>999069</v>
      </c>
      <c r="M9" s="20">
        <v>1364283</v>
      </c>
      <c r="N9" s="20">
        <v>1364283</v>
      </c>
      <c r="O9" s="20">
        <v>1354369</v>
      </c>
      <c r="P9" s="20">
        <v>1540665</v>
      </c>
      <c r="Q9" s="20">
        <v>1620158</v>
      </c>
      <c r="R9" s="20">
        <v>1620158</v>
      </c>
      <c r="S9" s="20">
        <v>1692315</v>
      </c>
      <c r="T9" s="20">
        <v>1544190</v>
      </c>
      <c r="U9" s="20"/>
      <c r="V9" s="20">
        <v>1544190</v>
      </c>
      <c r="W9" s="20">
        <v>1544190</v>
      </c>
      <c r="X9" s="20"/>
      <c r="Y9" s="20">
        <v>1544190</v>
      </c>
      <c r="Z9" s="21"/>
      <c r="AA9" s="22"/>
    </row>
    <row r="10" spans="1:27" ht="13.5">
      <c r="A10" s="23" t="s">
        <v>37</v>
      </c>
      <c r="B10" s="17"/>
      <c r="C10" s="18">
        <v>9618</v>
      </c>
      <c r="D10" s="18">
        <v>9618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4785142</v>
      </c>
      <c r="D12" s="29">
        <f>SUM(D6:D11)</f>
        <v>4785142</v>
      </c>
      <c r="E12" s="30">
        <f t="shared" si="0"/>
        <v>9065053</v>
      </c>
      <c r="F12" s="31">
        <f t="shared" si="0"/>
        <v>11410302</v>
      </c>
      <c r="G12" s="31">
        <f t="shared" si="0"/>
        <v>13506802</v>
      </c>
      <c r="H12" s="31">
        <f t="shared" si="0"/>
        <v>14263868</v>
      </c>
      <c r="I12" s="31">
        <f t="shared" si="0"/>
        <v>8441288</v>
      </c>
      <c r="J12" s="31">
        <f t="shared" si="0"/>
        <v>8441288</v>
      </c>
      <c r="K12" s="31">
        <f t="shared" si="0"/>
        <v>6249047</v>
      </c>
      <c r="L12" s="31">
        <f t="shared" si="0"/>
        <v>14409766</v>
      </c>
      <c r="M12" s="31">
        <f t="shared" si="0"/>
        <v>11971416</v>
      </c>
      <c r="N12" s="31">
        <f t="shared" si="0"/>
        <v>11971416</v>
      </c>
      <c r="O12" s="31">
        <f t="shared" si="0"/>
        <v>9202395</v>
      </c>
      <c r="P12" s="31">
        <f t="shared" si="0"/>
        <v>6555126</v>
      </c>
      <c r="Q12" s="31">
        <f t="shared" si="0"/>
        <v>11781483</v>
      </c>
      <c r="R12" s="31">
        <f t="shared" si="0"/>
        <v>11781483</v>
      </c>
      <c r="S12" s="31">
        <f t="shared" si="0"/>
        <v>8645685</v>
      </c>
      <c r="T12" s="31">
        <f t="shared" si="0"/>
        <v>5566095</v>
      </c>
      <c r="U12" s="31">
        <f t="shared" si="0"/>
        <v>0</v>
      </c>
      <c r="V12" s="31">
        <f t="shared" si="0"/>
        <v>5566095</v>
      </c>
      <c r="W12" s="31">
        <f t="shared" si="0"/>
        <v>5566095</v>
      </c>
      <c r="X12" s="31">
        <f t="shared" si="0"/>
        <v>11410302</v>
      </c>
      <c r="Y12" s="31">
        <f t="shared" si="0"/>
        <v>-5844207</v>
      </c>
      <c r="Z12" s="32">
        <f>+IF(X12&lt;&gt;0,+(Y12/X12)*100,0)</f>
        <v>-51.21868816443246</v>
      </c>
      <c r="AA12" s="33">
        <f>SUM(AA6:AA11)</f>
        <v>11410302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2636700</v>
      </c>
      <c r="D17" s="18">
        <v>2636700</v>
      </c>
      <c r="E17" s="19"/>
      <c r="F17" s="20"/>
      <c r="G17" s="20">
        <v>1840600</v>
      </c>
      <c r="H17" s="20">
        <v>1840600</v>
      </c>
      <c r="I17" s="20">
        <v>1840600</v>
      </c>
      <c r="J17" s="20">
        <v>1840600</v>
      </c>
      <c r="K17" s="20">
        <v>1840600</v>
      </c>
      <c r="L17" s="20">
        <v>1840600</v>
      </c>
      <c r="M17" s="20">
        <v>1840600</v>
      </c>
      <c r="N17" s="20">
        <v>1840600</v>
      </c>
      <c r="O17" s="20">
        <v>1840600</v>
      </c>
      <c r="P17" s="20">
        <v>1840600</v>
      </c>
      <c r="Q17" s="20">
        <v>1840600</v>
      </c>
      <c r="R17" s="20">
        <v>1840600</v>
      </c>
      <c r="S17" s="20">
        <v>1840600</v>
      </c>
      <c r="T17" s="20">
        <v>1840600</v>
      </c>
      <c r="U17" s="20"/>
      <c r="V17" s="20">
        <v>1840600</v>
      </c>
      <c r="W17" s="20">
        <v>1840600</v>
      </c>
      <c r="X17" s="20"/>
      <c r="Y17" s="20">
        <v>1840600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13041237</v>
      </c>
      <c r="D19" s="18">
        <v>13041237</v>
      </c>
      <c r="E19" s="19">
        <v>12192998</v>
      </c>
      <c r="F19" s="20">
        <v>12547998</v>
      </c>
      <c r="G19" s="20">
        <v>13035272</v>
      </c>
      <c r="H19" s="20">
        <v>12696803</v>
      </c>
      <c r="I19" s="20">
        <v>12050551</v>
      </c>
      <c r="J19" s="20">
        <v>12050551</v>
      </c>
      <c r="K19" s="20">
        <v>14378539</v>
      </c>
      <c r="L19" s="20">
        <v>14206322</v>
      </c>
      <c r="M19" s="20">
        <v>14034104</v>
      </c>
      <c r="N19" s="20">
        <v>14034104</v>
      </c>
      <c r="O19" s="20">
        <v>13861887</v>
      </c>
      <c r="P19" s="20">
        <v>13689670</v>
      </c>
      <c r="Q19" s="20">
        <v>13517453</v>
      </c>
      <c r="R19" s="20">
        <v>13517453</v>
      </c>
      <c r="S19" s="20">
        <v>13345236</v>
      </c>
      <c r="T19" s="20">
        <v>13173019</v>
      </c>
      <c r="U19" s="20"/>
      <c r="V19" s="20">
        <v>13173019</v>
      </c>
      <c r="W19" s="20">
        <v>13173019</v>
      </c>
      <c r="X19" s="20">
        <v>12547998</v>
      </c>
      <c r="Y19" s="20">
        <v>625021</v>
      </c>
      <c r="Z19" s="21">
        <v>4.98</v>
      </c>
      <c r="AA19" s="22">
        <v>12547998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60272</v>
      </c>
      <c r="D22" s="18">
        <v>60272</v>
      </c>
      <c r="E22" s="19">
        <v>47987</v>
      </c>
      <c r="F22" s="20">
        <v>47987</v>
      </c>
      <c r="G22" s="20">
        <v>58883</v>
      </c>
      <c r="H22" s="20">
        <v>49976</v>
      </c>
      <c r="I22" s="20">
        <v>47144</v>
      </c>
      <c r="J22" s="20">
        <v>47144</v>
      </c>
      <c r="K22" s="20">
        <v>101456</v>
      </c>
      <c r="L22" s="20">
        <v>96308</v>
      </c>
      <c r="M22" s="20">
        <v>91160</v>
      </c>
      <c r="N22" s="20">
        <v>91160</v>
      </c>
      <c r="O22" s="20">
        <v>86012</v>
      </c>
      <c r="P22" s="20">
        <v>80864</v>
      </c>
      <c r="Q22" s="20">
        <v>75717</v>
      </c>
      <c r="R22" s="20">
        <v>75717</v>
      </c>
      <c r="S22" s="20">
        <v>70569</v>
      </c>
      <c r="T22" s="20">
        <v>65421</v>
      </c>
      <c r="U22" s="20"/>
      <c r="V22" s="20">
        <v>65421</v>
      </c>
      <c r="W22" s="20">
        <v>65421</v>
      </c>
      <c r="X22" s="20">
        <v>47987</v>
      </c>
      <c r="Y22" s="20">
        <v>17434</v>
      </c>
      <c r="Z22" s="21">
        <v>36.33</v>
      </c>
      <c r="AA22" s="22">
        <v>47987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15738209</v>
      </c>
      <c r="D24" s="29">
        <f>SUM(D15:D23)</f>
        <v>15738209</v>
      </c>
      <c r="E24" s="36">
        <f t="shared" si="1"/>
        <v>12240985</v>
      </c>
      <c r="F24" s="37">
        <f t="shared" si="1"/>
        <v>12595985</v>
      </c>
      <c r="G24" s="37">
        <f t="shared" si="1"/>
        <v>14934755</v>
      </c>
      <c r="H24" s="37">
        <f t="shared" si="1"/>
        <v>14587379</v>
      </c>
      <c r="I24" s="37">
        <f t="shared" si="1"/>
        <v>13938295</v>
      </c>
      <c r="J24" s="37">
        <f t="shared" si="1"/>
        <v>13938295</v>
      </c>
      <c r="K24" s="37">
        <f t="shared" si="1"/>
        <v>16320595</v>
      </c>
      <c r="L24" s="37">
        <f t="shared" si="1"/>
        <v>16143230</v>
      </c>
      <c r="M24" s="37">
        <f t="shared" si="1"/>
        <v>15965864</v>
      </c>
      <c r="N24" s="37">
        <f t="shared" si="1"/>
        <v>15965864</v>
      </c>
      <c r="O24" s="37">
        <f t="shared" si="1"/>
        <v>15788499</v>
      </c>
      <c r="P24" s="37">
        <f t="shared" si="1"/>
        <v>15611134</v>
      </c>
      <c r="Q24" s="37">
        <f t="shared" si="1"/>
        <v>15433770</v>
      </c>
      <c r="R24" s="37">
        <f t="shared" si="1"/>
        <v>15433770</v>
      </c>
      <c r="S24" s="37">
        <f t="shared" si="1"/>
        <v>15256405</v>
      </c>
      <c r="T24" s="37">
        <f t="shared" si="1"/>
        <v>15079040</v>
      </c>
      <c r="U24" s="37">
        <f t="shared" si="1"/>
        <v>0</v>
      </c>
      <c r="V24" s="37">
        <f t="shared" si="1"/>
        <v>15079040</v>
      </c>
      <c r="W24" s="37">
        <f t="shared" si="1"/>
        <v>15079040</v>
      </c>
      <c r="X24" s="37">
        <f t="shared" si="1"/>
        <v>12595985</v>
      </c>
      <c r="Y24" s="37">
        <f t="shared" si="1"/>
        <v>2483055</v>
      </c>
      <c r="Z24" s="38">
        <f>+IF(X24&lt;&gt;0,+(Y24/X24)*100,0)</f>
        <v>19.713067298825777</v>
      </c>
      <c r="AA24" s="39">
        <f>SUM(AA15:AA23)</f>
        <v>12595985</v>
      </c>
    </row>
    <row r="25" spans="1:27" ht="13.5">
      <c r="A25" s="27" t="s">
        <v>51</v>
      </c>
      <c r="B25" s="28"/>
      <c r="C25" s="29">
        <f aca="true" t="shared" si="2" ref="C25:Y25">+C12+C24</f>
        <v>20523351</v>
      </c>
      <c r="D25" s="29">
        <f>+D12+D24</f>
        <v>20523351</v>
      </c>
      <c r="E25" s="30">
        <f t="shared" si="2"/>
        <v>21306038</v>
      </c>
      <c r="F25" s="31">
        <f t="shared" si="2"/>
        <v>24006287</v>
      </c>
      <c r="G25" s="31">
        <f t="shared" si="2"/>
        <v>28441557</v>
      </c>
      <c r="H25" s="31">
        <f t="shared" si="2"/>
        <v>28851247</v>
      </c>
      <c r="I25" s="31">
        <f t="shared" si="2"/>
        <v>22379583</v>
      </c>
      <c r="J25" s="31">
        <f t="shared" si="2"/>
        <v>22379583</v>
      </c>
      <c r="K25" s="31">
        <f t="shared" si="2"/>
        <v>22569642</v>
      </c>
      <c r="L25" s="31">
        <f t="shared" si="2"/>
        <v>30552996</v>
      </c>
      <c r="M25" s="31">
        <f t="shared" si="2"/>
        <v>27937280</v>
      </c>
      <c r="N25" s="31">
        <f t="shared" si="2"/>
        <v>27937280</v>
      </c>
      <c r="O25" s="31">
        <f t="shared" si="2"/>
        <v>24990894</v>
      </c>
      <c r="P25" s="31">
        <f t="shared" si="2"/>
        <v>22166260</v>
      </c>
      <c r="Q25" s="31">
        <f t="shared" si="2"/>
        <v>27215253</v>
      </c>
      <c r="R25" s="31">
        <f t="shared" si="2"/>
        <v>27215253</v>
      </c>
      <c r="S25" s="31">
        <f t="shared" si="2"/>
        <v>23902090</v>
      </c>
      <c r="T25" s="31">
        <f t="shared" si="2"/>
        <v>20645135</v>
      </c>
      <c r="U25" s="31">
        <f t="shared" si="2"/>
        <v>0</v>
      </c>
      <c r="V25" s="31">
        <f t="shared" si="2"/>
        <v>20645135</v>
      </c>
      <c r="W25" s="31">
        <f t="shared" si="2"/>
        <v>20645135</v>
      </c>
      <c r="X25" s="31">
        <f t="shared" si="2"/>
        <v>24006287</v>
      </c>
      <c r="Y25" s="31">
        <f t="shared" si="2"/>
        <v>-3361152</v>
      </c>
      <c r="Z25" s="32">
        <f>+IF(X25&lt;&gt;0,+(Y25/X25)*100,0)</f>
        <v>-14.00113228672139</v>
      </c>
      <c r="AA25" s="33">
        <f>+AA12+AA24</f>
        <v>24006287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621857</v>
      </c>
      <c r="D30" s="18">
        <v>621857</v>
      </c>
      <c r="E30" s="19">
        <v>629297</v>
      </c>
      <c r="F30" s="20">
        <v>629297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629297</v>
      </c>
      <c r="Y30" s="20">
        <v>-629297</v>
      </c>
      <c r="Z30" s="21">
        <v>-100</v>
      </c>
      <c r="AA30" s="22">
        <v>629297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8651183</v>
      </c>
      <c r="D32" s="18">
        <v>8651183</v>
      </c>
      <c r="E32" s="19">
        <v>3868952</v>
      </c>
      <c r="F32" s="20">
        <v>2868663</v>
      </c>
      <c r="G32" s="20">
        <v>6041232</v>
      </c>
      <c r="H32" s="20">
        <v>5333125</v>
      </c>
      <c r="I32" s="20">
        <v>4556345</v>
      </c>
      <c r="J32" s="20">
        <v>4556345</v>
      </c>
      <c r="K32" s="20">
        <v>5093758</v>
      </c>
      <c r="L32" s="20">
        <v>6293102</v>
      </c>
      <c r="M32" s="20">
        <v>5293675</v>
      </c>
      <c r="N32" s="20">
        <v>5293675</v>
      </c>
      <c r="O32" s="20">
        <v>4920063</v>
      </c>
      <c r="P32" s="20">
        <v>4720145</v>
      </c>
      <c r="Q32" s="20">
        <v>4819401</v>
      </c>
      <c r="R32" s="20">
        <v>4819401</v>
      </c>
      <c r="S32" s="20">
        <v>4631461</v>
      </c>
      <c r="T32" s="20">
        <v>4638626</v>
      </c>
      <c r="U32" s="20"/>
      <c r="V32" s="20">
        <v>4638626</v>
      </c>
      <c r="W32" s="20">
        <v>4638626</v>
      </c>
      <c r="X32" s="20">
        <v>2868663</v>
      </c>
      <c r="Y32" s="20">
        <v>1769963</v>
      </c>
      <c r="Z32" s="21">
        <v>61.7</v>
      </c>
      <c r="AA32" s="22">
        <v>2868663</v>
      </c>
    </row>
    <row r="33" spans="1:27" ht="13.5">
      <c r="A33" s="23" t="s">
        <v>58</v>
      </c>
      <c r="B33" s="17"/>
      <c r="C33" s="18">
        <v>1114524</v>
      </c>
      <c r="D33" s="18">
        <v>1114524</v>
      </c>
      <c r="E33" s="19">
        <v>1222911</v>
      </c>
      <c r="F33" s="20">
        <v>1222911</v>
      </c>
      <c r="G33" s="20">
        <v>119009</v>
      </c>
      <c r="H33" s="20">
        <v>1114524</v>
      </c>
      <c r="I33" s="20">
        <v>1114524</v>
      </c>
      <c r="J33" s="20">
        <v>1114524</v>
      </c>
      <c r="K33" s="20">
        <v>1190090</v>
      </c>
      <c r="L33" s="20">
        <v>1190090</v>
      </c>
      <c r="M33" s="20">
        <v>1190090</v>
      </c>
      <c r="N33" s="20">
        <v>1190090</v>
      </c>
      <c r="O33" s="20">
        <v>1190090</v>
      </c>
      <c r="P33" s="20">
        <v>1190090</v>
      </c>
      <c r="Q33" s="20">
        <v>1190090</v>
      </c>
      <c r="R33" s="20">
        <v>1190090</v>
      </c>
      <c r="S33" s="20">
        <v>1190090</v>
      </c>
      <c r="T33" s="20">
        <v>1190090</v>
      </c>
      <c r="U33" s="20"/>
      <c r="V33" s="20">
        <v>1190090</v>
      </c>
      <c r="W33" s="20">
        <v>1190090</v>
      </c>
      <c r="X33" s="20">
        <v>1222911</v>
      </c>
      <c r="Y33" s="20">
        <v>-32821</v>
      </c>
      <c r="Z33" s="21">
        <v>-2.68</v>
      </c>
      <c r="AA33" s="22">
        <v>1222911</v>
      </c>
    </row>
    <row r="34" spans="1:27" ht="13.5">
      <c r="A34" s="27" t="s">
        <v>59</v>
      </c>
      <c r="B34" s="28"/>
      <c r="C34" s="29">
        <f aca="true" t="shared" si="3" ref="C34:Y34">SUM(C29:C33)</f>
        <v>10387564</v>
      </c>
      <c r="D34" s="29">
        <f>SUM(D29:D33)</f>
        <v>10387564</v>
      </c>
      <c r="E34" s="30">
        <f t="shared" si="3"/>
        <v>5721160</v>
      </c>
      <c r="F34" s="31">
        <f t="shared" si="3"/>
        <v>4720871</v>
      </c>
      <c r="G34" s="31">
        <f t="shared" si="3"/>
        <v>6160241</v>
      </c>
      <c r="H34" s="31">
        <f t="shared" si="3"/>
        <v>6447649</v>
      </c>
      <c r="I34" s="31">
        <f t="shared" si="3"/>
        <v>5670869</v>
      </c>
      <c r="J34" s="31">
        <f t="shared" si="3"/>
        <v>5670869</v>
      </c>
      <c r="K34" s="31">
        <f t="shared" si="3"/>
        <v>6283848</v>
      </c>
      <c r="L34" s="31">
        <f t="shared" si="3"/>
        <v>7483192</v>
      </c>
      <c r="M34" s="31">
        <f t="shared" si="3"/>
        <v>6483765</v>
      </c>
      <c r="N34" s="31">
        <f t="shared" si="3"/>
        <v>6483765</v>
      </c>
      <c r="O34" s="31">
        <f t="shared" si="3"/>
        <v>6110153</v>
      </c>
      <c r="P34" s="31">
        <f t="shared" si="3"/>
        <v>5910235</v>
      </c>
      <c r="Q34" s="31">
        <f t="shared" si="3"/>
        <v>6009491</v>
      </c>
      <c r="R34" s="31">
        <f t="shared" si="3"/>
        <v>6009491</v>
      </c>
      <c r="S34" s="31">
        <f t="shared" si="3"/>
        <v>5821551</v>
      </c>
      <c r="T34" s="31">
        <f t="shared" si="3"/>
        <v>5828716</v>
      </c>
      <c r="U34" s="31">
        <f t="shared" si="3"/>
        <v>0</v>
      </c>
      <c r="V34" s="31">
        <f t="shared" si="3"/>
        <v>5828716</v>
      </c>
      <c r="W34" s="31">
        <f t="shared" si="3"/>
        <v>5828716</v>
      </c>
      <c r="X34" s="31">
        <f t="shared" si="3"/>
        <v>4720871</v>
      </c>
      <c r="Y34" s="31">
        <f t="shared" si="3"/>
        <v>1107845</v>
      </c>
      <c r="Z34" s="32">
        <f>+IF(X34&lt;&gt;0,+(Y34/X34)*100,0)</f>
        <v>23.466961922916344</v>
      </c>
      <c r="AA34" s="33">
        <f>SUM(AA29:AA33)</f>
        <v>4720871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2172769</v>
      </c>
      <c r="D37" s="18">
        <v>2172769</v>
      </c>
      <c r="E37" s="19">
        <v>1265745</v>
      </c>
      <c r="F37" s="20">
        <v>1265745</v>
      </c>
      <c r="G37" s="20">
        <v>2786358</v>
      </c>
      <c r="H37" s="20">
        <v>2656015</v>
      </c>
      <c r="I37" s="20">
        <v>2697621</v>
      </c>
      <c r="J37" s="20">
        <v>2697621</v>
      </c>
      <c r="K37" s="20">
        <v>2605564</v>
      </c>
      <c r="L37" s="20">
        <v>2232181</v>
      </c>
      <c r="M37" s="20">
        <v>2184853</v>
      </c>
      <c r="N37" s="20">
        <v>2184853</v>
      </c>
      <c r="O37" s="20">
        <v>2137135</v>
      </c>
      <c r="P37" s="20">
        <v>2089024</v>
      </c>
      <c r="Q37" s="20">
        <v>2040516</v>
      </c>
      <c r="R37" s="20">
        <v>2040516</v>
      </c>
      <c r="S37" s="20">
        <v>1991608</v>
      </c>
      <c r="T37" s="20">
        <v>1942297</v>
      </c>
      <c r="U37" s="20"/>
      <c r="V37" s="20">
        <v>1942297</v>
      </c>
      <c r="W37" s="20">
        <v>1942297</v>
      </c>
      <c r="X37" s="20">
        <v>1265745</v>
      </c>
      <c r="Y37" s="20">
        <v>676552</v>
      </c>
      <c r="Z37" s="21">
        <v>53.45</v>
      </c>
      <c r="AA37" s="22">
        <v>1265745</v>
      </c>
    </row>
    <row r="38" spans="1:27" ht="13.5">
      <c r="A38" s="23" t="s">
        <v>58</v>
      </c>
      <c r="B38" s="17"/>
      <c r="C38" s="18">
        <v>14577415</v>
      </c>
      <c r="D38" s="18">
        <v>14577415</v>
      </c>
      <c r="E38" s="19">
        <v>16292216</v>
      </c>
      <c r="F38" s="20">
        <v>16292216</v>
      </c>
      <c r="G38" s="20">
        <v>15691939</v>
      </c>
      <c r="H38" s="20">
        <v>15691939</v>
      </c>
      <c r="I38" s="20">
        <v>15691939</v>
      </c>
      <c r="J38" s="20">
        <v>15691939</v>
      </c>
      <c r="K38" s="20">
        <v>15691939</v>
      </c>
      <c r="L38" s="20">
        <v>15691939</v>
      </c>
      <c r="M38" s="20">
        <v>15691939</v>
      </c>
      <c r="N38" s="20">
        <v>15691939</v>
      </c>
      <c r="O38" s="20">
        <v>15691939</v>
      </c>
      <c r="P38" s="20">
        <v>15691939</v>
      </c>
      <c r="Q38" s="20">
        <v>15691939</v>
      </c>
      <c r="R38" s="20">
        <v>15691939</v>
      </c>
      <c r="S38" s="20">
        <v>15691939</v>
      </c>
      <c r="T38" s="20">
        <v>15691939</v>
      </c>
      <c r="U38" s="20"/>
      <c r="V38" s="20">
        <v>15691939</v>
      </c>
      <c r="W38" s="20">
        <v>15691939</v>
      </c>
      <c r="X38" s="20">
        <v>16292216</v>
      </c>
      <c r="Y38" s="20">
        <v>-600277</v>
      </c>
      <c r="Z38" s="21">
        <v>-3.68</v>
      </c>
      <c r="AA38" s="22">
        <v>16292216</v>
      </c>
    </row>
    <row r="39" spans="1:27" ht="13.5">
      <c r="A39" s="27" t="s">
        <v>61</v>
      </c>
      <c r="B39" s="35"/>
      <c r="C39" s="29">
        <f aca="true" t="shared" si="4" ref="C39:Y39">SUM(C37:C38)</f>
        <v>16750184</v>
      </c>
      <c r="D39" s="29">
        <f>SUM(D37:D38)</f>
        <v>16750184</v>
      </c>
      <c r="E39" s="36">
        <f t="shared" si="4"/>
        <v>17557961</v>
      </c>
      <c r="F39" s="37">
        <f t="shared" si="4"/>
        <v>17557961</v>
      </c>
      <c r="G39" s="37">
        <f t="shared" si="4"/>
        <v>18478297</v>
      </c>
      <c r="H39" s="37">
        <f t="shared" si="4"/>
        <v>18347954</v>
      </c>
      <c r="I39" s="37">
        <f t="shared" si="4"/>
        <v>18389560</v>
      </c>
      <c r="J39" s="37">
        <f t="shared" si="4"/>
        <v>18389560</v>
      </c>
      <c r="K39" s="37">
        <f t="shared" si="4"/>
        <v>18297503</v>
      </c>
      <c r="L39" s="37">
        <f t="shared" si="4"/>
        <v>17924120</v>
      </c>
      <c r="M39" s="37">
        <f t="shared" si="4"/>
        <v>17876792</v>
      </c>
      <c r="N39" s="37">
        <f t="shared" si="4"/>
        <v>17876792</v>
      </c>
      <c r="O39" s="37">
        <f t="shared" si="4"/>
        <v>17829074</v>
      </c>
      <c r="P39" s="37">
        <f t="shared" si="4"/>
        <v>17780963</v>
      </c>
      <c r="Q39" s="37">
        <f t="shared" si="4"/>
        <v>17732455</v>
      </c>
      <c r="R39" s="37">
        <f t="shared" si="4"/>
        <v>17732455</v>
      </c>
      <c r="S39" s="37">
        <f t="shared" si="4"/>
        <v>17683547</v>
      </c>
      <c r="T39" s="37">
        <f t="shared" si="4"/>
        <v>17634236</v>
      </c>
      <c r="U39" s="37">
        <f t="shared" si="4"/>
        <v>0</v>
      </c>
      <c r="V39" s="37">
        <f t="shared" si="4"/>
        <v>17634236</v>
      </c>
      <c r="W39" s="37">
        <f t="shared" si="4"/>
        <v>17634236</v>
      </c>
      <c r="X39" s="37">
        <f t="shared" si="4"/>
        <v>17557961</v>
      </c>
      <c r="Y39" s="37">
        <f t="shared" si="4"/>
        <v>76275</v>
      </c>
      <c r="Z39" s="38">
        <f>+IF(X39&lt;&gt;0,+(Y39/X39)*100,0)</f>
        <v>0.4344183245423543</v>
      </c>
      <c r="AA39" s="39">
        <f>SUM(AA37:AA38)</f>
        <v>17557961</v>
      </c>
    </row>
    <row r="40" spans="1:27" ht="13.5">
      <c r="A40" s="27" t="s">
        <v>62</v>
      </c>
      <c r="B40" s="28"/>
      <c r="C40" s="29">
        <f aca="true" t="shared" si="5" ref="C40:Y40">+C34+C39</f>
        <v>27137748</v>
      </c>
      <c r="D40" s="29">
        <f>+D34+D39</f>
        <v>27137748</v>
      </c>
      <c r="E40" s="30">
        <f t="shared" si="5"/>
        <v>23279121</v>
      </c>
      <c r="F40" s="31">
        <f t="shared" si="5"/>
        <v>22278832</v>
      </c>
      <c r="G40" s="31">
        <f t="shared" si="5"/>
        <v>24638538</v>
      </c>
      <c r="H40" s="31">
        <f t="shared" si="5"/>
        <v>24795603</v>
      </c>
      <c r="I40" s="31">
        <f t="shared" si="5"/>
        <v>24060429</v>
      </c>
      <c r="J40" s="31">
        <f t="shared" si="5"/>
        <v>24060429</v>
      </c>
      <c r="K40" s="31">
        <f t="shared" si="5"/>
        <v>24581351</v>
      </c>
      <c r="L40" s="31">
        <f t="shared" si="5"/>
        <v>25407312</v>
      </c>
      <c r="M40" s="31">
        <f t="shared" si="5"/>
        <v>24360557</v>
      </c>
      <c r="N40" s="31">
        <f t="shared" si="5"/>
        <v>24360557</v>
      </c>
      <c r="O40" s="31">
        <f t="shared" si="5"/>
        <v>23939227</v>
      </c>
      <c r="P40" s="31">
        <f t="shared" si="5"/>
        <v>23691198</v>
      </c>
      <c r="Q40" s="31">
        <f t="shared" si="5"/>
        <v>23741946</v>
      </c>
      <c r="R40" s="31">
        <f t="shared" si="5"/>
        <v>23741946</v>
      </c>
      <c r="S40" s="31">
        <f t="shared" si="5"/>
        <v>23505098</v>
      </c>
      <c r="T40" s="31">
        <f t="shared" si="5"/>
        <v>23462952</v>
      </c>
      <c r="U40" s="31">
        <f t="shared" si="5"/>
        <v>0</v>
      </c>
      <c r="V40" s="31">
        <f t="shared" si="5"/>
        <v>23462952</v>
      </c>
      <c r="W40" s="31">
        <f t="shared" si="5"/>
        <v>23462952</v>
      </c>
      <c r="X40" s="31">
        <f t="shared" si="5"/>
        <v>22278832</v>
      </c>
      <c r="Y40" s="31">
        <f t="shared" si="5"/>
        <v>1184120</v>
      </c>
      <c r="Z40" s="32">
        <f>+IF(X40&lt;&gt;0,+(Y40/X40)*100,0)</f>
        <v>5.3150003554944</v>
      </c>
      <c r="AA40" s="33">
        <f>+AA34+AA39</f>
        <v>22278832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-6614397</v>
      </c>
      <c r="D42" s="43">
        <f>+D25-D40</f>
        <v>-6614397</v>
      </c>
      <c r="E42" s="44">
        <f t="shared" si="6"/>
        <v>-1973083</v>
      </c>
      <c r="F42" s="45">
        <f t="shared" si="6"/>
        <v>1727455</v>
      </c>
      <c r="G42" s="45">
        <f t="shared" si="6"/>
        <v>3803019</v>
      </c>
      <c r="H42" s="45">
        <f t="shared" si="6"/>
        <v>4055644</v>
      </c>
      <c r="I42" s="45">
        <f t="shared" si="6"/>
        <v>-1680846</v>
      </c>
      <c r="J42" s="45">
        <f t="shared" si="6"/>
        <v>-1680846</v>
      </c>
      <c r="K42" s="45">
        <f t="shared" si="6"/>
        <v>-2011709</v>
      </c>
      <c r="L42" s="45">
        <f t="shared" si="6"/>
        <v>5145684</v>
      </c>
      <c r="M42" s="45">
        <f t="shared" si="6"/>
        <v>3576723</v>
      </c>
      <c r="N42" s="45">
        <f t="shared" si="6"/>
        <v>3576723</v>
      </c>
      <c r="O42" s="45">
        <f t="shared" si="6"/>
        <v>1051667</v>
      </c>
      <c r="P42" s="45">
        <f t="shared" si="6"/>
        <v>-1524938</v>
      </c>
      <c r="Q42" s="45">
        <f t="shared" si="6"/>
        <v>3473307</v>
      </c>
      <c r="R42" s="45">
        <f t="shared" si="6"/>
        <v>3473307</v>
      </c>
      <c r="S42" s="45">
        <f t="shared" si="6"/>
        <v>396992</v>
      </c>
      <c r="T42" s="45">
        <f t="shared" si="6"/>
        <v>-2817817</v>
      </c>
      <c r="U42" s="45">
        <f t="shared" si="6"/>
        <v>0</v>
      </c>
      <c r="V42" s="45">
        <f t="shared" si="6"/>
        <v>-2817817</v>
      </c>
      <c r="W42" s="45">
        <f t="shared" si="6"/>
        <v>-2817817</v>
      </c>
      <c r="X42" s="45">
        <f t="shared" si="6"/>
        <v>1727455</v>
      </c>
      <c r="Y42" s="45">
        <f t="shared" si="6"/>
        <v>-4545272</v>
      </c>
      <c r="Z42" s="46">
        <f>+IF(X42&lt;&gt;0,+(Y42/X42)*100,0)</f>
        <v>-263.1195602779812</v>
      </c>
      <c r="AA42" s="47">
        <f>+AA25-AA40</f>
        <v>1727455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-6614397</v>
      </c>
      <c r="D45" s="18">
        <v>-6614397</v>
      </c>
      <c r="E45" s="19">
        <v>-1973083</v>
      </c>
      <c r="F45" s="20">
        <v>1727455</v>
      </c>
      <c r="G45" s="20">
        <v>3343626</v>
      </c>
      <c r="H45" s="20">
        <v>3595022</v>
      </c>
      <c r="I45" s="20">
        <v>-2142739</v>
      </c>
      <c r="J45" s="20">
        <v>-2142739</v>
      </c>
      <c r="K45" s="20">
        <v>-2271498</v>
      </c>
      <c r="L45" s="20">
        <v>4884280</v>
      </c>
      <c r="M45" s="20">
        <v>3357083</v>
      </c>
      <c r="N45" s="20">
        <v>3357083</v>
      </c>
      <c r="O45" s="20">
        <v>1031393</v>
      </c>
      <c r="P45" s="20">
        <v>-1576050</v>
      </c>
      <c r="Q45" s="20">
        <v>3431946</v>
      </c>
      <c r="R45" s="20">
        <v>3431946</v>
      </c>
      <c r="S45" s="20">
        <v>355489</v>
      </c>
      <c r="T45" s="20">
        <v>-2859421</v>
      </c>
      <c r="U45" s="20"/>
      <c r="V45" s="20">
        <v>-2859421</v>
      </c>
      <c r="W45" s="20">
        <v>-2859421</v>
      </c>
      <c r="X45" s="20">
        <v>1727455</v>
      </c>
      <c r="Y45" s="20">
        <v>-4586876</v>
      </c>
      <c r="Z45" s="48">
        <v>-265.53</v>
      </c>
      <c r="AA45" s="22">
        <v>1727455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459393</v>
      </c>
      <c r="H46" s="20">
        <v>460622</v>
      </c>
      <c r="I46" s="20">
        <v>461893</v>
      </c>
      <c r="J46" s="20">
        <v>461893</v>
      </c>
      <c r="K46" s="20">
        <v>259789</v>
      </c>
      <c r="L46" s="20">
        <v>261404</v>
      </c>
      <c r="M46" s="20">
        <v>219640</v>
      </c>
      <c r="N46" s="20">
        <v>219640</v>
      </c>
      <c r="O46" s="20">
        <v>20274</v>
      </c>
      <c r="P46" s="20">
        <v>51112</v>
      </c>
      <c r="Q46" s="20">
        <v>41361</v>
      </c>
      <c r="R46" s="20">
        <v>41361</v>
      </c>
      <c r="S46" s="20">
        <v>41503</v>
      </c>
      <c r="T46" s="20">
        <v>41604</v>
      </c>
      <c r="U46" s="20"/>
      <c r="V46" s="20">
        <v>41604</v>
      </c>
      <c r="W46" s="20">
        <v>41604</v>
      </c>
      <c r="X46" s="20"/>
      <c r="Y46" s="20">
        <v>41604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-6614397</v>
      </c>
      <c r="D48" s="51">
        <f>SUM(D45:D47)</f>
        <v>-6614397</v>
      </c>
      <c r="E48" s="52">
        <f t="shared" si="7"/>
        <v>-1973083</v>
      </c>
      <c r="F48" s="53">
        <f t="shared" si="7"/>
        <v>1727455</v>
      </c>
      <c r="G48" s="53">
        <f t="shared" si="7"/>
        <v>3803019</v>
      </c>
      <c r="H48" s="53">
        <f t="shared" si="7"/>
        <v>4055644</v>
      </c>
      <c r="I48" s="53">
        <f t="shared" si="7"/>
        <v>-1680846</v>
      </c>
      <c r="J48" s="53">
        <f t="shared" si="7"/>
        <v>-1680846</v>
      </c>
      <c r="K48" s="53">
        <f t="shared" si="7"/>
        <v>-2011709</v>
      </c>
      <c r="L48" s="53">
        <f t="shared" si="7"/>
        <v>5145684</v>
      </c>
      <c r="M48" s="53">
        <f t="shared" si="7"/>
        <v>3576723</v>
      </c>
      <c r="N48" s="53">
        <f t="shared" si="7"/>
        <v>3576723</v>
      </c>
      <c r="O48" s="53">
        <f t="shared" si="7"/>
        <v>1051667</v>
      </c>
      <c r="P48" s="53">
        <f t="shared" si="7"/>
        <v>-1524938</v>
      </c>
      <c r="Q48" s="53">
        <f t="shared" si="7"/>
        <v>3473307</v>
      </c>
      <c r="R48" s="53">
        <f t="shared" si="7"/>
        <v>3473307</v>
      </c>
      <c r="S48" s="53">
        <f t="shared" si="7"/>
        <v>396992</v>
      </c>
      <c r="T48" s="53">
        <f t="shared" si="7"/>
        <v>-2817817</v>
      </c>
      <c r="U48" s="53">
        <f t="shared" si="7"/>
        <v>0</v>
      </c>
      <c r="V48" s="53">
        <f t="shared" si="7"/>
        <v>-2817817</v>
      </c>
      <c r="W48" s="53">
        <f t="shared" si="7"/>
        <v>-2817817</v>
      </c>
      <c r="X48" s="53">
        <f t="shared" si="7"/>
        <v>1727455</v>
      </c>
      <c r="Y48" s="53">
        <f t="shared" si="7"/>
        <v>-4545272</v>
      </c>
      <c r="Z48" s="54">
        <f>+IF(X48&lt;&gt;0,+(Y48/X48)*100,0)</f>
        <v>-263.1195602779812</v>
      </c>
      <c r="AA48" s="55">
        <f>SUM(AA45:AA47)</f>
        <v>1727455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8920657</v>
      </c>
      <c r="D6" s="18">
        <v>8920657</v>
      </c>
      <c r="E6" s="19">
        <v>600000</v>
      </c>
      <c r="F6" s="20">
        <v>600000</v>
      </c>
      <c r="G6" s="20">
        <v>600000</v>
      </c>
      <c r="H6" s="20">
        <v>5359346</v>
      </c>
      <c r="I6" s="20">
        <v>667509</v>
      </c>
      <c r="J6" s="20">
        <v>667509</v>
      </c>
      <c r="K6" s="20">
        <v>76838</v>
      </c>
      <c r="L6" s="20">
        <v>563253</v>
      </c>
      <c r="M6" s="20"/>
      <c r="N6" s="20"/>
      <c r="O6" s="20">
        <v>916932</v>
      </c>
      <c r="P6" s="20">
        <v>437179</v>
      </c>
      <c r="Q6" s="20"/>
      <c r="R6" s="20"/>
      <c r="S6" s="20"/>
      <c r="T6" s="20"/>
      <c r="U6" s="20"/>
      <c r="V6" s="20"/>
      <c r="W6" s="20"/>
      <c r="X6" s="20">
        <v>600000</v>
      </c>
      <c r="Y6" s="20">
        <v>-600000</v>
      </c>
      <c r="Z6" s="21">
        <v>-100</v>
      </c>
      <c r="AA6" s="22">
        <v>600000</v>
      </c>
    </row>
    <row r="7" spans="1:27" ht="13.5">
      <c r="A7" s="23" t="s">
        <v>34</v>
      </c>
      <c r="B7" s="17"/>
      <c r="C7" s="18">
        <v>1755853</v>
      </c>
      <c r="D7" s="18">
        <v>1755853</v>
      </c>
      <c r="E7" s="19">
        <v>400000</v>
      </c>
      <c r="F7" s="20">
        <v>400000</v>
      </c>
      <c r="G7" s="20">
        <v>400000</v>
      </c>
      <c r="H7" s="20">
        <v>4830495</v>
      </c>
      <c r="I7" s="20">
        <v>5450031</v>
      </c>
      <c r="J7" s="20">
        <v>5450031</v>
      </c>
      <c r="K7" s="20">
        <v>1962228</v>
      </c>
      <c r="L7" s="20">
        <v>738215</v>
      </c>
      <c r="M7" s="20"/>
      <c r="N7" s="20"/>
      <c r="O7" s="20">
        <v>3015701</v>
      </c>
      <c r="P7" s="20">
        <v>1092413</v>
      </c>
      <c r="Q7" s="20"/>
      <c r="R7" s="20"/>
      <c r="S7" s="20"/>
      <c r="T7" s="20"/>
      <c r="U7" s="20"/>
      <c r="V7" s="20"/>
      <c r="W7" s="20"/>
      <c r="X7" s="20">
        <v>400000</v>
      </c>
      <c r="Y7" s="20">
        <v>-400000</v>
      </c>
      <c r="Z7" s="21">
        <v>-100</v>
      </c>
      <c r="AA7" s="22">
        <v>400000</v>
      </c>
    </row>
    <row r="8" spans="1:27" ht="13.5">
      <c r="A8" s="23" t="s">
        <v>35</v>
      </c>
      <c r="B8" s="17"/>
      <c r="C8" s="18">
        <v>2088428</v>
      </c>
      <c r="D8" s="18">
        <v>2088428</v>
      </c>
      <c r="E8" s="19">
        <v>7705000</v>
      </c>
      <c r="F8" s="20">
        <v>7705000</v>
      </c>
      <c r="G8" s="20">
        <v>35967494</v>
      </c>
      <c r="H8" s="20">
        <v>30946743</v>
      </c>
      <c r="I8" s="20">
        <v>32104613</v>
      </c>
      <c r="J8" s="20">
        <v>32104613</v>
      </c>
      <c r="K8" s="20">
        <v>37540574</v>
      </c>
      <c r="L8" s="20"/>
      <c r="M8" s="20"/>
      <c r="N8" s="20"/>
      <c r="O8" s="20"/>
      <c r="P8" s="20">
        <v>5657964</v>
      </c>
      <c r="Q8" s="20"/>
      <c r="R8" s="20"/>
      <c r="S8" s="20"/>
      <c r="T8" s="20"/>
      <c r="U8" s="20"/>
      <c r="V8" s="20"/>
      <c r="W8" s="20"/>
      <c r="X8" s="20">
        <v>7705000</v>
      </c>
      <c r="Y8" s="20">
        <v>-7705000</v>
      </c>
      <c r="Z8" s="21">
        <v>-100</v>
      </c>
      <c r="AA8" s="22">
        <v>7705000</v>
      </c>
    </row>
    <row r="9" spans="1:27" ht="13.5">
      <c r="A9" s="23" t="s">
        <v>36</v>
      </c>
      <c r="B9" s="17"/>
      <c r="C9" s="18">
        <v>6388255</v>
      </c>
      <c r="D9" s="18">
        <v>6388255</v>
      </c>
      <c r="E9" s="19">
        <v>4300000</v>
      </c>
      <c r="F9" s="20">
        <v>4300000</v>
      </c>
      <c r="G9" s="20">
        <v>4300000</v>
      </c>
      <c r="H9" s="20">
        <v>4300000</v>
      </c>
      <c r="I9" s="20"/>
      <c r="J9" s="20"/>
      <c r="K9" s="20"/>
      <c r="L9" s="20">
        <v>37540574</v>
      </c>
      <c r="M9" s="20"/>
      <c r="N9" s="20"/>
      <c r="O9" s="20">
        <v>31891038</v>
      </c>
      <c r="P9" s="20"/>
      <c r="Q9" s="20"/>
      <c r="R9" s="20"/>
      <c r="S9" s="20"/>
      <c r="T9" s="20"/>
      <c r="U9" s="20"/>
      <c r="V9" s="20"/>
      <c r="W9" s="20"/>
      <c r="X9" s="20">
        <v>4300000</v>
      </c>
      <c r="Y9" s="20">
        <v>-4300000</v>
      </c>
      <c r="Z9" s="21">
        <v>-100</v>
      </c>
      <c r="AA9" s="22">
        <v>4300000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206053</v>
      </c>
      <c r="D11" s="18">
        <v>206053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19359246</v>
      </c>
      <c r="D12" s="29">
        <f>SUM(D6:D11)</f>
        <v>19359246</v>
      </c>
      <c r="E12" s="30">
        <f t="shared" si="0"/>
        <v>13005000</v>
      </c>
      <c r="F12" s="31">
        <f t="shared" si="0"/>
        <v>13005000</v>
      </c>
      <c r="G12" s="31">
        <f t="shared" si="0"/>
        <v>41267494</v>
      </c>
      <c r="H12" s="31">
        <f t="shared" si="0"/>
        <v>45436584</v>
      </c>
      <c r="I12" s="31">
        <f t="shared" si="0"/>
        <v>38222153</v>
      </c>
      <c r="J12" s="31">
        <f t="shared" si="0"/>
        <v>38222153</v>
      </c>
      <c r="K12" s="31">
        <f t="shared" si="0"/>
        <v>39579640</v>
      </c>
      <c r="L12" s="31">
        <f t="shared" si="0"/>
        <v>38842042</v>
      </c>
      <c r="M12" s="31">
        <f t="shared" si="0"/>
        <v>0</v>
      </c>
      <c r="N12" s="31">
        <f t="shared" si="0"/>
        <v>0</v>
      </c>
      <c r="O12" s="31">
        <f t="shared" si="0"/>
        <v>35823671</v>
      </c>
      <c r="P12" s="31">
        <f t="shared" si="0"/>
        <v>7187556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13005000</v>
      </c>
      <c r="Y12" s="31">
        <f t="shared" si="0"/>
        <v>-13005000</v>
      </c>
      <c r="Z12" s="32">
        <f>+IF(X12&lt;&gt;0,+(Y12/X12)*100,0)</f>
        <v>-100</v>
      </c>
      <c r="AA12" s="33">
        <f>SUM(AA6:AA11)</f>
        <v>13005000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24431000</v>
      </c>
      <c r="D17" s="18">
        <v>24431000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370418665</v>
      </c>
      <c r="D19" s="18">
        <v>370418665</v>
      </c>
      <c r="E19" s="19">
        <v>393150000</v>
      </c>
      <c r="F19" s="20">
        <v>393150000</v>
      </c>
      <c r="G19" s="20">
        <v>393150000</v>
      </c>
      <c r="H19" s="20">
        <v>393150000</v>
      </c>
      <c r="I19" s="20">
        <v>395200584</v>
      </c>
      <c r="J19" s="20">
        <v>395200584</v>
      </c>
      <c r="K19" s="20">
        <v>393150000</v>
      </c>
      <c r="L19" s="20">
        <v>395100564</v>
      </c>
      <c r="M19" s="20"/>
      <c r="N19" s="20"/>
      <c r="O19" s="20">
        <v>398100564</v>
      </c>
      <c r="P19" s="20">
        <v>398100564</v>
      </c>
      <c r="Q19" s="20"/>
      <c r="R19" s="20"/>
      <c r="S19" s="20"/>
      <c r="T19" s="20"/>
      <c r="U19" s="20"/>
      <c r="V19" s="20"/>
      <c r="W19" s="20"/>
      <c r="X19" s="20">
        <v>393150000</v>
      </c>
      <c r="Y19" s="20">
        <v>-393150000</v>
      </c>
      <c r="Z19" s="21">
        <v>-100</v>
      </c>
      <c r="AA19" s="22">
        <v>393150000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440409</v>
      </c>
      <c r="D22" s="18">
        <v>440409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395290074</v>
      </c>
      <c r="D24" s="29">
        <f>SUM(D15:D23)</f>
        <v>395290074</v>
      </c>
      <c r="E24" s="36">
        <f t="shared" si="1"/>
        <v>393150000</v>
      </c>
      <c r="F24" s="37">
        <f t="shared" si="1"/>
        <v>393150000</v>
      </c>
      <c r="G24" s="37">
        <f t="shared" si="1"/>
        <v>393150000</v>
      </c>
      <c r="H24" s="37">
        <f t="shared" si="1"/>
        <v>393150000</v>
      </c>
      <c r="I24" s="37">
        <f t="shared" si="1"/>
        <v>395200584</v>
      </c>
      <c r="J24" s="37">
        <f t="shared" si="1"/>
        <v>395200584</v>
      </c>
      <c r="K24" s="37">
        <f t="shared" si="1"/>
        <v>393150000</v>
      </c>
      <c r="L24" s="37">
        <f t="shared" si="1"/>
        <v>395100564</v>
      </c>
      <c r="M24" s="37">
        <f t="shared" si="1"/>
        <v>0</v>
      </c>
      <c r="N24" s="37">
        <f t="shared" si="1"/>
        <v>0</v>
      </c>
      <c r="O24" s="37">
        <f t="shared" si="1"/>
        <v>398100564</v>
      </c>
      <c r="P24" s="37">
        <f t="shared" si="1"/>
        <v>398100564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393150000</v>
      </c>
      <c r="Y24" s="37">
        <f t="shared" si="1"/>
        <v>-393150000</v>
      </c>
      <c r="Z24" s="38">
        <f>+IF(X24&lt;&gt;0,+(Y24/X24)*100,0)</f>
        <v>-100</v>
      </c>
      <c r="AA24" s="39">
        <f>SUM(AA15:AA23)</f>
        <v>393150000</v>
      </c>
    </row>
    <row r="25" spans="1:27" ht="13.5">
      <c r="A25" s="27" t="s">
        <v>51</v>
      </c>
      <c r="B25" s="28"/>
      <c r="C25" s="29">
        <f aca="true" t="shared" si="2" ref="C25:Y25">+C12+C24</f>
        <v>414649320</v>
      </c>
      <c r="D25" s="29">
        <f>+D12+D24</f>
        <v>414649320</v>
      </c>
      <c r="E25" s="30">
        <f t="shared" si="2"/>
        <v>406155000</v>
      </c>
      <c r="F25" s="31">
        <f t="shared" si="2"/>
        <v>406155000</v>
      </c>
      <c r="G25" s="31">
        <f t="shared" si="2"/>
        <v>434417494</v>
      </c>
      <c r="H25" s="31">
        <f t="shared" si="2"/>
        <v>438586584</v>
      </c>
      <c r="I25" s="31">
        <f t="shared" si="2"/>
        <v>433422737</v>
      </c>
      <c r="J25" s="31">
        <f t="shared" si="2"/>
        <v>433422737</v>
      </c>
      <c r="K25" s="31">
        <f t="shared" si="2"/>
        <v>432729640</v>
      </c>
      <c r="L25" s="31">
        <f t="shared" si="2"/>
        <v>433942606</v>
      </c>
      <c r="M25" s="31">
        <f t="shared" si="2"/>
        <v>0</v>
      </c>
      <c r="N25" s="31">
        <f t="shared" si="2"/>
        <v>0</v>
      </c>
      <c r="O25" s="31">
        <f t="shared" si="2"/>
        <v>433924235</v>
      </c>
      <c r="P25" s="31">
        <f t="shared" si="2"/>
        <v>405288120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406155000</v>
      </c>
      <c r="Y25" s="31">
        <f t="shared" si="2"/>
        <v>-406155000</v>
      </c>
      <c r="Z25" s="32">
        <f>+IF(X25&lt;&gt;0,+(Y25/X25)*100,0)</f>
        <v>-100</v>
      </c>
      <c r="AA25" s="33">
        <f>+AA12+AA24</f>
        <v>406155000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6513197</v>
      </c>
      <c r="D30" s="18">
        <v>6513197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242925</v>
      </c>
      <c r="D31" s="18">
        <v>242925</v>
      </c>
      <c r="E31" s="19">
        <v>130000</v>
      </c>
      <c r="F31" s="20">
        <v>130000</v>
      </c>
      <c r="G31" s="20">
        <v>130000</v>
      </c>
      <c r="H31" s="20">
        <v>130000</v>
      </c>
      <c r="I31" s="20">
        <v>130000</v>
      </c>
      <c r="J31" s="20">
        <v>130000</v>
      </c>
      <c r="K31" s="20">
        <v>130000</v>
      </c>
      <c r="L31" s="20">
        <v>130000</v>
      </c>
      <c r="M31" s="20"/>
      <c r="N31" s="20"/>
      <c r="O31" s="20"/>
      <c r="P31" s="20">
        <v>130000</v>
      </c>
      <c r="Q31" s="20"/>
      <c r="R31" s="20"/>
      <c r="S31" s="20"/>
      <c r="T31" s="20"/>
      <c r="U31" s="20"/>
      <c r="V31" s="20"/>
      <c r="W31" s="20"/>
      <c r="X31" s="20">
        <v>130000</v>
      </c>
      <c r="Y31" s="20">
        <v>-130000</v>
      </c>
      <c r="Z31" s="21">
        <v>-100</v>
      </c>
      <c r="AA31" s="22">
        <v>130000</v>
      </c>
    </row>
    <row r="32" spans="1:27" ht="13.5">
      <c r="A32" s="23" t="s">
        <v>57</v>
      </c>
      <c r="B32" s="17"/>
      <c r="C32" s="18">
        <v>42295323</v>
      </c>
      <c r="D32" s="18">
        <v>42295323</v>
      </c>
      <c r="E32" s="19">
        <v>16456000</v>
      </c>
      <c r="F32" s="20">
        <v>16456000</v>
      </c>
      <c r="G32" s="20">
        <v>17630747</v>
      </c>
      <c r="H32" s="20">
        <v>24489070</v>
      </c>
      <c r="I32" s="20">
        <v>29638005</v>
      </c>
      <c r="J32" s="20">
        <v>29638005</v>
      </c>
      <c r="K32" s="20">
        <v>28243222</v>
      </c>
      <c r="L32" s="20">
        <v>21353327</v>
      </c>
      <c r="M32" s="20"/>
      <c r="N32" s="20"/>
      <c r="O32" s="20">
        <v>27959988</v>
      </c>
      <c r="P32" s="20">
        <v>30074547</v>
      </c>
      <c r="Q32" s="20"/>
      <c r="R32" s="20"/>
      <c r="S32" s="20"/>
      <c r="T32" s="20"/>
      <c r="U32" s="20"/>
      <c r="V32" s="20"/>
      <c r="W32" s="20"/>
      <c r="X32" s="20">
        <v>16456000</v>
      </c>
      <c r="Y32" s="20">
        <v>-16456000</v>
      </c>
      <c r="Z32" s="21">
        <v>-100</v>
      </c>
      <c r="AA32" s="22">
        <v>16456000</v>
      </c>
    </row>
    <row r="33" spans="1:27" ht="13.5">
      <c r="A33" s="23" t="s">
        <v>58</v>
      </c>
      <c r="B33" s="17"/>
      <c r="C33" s="18">
        <v>334705</v>
      </c>
      <c r="D33" s="18">
        <v>334705</v>
      </c>
      <c r="E33" s="19"/>
      <c r="F33" s="20"/>
      <c r="G33" s="20"/>
      <c r="H33" s="20">
        <v>2100000</v>
      </c>
      <c r="I33" s="20">
        <v>2100000</v>
      </c>
      <c r="J33" s="20">
        <v>2100000</v>
      </c>
      <c r="K33" s="20">
        <v>2100000</v>
      </c>
      <c r="L33" s="20">
        <v>2100000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49386150</v>
      </c>
      <c r="D34" s="29">
        <f>SUM(D29:D33)</f>
        <v>49386150</v>
      </c>
      <c r="E34" s="30">
        <f t="shared" si="3"/>
        <v>16586000</v>
      </c>
      <c r="F34" s="31">
        <f t="shared" si="3"/>
        <v>16586000</v>
      </c>
      <c r="G34" s="31">
        <f t="shared" si="3"/>
        <v>17760747</v>
      </c>
      <c r="H34" s="31">
        <f t="shared" si="3"/>
        <v>26719070</v>
      </c>
      <c r="I34" s="31">
        <f t="shared" si="3"/>
        <v>31868005</v>
      </c>
      <c r="J34" s="31">
        <f t="shared" si="3"/>
        <v>31868005</v>
      </c>
      <c r="K34" s="31">
        <f t="shared" si="3"/>
        <v>30473222</v>
      </c>
      <c r="L34" s="31">
        <f t="shared" si="3"/>
        <v>23583327</v>
      </c>
      <c r="M34" s="31">
        <f t="shared" si="3"/>
        <v>0</v>
      </c>
      <c r="N34" s="31">
        <f t="shared" si="3"/>
        <v>0</v>
      </c>
      <c r="O34" s="31">
        <f t="shared" si="3"/>
        <v>27959988</v>
      </c>
      <c r="P34" s="31">
        <f t="shared" si="3"/>
        <v>30204547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16586000</v>
      </c>
      <c r="Y34" s="31">
        <f t="shared" si="3"/>
        <v>-16586000</v>
      </c>
      <c r="Z34" s="32">
        <f>+IF(X34&lt;&gt;0,+(Y34/X34)*100,0)</f>
        <v>-100</v>
      </c>
      <c r="AA34" s="33">
        <f>SUM(AA29:AA33)</f>
        <v>16586000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4868031</v>
      </c>
      <c r="D37" s="18">
        <v>4868031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11706692</v>
      </c>
      <c r="D38" s="18">
        <v>11706692</v>
      </c>
      <c r="E38" s="19">
        <v>2100000</v>
      </c>
      <c r="F38" s="20">
        <v>2100000</v>
      </c>
      <c r="G38" s="20">
        <v>2100000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2100000</v>
      </c>
      <c r="Y38" s="20">
        <v>-2100000</v>
      </c>
      <c r="Z38" s="21">
        <v>-100</v>
      </c>
      <c r="AA38" s="22">
        <v>2100000</v>
      </c>
    </row>
    <row r="39" spans="1:27" ht="13.5">
      <c r="A39" s="27" t="s">
        <v>61</v>
      </c>
      <c r="B39" s="35"/>
      <c r="C39" s="29">
        <f aca="true" t="shared" si="4" ref="C39:Y39">SUM(C37:C38)</f>
        <v>16574723</v>
      </c>
      <c r="D39" s="29">
        <f>SUM(D37:D38)</f>
        <v>16574723</v>
      </c>
      <c r="E39" s="36">
        <f t="shared" si="4"/>
        <v>2100000</v>
      </c>
      <c r="F39" s="37">
        <f t="shared" si="4"/>
        <v>2100000</v>
      </c>
      <c r="G39" s="37">
        <f t="shared" si="4"/>
        <v>2100000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2100000</v>
      </c>
      <c r="Y39" s="37">
        <f t="shared" si="4"/>
        <v>-2100000</v>
      </c>
      <c r="Z39" s="38">
        <f>+IF(X39&lt;&gt;0,+(Y39/X39)*100,0)</f>
        <v>-100</v>
      </c>
      <c r="AA39" s="39">
        <f>SUM(AA37:AA38)</f>
        <v>2100000</v>
      </c>
    </row>
    <row r="40" spans="1:27" ht="13.5">
      <c r="A40" s="27" t="s">
        <v>62</v>
      </c>
      <c r="B40" s="28"/>
      <c r="C40" s="29">
        <f aca="true" t="shared" si="5" ref="C40:Y40">+C34+C39</f>
        <v>65960873</v>
      </c>
      <c r="D40" s="29">
        <f>+D34+D39</f>
        <v>65960873</v>
      </c>
      <c r="E40" s="30">
        <f t="shared" si="5"/>
        <v>18686000</v>
      </c>
      <c r="F40" s="31">
        <f t="shared" si="5"/>
        <v>18686000</v>
      </c>
      <c r="G40" s="31">
        <f t="shared" si="5"/>
        <v>19860747</v>
      </c>
      <c r="H40" s="31">
        <f t="shared" si="5"/>
        <v>26719070</v>
      </c>
      <c r="I40" s="31">
        <f t="shared" si="5"/>
        <v>31868005</v>
      </c>
      <c r="J40" s="31">
        <f t="shared" si="5"/>
        <v>31868005</v>
      </c>
      <c r="K40" s="31">
        <f t="shared" si="5"/>
        <v>30473222</v>
      </c>
      <c r="L40" s="31">
        <f t="shared" si="5"/>
        <v>23583327</v>
      </c>
      <c r="M40" s="31">
        <f t="shared" si="5"/>
        <v>0</v>
      </c>
      <c r="N40" s="31">
        <f t="shared" si="5"/>
        <v>0</v>
      </c>
      <c r="O40" s="31">
        <f t="shared" si="5"/>
        <v>27959988</v>
      </c>
      <c r="P40" s="31">
        <f t="shared" si="5"/>
        <v>30204547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18686000</v>
      </c>
      <c r="Y40" s="31">
        <f t="shared" si="5"/>
        <v>-18686000</v>
      </c>
      <c r="Z40" s="32">
        <f>+IF(X40&lt;&gt;0,+(Y40/X40)*100,0)</f>
        <v>-100</v>
      </c>
      <c r="AA40" s="33">
        <f>+AA34+AA39</f>
        <v>18686000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348688447</v>
      </c>
      <c r="D42" s="43">
        <f>+D25-D40</f>
        <v>348688447</v>
      </c>
      <c r="E42" s="44">
        <f t="shared" si="6"/>
        <v>387469000</v>
      </c>
      <c r="F42" s="45">
        <f t="shared" si="6"/>
        <v>387469000</v>
      </c>
      <c r="G42" s="45">
        <f t="shared" si="6"/>
        <v>414556747</v>
      </c>
      <c r="H42" s="45">
        <f t="shared" si="6"/>
        <v>411867514</v>
      </c>
      <c r="I42" s="45">
        <f t="shared" si="6"/>
        <v>401554732</v>
      </c>
      <c r="J42" s="45">
        <f t="shared" si="6"/>
        <v>401554732</v>
      </c>
      <c r="K42" s="45">
        <f t="shared" si="6"/>
        <v>402256418</v>
      </c>
      <c r="L42" s="45">
        <f t="shared" si="6"/>
        <v>410359279</v>
      </c>
      <c r="M42" s="45">
        <f t="shared" si="6"/>
        <v>0</v>
      </c>
      <c r="N42" s="45">
        <f t="shared" si="6"/>
        <v>0</v>
      </c>
      <c r="O42" s="45">
        <f t="shared" si="6"/>
        <v>405964247</v>
      </c>
      <c r="P42" s="45">
        <f t="shared" si="6"/>
        <v>375083573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387469000</v>
      </c>
      <c r="Y42" s="45">
        <f t="shared" si="6"/>
        <v>-387469000</v>
      </c>
      <c r="Z42" s="46">
        <f>+IF(X42&lt;&gt;0,+(Y42/X42)*100,0)</f>
        <v>-100</v>
      </c>
      <c r="AA42" s="47">
        <f>+AA25-AA40</f>
        <v>387469000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348688447</v>
      </c>
      <c r="D45" s="18">
        <v>348688447</v>
      </c>
      <c r="E45" s="19">
        <v>387469000</v>
      </c>
      <c r="F45" s="20">
        <v>387469000</v>
      </c>
      <c r="G45" s="20">
        <v>414556747</v>
      </c>
      <c r="H45" s="20">
        <v>411867514</v>
      </c>
      <c r="I45" s="20">
        <v>401554732</v>
      </c>
      <c r="J45" s="20">
        <v>401554732</v>
      </c>
      <c r="K45" s="20">
        <v>402256418</v>
      </c>
      <c r="L45" s="20">
        <v>410359279</v>
      </c>
      <c r="M45" s="20"/>
      <c r="N45" s="20"/>
      <c r="O45" s="20">
        <v>405964247</v>
      </c>
      <c r="P45" s="20">
        <v>375083573</v>
      </c>
      <c r="Q45" s="20"/>
      <c r="R45" s="20"/>
      <c r="S45" s="20"/>
      <c r="T45" s="20"/>
      <c r="U45" s="20"/>
      <c r="V45" s="20"/>
      <c r="W45" s="20"/>
      <c r="X45" s="20">
        <v>387469000</v>
      </c>
      <c r="Y45" s="20">
        <v>-387469000</v>
      </c>
      <c r="Z45" s="48">
        <v>-100</v>
      </c>
      <c r="AA45" s="22">
        <v>387469000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348688447</v>
      </c>
      <c r="D48" s="51">
        <f>SUM(D45:D47)</f>
        <v>348688447</v>
      </c>
      <c r="E48" s="52">
        <f t="shared" si="7"/>
        <v>387469000</v>
      </c>
      <c r="F48" s="53">
        <f t="shared" si="7"/>
        <v>387469000</v>
      </c>
      <c r="G48" s="53">
        <f t="shared" si="7"/>
        <v>414556747</v>
      </c>
      <c r="H48" s="53">
        <f t="shared" si="7"/>
        <v>411867514</v>
      </c>
      <c r="I48" s="53">
        <f t="shared" si="7"/>
        <v>401554732</v>
      </c>
      <c r="J48" s="53">
        <f t="shared" si="7"/>
        <v>401554732</v>
      </c>
      <c r="K48" s="53">
        <f t="shared" si="7"/>
        <v>402256418</v>
      </c>
      <c r="L48" s="53">
        <f t="shared" si="7"/>
        <v>410359279</v>
      </c>
      <c r="M48" s="53">
        <f t="shared" si="7"/>
        <v>0</v>
      </c>
      <c r="N48" s="53">
        <f t="shared" si="7"/>
        <v>0</v>
      </c>
      <c r="O48" s="53">
        <f t="shared" si="7"/>
        <v>405964247</v>
      </c>
      <c r="P48" s="53">
        <f t="shared" si="7"/>
        <v>375083573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387469000</v>
      </c>
      <c r="Y48" s="53">
        <f t="shared" si="7"/>
        <v>-387469000</v>
      </c>
      <c r="Z48" s="54">
        <f>+IF(X48&lt;&gt;0,+(Y48/X48)*100,0)</f>
        <v>-100</v>
      </c>
      <c r="AA48" s="55">
        <f>SUM(AA45:AA47)</f>
        <v>387469000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6577042</v>
      </c>
      <c r="D6" s="18">
        <v>6577042</v>
      </c>
      <c r="E6" s="19">
        <v>504488</v>
      </c>
      <c r="F6" s="20">
        <v>504488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504488</v>
      </c>
      <c r="Y6" s="20">
        <v>-504488</v>
      </c>
      <c r="Z6" s="21">
        <v>-100</v>
      </c>
      <c r="AA6" s="22">
        <v>504488</v>
      </c>
    </row>
    <row r="7" spans="1:27" ht="13.5">
      <c r="A7" s="23" t="s">
        <v>34</v>
      </c>
      <c r="B7" s="17"/>
      <c r="C7" s="18"/>
      <c r="D7" s="18"/>
      <c r="E7" s="19">
        <v>2621096</v>
      </c>
      <c r="F7" s="20">
        <v>4595002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4595002</v>
      </c>
      <c r="Y7" s="20">
        <v>-4595002</v>
      </c>
      <c r="Z7" s="21">
        <v>-100</v>
      </c>
      <c r="AA7" s="22">
        <v>4595002</v>
      </c>
    </row>
    <row r="8" spans="1:27" ht="13.5">
      <c r="A8" s="23" t="s">
        <v>35</v>
      </c>
      <c r="B8" s="17"/>
      <c r="C8" s="18">
        <v>1385237</v>
      </c>
      <c r="D8" s="18">
        <v>1385237</v>
      </c>
      <c r="E8" s="19">
        <v>3404176</v>
      </c>
      <c r="F8" s="20">
        <v>-51518230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-51518230</v>
      </c>
      <c r="Y8" s="20">
        <v>51518230</v>
      </c>
      <c r="Z8" s="21">
        <v>-100</v>
      </c>
      <c r="AA8" s="22">
        <v>-51518230</v>
      </c>
    </row>
    <row r="9" spans="1:27" ht="13.5">
      <c r="A9" s="23" t="s">
        <v>36</v>
      </c>
      <c r="B9" s="17"/>
      <c r="C9" s="18">
        <v>1571316</v>
      </c>
      <c r="D9" s="18">
        <v>1571316</v>
      </c>
      <c r="E9" s="19">
        <v>1448758</v>
      </c>
      <c r="F9" s="20">
        <v>470789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470789</v>
      </c>
      <c r="Y9" s="20">
        <v>-470789</v>
      </c>
      <c r="Z9" s="21">
        <v>-100</v>
      </c>
      <c r="AA9" s="22">
        <v>470789</v>
      </c>
    </row>
    <row r="10" spans="1:27" ht="13.5">
      <c r="A10" s="23" t="s">
        <v>37</v>
      </c>
      <c r="B10" s="17"/>
      <c r="C10" s="18">
        <v>10814</v>
      </c>
      <c r="D10" s="18">
        <v>10814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148607</v>
      </c>
      <c r="D11" s="18">
        <v>148607</v>
      </c>
      <c r="E11" s="19">
        <v>109750</v>
      </c>
      <c r="F11" s="20">
        <v>109750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109750</v>
      </c>
      <c r="Y11" s="20">
        <v>-109750</v>
      </c>
      <c r="Z11" s="21">
        <v>-100</v>
      </c>
      <c r="AA11" s="22">
        <v>109750</v>
      </c>
    </row>
    <row r="12" spans="1:27" ht="13.5">
      <c r="A12" s="27" t="s">
        <v>39</v>
      </c>
      <c r="B12" s="28"/>
      <c r="C12" s="29">
        <f aca="true" t="shared" si="0" ref="C12:Y12">SUM(C6:C11)</f>
        <v>9693016</v>
      </c>
      <c r="D12" s="29">
        <f>SUM(D6:D11)</f>
        <v>9693016</v>
      </c>
      <c r="E12" s="30">
        <f t="shared" si="0"/>
        <v>8088268</v>
      </c>
      <c r="F12" s="31">
        <f t="shared" si="0"/>
        <v>-45838201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-45838201</v>
      </c>
      <c r="Y12" s="31">
        <f t="shared" si="0"/>
        <v>45838201</v>
      </c>
      <c r="Z12" s="32">
        <f>+IF(X12&lt;&gt;0,+(Y12/X12)*100,0)</f>
        <v>-100</v>
      </c>
      <c r="AA12" s="33">
        <f>SUM(AA6:AA11)</f>
        <v>-45838201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194519</v>
      </c>
      <c r="D15" s="18">
        <v>194519</v>
      </c>
      <c r="E15" s="19">
        <v>193917</v>
      </c>
      <c r="F15" s="20">
        <v>216565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216565</v>
      </c>
      <c r="Y15" s="20">
        <v>-216565</v>
      </c>
      <c r="Z15" s="21">
        <v>-100</v>
      </c>
      <c r="AA15" s="22">
        <v>216565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47481717</v>
      </c>
      <c r="D17" s="18">
        <v>47481717</v>
      </c>
      <c r="E17" s="19">
        <v>49904716</v>
      </c>
      <c r="F17" s="20">
        <v>47678678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47678678</v>
      </c>
      <c r="Y17" s="20">
        <v>-47678678</v>
      </c>
      <c r="Z17" s="21">
        <v>-100</v>
      </c>
      <c r="AA17" s="22">
        <v>47678678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115359363</v>
      </c>
      <c r="D19" s="18">
        <v>115359363</v>
      </c>
      <c r="E19" s="19">
        <v>103664805</v>
      </c>
      <c r="F19" s="20">
        <v>125631102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125631102</v>
      </c>
      <c r="Y19" s="20">
        <v>-125631102</v>
      </c>
      <c r="Z19" s="21">
        <v>-100</v>
      </c>
      <c r="AA19" s="22">
        <v>125631102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423302</v>
      </c>
      <c r="D22" s="18">
        <v>423302</v>
      </c>
      <c r="E22" s="19">
        <v>115446</v>
      </c>
      <c r="F22" s="20">
        <v>-486000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-486000</v>
      </c>
      <c r="Y22" s="20">
        <v>486000</v>
      </c>
      <c r="Z22" s="21">
        <v>-100</v>
      </c>
      <c r="AA22" s="22">
        <v>-486000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163458901</v>
      </c>
      <c r="D24" s="29">
        <f>SUM(D15:D23)</f>
        <v>163458901</v>
      </c>
      <c r="E24" s="36">
        <f t="shared" si="1"/>
        <v>153878884</v>
      </c>
      <c r="F24" s="37">
        <f t="shared" si="1"/>
        <v>173040345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173040345</v>
      </c>
      <c r="Y24" s="37">
        <f t="shared" si="1"/>
        <v>-173040345</v>
      </c>
      <c r="Z24" s="38">
        <f>+IF(X24&lt;&gt;0,+(Y24/X24)*100,0)</f>
        <v>-100</v>
      </c>
      <c r="AA24" s="39">
        <f>SUM(AA15:AA23)</f>
        <v>173040345</v>
      </c>
    </row>
    <row r="25" spans="1:27" ht="13.5">
      <c r="A25" s="27" t="s">
        <v>51</v>
      </c>
      <c r="B25" s="28"/>
      <c r="C25" s="29">
        <f aca="true" t="shared" si="2" ref="C25:Y25">+C12+C24</f>
        <v>173151917</v>
      </c>
      <c r="D25" s="29">
        <f>+D12+D24</f>
        <v>173151917</v>
      </c>
      <c r="E25" s="30">
        <f t="shared" si="2"/>
        <v>161967152</v>
      </c>
      <c r="F25" s="31">
        <f t="shared" si="2"/>
        <v>127202144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127202144</v>
      </c>
      <c r="Y25" s="31">
        <f t="shared" si="2"/>
        <v>-127202144</v>
      </c>
      <c r="Z25" s="32">
        <f>+IF(X25&lt;&gt;0,+(Y25/X25)*100,0)</f>
        <v>-100</v>
      </c>
      <c r="AA25" s="33">
        <f>+AA12+AA24</f>
        <v>127202144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1072323</v>
      </c>
      <c r="D30" s="18">
        <v>1072323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819977</v>
      </c>
      <c r="D31" s="18">
        <v>819977</v>
      </c>
      <c r="E31" s="19">
        <v>815048</v>
      </c>
      <c r="F31" s="20">
        <v>815048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815048</v>
      </c>
      <c r="Y31" s="20">
        <v>-815048</v>
      </c>
      <c r="Z31" s="21">
        <v>-100</v>
      </c>
      <c r="AA31" s="22">
        <v>815048</v>
      </c>
    </row>
    <row r="32" spans="1:27" ht="13.5">
      <c r="A32" s="23" t="s">
        <v>57</v>
      </c>
      <c r="B32" s="17"/>
      <c r="C32" s="18">
        <v>8880384</v>
      </c>
      <c r="D32" s="18">
        <v>8880384</v>
      </c>
      <c r="E32" s="19">
        <v>4307557</v>
      </c>
      <c r="F32" s="20">
        <v>6395459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6395459</v>
      </c>
      <c r="Y32" s="20">
        <v>-6395459</v>
      </c>
      <c r="Z32" s="21">
        <v>-100</v>
      </c>
      <c r="AA32" s="22">
        <v>6395459</v>
      </c>
    </row>
    <row r="33" spans="1:27" ht="13.5">
      <c r="A33" s="23" t="s">
        <v>58</v>
      </c>
      <c r="B33" s="17"/>
      <c r="C33" s="18">
        <v>2132867</v>
      </c>
      <c r="D33" s="18">
        <v>2132867</v>
      </c>
      <c r="E33" s="19">
        <v>623675</v>
      </c>
      <c r="F33" s="20">
        <v>950662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950662</v>
      </c>
      <c r="Y33" s="20">
        <v>-950662</v>
      </c>
      <c r="Z33" s="21">
        <v>-100</v>
      </c>
      <c r="AA33" s="22">
        <v>950662</v>
      </c>
    </row>
    <row r="34" spans="1:27" ht="13.5">
      <c r="A34" s="27" t="s">
        <v>59</v>
      </c>
      <c r="B34" s="28"/>
      <c r="C34" s="29">
        <f aca="true" t="shared" si="3" ref="C34:Y34">SUM(C29:C33)</f>
        <v>12905551</v>
      </c>
      <c r="D34" s="29">
        <f>SUM(D29:D33)</f>
        <v>12905551</v>
      </c>
      <c r="E34" s="30">
        <f t="shared" si="3"/>
        <v>5746280</v>
      </c>
      <c r="F34" s="31">
        <f t="shared" si="3"/>
        <v>8161169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8161169</v>
      </c>
      <c r="Y34" s="31">
        <f t="shared" si="3"/>
        <v>-8161169</v>
      </c>
      <c r="Z34" s="32">
        <f>+IF(X34&lt;&gt;0,+(Y34/X34)*100,0)</f>
        <v>-100</v>
      </c>
      <c r="AA34" s="33">
        <f>SUM(AA29:AA33)</f>
        <v>8161169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1032919</v>
      </c>
      <c r="D37" s="18">
        <v>1032919</v>
      </c>
      <c r="E37" s="19">
        <v>963286</v>
      </c>
      <c r="F37" s="20">
        <v>963286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963286</v>
      </c>
      <c r="Y37" s="20">
        <v>-963286</v>
      </c>
      <c r="Z37" s="21">
        <v>-100</v>
      </c>
      <c r="AA37" s="22">
        <v>963286</v>
      </c>
    </row>
    <row r="38" spans="1:27" ht="13.5">
      <c r="A38" s="23" t="s">
        <v>58</v>
      </c>
      <c r="B38" s="17"/>
      <c r="C38" s="18">
        <v>9572256</v>
      </c>
      <c r="D38" s="18">
        <v>9572256</v>
      </c>
      <c r="E38" s="19">
        <v>6716990</v>
      </c>
      <c r="F38" s="20">
        <v>8124830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8124830</v>
      </c>
      <c r="Y38" s="20">
        <v>-8124830</v>
      </c>
      <c r="Z38" s="21">
        <v>-100</v>
      </c>
      <c r="AA38" s="22">
        <v>8124830</v>
      </c>
    </row>
    <row r="39" spans="1:27" ht="13.5">
      <c r="A39" s="27" t="s">
        <v>61</v>
      </c>
      <c r="B39" s="35"/>
      <c r="C39" s="29">
        <f aca="true" t="shared" si="4" ref="C39:Y39">SUM(C37:C38)</f>
        <v>10605175</v>
      </c>
      <c r="D39" s="29">
        <f>SUM(D37:D38)</f>
        <v>10605175</v>
      </c>
      <c r="E39" s="36">
        <f t="shared" si="4"/>
        <v>7680276</v>
      </c>
      <c r="F39" s="37">
        <f t="shared" si="4"/>
        <v>9088116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9088116</v>
      </c>
      <c r="Y39" s="37">
        <f t="shared" si="4"/>
        <v>-9088116</v>
      </c>
      <c r="Z39" s="38">
        <f>+IF(X39&lt;&gt;0,+(Y39/X39)*100,0)</f>
        <v>-100</v>
      </c>
      <c r="AA39" s="39">
        <f>SUM(AA37:AA38)</f>
        <v>9088116</v>
      </c>
    </row>
    <row r="40" spans="1:27" ht="13.5">
      <c r="A40" s="27" t="s">
        <v>62</v>
      </c>
      <c r="B40" s="28"/>
      <c r="C40" s="29">
        <f aca="true" t="shared" si="5" ref="C40:Y40">+C34+C39</f>
        <v>23510726</v>
      </c>
      <c r="D40" s="29">
        <f>+D34+D39</f>
        <v>23510726</v>
      </c>
      <c r="E40" s="30">
        <f t="shared" si="5"/>
        <v>13426556</v>
      </c>
      <c r="F40" s="31">
        <f t="shared" si="5"/>
        <v>17249285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17249285</v>
      </c>
      <c r="Y40" s="31">
        <f t="shared" si="5"/>
        <v>-17249285</v>
      </c>
      <c r="Z40" s="32">
        <f>+IF(X40&lt;&gt;0,+(Y40/X40)*100,0)</f>
        <v>-100</v>
      </c>
      <c r="AA40" s="33">
        <f>+AA34+AA39</f>
        <v>17249285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149641191</v>
      </c>
      <c r="D42" s="43">
        <f>+D25-D40</f>
        <v>149641191</v>
      </c>
      <c r="E42" s="44">
        <f t="shared" si="6"/>
        <v>148540596</v>
      </c>
      <c r="F42" s="45">
        <f t="shared" si="6"/>
        <v>109952859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109952859</v>
      </c>
      <c r="Y42" s="45">
        <f t="shared" si="6"/>
        <v>-109952859</v>
      </c>
      <c r="Z42" s="46">
        <f>+IF(X42&lt;&gt;0,+(Y42/X42)*100,0)</f>
        <v>-100</v>
      </c>
      <c r="AA42" s="47">
        <f>+AA25-AA40</f>
        <v>109952859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148004251</v>
      </c>
      <c r="D45" s="18">
        <v>148004251</v>
      </c>
      <c r="E45" s="19">
        <v>146619500</v>
      </c>
      <c r="F45" s="20">
        <v>108379626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108379626</v>
      </c>
      <c r="Y45" s="20">
        <v>-108379626</v>
      </c>
      <c r="Z45" s="48">
        <v>-100</v>
      </c>
      <c r="AA45" s="22">
        <v>108379626</v>
      </c>
    </row>
    <row r="46" spans="1:27" ht="13.5">
      <c r="A46" s="23" t="s">
        <v>67</v>
      </c>
      <c r="B46" s="17"/>
      <c r="C46" s="18">
        <v>1636940</v>
      </c>
      <c r="D46" s="18">
        <v>1636940</v>
      </c>
      <c r="E46" s="19">
        <v>1921096</v>
      </c>
      <c r="F46" s="20">
        <v>1573233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1573233</v>
      </c>
      <c r="Y46" s="20">
        <v>-1573233</v>
      </c>
      <c r="Z46" s="48">
        <v>-100</v>
      </c>
      <c r="AA46" s="22">
        <v>1573233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149641191</v>
      </c>
      <c r="D48" s="51">
        <f>SUM(D45:D47)</f>
        <v>149641191</v>
      </c>
      <c r="E48" s="52">
        <f t="shared" si="7"/>
        <v>148540596</v>
      </c>
      <c r="F48" s="53">
        <f t="shared" si="7"/>
        <v>109952859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109952859</v>
      </c>
      <c r="Y48" s="53">
        <f t="shared" si="7"/>
        <v>-109952859</v>
      </c>
      <c r="Z48" s="54">
        <f>+IF(X48&lt;&gt;0,+(Y48/X48)*100,0)</f>
        <v>-100</v>
      </c>
      <c r="AA48" s="55">
        <f>SUM(AA45:AA47)</f>
        <v>109952859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9458271</v>
      </c>
      <c r="D6" s="18">
        <v>9458271</v>
      </c>
      <c r="E6" s="19">
        <v>25000000</v>
      </c>
      <c r="F6" s="20"/>
      <c r="G6" s="20">
        <v>9049489</v>
      </c>
      <c r="H6" s="20"/>
      <c r="I6" s="20"/>
      <c r="J6" s="20"/>
      <c r="K6" s="20"/>
      <c r="L6" s="20">
        <v>2748893</v>
      </c>
      <c r="M6" s="20">
        <v>63277</v>
      </c>
      <c r="N6" s="20">
        <v>63277</v>
      </c>
      <c r="O6" s="20">
        <v>2597547</v>
      </c>
      <c r="P6" s="20">
        <v>-9926190</v>
      </c>
      <c r="Q6" s="20">
        <v>3287983</v>
      </c>
      <c r="R6" s="20">
        <v>3287983</v>
      </c>
      <c r="S6" s="20">
        <v>-2109186</v>
      </c>
      <c r="T6" s="20">
        <v>-1814370</v>
      </c>
      <c r="U6" s="20">
        <v>3809849</v>
      </c>
      <c r="V6" s="20">
        <v>3809849</v>
      </c>
      <c r="W6" s="20">
        <v>3809849</v>
      </c>
      <c r="X6" s="20"/>
      <c r="Y6" s="20">
        <v>3809849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>
        <v>25000000</v>
      </c>
      <c r="G7" s="20">
        <v>5144851</v>
      </c>
      <c r="H7" s="20">
        <v>1138682</v>
      </c>
      <c r="I7" s="20">
        <v>-559151</v>
      </c>
      <c r="J7" s="20">
        <v>-559151</v>
      </c>
      <c r="K7" s="20">
        <v>-651364</v>
      </c>
      <c r="L7" s="20">
        <v>-7881445</v>
      </c>
      <c r="M7" s="20">
        <v>-5436377</v>
      </c>
      <c r="N7" s="20">
        <v>-5436377</v>
      </c>
      <c r="O7" s="20"/>
      <c r="P7" s="20"/>
      <c r="Q7" s="20"/>
      <c r="R7" s="20"/>
      <c r="S7" s="20"/>
      <c r="T7" s="20"/>
      <c r="U7" s="20">
        <v>237500</v>
      </c>
      <c r="V7" s="20">
        <v>237500</v>
      </c>
      <c r="W7" s="20">
        <v>237500</v>
      </c>
      <c r="X7" s="20">
        <v>25000000</v>
      </c>
      <c r="Y7" s="20">
        <v>-24762500</v>
      </c>
      <c r="Z7" s="21">
        <v>-99.05</v>
      </c>
      <c r="AA7" s="22">
        <v>25000000</v>
      </c>
    </row>
    <row r="8" spans="1:27" ht="13.5">
      <c r="A8" s="23" t="s">
        <v>35</v>
      </c>
      <c r="B8" s="17"/>
      <c r="C8" s="18">
        <v>26478656</v>
      </c>
      <c r="D8" s="18">
        <v>26478656</v>
      </c>
      <c r="E8" s="19">
        <v>3301000</v>
      </c>
      <c r="F8" s="20">
        <v>3301000</v>
      </c>
      <c r="G8" s="20">
        <v>72798660</v>
      </c>
      <c r="H8" s="20">
        <v>593666</v>
      </c>
      <c r="I8" s="20">
        <v>1506689</v>
      </c>
      <c r="J8" s="20">
        <v>1506689</v>
      </c>
      <c r="K8" s="20">
        <v>-1664373</v>
      </c>
      <c r="L8" s="20">
        <v>-1025529</v>
      </c>
      <c r="M8" s="20">
        <v>316935</v>
      </c>
      <c r="N8" s="20">
        <v>316935</v>
      </c>
      <c r="O8" s="20">
        <v>325025</v>
      </c>
      <c r="P8" s="20">
        <v>769836</v>
      </c>
      <c r="Q8" s="20">
        <v>691781</v>
      </c>
      <c r="R8" s="20">
        <v>691781</v>
      </c>
      <c r="S8" s="20">
        <v>1291949</v>
      </c>
      <c r="T8" s="20">
        <v>1291949</v>
      </c>
      <c r="U8" s="20">
        <v>-417468</v>
      </c>
      <c r="V8" s="20">
        <v>-417468</v>
      </c>
      <c r="W8" s="20">
        <v>-417468</v>
      </c>
      <c r="X8" s="20">
        <v>3301000</v>
      </c>
      <c r="Y8" s="20">
        <v>-3718468</v>
      </c>
      <c r="Z8" s="21">
        <v>-112.65</v>
      </c>
      <c r="AA8" s="22">
        <v>3301000</v>
      </c>
    </row>
    <row r="9" spans="1:27" ht="13.5">
      <c r="A9" s="23" t="s">
        <v>36</v>
      </c>
      <c r="B9" s="17"/>
      <c r="C9" s="18">
        <v>15590046</v>
      </c>
      <c r="D9" s="18">
        <v>15590046</v>
      </c>
      <c r="E9" s="19">
        <v>8780000</v>
      </c>
      <c r="F9" s="20">
        <v>8780000</v>
      </c>
      <c r="G9" s="20">
        <v>5260</v>
      </c>
      <c r="H9" s="20"/>
      <c r="I9" s="20"/>
      <c r="J9" s="20"/>
      <c r="K9" s="20"/>
      <c r="L9" s="20"/>
      <c r="M9" s="20"/>
      <c r="N9" s="20"/>
      <c r="O9" s="20"/>
      <c r="P9" s="20">
        <v>887490</v>
      </c>
      <c r="Q9" s="20">
        <v>1357565</v>
      </c>
      <c r="R9" s="20">
        <v>1357565</v>
      </c>
      <c r="S9" s="20">
        <v>-769997</v>
      </c>
      <c r="T9" s="20">
        <v>750632</v>
      </c>
      <c r="U9" s="20"/>
      <c r="V9" s="20"/>
      <c r="W9" s="20"/>
      <c r="X9" s="20">
        <v>8780000</v>
      </c>
      <c r="Y9" s="20">
        <v>-8780000</v>
      </c>
      <c r="Z9" s="21">
        <v>-100</v>
      </c>
      <c r="AA9" s="22">
        <v>8780000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501810</v>
      </c>
      <c r="D11" s="18">
        <v>501810</v>
      </c>
      <c r="E11" s="19"/>
      <c r="F11" s="20"/>
      <c r="G11" s="20">
        <v>422030</v>
      </c>
      <c r="H11" s="20"/>
      <c r="I11" s="20">
        <v>-92209</v>
      </c>
      <c r="J11" s="20">
        <v>-92209</v>
      </c>
      <c r="K11" s="20">
        <v>-71909</v>
      </c>
      <c r="L11" s="20">
        <v>66922</v>
      </c>
      <c r="M11" s="20">
        <v>-71713</v>
      </c>
      <c r="N11" s="20">
        <v>-71713</v>
      </c>
      <c r="O11" s="20">
        <v>-24007</v>
      </c>
      <c r="P11" s="20">
        <v>-3757</v>
      </c>
      <c r="Q11" s="20">
        <v>-769</v>
      </c>
      <c r="R11" s="20">
        <v>-769</v>
      </c>
      <c r="S11" s="20">
        <v>18680</v>
      </c>
      <c r="T11" s="20">
        <v>20500</v>
      </c>
      <c r="U11" s="20">
        <v>17806</v>
      </c>
      <c r="V11" s="20">
        <v>17806</v>
      </c>
      <c r="W11" s="20">
        <v>17806</v>
      </c>
      <c r="X11" s="20"/>
      <c r="Y11" s="20">
        <v>17806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52028783</v>
      </c>
      <c r="D12" s="29">
        <f>SUM(D6:D11)</f>
        <v>52028783</v>
      </c>
      <c r="E12" s="30">
        <f t="shared" si="0"/>
        <v>37081000</v>
      </c>
      <c r="F12" s="31">
        <f t="shared" si="0"/>
        <v>37081000</v>
      </c>
      <c r="G12" s="31">
        <f t="shared" si="0"/>
        <v>87420290</v>
      </c>
      <c r="H12" s="31">
        <f t="shared" si="0"/>
        <v>1732348</v>
      </c>
      <c r="I12" s="31">
        <f t="shared" si="0"/>
        <v>855329</v>
      </c>
      <c r="J12" s="31">
        <f t="shared" si="0"/>
        <v>855329</v>
      </c>
      <c r="K12" s="31">
        <f t="shared" si="0"/>
        <v>-2387646</v>
      </c>
      <c r="L12" s="31">
        <f t="shared" si="0"/>
        <v>-6091159</v>
      </c>
      <c r="M12" s="31">
        <f t="shared" si="0"/>
        <v>-5127878</v>
      </c>
      <c r="N12" s="31">
        <f t="shared" si="0"/>
        <v>-5127878</v>
      </c>
      <c r="O12" s="31">
        <f t="shared" si="0"/>
        <v>2898565</v>
      </c>
      <c r="P12" s="31">
        <f t="shared" si="0"/>
        <v>-8272621</v>
      </c>
      <c r="Q12" s="31">
        <f t="shared" si="0"/>
        <v>5336560</v>
      </c>
      <c r="R12" s="31">
        <f t="shared" si="0"/>
        <v>5336560</v>
      </c>
      <c r="S12" s="31">
        <f t="shared" si="0"/>
        <v>-1568554</v>
      </c>
      <c r="T12" s="31">
        <f t="shared" si="0"/>
        <v>248711</v>
      </c>
      <c r="U12" s="31">
        <f t="shared" si="0"/>
        <v>3647687</v>
      </c>
      <c r="V12" s="31">
        <f t="shared" si="0"/>
        <v>3647687</v>
      </c>
      <c r="W12" s="31">
        <f t="shared" si="0"/>
        <v>3647687</v>
      </c>
      <c r="X12" s="31">
        <f t="shared" si="0"/>
        <v>37081000</v>
      </c>
      <c r="Y12" s="31">
        <f t="shared" si="0"/>
        <v>-33433313</v>
      </c>
      <c r="Z12" s="32">
        <f>+IF(X12&lt;&gt;0,+(Y12/X12)*100,0)</f>
        <v>-90.16292171192795</v>
      </c>
      <c r="AA12" s="33">
        <f>SUM(AA6:AA11)</f>
        <v>37081000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-5200440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9982000</v>
      </c>
      <c r="D17" s="18">
        <v>9982000</v>
      </c>
      <c r="E17" s="19">
        <v>9982000</v>
      </c>
      <c r="F17" s="20">
        <v>9982000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9982000</v>
      </c>
      <c r="Y17" s="20">
        <v>-9982000</v>
      </c>
      <c r="Z17" s="21">
        <v>-100</v>
      </c>
      <c r="AA17" s="22">
        <v>9982000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260069991</v>
      </c>
      <c r="D19" s="18">
        <v>260069991</v>
      </c>
      <c r="E19" s="19">
        <v>334214000</v>
      </c>
      <c r="F19" s="20">
        <v>334214000</v>
      </c>
      <c r="G19" s="20">
        <v>310736657</v>
      </c>
      <c r="H19" s="20">
        <v>178</v>
      </c>
      <c r="I19" s="20">
        <v>1514509</v>
      </c>
      <c r="J19" s="20">
        <v>1514509</v>
      </c>
      <c r="K19" s="20">
        <v>266681</v>
      </c>
      <c r="L19" s="20">
        <v>3942265</v>
      </c>
      <c r="M19" s="20">
        <v>3488786</v>
      </c>
      <c r="N19" s="20">
        <v>3488786</v>
      </c>
      <c r="O19" s="20">
        <v>2998725</v>
      </c>
      <c r="P19" s="20">
        <v>7596681</v>
      </c>
      <c r="Q19" s="20">
        <v>5409612</v>
      </c>
      <c r="R19" s="20">
        <v>5409612</v>
      </c>
      <c r="S19" s="20"/>
      <c r="T19" s="20"/>
      <c r="U19" s="20">
        <v>3536805</v>
      </c>
      <c r="V19" s="20">
        <v>3536805</v>
      </c>
      <c r="W19" s="20">
        <v>3536805</v>
      </c>
      <c r="X19" s="20">
        <v>334214000</v>
      </c>
      <c r="Y19" s="20">
        <v>-330677195</v>
      </c>
      <c r="Z19" s="21">
        <v>-98.94</v>
      </c>
      <c r="AA19" s="22">
        <v>334214000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480915</v>
      </c>
      <c r="D21" s="18">
        <v>480915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633594</v>
      </c>
      <c r="D22" s="18">
        <v>633594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592708</v>
      </c>
      <c r="D23" s="18">
        <v>592708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271759208</v>
      </c>
      <c r="D24" s="29">
        <f>SUM(D15:D23)</f>
        <v>271759208</v>
      </c>
      <c r="E24" s="36">
        <f t="shared" si="1"/>
        <v>344196000</v>
      </c>
      <c r="F24" s="37">
        <f t="shared" si="1"/>
        <v>344196000</v>
      </c>
      <c r="G24" s="37">
        <f t="shared" si="1"/>
        <v>305536217</v>
      </c>
      <c r="H24" s="37">
        <f t="shared" si="1"/>
        <v>178</v>
      </c>
      <c r="I24" s="37">
        <f t="shared" si="1"/>
        <v>1514509</v>
      </c>
      <c r="J24" s="37">
        <f t="shared" si="1"/>
        <v>1514509</v>
      </c>
      <c r="K24" s="37">
        <f t="shared" si="1"/>
        <v>266681</v>
      </c>
      <c r="L24" s="37">
        <f t="shared" si="1"/>
        <v>3942265</v>
      </c>
      <c r="M24" s="37">
        <f t="shared" si="1"/>
        <v>3488786</v>
      </c>
      <c r="N24" s="37">
        <f t="shared" si="1"/>
        <v>3488786</v>
      </c>
      <c r="O24" s="37">
        <f t="shared" si="1"/>
        <v>2998725</v>
      </c>
      <c r="P24" s="37">
        <f t="shared" si="1"/>
        <v>7596681</v>
      </c>
      <c r="Q24" s="37">
        <f t="shared" si="1"/>
        <v>5409612</v>
      </c>
      <c r="R24" s="37">
        <f t="shared" si="1"/>
        <v>5409612</v>
      </c>
      <c r="S24" s="37">
        <f t="shared" si="1"/>
        <v>0</v>
      </c>
      <c r="T24" s="37">
        <f t="shared" si="1"/>
        <v>0</v>
      </c>
      <c r="U24" s="37">
        <f t="shared" si="1"/>
        <v>3536805</v>
      </c>
      <c r="V24" s="37">
        <f t="shared" si="1"/>
        <v>3536805</v>
      </c>
      <c r="W24" s="37">
        <f t="shared" si="1"/>
        <v>3536805</v>
      </c>
      <c r="X24" s="37">
        <f t="shared" si="1"/>
        <v>344196000</v>
      </c>
      <c r="Y24" s="37">
        <f t="shared" si="1"/>
        <v>-340659195</v>
      </c>
      <c r="Z24" s="38">
        <f>+IF(X24&lt;&gt;0,+(Y24/X24)*100,0)</f>
        <v>-98.9724444793083</v>
      </c>
      <c r="AA24" s="39">
        <f>SUM(AA15:AA23)</f>
        <v>344196000</v>
      </c>
    </row>
    <row r="25" spans="1:27" ht="13.5">
      <c r="A25" s="27" t="s">
        <v>51</v>
      </c>
      <c r="B25" s="28"/>
      <c r="C25" s="29">
        <f aca="true" t="shared" si="2" ref="C25:Y25">+C12+C24</f>
        <v>323787991</v>
      </c>
      <c r="D25" s="29">
        <f>+D12+D24</f>
        <v>323787991</v>
      </c>
      <c r="E25" s="30">
        <f t="shared" si="2"/>
        <v>381277000</v>
      </c>
      <c r="F25" s="31">
        <f t="shared" si="2"/>
        <v>381277000</v>
      </c>
      <c r="G25" s="31">
        <f t="shared" si="2"/>
        <v>392956507</v>
      </c>
      <c r="H25" s="31">
        <f t="shared" si="2"/>
        <v>1732526</v>
      </c>
      <c r="I25" s="31">
        <f t="shared" si="2"/>
        <v>2369838</v>
      </c>
      <c r="J25" s="31">
        <f t="shared" si="2"/>
        <v>2369838</v>
      </c>
      <c r="K25" s="31">
        <f t="shared" si="2"/>
        <v>-2120965</v>
      </c>
      <c r="L25" s="31">
        <f t="shared" si="2"/>
        <v>-2148894</v>
      </c>
      <c r="M25" s="31">
        <f t="shared" si="2"/>
        <v>-1639092</v>
      </c>
      <c r="N25" s="31">
        <f t="shared" si="2"/>
        <v>-1639092</v>
      </c>
      <c r="O25" s="31">
        <f t="shared" si="2"/>
        <v>5897290</v>
      </c>
      <c r="P25" s="31">
        <f t="shared" si="2"/>
        <v>-675940</v>
      </c>
      <c r="Q25" s="31">
        <f t="shared" si="2"/>
        <v>10746172</v>
      </c>
      <c r="R25" s="31">
        <f t="shared" si="2"/>
        <v>10746172</v>
      </c>
      <c r="S25" s="31">
        <f t="shared" si="2"/>
        <v>-1568554</v>
      </c>
      <c r="T25" s="31">
        <f t="shared" si="2"/>
        <v>248711</v>
      </c>
      <c r="U25" s="31">
        <f t="shared" si="2"/>
        <v>7184492</v>
      </c>
      <c r="V25" s="31">
        <f t="shared" si="2"/>
        <v>7184492</v>
      </c>
      <c r="W25" s="31">
        <f t="shared" si="2"/>
        <v>7184492</v>
      </c>
      <c r="X25" s="31">
        <f t="shared" si="2"/>
        <v>381277000</v>
      </c>
      <c r="Y25" s="31">
        <f t="shared" si="2"/>
        <v>-374092508</v>
      </c>
      <c r="Z25" s="32">
        <f>+IF(X25&lt;&gt;0,+(Y25/X25)*100,0)</f>
        <v>-98.1156765291376</v>
      </c>
      <c r="AA25" s="33">
        <f>+AA12+AA24</f>
        <v>381277000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7307487</v>
      </c>
      <c r="I29" s="20">
        <v>490546</v>
      </c>
      <c r="J29" s="20">
        <v>490546</v>
      </c>
      <c r="K29" s="20">
        <v>5988682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2330012</v>
      </c>
      <c r="D30" s="18">
        <v>2330012</v>
      </c>
      <c r="E30" s="19">
        <v>621000</v>
      </c>
      <c r="F30" s="20">
        <v>621000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621000</v>
      </c>
      <c r="Y30" s="20">
        <v>-621000</v>
      </c>
      <c r="Z30" s="21">
        <v>-100</v>
      </c>
      <c r="AA30" s="22">
        <v>621000</v>
      </c>
    </row>
    <row r="31" spans="1:27" ht="13.5">
      <c r="A31" s="23" t="s">
        <v>56</v>
      </c>
      <c r="B31" s="17"/>
      <c r="C31" s="18">
        <v>164784</v>
      </c>
      <c r="D31" s="18">
        <v>164784</v>
      </c>
      <c r="E31" s="19"/>
      <c r="F31" s="20"/>
      <c r="G31" s="20">
        <v>183816</v>
      </c>
      <c r="H31" s="20">
        <v>-811</v>
      </c>
      <c r="I31" s="20">
        <v>4712</v>
      </c>
      <c r="J31" s="20">
        <v>4712</v>
      </c>
      <c r="K31" s="20">
        <v>-3470</v>
      </c>
      <c r="L31" s="20"/>
      <c r="M31" s="20">
        <v>-5774</v>
      </c>
      <c r="N31" s="20">
        <v>-5774</v>
      </c>
      <c r="O31" s="20">
        <v>-1956</v>
      </c>
      <c r="P31" s="20">
        <v>4142</v>
      </c>
      <c r="Q31" s="20">
        <v>-942</v>
      </c>
      <c r="R31" s="20">
        <v>-942</v>
      </c>
      <c r="S31" s="20">
        <v>547</v>
      </c>
      <c r="T31" s="20">
        <v>846</v>
      </c>
      <c r="U31" s="20">
        <v>10791</v>
      </c>
      <c r="V31" s="20">
        <v>10791</v>
      </c>
      <c r="W31" s="20">
        <v>10791</v>
      </c>
      <c r="X31" s="20"/>
      <c r="Y31" s="20">
        <v>10791</v>
      </c>
      <c r="Z31" s="21"/>
      <c r="AA31" s="22"/>
    </row>
    <row r="32" spans="1:27" ht="13.5">
      <c r="A32" s="23" t="s">
        <v>57</v>
      </c>
      <c r="B32" s="17"/>
      <c r="C32" s="18">
        <v>35432731</v>
      </c>
      <c r="D32" s="18">
        <v>35432731</v>
      </c>
      <c r="E32" s="19">
        <v>29831000</v>
      </c>
      <c r="F32" s="20">
        <v>29831000</v>
      </c>
      <c r="G32" s="20">
        <v>8763282</v>
      </c>
      <c r="H32" s="20">
        <v>2989545</v>
      </c>
      <c r="I32" s="20">
        <v>1319840</v>
      </c>
      <c r="J32" s="20">
        <v>1319840</v>
      </c>
      <c r="K32" s="20">
        <v>-4183528</v>
      </c>
      <c r="L32" s="20">
        <v>-9480545</v>
      </c>
      <c r="M32" s="20">
        <v>-343637</v>
      </c>
      <c r="N32" s="20">
        <v>-343637</v>
      </c>
      <c r="O32" s="20">
        <v>7565513</v>
      </c>
      <c r="P32" s="20">
        <v>7656845</v>
      </c>
      <c r="Q32" s="20">
        <v>22101178</v>
      </c>
      <c r="R32" s="20">
        <v>22101178</v>
      </c>
      <c r="S32" s="20">
        <v>456082</v>
      </c>
      <c r="T32" s="20">
        <v>2529230</v>
      </c>
      <c r="U32" s="20">
        <v>1830606</v>
      </c>
      <c r="V32" s="20">
        <v>1830606</v>
      </c>
      <c r="W32" s="20">
        <v>1830606</v>
      </c>
      <c r="X32" s="20">
        <v>29831000</v>
      </c>
      <c r="Y32" s="20">
        <v>-28000394</v>
      </c>
      <c r="Z32" s="21">
        <v>-93.86</v>
      </c>
      <c r="AA32" s="22">
        <v>29831000</v>
      </c>
    </row>
    <row r="33" spans="1:27" ht="13.5">
      <c r="A33" s="23" t="s">
        <v>58</v>
      </c>
      <c r="B33" s="17"/>
      <c r="C33" s="18">
        <v>6319989</v>
      </c>
      <c r="D33" s="18">
        <v>6319989</v>
      </c>
      <c r="E33" s="19"/>
      <c r="F33" s="20"/>
      <c r="G33" s="20">
        <v>75395297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44247516</v>
      </c>
      <c r="D34" s="29">
        <f>SUM(D29:D33)</f>
        <v>44247516</v>
      </c>
      <c r="E34" s="30">
        <f t="shared" si="3"/>
        <v>30452000</v>
      </c>
      <c r="F34" s="31">
        <f t="shared" si="3"/>
        <v>30452000</v>
      </c>
      <c r="G34" s="31">
        <f t="shared" si="3"/>
        <v>84342395</v>
      </c>
      <c r="H34" s="31">
        <f t="shared" si="3"/>
        <v>10296221</v>
      </c>
      <c r="I34" s="31">
        <f t="shared" si="3"/>
        <v>1815098</v>
      </c>
      <c r="J34" s="31">
        <f t="shared" si="3"/>
        <v>1815098</v>
      </c>
      <c r="K34" s="31">
        <f t="shared" si="3"/>
        <v>1801684</v>
      </c>
      <c r="L34" s="31">
        <f t="shared" si="3"/>
        <v>-9480545</v>
      </c>
      <c r="M34" s="31">
        <f t="shared" si="3"/>
        <v>-349411</v>
      </c>
      <c r="N34" s="31">
        <f t="shared" si="3"/>
        <v>-349411</v>
      </c>
      <c r="O34" s="31">
        <f t="shared" si="3"/>
        <v>7563557</v>
      </c>
      <c r="P34" s="31">
        <f t="shared" si="3"/>
        <v>7660987</v>
      </c>
      <c r="Q34" s="31">
        <f t="shared" si="3"/>
        <v>22100236</v>
      </c>
      <c r="R34" s="31">
        <f t="shared" si="3"/>
        <v>22100236</v>
      </c>
      <c r="S34" s="31">
        <f t="shared" si="3"/>
        <v>456629</v>
      </c>
      <c r="T34" s="31">
        <f t="shared" si="3"/>
        <v>2530076</v>
      </c>
      <c r="U34" s="31">
        <f t="shared" si="3"/>
        <v>1841397</v>
      </c>
      <c r="V34" s="31">
        <f t="shared" si="3"/>
        <v>1841397</v>
      </c>
      <c r="W34" s="31">
        <f t="shared" si="3"/>
        <v>1841397</v>
      </c>
      <c r="X34" s="31">
        <f t="shared" si="3"/>
        <v>30452000</v>
      </c>
      <c r="Y34" s="31">
        <f t="shared" si="3"/>
        <v>-28610603</v>
      </c>
      <c r="Z34" s="32">
        <f>+IF(X34&lt;&gt;0,+(Y34/X34)*100,0)</f>
        <v>-93.95311637987652</v>
      </c>
      <c r="AA34" s="33">
        <f>SUM(AA29:AA33)</f>
        <v>30452000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4693074</v>
      </c>
      <c r="D37" s="18">
        <v>4693074</v>
      </c>
      <c r="E37" s="19">
        <v>3400000</v>
      </c>
      <c r="F37" s="20">
        <v>3400000</v>
      </c>
      <c r="G37" s="20">
        <v>3215068</v>
      </c>
      <c r="H37" s="20">
        <v>-56678</v>
      </c>
      <c r="I37" s="20">
        <v>-60069</v>
      </c>
      <c r="J37" s="20">
        <v>-60069</v>
      </c>
      <c r="K37" s="20">
        <v>-61215</v>
      </c>
      <c r="L37" s="20">
        <v>-111542</v>
      </c>
      <c r="M37" s="20">
        <v>-62252</v>
      </c>
      <c r="N37" s="20">
        <v>-62252</v>
      </c>
      <c r="O37" s="20">
        <v>-62213</v>
      </c>
      <c r="P37" s="20">
        <v>-62759</v>
      </c>
      <c r="Q37" s="20">
        <v>-64904</v>
      </c>
      <c r="R37" s="20">
        <v>-64904</v>
      </c>
      <c r="S37" s="20">
        <v>-63878</v>
      </c>
      <c r="T37" s="20">
        <v>-63628</v>
      </c>
      <c r="U37" s="20">
        <v>-118973</v>
      </c>
      <c r="V37" s="20">
        <v>-118973</v>
      </c>
      <c r="W37" s="20">
        <v>-118973</v>
      </c>
      <c r="X37" s="20">
        <v>3400000</v>
      </c>
      <c r="Y37" s="20">
        <v>-3518973</v>
      </c>
      <c r="Z37" s="21">
        <v>-103.5</v>
      </c>
      <c r="AA37" s="22">
        <v>3400000</v>
      </c>
    </row>
    <row r="38" spans="1:27" ht="13.5">
      <c r="A38" s="23" t="s">
        <v>58</v>
      </c>
      <c r="B38" s="17"/>
      <c r="C38" s="18">
        <v>17588437</v>
      </c>
      <c r="D38" s="18">
        <v>17588437</v>
      </c>
      <c r="E38" s="19">
        <v>16661000</v>
      </c>
      <c r="F38" s="20">
        <v>16660579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16660579</v>
      </c>
      <c r="Y38" s="20">
        <v>-16660579</v>
      </c>
      <c r="Z38" s="21">
        <v>-100</v>
      </c>
      <c r="AA38" s="22">
        <v>16660579</v>
      </c>
    </row>
    <row r="39" spans="1:27" ht="13.5">
      <c r="A39" s="27" t="s">
        <v>61</v>
      </c>
      <c r="B39" s="35"/>
      <c r="C39" s="29">
        <f aca="true" t="shared" si="4" ref="C39:Y39">SUM(C37:C38)</f>
        <v>22281511</v>
      </c>
      <c r="D39" s="29">
        <f>SUM(D37:D38)</f>
        <v>22281511</v>
      </c>
      <c r="E39" s="36">
        <f t="shared" si="4"/>
        <v>20061000</v>
      </c>
      <c r="F39" s="37">
        <f t="shared" si="4"/>
        <v>20060579</v>
      </c>
      <c r="G39" s="37">
        <f t="shared" si="4"/>
        <v>3215068</v>
      </c>
      <c r="H39" s="37">
        <f t="shared" si="4"/>
        <v>-56678</v>
      </c>
      <c r="I39" s="37">
        <f t="shared" si="4"/>
        <v>-60069</v>
      </c>
      <c r="J39" s="37">
        <f t="shared" si="4"/>
        <v>-60069</v>
      </c>
      <c r="K39" s="37">
        <f t="shared" si="4"/>
        <v>-61215</v>
      </c>
      <c r="L39" s="37">
        <f t="shared" si="4"/>
        <v>-111542</v>
      </c>
      <c r="M39" s="37">
        <f t="shared" si="4"/>
        <v>-62252</v>
      </c>
      <c r="N39" s="37">
        <f t="shared" si="4"/>
        <v>-62252</v>
      </c>
      <c r="O39" s="37">
        <f t="shared" si="4"/>
        <v>-62213</v>
      </c>
      <c r="P39" s="37">
        <f t="shared" si="4"/>
        <v>-62759</v>
      </c>
      <c r="Q39" s="37">
        <f t="shared" si="4"/>
        <v>-64904</v>
      </c>
      <c r="R39" s="37">
        <f t="shared" si="4"/>
        <v>-64904</v>
      </c>
      <c r="S39" s="37">
        <f t="shared" si="4"/>
        <v>-63878</v>
      </c>
      <c r="T39" s="37">
        <f t="shared" si="4"/>
        <v>-63628</v>
      </c>
      <c r="U39" s="37">
        <f t="shared" si="4"/>
        <v>-118973</v>
      </c>
      <c r="V39" s="37">
        <f t="shared" si="4"/>
        <v>-118973</v>
      </c>
      <c r="W39" s="37">
        <f t="shared" si="4"/>
        <v>-118973</v>
      </c>
      <c r="X39" s="37">
        <f t="shared" si="4"/>
        <v>20060579</v>
      </c>
      <c r="Y39" s="37">
        <f t="shared" si="4"/>
        <v>-20179552</v>
      </c>
      <c r="Z39" s="38">
        <f>+IF(X39&lt;&gt;0,+(Y39/X39)*100,0)</f>
        <v>-100.59306862478894</v>
      </c>
      <c r="AA39" s="39">
        <f>SUM(AA37:AA38)</f>
        <v>20060579</v>
      </c>
    </row>
    <row r="40" spans="1:27" ht="13.5">
      <c r="A40" s="27" t="s">
        <v>62</v>
      </c>
      <c r="B40" s="28"/>
      <c r="C40" s="29">
        <f aca="true" t="shared" si="5" ref="C40:Y40">+C34+C39</f>
        <v>66529027</v>
      </c>
      <c r="D40" s="29">
        <f>+D34+D39</f>
        <v>66529027</v>
      </c>
      <c r="E40" s="30">
        <f t="shared" si="5"/>
        <v>50513000</v>
      </c>
      <c r="F40" s="31">
        <f t="shared" si="5"/>
        <v>50512579</v>
      </c>
      <c r="G40" s="31">
        <f t="shared" si="5"/>
        <v>87557463</v>
      </c>
      <c r="H40" s="31">
        <f t="shared" si="5"/>
        <v>10239543</v>
      </c>
      <c r="I40" s="31">
        <f t="shared" si="5"/>
        <v>1755029</v>
      </c>
      <c r="J40" s="31">
        <f t="shared" si="5"/>
        <v>1755029</v>
      </c>
      <c r="K40" s="31">
        <f t="shared" si="5"/>
        <v>1740469</v>
      </c>
      <c r="L40" s="31">
        <f t="shared" si="5"/>
        <v>-9592087</v>
      </c>
      <c r="M40" s="31">
        <f t="shared" si="5"/>
        <v>-411663</v>
      </c>
      <c r="N40" s="31">
        <f t="shared" si="5"/>
        <v>-411663</v>
      </c>
      <c r="O40" s="31">
        <f t="shared" si="5"/>
        <v>7501344</v>
      </c>
      <c r="P40" s="31">
        <f t="shared" si="5"/>
        <v>7598228</v>
      </c>
      <c r="Q40" s="31">
        <f t="shared" si="5"/>
        <v>22035332</v>
      </c>
      <c r="R40" s="31">
        <f t="shared" si="5"/>
        <v>22035332</v>
      </c>
      <c r="S40" s="31">
        <f t="shared" si="5"/>
        <v>392751</v>
      </c>
      <c r="T40" s="31">
        <f t="shared" si="5"/>
        <v>2466448</v>
      </c>
      <c r="U40" s="31">
        <f t="shared" si="5"/>
        <v>1722424</v>
      </c>
      <c r="V40" s="31">
        <f t="shared" si="5"/>
        <v>1722424</v>
      </c>
      <c r="W40" s="31">
        <f t="shared" si="5"/>
        <v>1722424</v>
      </c>
      <c r="X40" s="31">
        <f t="shared" si="5"/>
        <v>50512579</v>
      </c>
      <c r="Y40" s="31">
        <f t="shared" si="5"/>
        <v>-48790155</v>
      </c>
      <c r="Z40" s="32">
        <f>+IF(X40&lt;&gt;0,+(Y40/X40)*100,0)</f>
        <v>-96.59010877270788</v>
      </c>
      <c r="AA40" s="33">
        <f>+AA34+AA39</f>
        <v>50512579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257258964</v>
      </c>
      <c r="D42" s="43">
        <f>+D25-D40</f>
        <v>257258964</v>
      </c>
      <c r="E42" s="44">
        <f t="shared" si="6"/>
        <v>330764000</v>
      </c>
      <c r="F42" s="45">
        <f t="shared" si="6"/>
        <v>330764421</v>
      </c>
      <c r="G42" s="45">
        <f t="shared" si="6"/>
        <v>305399044</v>
      </c>
      <c r="H42" s="45">
        <f t="shared" si="6"/>
        <v>-8507017</v>
      </c>
      <c r="I42" s="45">
        <f t="shared" si="6"/>
        <v>614809</v>
      </c>
      <c r="J42" s="45">
        <f t="shared" si="6"/>
        <v>614809</v>
      </c>
      <c r="K42" s="45">
        <f t="shared" si="6"/>
        <v>-3861434</v>
      </c>
      <c r="L42" s="45">
        <f t="shared" si="6"/>
        <v>7443193</v>
      </c>
      <c r="M42" s="45">
        <f t="shared" si="6"/>
        <v>-1227429</v>
      </c>
      <c r="N42" s="45">
        <f t="shared" si="6"/>
        <v>-1227429</v>
      </c>
      <c r="O42" s="45">
        <f t="shared" si="6"/>
        <v>-1604054</v>
      </c>
      <c r="P42" s="45">
        <f t="shared" si="6"/>
        <v>-8274168</v>
      </c>
      <c r="Q42" s="45">
        <f t="shared" si="6"/>
        <v>-11289160</v>
      </c>
      <c r="R42" s="45">
        <f t="shared" si="6"/>
        <v>-11289160</v>
      </c>
      <c r="S42" s="45">
        <f t="shared" si="6"/>
        <v>-1961305</v>
      </c>
      <c r="T42" s="45">
        <f t="shared" si="6"/>
        <v>-2217737</v>
      </c>
      <c r="U42" s="45">
        <f t="shared" si="6"/>
        <v>5462068</v>
      </c>
      <c r="V42" s="45">
        <f t="shared" si="6"/>
        <v>5462068</v>
      </c>
      <c r="W42" s="45">
        <f t="shared" si="6"/>
        <v>5462068</v>
      </c>
      <c r="X42" s="45">
        <f t="shared" si="6"/>
        <v>330764421</v>
      </c>
      <c r="Y42" s="45">
        <f t="shared" si="6"/>
        <v>-325302353</v>
      </c>
      <c r="Z42" s="46">
        <f>+IF(X42&lt;&gt;0,+(Y42/X42)*100,0)</f>
        <v>-98.34865310377504</v>
      </c>
      <c r="AA42" s="47">
        <f>+AA25-AA40</f>
        <v>330764421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257258964</v>
      </c>
      <c r="D45" s="18">
        <v>257258964</v>
      </c>
      <c r="E45" s="19">
        <v>330764000</v>
      </c>
      <c r="F45" s="20">
        <v>330764421</v>
      </c>
      <c r="G45" s="20">
        <v>19547272</v>
      </c>
      <c r="H45" s="20">
        <v>-8507017</v>
      </c>
      <c r="I45" s="20">
        <v>614809</v>
      </c>
      <c r="J45" s="20">
        <v>614809</v>
      </c>
      <c r="K45" s="20">
        <v>-3861493</v>
      </c>
      <c r="L45" s="20">
        <v>7443192</v>
      </c>
      <c r="M45" s="20">
        <v>-1227429</v>
      </c>
      <c r="N45" s="20">
        <v>-1227429</v>
      </c>
      <c r="O45" s="20">
        <v>-1612640</v>
      </c>
      <c r="P45" s="20">
        <v>-8274169</v>
      </c>
      <c r="Q45" s="20">
        <v>-11289162</v>
      </c>
      <c r="R45" s="20">
        <v>-11289162</v>
      </c>
      <c r="S45" s="20">
        <v>-1961305</v>
      </c>
      <c r="T45" s="20">
        <v>-2217737</v>
      </c>
      <c r="U45" s="20">
        <v>5462067</v>
      </c>
      <c r="V45" s="20">
        <v>5462067</v>
      </c>
      <c r="W45" s="20">
        <v>5462067</v>
      </c>
      <c r="X45" s="20">
        <v>330764421</v>
      </c>
      <c r="Y45" s="20">
        <v>-325302354</v>
      </c>
      <c r="Z45" s="48">
        <v>-98.35</v>
      </c>
      <c r="AA45" s="22">
        <v>330764421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285851772</v>
      </c>
      <c r="H46" s="20"/>
      <c r="I46" s="20"/>
      <c r="J46" s="20"/>
      <c r="K46" s="20">
        <v>58</v>
      </c>
      <c r="L46" s="20"/>
      <c r="M46" s="20"/>
      <c r="N46" s="20"/>
      <c r="O46" s="20">
        <v>8587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257258964</v>
      </c>
      <c r="D48" s="51">
        <f>SUM(D45:D47)</f>
        <v>257258964</v>
      </c>
      <c r="E48" s="52">
        <f t="shared" si="7"/>
        <v>330764000</v>
      </c>
      <c r="F48" s="53">
        <f t="shared" si="7"/>
        <v>330764421</v>
      </c>
      <c r="G48" s="53">
        <f t="shared" si="7"/>
        <v>305399044</v>
      </c>
      <c r="H48" s="53">
        <f t="shared" si="7"/>
        <v>-8507017</v>
      </c>
      <c r="I48" s="53">
        <f t="shared" si="7"/>
        <v>614809</v>
      </c>
      <c r="J48" s="53">
        <f t="shared" si="7"/>
        <v>614809</v>
      </c>
      <c r="K48" s="53">
        <f t="shared" si="7"/>
        <v>-3861435</v>
      </c>
      <c r="L48" s="53">
        <f t="shared" si="7"/>
        <v>7443192</v>
      </c>
      <c r="M48" s="53">
        <f t="shared" si="7"/>
        <v>-1227429</v>
      </c>
      <c r="N48" s="53">
        <f t="shared" si="7"/>
        <v>-1227429</v>
      </c>
      <c r="O48" s="53">
        <f t="shared" si="7"/>
        <v>-1604053</v>
      </c>
      <c r="P48" s="53">
        <f t="shared" si="7"/>
        <v>-8274169</v>
      </c>
      <c r="Q48" s="53">
        <f t="shared" si="7"/>
        <v>-11289162</v>
      </c>
      <c r="R48" s="53">
        <f t="shared" si="7"/>
        <v>-11289162</v>
      </c>
      <c r="S48" s="53">
        <f t="shared" si="7"/>
        <v>-1961305</v>
      </c>
      <c r="T48" s="53">
        <f t="shared" si="7"/>
        <v>-2217737</v>
      </c>
      <c r="U48" s="53">
        <f t="shared" si="7"/>
        <v>5462067</v>
      </c>
      <c r="V48" s="53">
        <f t="shared" si="7"/>
        <v>5462067</v>
      </c>
      <c r="W48" s="53">
        <f t="shared" si="7"/>
        <v>5462067</v>
      </c>
      <c r="X48" s="53">
        <f t="shared" si="7"/>
        <v>330764421</v>
      </c>
      <c r="Y48" s="53">
        <f t="shared" si="7"/>
        <v>-325302354</v>
      </c>
      <c r="Z48" s="54">
        <f>+IF(X48&lt;&gt;0,+(Y48/X48)*100,0)</f>
        <v>-98.348653406105</v>
      </c>
      <c r="AA48" s="55">
        <f>SUM(AA45:AA47)</f>
        <v>330764421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1000</v>
      </c>
      <c r="D6" s="18">
        <v>1000</v>
      </c>
      <c r="E6" s="19">
        <v>1000</v>
      </c>
      <c r="F6" s="20">
        <v>1000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1000</v>
      </c>
      <c r="Y6" s="20">
        <v>-1000</v>
      </c>
      <c r="Z6" s="21">
        <v>-100</v>
      </c>
      <c r="AA6" s="22">
        <v>1000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5690000</v>
      </c>
      <c r="D8" s="18">
        <v>5690000</v>
      </c>
      <c r="E8" s="19">
        <v>3382000</v>
      </c>
      <c r="F8" s="20">
        <v>3382000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3382000</v>
      </c>
      <c r="Y8" s="20">
        <v>-3382000</v>
      </c>
      <c r="Z8" s="21">
        <v>-100</v>
      </c>
      <c r="AA8" s="22">
        <v>3382000</v>
      </c>
    </row>
    <row r="9" spans="1:27" ht="13.5">
      <c r="A9" s="23" t="s">
        <v>36</v>
      </c>
      <c r="B9" s="17"/>
      <c r="C9" s="18">
        <v>1000000</v>
      </c>
      <c r="D9" s="18">
        <v>1000000</v>
      </c>
      <c r="E9" s="19">
        <v>4000000</v>
      </c>
      <c r="F9" s="20">
        <v>4000000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4000000</v>
      </c>
      <c r="Y9" s="20">
        <v>-4000000</v>
      </c>
      <c r="Z9" s="21">
        <v>-100</v>
      </c>
      <c r="AA9" s="22">
        <v>4000000</v>
      </c>
    </row>
    <row r="10" spans="1:27" ht="13.5">
      <c r="A10" s="23" t="s">
        <v>37</v>
      </c>
      <c r="B10" s="17"/>
      <c r="C10" s="18">
        <v>15000</v>
      </c>
      <c r="D10" s="18">
        <v>15000</v>
      </c>
      <c r="E10" s="19">
        <v>25000</v>
      </c>
      <c r="F10" s="20">
        <v>25000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25000</v>
      </c>
      <c r="Y10" s="24">
        <v>-25000</v>
      </c>
      <c r="Z10" s="25">
        <v>-100</v>
      </c>
      <c r="AA10" s="26">
        <v>25000</v>
      </c>
    </row>
    <row r="11" spans="1:27" ht="13.5">
      <c r="A11" s="23" t="s">
        <v>38</v>
      </c>
      <c r="B11" s="17"/>
      <c r="C11" s="18">
        <v>500000</v>
      </c>
      <c r="D11" s="18">
        <v>500000</v>
      </c>
      <c r="E11" s="19">
        <v>331000</v>
      </c>
      <c r="F11" s="20">
        <v>331000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331000</v>
      </c>
      <c r="Y11" s="20">
        <v>-331000</v>
      </c>
      <c r="Z11" s="21">
        <v>-100</v>
      </c>
      <c r="AA11" s="22">
        <v>331000</v>
      </c>
    </row>
    <row r="12" spans="1:27" ht="13.5">
      <c r="A12" s="27" t="s">
        <v>39</v>
      </c>
      <c r="B12" s="28"/>
      <c r="C12" s="29">
        <f aca="true" t="shared" si="0" ref="C12:Y12">SUM(C6:C11)</f>
        <v>7206000</v>
      </c>
      <c r="D12" s="29">
        <f>SUM(D6:D11)</f>
        <v>7206000</v>
      </c>
      <c r="E12" s="30">
        <f t="shared" si="0"/>
        <v>7739000</v>
      </c>
      <c r="F12" s="31">
        <f t="shared" si="0"/>
        <v>7739000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7739000</v>
      </c>
      <c r="Y12" s="31">
        <f t="shared" si="0"/>
        <v>-7739000</v>
      </c>
      <c r="Z12" s="32">
        <f>+IF(X12&lt;&gt;0,+(Y12/X12)*100,0)</f>
        <v>-100</v>
      </c>
      <c r="AA12" s="33">
        <f>SUM(AA6:AA11)</f>
        <v>7739000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38000</v>
      </c>
      <c r="D15" s="18">
        <v>38000</v>
      </c>
      <c r="E15" s="19">
        <v>66000</v>
      </c>
      <c r="F15" s="20">
        <v>66000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66000</v>
      </c>
      <c r="Y15" s="20">
        <v>-66000</v>
      </c>
      <c r="Z15" s="21">
        <v>-100</v>
      </c>
      <c r="AA15" s="22">
        <v>66000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276215000</v>
      </c>
      <c r="D19" s="18">
        <v>276215000</v>
      </c>
      <c r="E19" s="19">
        <v>276215000</v>
      </c>
      <c r="F19" s="20">
        <v>276215000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276215000</v>
      </c>
      <c r="Y19" s="20">
        <v>-276215000</v>
      </c>
      <c r="Z19" s="21">
        <v>-100</v>
      </c>
      <c r="AA19" s="22">
        <v>276215000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33000</v>
      </c>
      <c r="F22" s="20">
        <v>33000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33000</v>
      </c>
      <c r="Y22" s="20">
        <v>-33000</v>
      </c>
      <c r="Z22" s="21">
        <v>-100</v>
      </c>
      <c r="AA22" s="22">
        <v>33000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276253000</v>
      </c>
      <c r="D24" s="29">
        <f>SUM(D15:D23)</f>
        <v>276253000</v>
      </c>
      <c r="E24" s="36">
        <f t="shared" si="1"/>
        <v>276314000</v>
      </c>
      <c r="F24" s="37">
        <f t="shared" si="1"/>
        <v>276314000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276314000</v>
      </c>
      <c r="Y24" s="37">
        <f t="shared" si="1"/>
        <v>-276314000</v>
      </c>
      <c r="Z24" s="38">
        <f>+IF(X24&lt;&gt;0,+(Y24/X24)*100,0)</f>
        <v>-100</v>
      </c>
      <c r="AA24" s="39">
        <f>SUM(AA15:AA23)</f>
        <v>276314000</v>
      </c>
    </row>
    <row r="25" spans="1:27" ht="13.5">
      <c r="A25" s="27" t="s">
        <v>51</v>
      </c>
      <c r="B25" s="28"/>
      <c r="C25" s="29">
        <f aca="true" t="shared" si="2" ref="C25:Y25">+C12+C24</f>
        <v>283459000</v>
      </c>
      <c r="D25" s="29">
        <f>+D12+D24</f>
        <v>283459000</v>
      </c>
      <c r="E25" s="30">
        <f t="shared" si="2"/>
        <v>284053000</v>
      </c>
      <c r="F25" s="31">
        <f t="shared" si="2"/>
        <v>284053000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284053000</v>
      </c>
      <c r="Y25" s="31">
        <f t="shared" si="2"/>
        <v>-284053000</v>
      </c>
      <c r="Z25" s="32">
        <f>+IF(X25&lt;&gt;0,+(Y25/X25)*100,0)</f>
        <v>-100</v>
      </c>
      <c r="AA25" s="33">
        <f>+AA12+AA24</f>
        <v>284053000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520000</v>
      </c>
      <c r="D30" s="18">
        <v>520000</v>
      </c>
      <c r="E30" s="19">
        <v>415000</v>
      </c>
      <c r="F30" s="20">
        <v>415000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415000</v>
      </c>
      <c r="Y30" s="20">
        <v>-415000</v>
      </c>
      <c r="Z30" s="21">
        <v>-100</v>
      </c>
      <c r="AA30" s="22">
        <v>415000</v>
      </c>
    </row>
    <row r="31" spans="1:27" ht="13.5">
      <c r="A31" s="23" t="s">
        <v>56</v>
      </c>
      <c r="B31" s="17"/>
      <c r="C31" s="18">
        <v>550000</v>
      </c>
      <c r="D31" s="18">
        <v>550000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6201000</v>
      </c>
      <c r="D32" s="18">
        <v>6201000</v>
      </c>
      <c r="E32" s="19">
        <v>11000000</v>
      </c>
      <c r="F32" s="20">
        <v>11000000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11000000</v>
      </c>
      <c r="Y32" s="20">
        <v>-11000000</v>
      </c>
      <c r="Z32" s="21">
        <v>-100</v>
      </c>
      <c r="AA32" s="22">
        <v>11000000</v>
      </c>
    </row>
    <row r="33" spans="1:27" ht="13.5">
      <c r="A33" s="23" t="s">
        <v>58</v>
      </c>
      <c r="B33" s="17"/>
      <c r="C33" s="18">
        <v>420000</v>
      </c>
      <c r="D33" s="18">
        <v>420000</v>
      </c>
      <c r="E33" s="19">
        <v>3420000</v>
      </c>
      <c r="F33" s="20">
        <v>3420000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3420000</v>
      </c>
      <c r="Y33" s="20">
        <v>-3420000</v>
      </c>
      <c r="Z33" s="21">
        <v>-100</v>
      </c>
      <c r="AA33" s="22">
        <v>3420000</v>
      </c>
    </row>
    <row r="34" spans="1:27" ht="13.5">
      <c r="A34" s="27" t="s">
        <v>59</v>
      </c>
      <c r="B34" s="28"/>
      <c r="C34" s="29">
        <f aca="true" t="shared" si="3" ref="C34:Y34">SUM(C29:C33)</f>
        <v>7691000</v>
      </c>
      <c r="D34" s="29">
        <f>SUM(D29:D33)</f>
        <v>7691000</v>
      </c>
      <c r="E34" s="30">
        <f t="shared" si="3"/>
        <v>14835000</v>
      </c>
      <c r="F34" s="31">
        <f t="shared" si="3"/>
        <v>14835000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14835000</v>
      </c>
      <c r="Y34" s="31">
        <f t="shared" si="3"/>
        <v>-14835000</v>
      </c>
      <c r="Z34" s="32">
        <f>+IF(X34&lt;&gt;0,+(Y34/X34)*100,0)</f>
        <v>-100</v>
      </c>
      <c r="AA34" s="33">
        <f>SUM(AA29:AA33)</f>
        <v>14835000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1561000</v>
      </c>
      <c r="D37" s="18">
        <v>1561000</v>
      </c>
      <c r="E37" s="19">
        <v>1420000</v>
      </c>
      <c r="F37" s="20">
        <v>1420000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1420000</v>
      </c>
      <c r="Y37" s="20">
        <v>-1420000</v>
      </c>
      <c r="Z37" s="21">
        <v>-100</v>
      </c>
      <c r="AA37" s="22">
        <v>1420000</v>
      </c>
    </row>
    <row r="38" spans="1:27" ht="13.5">
      <c r="A38" s="23" t="s">
        <v>58</v>
      </c>
      <c r="B38" s="17"/>
      <c r="C38" s="18">
        <v>22602000</v>
      </c>
      <c r="D38" s="18">
        <v>22602000</v>
      </c>
      <c r="E38" s="19">
        <v>14275000</v>
      </c>
      <c r="F38" s="20">
        <v>14275000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14275000</v>
      </c>
      <c r="Y38" s="20">
        <v>-14275000</v>
      </c>
      <c r="Z38" s="21">
        <v>-100</v>
      </c>
      <c r="AA38" s="22">
        <v>14275000</v>
      </c>
    </row>
    <row r="39" spans="1:27" ht="13.5">
      <c r="A39" s="27" t="s">
        <v>61</v>
      </c>
      <c r="B39" s="35"/>
      <c r="C39" s="29">
        <f aca="true" t="shared" si="4" ref="C39:Y39">SUM(C37:C38)</f>
        <v>24163000</v>
      </c>
      <c r="D39" s="29">
        <f>SUM(D37:D38)</f>
        <v>24163000</v>
      </c>
      <c r="E39" s="36">
        <f t="shared" si="4"/>
        <v>15695000</v>
      </c>
      <c r="F39" s="37">
        <f t="shared" si="4"/>
        <v>15695000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15695000</v>
      </c>
      <c r="Y39" s="37">
        <f t="shared" si="4"/>
        <v>-15695000</v>
      </c>
      <c r="Z39" s="38">
        <f>+IF(X39&lt;&gt;0,+(Y39/X39)*100,0)</f>
        <v>-100</v>
      </c>
      <c r="AA39" s="39">
        <f>SUM(AA37:AA38)</f>
        <v>15695000</v>
      </c>
    </row>
    <row r="40" spans="1:27" ht="13.5">
      <c r="A40" s="27" t="s">
        <v>62</v>
      </c>
      <c r="B40" s="28"/>
      <c r="C40" s="29">
        <f aca="true" t="shared" si="5" ref="C40:Y40">+C34+C39</f>
        <v>31854000</v>
      </c>
      <c r="D40" s="29">
        <f>+D34+D39</f>
        <v>31854000</v>
      </c>
      <c r="E40" s="30">
        <f t="shared" si="5"/>
        <v>30530000</v>
      </c>
      <c r="F40" s="31">
        <f t="shared" si="5"/>
        <v>30530000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30530000</v>
      </c>
      <c r="Y40" s="31">
        <f t="shared" si="5"/>
        <v>-30530000</v>
      </c>
      <c r="Z40" s="32">
        <f>+IF(X40&lt;&gt;0,+(Y40/X40)*100,0)</f>
        <v>-100</v>
      </c>
      <c r="AA40" s="33">
        <f>+AA34+AA39</f>
        <v>30530000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251605000</v>
      </c>
      <c r="D42" s="43">
        <f>+D25-D40</f>
        <v>251605000</v>
      </c>
      <c r="E42" s="44">
        <f t="shared" si="6"/>
        <v>253523000</v>
      </c>
      <c r="F42" s="45">
        <f t="shared" si="6"/>
        <v>253523000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253523000</v>
      </c>
      <c r="Y42" s="45">
        <f t="shared" si="6"/>
        <v>-253523000</v>
      </c>
      <c r="Z42" s="46">
        <f>+IF(X42&lt;&gt;0,+(Y42/X42)*100,0)</f>
        <v>-100</v>
      </c>
      <c r="AA42" s="47">
        <f>+AA25-AA40</f>
        <v>253523000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251605000</v>
      </c>
      <c r="D45" s="18">
        <v>251605000</v>
      </c>
      <c r="E45" s="19">
        <v>253523000</v>
      </c>
      <c r="F45" s="20">
        <v>253523000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253523000</v>
      </c>
      <c r="Y45" s="20">
        <v>-253523000</v>
      </c>
      <c r="Z45" s="48">
        <v>-100</v>
      </c>
      <c r="AA45" s="22">
        <v>253523000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251605000</v>
      </c>
      <c r="D48" s="51">
        <f>SUM(D45:D47)</f>
        <v>251605000</v>
      </c>
      <c r="E48" s="52">
        <f t="shared" si="7"/>
        <v>253523000</v>
      </c>
      <c r="F48" s="53">
        <f t="shared" si="7"/>
        <v>253523000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253523000</v>
      </c>
      <c r="Y48" s="53">
        <f t="shared" si="7"/>
        <v>-253523000</v>
      </c>
      <c r="Z48" s="54">
        <f>+IF(X48&lt;&gt;0,+(Y48/X48)*100,0)</f>
        <v>-100</v>
      </c>
      <c r="AA48" s="55">
        <f>SUM(AA45:AA47)</f>
        <v>253523000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>
        <v>12935279</v>
      </c>
      <c r="J6" s="20">
        <v>12935279</v>
      </c>
      <c r="K6" s="20"/>
      <c r="L6" s="20">
        <v>9424286</v>
      </c>
      <c r="M6" s="20"/>
      <c r="N6" s="20"/>
      <c r="O6" s="20">
        <v>5603542</v>
      </c>
      <c r="P6" s="20"/>
      <c r="Q6" s="20"/>
      <c r="R6" s="20"/>
      <c r="S6" s="20">
        <v>18686858</v>
      </c>
      <c r="T6" s="20"/>
      <c r="U6" s="20">
        <v>18330972</v>
      </c>
      <c r="V6" s="20">
        <v>18330972</v>
      </c>
      <c r="W6" s="20">
        <v>18330972</v>
      </c>
      <c r="X6" s="20"/>
      <c r="Y6" s="20">
        <v>18330972</v>
      </c>
      <c r="Z6" s="21"/>
      <c r="AA6" s="22"/>
    </row>
    <row r="7" spans="1:27" ht="13.5">
      <c r="A7" s="23" t="s">
        <v>34</v>
      </c>
      <c r="B7" s="17"/>
      <c r="C7" s="18">
        <v>320606825</v>
      </c>
      <c r="D7" s="18">
        <v>320606825</v>
      </c>
      <c r="E7" s="19">
        <v>262935838</v>
      </c>
      <c r="F7" s="20">
        <v>262935838</v>
      </c>
      <c r="G7" s="20">
        <v>291291355</v>
      </c>
      <c r="H7" s="20">
        <v>276291355</v>
      </c>
      <c r="I7" s="20">
        <v>281291355</v>
      </c>
      <c r="J7" s="20">
        <v>281291355</v>
      </c>
      <c r="K7" s="20">
        <v>286341395</v>
      </c>
      <c r="L7" s="20">
        <v>321341395</v>
      </c>
      <c r="M7" s="20">
        <v>321341395</v>
      </c>
      <c r="N7" s="20">
        <v>321341395</v>
      </c>
      <c r="O7" s="20">
        <v>321383342</v>
      </c>
      <c r="P7" s="20">
        <v>306383342</v>
      </c>
      <c r="Q7" s="20">
        <v>336383342</v>
      </c>
      <c r="R7" s="20">
        <v>336383342</v>
      </c>
      <c r="S7" s="20">
        <v>336383342</v>
      </c>
      <c r="T7" s="20">
        <v>336383342</v>
      </c>
      <c r="U7" s="20">
        <v>257883372</v>
      </c>
      <c r="V7" s="20">
        <v>257883372</v>
      </c>
      <c r="W7" s="20">
        <v>257883372</v>
      </c>
      <c r="X7" s="20">
        <v>262935838</v>
      </c>
      <c r="Y7" s="20">
        <v>-5052466</v>
      </c>
      <c r="Z7" s="21">
        <v>-1.92</v>
      </c>
      <c r="AA7" s="22">
        <v>262935838</v>
      </c>
    </row>
    <row r="8" spans="1:27" ht="13.5">
      <c r="A8" s="23" t="s">
        <v>35</v>
      </c>
      <c r="B8" s="17"/>
      <c r="C8" s="18">
        <v>260972410</v>
      </c>
      <c r="D8" s="18">
        <v>260972410</v>
      </c>
      <c r="E8" s="19">
        <v>226536540</v>
      </c>
      <c r="F8" s="20">
        <v>226536540</v>
      </c>
      <c r="G8" s="20">
        <v>610940263</v>
      </c>
      <c r="H8" s="20">
        <v>467903414</v>
      </c>
      <c r="I8" s="20">
        <v>480548860</v>
      </c>
      <c r="J8" s="20">
        <v>480548860</v>
      </c>
      <c r="K8" s="20">
        <v>490930441</v>
      </c>
      <c r="L8" s="20">
        <v>445838751</v>
      </c>
      <c r="M8" s="20">
        <v>462129731</v>
      </c>
      <c r="N8" s="20">
        <v>462129731</v>
      </c>
      <c r="O8" s="20">
        <v>492136684</v>
      </c>
      <c r="P8" s="20">
        <v>507360301</v>
      </c>
      <c r="Q8" s="20">
        <v>495154139</v>
      </c>
      <c r="R8" s="20">
        <v>495154139</v>
      </c>
      <c r="S8" s="20">
        <v>518158999</v>
      </c>
      <c r="T8" s="20">
        <v>509328756</v>
      </c>
      <c r="U8" s="20">
        <v>511943229</v>
      </c>
      <c r="V8" s="20">
        <v>511943229</v>
      </c>
      <c r="W8" s="20">
        <v>511943229</v>
      </c>
      <c r="X8" s="20">
        <v>226536540</v>
      </c>
      <c r="Y8" s="20">
        <v>285406689</v>
      </c>
      <c r="Z8" s="21">
        <v>125.99</v>
      </c>
      <c r="AA8" s="22">
        <v>226536540</v>
      </c>
    </row>
    <row r="9" spans="1:27" ht="13.5">
      <c r="A9" s="23" t="s">
        <v>36</v>
      </c>
      <c r="B9" s="17"/>
      <c r="C9" s="18">
        <v>315559851</v>
      </c>
      <c r="D9" s="18">
        <v>315559851</v>
      </c>
      <c r="E9" s="19">
        <v>240670028</v>
      </c>
      <c r="F9" s="20">
        <v>240670028</v>
      </c>
      <c r="G9" s="20">
        <v>101950828</v>
      </c>
      <c r="H9" s="20">
        <v>125406208</v>
      </c>
      <c r="I9" s="20">
        <v>53702610</v>
      </c>
      <c r="J9" s="20">
        <v>53702610</v>
      </c>
      <c r="K9" s="20">
        <v>57447203</v>
      </c>
      <c r="L9" s="20">
        <v>40054734</v>
      </c>
      <c r="M9" s="20">
        <v>31789768</v>
      </c>
      <c r="N9" s="20">
        <v>31789768</v>
      </c>
      <c r="O9" s="20">
        <v>31717646</v>
      </c>
      <c r="P9" s="20">
        <v>34571720</v>
      </c>
      <c r="Q9" s="20">
        <v>33918687</v>
      </c>
      <c r="R9" s="20">
        <v>33918687</v>
      </c>
      <c r="S9" s="20">
        <v>33316144</v>
      </c>
      <c r="T9" s="20">
        <v>32722186</v>
      </c>
      <c r="U9" s="20">
        <v>29946749</v>
      </c>
      <c r="V9" s="20">
        <v>29946749</v>
      </c>
      <c r="W9" s="20">
        <v>29946749</v>
      </c>
      <c r="X9" s="20">
        <v>240670028</v>
      </c>
      <c r="Y9" s="20">
        <v>-210723279</v>
      </c>
      <c r="Z9" s="21">
        <v>-87.56</v>
      </c>
      <c r="AA9" s="22">
        <v>240670028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23407105</v>
      </c>
      <c r="D11" s="18">
        <v>23407105</v>
      </c>
      <c r="E11" s="19">
        <v>21663737</v>
      </c>
      <c r="F11" s="20">
        <v>21663737</v>
      </c>
      <c r="G11" s="20">
        <v>22447099</v>
      </c>
      <c r="H11" s="20">
        <v>21041669</v>
      </c>
      <c r="I11" s="20">
        <v>21634607</v>
      </c>
      <c r="J11" s="20">
        <v>21634607</v>
      </c>
      <c r="K11" s="20">
        <v>23437474</v>
      </c>
      <c r="L11" s="20">
        <v>22944771</v>
      </c>
      <c r="M11" s="20">
        <v>25673966</v>
      </c>
      <c r="N11" s="20">
        <v>25673966</v>
      </c>
      <c r="O11" s="20">
        <v>24711621</v>
      </c>
      <c r="P11" s="20">
        <v>24163001</v>
      </c>
      <c r="Q11" s="20">
        <v>24508066</v>
      </c>
      <c r="R11" s="20">
        <v>24508066</v>
      </c>
      <c r="S11" s="20">
        <v>25323895</v>
      </c>
      <c r="T11" s="20">
        <v>25850199</v>
      </c>
      <c r="U11" s="20">
        <v>25470807</v>
      </c>
      <c r="V11" s="20">
        <v>25470807</v>
      </c>
      <c r="W11" s="20">
        <v>25470807</v>
      </c>
      <c r="X11" s="20">
        <v>21663737</v>
      </c>
      <c r="Y11" s="20">
        <v>3807070</v>
      </c>
      <c r="Z11" s="21">
        <v>17.57</v>
      </c>
      <c r="AA11" s="22">
        <v>21663737</v>
      </c>
    </row>
    <row r="12" spans="1:27" ht="13.5">
      <c r="A12" s="27" t="s">
        <v>39</v>
      </c>
      <c r="B12" s="28"/>
      <c r="C12" s="29">
        <f aca="true" t="shared" si="0" ref="C12:Y12">SUM(C6:C11)</f>
        <v>920546191</v>
      </c>
      <c r="D12" s="29">
        <f>SUM(D6:D11)</f>
        <v>920546191</v>
      </c>
      <c r="E12" s="30">
        <f t="shared" si="0"/>
        <v>751806143</v>
      </c>
      <c r="F12" s="31">
        <f t="shared" si="0"/>
        <v>751806143</v>
      </c>
      <c r="G12" s="31">
        <f t="shared" si="0"/>
        <v>1026629545</v>
      </c>
      <c r="H12" s="31">
        <f t="shared" si="0"/>
        <v>890642646</v>
      </c>
      <c r="I12" s="31">
        <f t="shared" si="0"/>
        <v>850112711</v>
      </c>
      <c r="J12" s="31">
        <f t="shared" si="0"/>
        <v>850112711</v>
      </c>
      <c r="K12" s="31">
        <f t="shared" si="0"/>
        <v>858156513</v>
      </c>
      <c r="L12" s="31">
        <f t="shared" si="0"/>
        <v>839603937</v>
      </c>
      <c r="M12" s="31">
        <f t="shared" si="0"/>
        <v>840934860</v>
      </c>
      <c r="N12" s="31">
        <f t="shared" si="0"/>
        <v>840934860</v>
      </c>
      <c r="O12" s="31">
        <f t="shared" si="0"/>
        <v>875552835</v>
      </c>
      <c r="P12" s="31">
        <f t="shared" si="0"/>
        <v>872478364</v>
      </c>
      <c r="Q12" s="31">
        <f t="shared" si="0"/>
        <v>889964234</v>
      </c>
      <c r="R12" s="31">
        <f t="shared" si="0"/>
        <v>889964234</v>
      </c>
      <c r="S12" s="31">
        <f t="shared" si="0"/>
        <v>931869238</v>
      </c>
      <c r="T12" s="31">
        <f t="shared" si="0"/>
        <v>904284483</v>
      </c>
      <c r="U12" s="31">
        <f t="shared" si="0"/>
        <v>843575129</v>
      </c>
      <c r="V12" s="31">
        <f t="shared" si="0"/>
        <v>843575129</v>
      </c>
      <c r="W12" s="31">
        <f t="shared" si="0"/>
        <v>843575129</v>
      </c>
      <c r="X12" s="31">
        <f t="shared" si="0"/>
        <v>751806143</v>
      </c>
      <c r="Y12" s="31">
        <f t="shared" si="0"/>
        <v>91768986</v>
      </c>
      <c r="Z12" s="32">
        <f>+IF(X12&lt;&gt;0,+(Y12/X12)*100,0)</f>
        <v>12.206469294571859</v>
      </c>
      <c r="AA12" s="33">
        <f>SUM(AA6:AA11)</f>
        <v>751806143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836224</v>
      </c>
      <c r="D15" s="18">
        <v>836224</v>
      </c>
      <c r="E15" s="19">
        <v>4628480</v>
      </c>
      <c r="F15" s="20">
        <v>4628480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4628480</v>
      </c>
      <c r="Y15" s="20">
        <v>-4628480</v>
      </c>
      <c r="Z15" s="21">
        <v>-100</v>
      </c>
      <c r="AA15" s="22">
        <v>4628480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201755728</v>
      </c>
      <c r="D17" s="18">
        <v>201755728</v>
      </c>
      <c r="E17" s="19">
        <v>189999792</v>
      </c>
      <c r="F17" s="20">
        <v>189999792</v>
      </c>
      <c r="G17" s="20">
        <v>203084546</v>
      </c>
      <c r="H17" s="20">
        <v>202854033</v>
      </c>
      <c r="I17" s="20">
        <v>202854033</v>
      </c>
      <c r="J17" s="20">
        <v>202854033</v>
      </c>
      <c r="K17" s="20">
        <v>202854033</v>
      </c>
      <c r="L17" s="20">
        <v>202854033</v>
      </c>
      <c r="M17" s="20">
        <v>202854033</v>
      </c>
      <c r="N17" s="20">
        <v>202854033</v>
      </c>
      <c r="O17" s="20">
        <v>202854033</v>
      </c>
      <c r="P17" s="20">
        <v>202854033</v>
      </c>
      <c r="Q17" s="20">
        <v>202854033</v>
      </c>
      <c r="R17" s="20">
        <v>202854033</v>
      </c>
      <c r="S17" s="20">
        <v>202854033</v>
      </c>
      <c r="T17" s="20">
        <v>202854033</v>
      </c>
      <c r="U17" s="20">
        <v>202854033</v>
      </c>
      <c r="V17" s="20">
        <v>202854033</v>
      </c>
      <c r="W17" s="20">
        <v>202854033</v>
      </c>
      <c r="X17" s="20">
        <v>189999792</v>
      </c>
      <c r="Y17" s="20">
        <v>12854241</v>
      </c>
      <c r="Z17" s="21">
        <v>6.77</v>
      </c>
      <c r="AA17" s="22">
        <v>189999792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1281007358</v>
      </c>
      <c r="D19" s="18">
        <v>1281007358</v>
      </c>
      <c r="E19" s="19">
        <v>1377414655</v>
      </c>
      <c r="F19" s="20">
        <v>1377414655</v>
      </c>
      <c r="G19" s="20">
        <v>1337948715</v>
      </c>
      <c r="H19" s="20">
        <v>1312693076</v>
      </c>
      <c r="I19" s="20">
        <v>1326122501</v>
      </c>
      <c r="J19" s="20">
        <v>1326122501</v>
      </c>
      <c r="K19" s="20">
        <v>1360162228</v>
      </c>
      <c r="L19" s="20">
        <v>1365057373</v>
      </c>
      <c r="M19" s="20">
        <v>1388228230</v>
      </c>
      <c r="N19" s="20">
        <v>1388228230</v>
      </c>
      <c r="O19" s="20">
        <v>1392413624</v>
      </c>
      <c r="P19" s="20">
        <v>1405479951</v>
      </c>
      <c r="Q19" s="20">
        <v>1415466451</v>
      </c>
      <c r="R19" s="20">
        <v>1415466451</v>
      </c>
      <c r="S19" s="20">
        <v>1425076412</v>
      </c>
      <c r="T19" s="20">
        <v>1440010449</v>
      </c>
      <c r="U19" s="20">
        <v>1486219808</v>
      </c>
      <c r="V19" s="20">
        <v>1486219808</v>
      </c>
      <c r="W19" s="20">
        <v>1486219808</v>
      </c>
      <c r="X19" s="20">
        <v>1377414655</v>
      </c>
      <c r="Y19" s="20">
        <v>108805153</v>
      </c>
      <c r="Z19" s="21">
        <v>7.9</v>
      </c>
      <c r="AA19" s="22">
        <v>1377414655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1098304</v>
      </c>
      <c r="D22" s="18">
        <v>1098304</v>
      </c>
      <c r="E22" s="19">
        <v>2874119</v>
      </c>
      <c r="F22" s="20">
        <v>2874119</v>
      </c>
      <c r="G22" s="20">
        <v>1098305</v>
      </c>
      <c r="H22" s="20">
        <v>1098305</v>
      </c>
      <c r="I22" s="20">
        <v>1098305</v>
      </c>
      <c r="J22" s="20">
        <v>1098305</v>
      </c>
      <c r="K22" s="20">
        <v>1098305</v>
      </c>
      <c r="L22" s="20">
        <v>1098305</v>
      </c>
      <c r="M22" s="20">
        <v>1098305</v>
      </c>
      <c r="N22" s="20">
        <v>1098305</v>
      </c>
      <c r="O22" s="20">
        <v>1098305</v>
      </c>
      <c r="P22" s="20">
        <v>1098305</v>
      </c>
      <c r="Q22" s="20">
        <v>1098305</v>
      </c>
      <c r="R22" s="20">
        <v>1098305</v>
      </c>
      <c r="S22" s="20">
        <v>1098305</v>
      </c>
      <c r="T22" s="20">
        <v>1098305</v>
      </c>
      <c r="U22" s="20">
        <v>1098305</v>
      </c>
      <c r="V22" s="20">
        <v>1098305</v>
      </c>
      <c r="W22" s="20">
        <v>1098305</v>
      </c>
      <c r="X22" s="20">
        <v>2874119</v>
      </c>
      <c r="Y22" s="20">
        <v>-1775814</v>
      </c>
      <c r="Z22" s="21">
        <v>-61.79</v>
      </c>
      <c r="AA22" s="22">
        <v>2874119</v>
      </c>
    </row>
    <row r="23" spans="1:27" ht="13.5">
      <c r="A23" s="23" t="s">
        <v>49</v>
      </c>
      <c r="B23" s="17"/>
      <c r="C23" s="18">
        <v>6801943</v>
      </c>
      <c r="D23" s="18">
        <v>6801943</v>
      </c>
      <c r="E23" s="19">
        <v>6801943</v>
      </c>
      <c r="F23" s="20">
        <v>6801943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6801943</v>
      </c>
      <c r="Y23" s="24">
        <v>-6801943</v>
      </c>
      <c r="Z23" s="25">
        <v>-100</v>
      </c>
      <c r="AA23" s="26">
        <v>6801943</v>
      </c>
    </row>
    <row r="24" spans="1:27" ht="13.5">
      <c r="A24" s="27" t="s">
        <v>50</v>
      </c>
      <c r="B24" s="35"/>
      <c r="C24" s="29">
        <f aca="true" t="shared" si="1" ref="C24:Y24">SUM(C15:C23)</f>
        <v>1491499557</v>
      </c>
      <c r="D24" s="29">
        <f>SUM(D15:D23)</f>
        <v>1491499557</v>
      </c>
      <c r="E24" s="36">
        <f t="shared" si="1"/>
        <v>1581718989</v>
      </c>
      <c r="F24" s="37">
        <f t="shared" si="1"/>
        <v>1581718989</v>
      </c>
      <c r="G24" s="37">
        <f t="shared" si="1"/>
        <v>1542131566</v>
      </c>
      <c r="H24" s="37">
        <f t="shared" si="1"/>
        <v>1516645414</v>
      </c>
      <c r="I24" s="37">
        <f t="shared" si="1"/>
        <v>1530074839</v>
      </c>
      <c r="J24" s="37">
        <f t="shared" si="1"/>
        <v>1530074839</v>
      </c>
      <c r="K24" s="37">
        <f t="shared" si="1"/>
        <v>1564114566</v>
      </c>
      <c r="L24" s="37">
        <f t="shared" si="1"/>
        <v>1569009711</v>
      </c>
      <c r="M24" s="37">
        <f t="shared" si="1"/>
        <v>1592180568</v>
      </c>
      <c r="N24" s="37">
        <f t="shared" si="1"/>
        <v>1592180568</v>
      </c>
      <c r="O24" s="37">
        <f t="shared" si="1"/>
        <v>1596365962</v>
      </c>
      <c r="P24" s="37">
        <f t="shared" si="1"/>
        <v>1609432289</v>
      </c>
      <c r="Q24" s="37">
        <f t="shared" si="1"/>
        <v>1619418789</v>
      </c>
      <c r="R24" s="37">
        <f t="shared" si="1"/>
        <v>1619418789</v>
      </c>
      <c r="S24" s="37">
        <f t="shared" si="1"/>
        <v>1629028750</v>
      </c>
      <c r="T24" s="37">
        <f t="shared" si="1"/>
        <v>1643962787</v>
      </c>
      <c r="U24" s="37">
        <f t="shared" si="1"/>
        <v>1690172146</v>
      </c>
      <c r="V24" s="37">
        <f t="shared" si="1"/>
        <v>1690172146</v>
      </c>
      <c r="W24" s="37">
        <f t="shared" si="1"/>
        <v>1690172146</v>
      </c>
      <c r="X24" s="37">
        <f t="shared" si="1"/>
        <v>1581718989</v>
      </c>
      <c r="Y24" s="37">
        <f t="shared" si="1"/>
        <v>108453157</v>
      </c>
      <c r="Z24" s="38">
        <f>+IF(X24&lt;&gt;0,+(Y24/X24)*100,0)</f>
        <v>6.856664031615796</v>
      </c>
      <c r="AA24" s="39">
        <f>SUM(AA15:AA23)</f>
        <v>1581718989</v>
      </c>
    </row>
    <row r="25" spans="1:27" ht="13.5">
      <c r="A25" s="27" t="s">
        <v>51</v>
      </c>
      <c r="B25" s="28"/>
      <c r="C25" s="29">
        <f aca="true" t="shared" si="2" ref="C25:Y25">+C12+C24</f>
        <v>2412045748</v>
      </c>
      <c r="D25" s="29">
        <f>+D12+D24</f>
        <v>2412045748</v>
      </c>
      <c r="E25" s="30">
        <f t="shared" si="2"/>
        <v>2333525132</v>
      </c>
      <c r="F25" s="31">
        <f t="shared" si="2"/>
        <v>2333525132</v>
      </c>
      <c r="G25" s="31">
        <f t="shared" si="2"/>
        <v>2568761111</v>
      </c>
      <c r="H25" s="31">
        <f t="shared" si="2"/>
        <v>2407288060</v>
      </c>
      <c r="I25" s="31">
        <f t="shared" si="2"/>
        <v>2380187550</v>
      </c>
      <c r="J25" s="31">
        <f t="shared" si="2"/>
        <v>2380187550</v>
      </c>
      <c r="K25" s="31">
        <f t="shared" si="2"/>
        <v>2422271079</v>
      </c>
      <c r="L25" s="31">
        <f t="shared" si="2"/>
        <v>2408613648</v>
      </c>
      <c r="M25" s="31">
        <f t="shared" si="2"/>
        <v>2433115428</v>
      </c>
      <c r="N25" s="31">
        <f t="shared" si="2"/>
        <v>2433115428</v>
      </c>
      <c r="O25" s="31">
        <f t="shared" si="2"/>
        <v>2471918797</v>
      </c>
      <c r="P25" s="31">
        <f t="shared" si="2"/>
        <v>2481910653</v>
      </c>
      <c r="Q25" s="31">
        <f t="shared" si="2"/>
        <v>2509383023</v>
      </c>
      <c r="R25" s="31">
        <f t="shared" si="2"/>
        <v>2509383023</v>
      </c>
      <c r="S25" s="31">
        <f t="shared" si="2"/>
        <v>2560897988</v>
      </c>
      <c r="T25" s="31">
        <f t="shared" si="2"/>
        <v>2548247270</v>
      </c>
      <c r="U25" s="31">
        <f t="shared" si="2"/>
        <v>2533747275</v>
      </c>
      <c r="V25" s="31">
        <f t="shared" si="2"/>
        <v>2533747275</v>
      </c>
      <c r="W25" s="31">
        <f t="shared" si="2"/>
        <v>2533747275</v>
      </c>
      <c r="X25" s="31">
        <f t="shared" si="2"/>
        <v>2333525132</v>
      </c>
      <c r="Y25" s="31">
        <f t="shared" si="2"/>
        <v>200222143</v>
      </c>
      <c r="Z25" s="32">
        <f>+IF(X25&lt;&gt;0,+(Y25/X25)*100,0)</f>
        <v>8.580243694585587</v>
      </c>
      <c r="AA25" s="33">
        <f>+AA12+AA24</f>
        <v>2333525132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15407715</v>
      </c>
      <c r="D29" s="18">
        <v>15407715</v>
      </c>
      <c r="E29" s="19">
        <v>12444224</v>
      </c>
      <c r="F29" s="20">
        <v>12444224</v>
      </c>
      <c r="G29" s="20">
        <v>13677019</v>
      </c>
      <c r="H29" s="20">
        <v>10088277</v>
      </c>
      <c r="I29" s="20"/>
      <c r="J29" s="20"/>
      <c r="K29" s="20">
        <v>6483861</v>
      </c>
      <c r="L29" s="20"/>
      <c r="M29" s="20">
        <v>1007466</v>
      </c>
      <c r="N29" s="20">
        <v>1007466</v>
      </c>
      <c r="O29" s="20"/>
      <c r="P29" s="20">
        <v>11430727</v>
      </c>
      <c r="Q29" s="20">
        <v>-36300287</v>
      </c>
      <c r="R29" s="20">
        <v>-36300287</v>
      </c>
      <c r="S29" s="20"/>
      <c r="T29" s="20">
        <v>5903145</v>
      </c>
      <c r="U29" s="20"/>
      <c r="V29" s="20"/>
      <c r="W29" s="20"/>
      <c r="X29" s="20">
        <v>12444224</v>
      </c>
      <c r="Y29" s="20">
        <v>-12444224</v>
      </c>
      <c r="Z29" s="21">
        <v>-100</v>
      </c>
      <c r="AA29" s="22">
        <v>12444224</v>
      </c>
    </row>
    <row r="30" spans="1:27" ht="13.5">
      <c r="A30" s="23" t="s">
        <v>55</v>
      </c>
      <c r="B30" s="17"/>
      <c r="C30" s="18">
        <v>22371958</v>
      </c>
      <c r="D30" s="18">
        <v>22371958</v>
      </c>
      <c r="E30" s="19">
        <v>11050686</v>
      </c>
      <c r="F30" s="20">
        <v>11050686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11050686</v>
      </c>
      <c r="Y30" s="20">
        <v>-11050686</v>
      </c>
      <c r="Z30" s="21">
        <v>-100</v>
      </c>
      <c r="AA30" s="22">
        <v>11050686</v>
      </c>
    </row>
    <row r="31" spans="1:27" ht="13.5">
      <c r="A31" s="23" t="s">
        <v>56</v>
      </c>
      <c r="B31" s="17"/>
      <c r="C31" s="18">
        <v>16684134</v>
      </c>
      <c r="D31" s="18">
        <v>16684134</v>
      </c>
      <c r="E31" s="19">
        <v>18113022</v>
      </c>
      <c r="F31" s="20">
        <v>18113022</v>
      </c>
      <c r="G31" s="20">
        <v>16899898</v>
      </c>
      <c r="H31" s="20">
        <v>17061148</v>
      </c>
      <c r="I31" s="20">
        <v>18118702</v>
      </c>
      <c r="J31" s="20">
        <v>18118702</v>
      </c>
      <c r="K31" s="20">
        <v>18310414</v>
      </c>
      <c r="L31" s="20">
        <v>18506516</v>
      </c>
      <c r="M31" s="20">
        <v>18691758</v>
      </c>
      <c r="N31" s="20">
        <v>18691758</v>
      </c>
      <c r="O31" s="20">
        <v>21006723</v>
      </c>
      <c r="P31" s="20">
        <v>21087720</v>
      </c>
      <c r="Q31" s="20">
        <v>21249376</v>
      </c>
      <c r="R31" s="20">
        <v>21249376</v>
      </c>
      <c r="S31" s="20">
        <v>21381177</v>
      </c>
      <c r="T31" s="20">
        <v>21649787</v>
      </c>
      <c r="U31" s="20">
        <v>21901538</v>
      </c>
      <c r="V31" s="20">
        <v>21901538</v>
      </c>
      <c r="W31" s="20">
        <v>21901538</v>
      </c>
      <c r="X31" s="20">
        <v>18113022</v>
      </c>
      <c r="Y31" s="20">
        <v>3788516</v>
      </c>
      <c r="Z31" s="21">
        <v>20.92</v>
      </c>
      <c r="AA31" s="22">
        <v>18113022</v>
      </c>
    </row>
    <row r="32" spans="1:27" ht="13.5">
      <c r="A32" s="23" t="s">
        <v>57</v>
      </c>
      <c r="B32" s="17"/>
      <c r="C32" s="18">
        <v>193081713</v>
      </c>
      <c r="D32" s="18">
        <v>193081713</v>
      </c>
      <c r="E32" s="19">
        <v>180679276</v>
      </c>
      <c r="F32" s="20">
        <v>180679276</v>
      </c>
      <c r="G32" s="20">
        <v>69900299</v>
      </c>
      <c r="H32" s="20">
        <v>87124056</v>
      </c>
      <c r="I32" s="20">
        <v>89772354</v>
      </c>
      <c r="J32" s="20">
        <v>89772354</v>
      </c>
      <c r="K32" s="20">
        <v>121447954</v>
      </c>
      <c r="L32" s="20">
        <v>150208128</v>
      </c>
      <c r="M32" s="20">
        <v>153872346</v>
      </c>
      <c r="N32" s="20">
        <v>153872346</v>
      </c>
      <c r="O32" s="20">
        <v>154849314</v>
      </c>
      <c r="P32" s="20">
        <v>158409880</v>
      </c>
      <c r="Q32" s="20">
        <v>190864270</v>
      </c>
      <c r="R32" s="20">
        <v>190864270</v>
      </c>
      <c r="S32" s="20">
        <v>192905371</v>
      </c>
      <c r="T32" s="20">
        <v>192636125</v>
      </c>
      <c r="U32" s="20">
        <v>191585298</v>
      </c>
      <c r="V32" s="20">
        <v>191585298</v>
      </c>
      <c r="W32" s="20">
        <v>191585298</v>
      </c>
      <c r="X32" s="20">
        <v>180679276</v>
      </c>
      <c r="Y32" s="20">
        <v>10906022</v>
      </c>
      <c r="Z32" s="21">
        <v>6.04</v>
      </c>
      <c r="AA32" s="22">
        <v>180679276</v>
      </c>
    </row>
    <row r="33" spans="1:27" ht="13.5">
      <c r="A33" s="23" t="s">
        <v>58</v>
      </c>
      <c r="B33" s="17"/>
      <c r="C33" s="18">
        <v>7465000</v>
      </c>
      <c r="D33" s="18">
        <v>7465000</v>
      </c>
      <c r="E33" s="19">
        <v>8038597</v>
      </c>
      <c r="F33" s="20">
        <v>8038597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8038597</v>
      </c>
      <c r="Y33" s="20">
        <v>-8038597</v>
      </c>
      <c r="Z33" s="21">
        <v>-100</v>
      </c>
      <c r="AA33" s="22">
        <v>8038597</v>
      </c>
    </row>
    <row r="34" spans="1:27" ht="13.5">
      <c r="A34" s="27" t="s">
        <v>59</v>
      </c>
      <c r="B34" s="28"/>
      <c r="C34" s="29">
        <f aca="true" t="shared" si="3" ref="C34:Y34">SUM(C29:C33)</f>
        <v>255010520</v>
      </c>
      <c r="D34" s="29">
        <f>SUM(D29:D33)</f>
        <v>255010520</v>
      </c>
      <c r="E34" s="30">
        <f t="shared" si="3"/>
        <v>230325805</v>
      </c>
      <c r="F34" s="31">
        <f t="shared" si="3"/>
        <v>230325805</v>
      </c>
      <c r="G34" s="31">
        <f t="shared" si="3"/>
        <v>100477216</v>
      </c>
      <c r="H34" s="31">
        <f t="shared" si="3"/>
        <v>114273481</v>
      </c>
      <c r="I34" s="31">
        <f t="shared" si="3"/>
        <v>107891056</v>
      </c>
      <c r="J34" s="31">
        <f t="shared" si="3"/>
        <v>107891056</v>
      </c>
      <c r="K34" s="31">
        <f t="shared" si="3"/>
        <v>146242229</v>
      </c>
      <c r="L34" s="31">
        <f t="shared" si="3"/>
        <v>168714644</v>
      </c>
      <c r="M34" s="31">
        <f t="shared" si="3"/>
        <v>173571570</v>
      </c>
      <c r="N34" s="31">
        <f t="shared" si="3"/>
        <v>173571570</v>
      </c>
      <c r="O34" s="31">
        <f t="shared" si="3"/>
        <v>175856037</v>
      </c>
      <c r="P34" s="31">
        <f t="shared" si="3"/>
        <v>190928327</v>
      </c>
      <c r="Q34" s="31">
        <f t="shared" si="3"/>
        <v>175813359</v>
      </c>
      <c r="R34" s="31">
        <f t="shared" si="3"/>
        <v>175813359</v>
      </c>
      <c r="S34" s="31">
        <f t="shared" si="3"/>
        <v>214286548</v>
      </c>
      <c r="T34" s="31">
        <f t="shared" si="3"/>
        <v>220189057</v>
      </c>
      <c r="U34" s="31">
        <f t="shared" si="3"/>
        <v>213486836</v>
      </c>
      <c r="V34" s="31">
        <f t="shared" si="3"/>
        <v>213486836</v>
      </c>
      <c r="W34" s="31">
        <f t="shared" si="3"/>
        <v>213486836</v>
      </c>
      <c r="X34" s="31">
        <f t="shared" si="3"/>
        <v>230325805</v>
      </c>
      <c r="Y34" s="31">
        <f t="shared" si="3"/>
        <v>-16838969</v>
      </c>
      <c r="Z34" s="32">
        <f>+IF(X34&lt;&gt;0,+(Y34/X34)*100,0)</f>
        <v>-7.310934612819437</v>
      </c>
      <c r="AA34" s="33">
        <f>SUM(AA29:AA33)</f>
        <v>230325805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237719460</v>
      </c>
      <c r="D37" s="18">
        <v>237719460</v>
      </c>
      <c r="E37" s="19">
        <v>214735891</v>
      </c>
      <c r="F37" s="20">
        <v>214735891</v>
      </c>
      <c r="G37" s="20">
        <v>260091418</v>
      </c>
      <c r="H37" s="20">
        <v>260091418</v>
      </c>
      <c r="I37" s="20">
        <v>260091418</v>
      </c>
      <c r="J37" s="20">
        <v>260091418</v>
      </c>
      <c r="K37" s="20">
        <v>260091418</v>
      </c>
      <c r="L37" s="20">
        <v>260091418</v>
      </c>
      <c r="M37" s="20">
        <v>253527669</v>
      </c>
      <c r="N37" s="20">
        <v>253527669</v>
      </c>
      <c r="O37" s="20">
        <v>253527669</v>
      </c>
      <c r="P37" s="20">
        <v>253527669</v>
      </c>
      <c r="Q37" s="20">
        <v>253527669</v>
      </c>
      <c r="R37" s="20">
        <v>253527669</v>
      </c>
      <c r="S37" s="20">
        <v>253527669</v>
      </c>
      <c r="T37" s="20">
        <v>253527669</v>
      </c>
      <c r="U37" s="20">
        <v>246344520</v>
      </c>
      <c r="V37" s="20">
        <v>246344520</v>
      </c>
      <c r="W37" s="20">
        <v>246344520</v>
      </c>
      <c r="X37" s="20">
        <v>214735891</v>
      </c>
      <c r="Y37" s="20">
        <v>31608629</v>
      </c>
      <c r="Z37" s="21">
        <v>14.72</v>
      </c>
      <c r="AA37" s="22">
        <v>214735891</v>
      </c>
    </row>
    <row r="38" spans="1:27" ht="13.5">
      <c r="A38" s="23" t="s">
        <v>58</v>
      </c>
      <c r="B38" s="17"/>
      <c r="C38" s="18">
        <v>244316435</v>
      </c>
      <c r="D38" s="18">
        <v>244316435</v>
      </c>
      <c r="E38" s="19">
        <v>287704997</v>
      </c>
      <c r="F38" s="20">
        <v>287704997</v>
      </c>
      <c r="G38" s="20">
        <v>252616435</v>
      </c>
      <c r="H38" s="20">
        <v>252616435</v>
      </c>
      <c r="I38" s="20">
        <v>252616435</v>
      </c>
      <c r="J38" s="20">
        <v>252616435</v>
      </c>
      <c r="K38" s="20">
        <v>252616435</v>
      </c>
      <c r="L38" s="20">
        <v>252616435</v>
      </c>
      <c r="M38" s="20">
        <v>252616435</v>
      </c>
      <c r="N38" s="20">
        <v>252616435</v>
      </c>
      <c r="O38" s="20">
        <v>252616435</v>
      </c>
      <c r="P38" s="20">
        <v>252616435</v>
      </c>
      <c r="Q38" s="20">
        <v>252616435</v>
      </c>
      <c r="R38" s="20">
        <v>252616435</v>
      </c>
      <c r="S38" s="20">
        <v>252616435</v>
      </c>
      <c r="T38" s="20">
        <v>252616435</v>
      </c>
      <c r="U38" s="20">
        <v>252616435</v>
      </c>
      <c r="V38" s="20">
        <v>252616435</v>
      </c>
      <c r="W38" s="20">
        <v>252616435</v>
      </c>
      <c r="X38" s="20">
        <v>287704997</v>
      </c>
      <c r="Y38" s="20">
        <v>-35088562</v>
      </c>
      <c r="Z38" s="21">
        <v>-12.2</v>
      </c>
      <c r="AA38" s="22">
        <v>287704997</v>
      </c>
    </row>
    <row r="39" spans="1:27" ht="13.5">
      <c r="A39" s="27" t="s">
        <v>61</v>
      </c>
      <c r="B39" s="35"/>
      <c r="C39" s="29">
        <f aca="true" t="shared" si="4" ref="C39:Y39">SUM(C37:C38)</f>
        <v>482035895</v>
      </c>
      <c r="D39" s="29">
        <f>SUM(D37:D38)</f>
        <v>482035895</v>
      </c>
      <c r="E39" s="36">
        <f t="shared" si="4"/>
        <v>502440888</v>
      </c>
      <c r="F39" s="37">
        <f t="shared" si="4"/>
        <v>502440888</v>
      </c>
      <c r="G39" s="37">
        <f t="shared" si="4"/>
        <v>512707853</v>
      </c>
      <c r="H39" s="37">
        <f t="shared" si="4"/>
        <v>512707853</v>
      </c>
      <c r="I39" s="37">
        <f t="shared" si="4"/>
        <v>512707853</v>
      </c>
      <c r="J39" s="37">
        <f t="shared" si="4"/>
        <v>512707853</v>
      </c>
      <c r="K39" s="37">
        <f t="shared" si="4"/>
        <v>512707853</v>
      </c>
      <c r="L39" s="37">
        <f t="shared" si="4"/>
        <v>512707853</v>
      </c>
      <c r="M39" s="37">
        <f t="shared" si="4"/>
        <v>506144104</v>
      </c>
      <c r="N39" s="37">
        <f t="shared" si="4"/>
        <v>506144104</v>
      </c>
      <c r="O39" s="37">
        <f t="shared" si="4"/>
        <v>506144104</v>
      </c>
      <c r="P39" s="37">
        <f t="shared" si="4"/>
        <v>506144104</v>
      </c>
      <c r="Q39" s="37">
        <f t="shared" si="4"/>
        <v>506144104</v>
      </c>
      <c r="R39" s="37">
        <f t="shared" si="4"/>
        <v>506144104</v>
      </c>
      <c r="S39" s="37">
        <f t="shared" si="4"/>
        <v>506144104</v>
      </c>
      <c r="T39" s="37">
        <f t="shared" si="4"/>
        <v>506144104</v>
      </c>
      <c r="U39" s="37">
        <f t="shared" si="4"/>
        <v>498960955</v>
      </c>
      <c r="V39" s="37">
        <f t="shared" si="4"/>
        <v>498960955</v>
      </c>
      <c r="W39" s="37">
        <f t="shared" si="4"/>
        <v>498960955</v>
      </c>
      <c r="X39" s="37">
        <f t="shared" si="4"/>
        <v>502440888</v>
      </c>
      <c r="Y39" s="37">
        <f t="shared" si="4"/>
        <v>-3479933</v>
      </c>
      <c r="Z39" s="38">
        <f>+IF(X39&lt;&gt;0,+(Y39/X39)*100,0)</f>
        <v>-0.6926054553107946</v>
      </c>
      <c r="AA39" s="39">
        <f>SUM(AA37:AA38)</f>
        <v>502440888</v>
      </c>
    </row>
    <row r="40" spans="1:27" ht="13.5">
      <c r="A40" s="27" t="s">
        <v>62</v>
      </c>
      <c r="B40" s="28"/>
      <c r="C40" s="29">
        <f aca="true" t="shared" si="5" ref="C40:Y40">+C34+C39</f>
        <v>737046415</v>
      </c>
      <c r="D40" s="29">
        <f>+D34+D39</f>
        <v>737046415</v>
      </c>
      <c r="E40" s="30">
        <f t="shared" si="5"/>
        <v>732766693</v>
      </c>
      <c r="F40" s="31">
        <f t="shared" si="5"/>
        <v>732766693</v>
      </c>
      <c r="G40" s="31">
        <f t="shared" si="5"/>
        <v>613185069</v>
      </c>
      <c r="H40" s="31">
        <f t="shared" si="5"/>
        <v>626981334</v>
      </c>
      <c r="I40" s="31">
        <f t="shared" si="5"/>
        <v>620598909</v>
      </c>
      <c r="J40" s="31">
        <f t="shared" si="5"/>
        <v>620598909</v>
      </c>
      <c r="K40" s="31">
        <f t="shared" si="5"/>
        <v>658950082</v>
      </c>
      <c r="L40" s="31">
        <f t="shared" si="5"/>
        <v>681422497</v>
      </c>
      <c r="M40" s="31">
        <f t="shared" si="5"/>
        <v>679715674</v>
      </c>
      <c r="N40" s="31">
        <f t="shared" si="5"/>
        <v>679715674</v>
      </c>
      <c r="O40" s="31">
        <f t="shared" si="5"/>
        <v>682000141</v>
      </c>
      <c r="P40" s="31">
        <f t="shared" si="5"/>
        <v>697072431</v>
      </c>
      <c r="Q40" s="31">
        <f t="shared" si="5"/>
        <v>681957463</v>
      </c>
      <c r="R40" s="31">
        <f t="shared" si="5"/>
        <v>681957463</v>
      </c>
      <c r="S40" s="31">
        <f t="shared" si="5"/>
        <v>720430652</v>
      </c>
      <c r="T40" s="31">
        <f t="shared" si="5"/>
        <v>726333161</v>
      </c>
      <c r="U40" s="31">
        <f t="shared" si="5"/>
        <v>712447791</v>
      </c>
      <c r="V40" s="31">
        <f t="shared" si="5"/>
        <v>712447791</v>
      </c>
      <c r="W40" s="31">
        <f t="shared" si="5"/>
        <v>712447791</v>
      </c>
      <c r="X40" s="31">
        <f t="shared" si="5"/>
        <v>732766693</v>
      </c>
      <c r="Y40" s="31">
        <f t="shared" si="5"/>
        <v>-20318902</v>
      </c>
      <c r="Z40" s="32">
        <f>+IF(X40&lt;&gt;0,+(Y40/X40)*100,0)</f>
        <v>-2.772901961033865</v>
      </c>
      <c r="AA40" s="33">
        <f>+AA34+AA39</f>
        <v>732766693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1674999333</v>
      </c>
      <c r="D42" s="43">
        <f>+D25-D40</f>
        <v>1674999333</v>
      </c>
      <c r="E42" s="44">
        <f t="shared" si="6"/>
        <v>1600758439</v>
      </c>
      <c r="F42" s="45">
        <f t="shared" si="6"/>
        <v>1600758439</v>
      </c>
      <c r="G42" s="45">
        <f t="shared" si="6"/>
        <v>1955576042</v>
      </c>
      <c r="H42" s="45">
        <f t="shared" si="6"/>
        <v>1780306726</v>
      </c>
      <c r="I42" s="45">
        <f t="shared" si="6"/>
        <v>1759588641</v>
      </c>
      <c r="J42" s="45">
        <f t="shared" si="6"/>
        <v>1759588641</v>
      </c>
      <c r="K42" s="45">
        <f t="shared" si="6"/>
        <v>1763320997</v>
      </c>
      <c r="L42" s="45">
        <f t="shared" si="6"/>
        <v>1727191151</v>
      </c>
      <c r="M42" s="45">
        <f t="shared" si="6"/>
        <v>1753399754</v>
      </c>
      <c r="N42" s="45">
        <f t="shared" si="6"/>
        <v>1753399754</v>
      </c>
      <c r="O42" s="45">
        <f t="shared" si="6"/>
        <v>1789918656</v>
      </c>
      <c r="P42" s="45">
        <f t="shared" si="6"/>
        <v>1784838222</v>
      </c>
      <c r="Q42" s="45">
        <f t="shared" si="6"/>
        <v>1827425560</v>
      </c>
      <c r="R42" s="45">
        <f t="shared" si="6"/>
        <v>1827425560</v>
      </c>
      <c r="S42" s="45">
        <f t="shared" si="6"/>
        <v>1840467336</v>
      </c>
      <c r="T42" s="45">
        <f t="shared" si="6"/>
        <v>1821914109</v>
      </c>
      <c r="U42" s="45">
        <f t="shared" si="6"/>
        <v>1821299484</v>
      </c>
      <c r="V42" s="45">
        <f t="shared" si="6"/>
        <v>1821299484</v>
      </c>
      <c r="W42" s="45">
        <f t="shared" si="6"/>
        <v>1821299484</v>
      </c>
      <c r="X42" s="45">
        <f t="shared" si="6"/>
        <v>1600758439</v>
      </c>
      <c r="Y42" s="45">
        <f t="shared" si="6"/>
        <v>220541045</v>
      </c>
      <c r="Z42" s="46">
        <f>+IF(X42&lt;&gt;0,+(Y42/X42)*100,0)</f>
        <v>13.777284543804926</v>
      </c>
      <c r="AA42" s="47">
        <f>+AA25-AA40</f>
        <v>1600758439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1553952854</v>
      </c>
      <c r="D45" s="18">
        <v>1553952854</v>
      </c>
      <c r="E45" s="19">
        <v>1569658439</v>
      </c>
      <c r="F45" s="20">
        <v>1569658439</v>
      </c>
      <c r="G45" s="20">
        <v>1834529562</v>
      </c>
      <c r="H45" s="20">
        <v>1659260246</v>
      </c>
      <c r="I45" s="20">
        <v>1638542161</v>
      </c>
      <c r="J45" s="20">
        <v>1638542161</v>
      </c>
      <c r="K45" s="20">
        <v>1642274518</v>
      </c>
      <c r="L45" s="20">
        <v>1606144671</v>
      </c>
      <c r="M45" s="20">
        <v>1632353274</v>
      </c>
      <c r="N45" s="20">
        <v>1632353274</v>
      </c>
      <c r="O45" s="20">
        <v>1668872175</v>
      </c>
      <c r="P45" s="20">
        <v>1663791741</v>
      </c>
      <c r="Q45" s="20">
        <v>1706379080</v>
      </c>
      <c r="R45" s="20">
        <v>1706379080</v>
      </c>
      <c r="S45" s="20">
        <v>1719420856</v>
      </c>
      <c r="T45" s="20">
        <v>1700867628</v>
      </c>
      <c r="U45" s="20">
        <v>1700253002</v>
      </c>
      <c r="V45" s="20">
        <v>1700253002</v>
      </c>
      <c r="W45" s="20">
        <v>1700253002</v>
      </c>
      <c r="X45" s="20">
        <v>1569658439</v>
      </c>
      <c r="Y45" s="20">
        <v>130594563</v>
      </c>
      <c r="Z45" s="48">
        <v>8.32</v>
      </c>
      <c r="AA45" s="22">
        <v>1569658439</v>
      </c>
    </row>
    <row r="46" spans="1:27" ht="13.5">
      <c r="A46" s="23" t="s">
        <v>67</v>
      </c>
      <c r="B46" s="17"/>
      <c r="C46" s="18">
        <v>121046479</v>
      </c>
      <c r="D46" s="18">
        <v>121046479</v>
      </c>
      <c r="E46" s="19">
        <v>31100000</v>
      </c>
      <c r="F46" s="20">
        <v>31100000</v>
      </c>
      <c r="G46" s="20">
        <v>121046479</v>
      </c>
      <c r="H46" s="20">
        <v>121046479</v>
      </c>
      <c r="I46" s="20">
        <v>121046479</v>
      </c>
      <c r="J46" s="20">
        <v>121046479</v>
      </c>
      <c r="K46" s="20">
        <v>121046479</v>
      </c>
      <c r="L46" s="20">
        <v>121046479</v>
      </c>
      <c r="M46" s="20">
        <v>121046479</v>
      </c>
      <c r="N46" s="20">
        <v>121046479</v>
      </c>
      <c r="O46" s="20">
        <v>121046479</v>
      </c>
      <c r="P46" s="20">
        <v>121046479</v>
      </c>
      <c r="Q46" s="20">
        <v>121046479</v>
      </c>
      <c r="R46" s="20">
        <v>121046479</v>
      </c>
      <c r="S46" s="20">
        <v>121046479</v>
      </c>
      <c r="T46" s="20">
        <v>121046479</v>
      </c>
      <c r="U46" s="20">
        <v>121046479</v>
      </c>
      <c r="V46" s="20">
        <v>121046479</v>
      </c>
      <c r="W46" s="20">
        <v>121046479</v>
      </c>
      <c r="X46" s="20">
        <v>31100000</v>
      </c>
      <c r="Y46" s="20">
        <v>89946479</v>
      </c>
      <c r="Z46" s="48">
        <v>289.22</v>
      </c>
      <c r="AA46" s="22">
        <v>31100000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1674999333</v>
      </c>
      <c r="D48" s="51">
        <f>SUM(D45:D47)</f>
        <v>1674999333</v>
      </c>
      <c r="E48" s="52">
        <f t="shared" si="7"/>
        <v>1600758439</v>
      </c>
      <c r="F48" s="53">
        <f t="shared" si="7"/>
        <v>1600758439</v>
      </c>
      <c r="G48" s="53">
        <f t="shared" si="7"/>
        <v>1955576041</v>
      </c>
      <c r="H48" s="53">
        <f t="shared" si="7"/>
        <v>1780306725</v>
      </c>
      <c r="I48" s="53">
        <f t="shared" si="7"/>
        <v>1759588640</v>
      </c>
      <c r="J48" s="53">
        <f t="shared" si="7"/>
        <v>1759588640</v>
      </c>
      <c r="K48" s="53">
        <f t="shared" si="7"/>
        <v>1763320997</v>
      </c>
      <c r="L48" s="53">
        <f t="shared" si="7"/>
        <v>1727191150</v>
      </c>
      <c r="M48" s="53">
        <f t="shared" si="7"/>
        <v>1753399753</v>
      </c>
      <c r="N48" s="53">
        <f t="shared" si="7"/>
        <v>1753399753</v>
      </c>
      <c r="O48" s="53">
        <f t="shared" si="7"/>
        <v>1789918654</v>
      </c>
      <c r="P48" s="53">
        <f t="shared" si="7"/>
        <v>1784838220</v>
      </c>
      <c r="Q48" s="53">
        <f t="shared" si="7"/>
        <v>1827425559</v>
      </c>
      <c r="R48" s="53">
        <f t="shared" si="7"/>
        <v>1827425559</v>
      </c>
      <c r="S48" s="53">
        <f t="shared" si="7"/>
        <v>1840467335</v>
      </c>
      <c r="T48" s="53">
        <f t="shared" si="7"/>
        <v>1821914107</v>
      </c>
      <c r="U48" s="53">
        <f t="shared" si="7"/>
        <v>1821299481</v>
      </c>
      <c r="V48" s="53">
        <f t="shared" si="7"/>
        <v>1821299481</v>
      </c>
      <c r="W48" s="53">
        <f t="shared" si="7"/>
        <v>1821299481</v>
      </c>
      <c r="X48" s="53">
        <f t="shared" si="7"/>
        <v>1600758439</v>
      </c>
      <c r="Y48" s="53">
        <f t="shared" si="7"/>
        <v>220541042</v>
      </c>
      <c r="Z48" s="54">
        <f>+IF(X48&lt;&gt;0,+(Y48/X48)*100,0)</f>
        <v>13.777284356393762</v>
      </c>
      <c r="AA48" s="55">
        <f>SUM(AA45:AA47)</f>
        <v>1600758439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8406033</v>
      </c>
      <c r="D6" s="18">
        <v>8406033</v>
      </c>
      <c r="E6" s="19">
        <v>7911808</v>
      </c>
      <c r="F6" s="20">
        <v>10402000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10402000</v>
      </c>
      <c r="Y6" s="20">
        <v>-10402000</v>
      </c>
      <c r="Z6" s="21">
        <v>-100</v>
      </c>
      <c r="AA6" s="22">
        <v>10402000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1329766</v>
      </c>
      <c r="D8" s="18">
        <v>1329766</v>
      </c>
      <c r="E8" s="19">
        <v>1192704</v>
      </c>
      <c r="F8" s="20">
        <v>1192859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1192859</v>
      </c>
      <c r="Y8" s="20">
        <v>-1192859</v>
      </c>
      <c r="Z8" s="21">
        <v>-100</v>
      </c>
      <c r="AA8" s="22">
        <v>1192859</v>
      </c>
    </row>
    <row r="9" spans="1:27" ht="13.5">
      <c r="A9" s="23" t="s">
        <v>36</v>
      </c>
      <c r="B9" s="17"/>
      <c r="C9" s="18">
        <v>2372282</v>
      </c>
      <c r="D9" s="18">
        <v>2372282</v>
      </c>
      <c r="E9" s="19">
        <v>1305882</v>
      </c>
      <c r="F9" s="20">
        <v>360000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360000</v>
      </c>
      <c r="Y9" s="20">
        <v>-360000</v>
      </c>
      <c r="Z9" s="21">
        <v>-100</v>
      </c>
      <c r="AA9" s="22">
        <v>360000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144939</v>
      </c>
      <c r="D11" s="18">
        <v>144939</v>
      </c>
      <c r="E11" s="19">
        <v>50148</v>
      </c>
      <c r="F11" s="20">
        <v>50148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50148</v>
      </c>
      <c r="Y11" s="20">
        <v>-50148</v>
      </c>
      <c r="Z11" s="21">
        <v>-100</v>
      </c>
      <c r="AA11" s="22">
        <v>50148</v>
      </c>
    </row>
    <row r="12" spans="1:27" ht="13.5">
      <c r="A12" s="27" t="s">
        <v>39</v>
      </c>
      <c r="B12" s="28"/>
      <c r="C12" s="29">
        <f aca="true" t="shared" si="0" ref="C12:Y12">SUM(C6:C11)</f>
        <v>12253020</v>
      </c>
      <c r="D12" s="29">
        <f>SUM(D6:D11)</f>
        <v>12253020</v>
      </c>
      <c r="E12" s="30">
        <f t="shared" si="0"/>
        <v>10460542</v>
      </c>
      <c r="F12" s="31">
        <f t="shared" si="0"/>
        <v>12005007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12005007</v>
      </c>
      <c r="Y12" s="31">
        <f t="shared" si="0"/>
        <v>-12005007</v>
      </c>
      <c r="Z12" s="32">
        <f>+IF(X12&lt;&gt;0,+(Y12/X12)*100,0)</f>
        <v>-100</v>
      </c>
      <c r="AA12" s="33">
        <f>SUM(AA6:AA11)</f>
        <v>12005007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941031</v>
      </c>
      <c r="D15" s="18">
        <v>941031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5432803</v>
      </c>
      <c r="D17" s="18">
        <v>5432803</v>
      </c>
      <c r="E17" s="19">
        <v>4772903</v>
      </c>
      <c r="F17" s="20">
        <v>5432340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5432340</v>
      </c>
      <c r="Y17" s="20">
        <v>-5432340</v>
      </c>
      <c r="Z17" s="21">
        <v>-100</v>
      </c>
      <c r="AA17" s="22">
        <v>5432340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190093965</v>
      </c>
      <c r="D19" s="18">
        <v>190093965</v>
      </c>
      <c r="E19" s="19">
        <v>210919036</v>
      </c>
      <c r="F19" s="20">
        <v>198435233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198435233</v>
      </c>
      <c r="Y19" s="20">
        <v>-198435233</v>
      </c>
      <c r="Z19" s="21">
        <v>-100</v>
      </c>
      <c r="AA19" s="22">
        <v>198435233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278294</v>
      </c>
      <c r="D22" s="18">
        <v>278294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196746093</v>
      </c>
      <c r="D24" s="29">
        <f>SUM(D15:D23)</f>
        <v>196746093</v>
      </c>
      <c r="E24" s="36">
        <f t="shared" si="1"/>
        <v>215691939</v>
      </c>
      <c r="F24" s="37">
        <f t="shared" si="1"/>
        <v>203867573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203867573</v>
      </c>
      <c r="Y24" s="37">
        <f t="shared" si="1"/>
        <v>-203867573</v>
      </c>
      <c r="Z24" s="38">
        <f>+IF(X24&lt;&gt;0,+(Y24/X24)*100,0)</f>
        <v>-100</v>
      </c>
      <c r="AA24" s="39">
        <f>SUM(AA15:AA23)</f>
        <v>203867573</v>
      </c>
    </row>
    <row r="25" spans="1:27" ht="13.5">
      <c r="A25" s="27" t="s">
        <v>51</v>
      </c>
      <c r="B25" s="28"/>
      <c r="C25" s="29">
        <f aca="true" t="shared" si="2" ref="C25:Y25">+C12+C24</f>
        <v>208999113</v>
      </c>
      <c r="D25" s="29">
        <f>+D12+D24</f>
        <v>208999113</v>
      </c>
      <c r="E25" s="30">
        <f t="shared" si="2"/>
        <v>226152481</v>
      </c>
      <c r="F25" s="31">
        <f t="shared" si="2"/>
        <v>215872580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215872580</v>
      </c>
      <c r="Y25" s="31">
        <f t="shared" si="2"/>
        <v>-215872580</v>
      </c>
      <c r="Z25" s="32">
        <f>+IF(X25&lt;&gt;0,+(Y25/X25)*100,0)</f>
        <v>-100</v>
      </c>
      <c r="AA25" s="33">
        <f>+AA12+AA24</f>
        <v>215872580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60552</v>
      </c>
      <c r="D30" s="18">
        <v>60552</v>
      </c>
      <c r="E30" s="19">
        <v>80000</v>
      </c>
      <c r="F30" s="20">
        <v>710000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710000</v>
      </c>
      <c r="Y30" s="20">
        <v>-710000</v>
      </c>
      <c r="Z30" s="21">
        <v>-100</v>
      </c>
      <c r="AA30" s="22">
        <v>710000</v>
      </c>
    </row>
    <row r="31" spans="1:27" ht="13.5">
      <c r="A31" s="23" t="s">
        <v>56</v>
      </c>
      <c r="B31" s="17"/>
      <c r="C31" s="18">
        <v>390819</v>
      </c>
      <c r="D31" s="18">
        <v>390819</v>
      </c>
      <c r="E31" s="19">
        <v>298710</v>
      </c>
      <c r="F31" s="20">
        <v>547810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547810</v>
      </c>
      <c r="Y31" s="20">
        <v>-547810</v>
      </c>
      <c r="Z31" s="21">
        <v>-100</v>
      </c>
      <c r="AA31" s="22">
        <v>547810</v>
      </c>
    </row>
    <row r="32" spans="1:27" ht="13.5">
      <c r="A32" s="23" t="s">
        <v>57</v>
      </c>
      <c r="B32" s="17"/>
      <c r="C32" s="18">
        <v>32276355</v>
      </c>
      <c r="D32" s="18">
        <v>32276355</v>
      </c>
      <c r="E32" s="19">
        <v>23444238</v>
      </c>
      <c r="F32" s="20">
        <v>18812954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18812954</v>
      </c>
      <c r="Y32" s="20">
        <v>-18812954</v>
      </c>
      <c r="Z32" s="21">
        <v>-100</v>
      </c>
      <c r="AA32" s="22">
        <v>18812954</v>
      </c>
    </row>
    <row r="33" spans="1:27" ht="13.5">
      <c r="A33" s="23" t="s">
        <v>58</v>
      </c>
      <c r="B33" s="17"/>
      <c r="C33" s="18">
        <v>8012329</v>
      </c>
      <c r="D33" s="18">
        <v>8012329</v>
      </c>
      <c r="E33" s="19">
        <v>7798411</v>
      </c>
      <c r="F33" s="20">
        <v>5078000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5078000</v>
      </c>
      <c r="Y33" s="20">
        <v>-5078000</v>
      </c>
      <c r="Z33" s="21">
        <v>-100</v>
      </c>
      <c r="AA33" s="22">
        <v>5078000</v>
      </c>
    </row>
    <row r="34" spans="1:27" ht="13.5">
      <c r="A34" s="27" t="s">
        <v>59</v>
      </c>
      <c r="B34" s="28"/>
      <c r="C34" s="29">
        <f aca="true" t="shared" si="3" ref="C34:Y34">SUM(C29:C33)</f>
        <v>40740055</v>
      </c>
      <c r="D34" s="29">
        <f>SUM(D29:D33)</f>
        <v>40740055</v>
      </c>
      <c r="E34" s="30">
        <f t="shared" si="3"/>
        <v>31621359</v>
      </c>
      <c r="F34" s="31">
        <f t="shared" si="3"/>
        <v>25148764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25148764</v>
      </c>
      <c r="Y34" s="31">
        <f t="shared" si="3"/>
        <v>-25148764</v>
      </c>
      <c r="Z34" s="32">
        <f>+IF(X34&lt;&gt;0,+(Y34/X34)*100,0)</f>
        <v>-100</v>
      </c>
      <c r="AA34" s="33">
        <f>SUM(AA29:AA33)</f>
        <v>25148764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620901</v>
      </c>
      <c r="D37" s="18">
        <v>620901</v>
      </c>
      <c r="E37" s="19">
        <v>5462498</v>
      </c>
      <c r="F37" s="20">
        <v>4888305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4888305</v>
      </c>
      <c r="Y37" s="20">
        <v>-4888305</v>
      </c>
      <c r="Z37" s="21">
        <v>-100</v>
      </c>
      <c r="AA37" s="22">
        <v>4888305</v>
      </c>
    </row>
    <row r="38" spans="1:27" ht="13.5">
      <c r="A38" s="23" t="s">
        <v>58</v>
      </c>
      <c r="B38" s="17"/>
      <c r="C38" s="18">
        <v>9884753</v>
      </c>
      <c r="D38" s="18">
        <v>9884753</v>
      </c>
      <c r="E38" s="19">
        <v>11140975</v>
      </c>
      <c r="F38" s="20">
        <v>11140975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11140975</v>
      </c>
      <c r="Y38" s="20">
        <v>-11140975</v>
      </c>
      <c r="Z38" s="21">
        <v>-100</v>
      </c>
      <c r="AA38" s="22">
        <v>11140975</v>
      </c>
    </row>
    <row r="39" spans="1:27" ht="13.5">
      <c r="A39" s="27" t="s">
        <v>61</v>
      </c>
      <c r="B39" s="35"/>
      <c r="C39" s="29">
        <f aca="true" t="shared" si="4" ref="C39:Y39">SUM(C37:C38)</f>
        <v>10505654</v>
      </c>
      <c r="D39" s="29">
        <f>SUM(D37:D38)</f>
        <v>10505654</v>
      </c>
      <c r="E39" s="36">
        <f t="shared" si="4"/>
        <v>16603473</v>
      </c>
      <c r="F39" s="37">
        <f t="shared" si="4"/>
        <v>16029280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16029280</v>
      </c>
      <c r="Y39" s="37">
        <f t="shared" si="4"/>
        <v>-16029280</v>
      </c>
      <c r="Z39" s="38">
        <f>+IF(X39&lt;&gt;0,+(Y39/X39)*100,0)</f>
        <v>-100</v>
      </c>
      <c r="AA39" s="39">
        <f>SUM(AA37:AA38)</f>
        <v>16029280</v>
      </c>
    </row>
    <row r="40" spans="1:27" ht="13.5">
      <c r="A40" s="27" t="s">
        <v>62</v>
      </c>
      <c r="B40" s="28"/>
      <c r="C40" s="29">
        <f aca="true" t="shared" si="5" ref="C40:Y40">+C34+C39</f>
        <v>51245709</v>
      </c>
      <c r="D40" s="29">
        <f>+D34+D39</f>
        <v>51245709</v>
      </c>
      <c r="E40" s="30">
        <f t="shared" si="5"/>
        <v>48224832</v>
      </c>
      <c r="F40" s="31">
        <f t="shared" si="5"/>
        <v>41178044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41178044</v>
      </c>
      <c r="Y40" s="31">
        <f t="shared" si="5"/>
        <v>-41178044</v>
      </c>
      <c r="Z40" s="32">
        <f>+IF(X40&lt;&gt;0,+(Y40/X40)*100,0)</f>
        <v>-100</v>
      </c>
      <c r="AA40" s="33">
        <f>+AA34+AA39</f>
        <v>41178044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157753404</v>
      </c>
      <c r="D42" s="43">
        <f>+D25-D40</f>
        <v>157753404</v>
      </c>
      <c r="E42" s="44">
        <f t="shared" si="6"/>
        <v>177927649</v>
      </c>
      <c r="F42" s="45">
        <f t="shared" si="6"/>
        <v>174694536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174694536</v>
      </c>
      <c r="Y42" s="45">
        <f t="shared" si="6"/>
        <v>-174694536</v>
      </c>
      <c r="Z42" s="46">
        <f>+IF(X42&lt;&gt;0,+(Y42/X42)*100,0)</f>
        <v>-100</v>
      </c>
      <c r="AA42" s="47">
        <f>+AA25-AA40</f>
        <v>174694536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126300048</v>
      </c>
      <c r="D45" s="18">
        <v>126300048</v>
      </c>
      <c r="E45" s="19">
        <v>146267051</v>
      </c>
      <c r="F45" s="20">
        <v>143241180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143241180</v>
      </c>
      <c r="Y45" s="20">
        <v>-143241180</v>
      </c>
      <c r="Z45" s="48">
        <v>-100</v>
      </c>
      <c r="AA45" s="22">
        <v>143241180</v>
      </c>
    </row>
    <row r="46" spans="1:27" ht="13.5">
      <c r="A46" s="23" t="s">
        <v>67</v>
      </c>
      <c r="B46" s="17"/>
      <c r="C46" s="18">
        <v>31453356</v>
      </c>
      <c r="D46" s="18">
        <v>31453356</v>
      </c>
      <c r="E46" s="19">
        <v>31660598</v>
      </c>
      <c r="F46" s="20">
        <v>31453356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31453356</v>
      </c>
      <c r="Y46" s="20">
        <v>-31453356</v>
      </c>
      <c r="Z46" s="48">
        <v>-100</v>
      </c>
      <c r="AA46" s="22">
        <v>31453356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157753404</v>
      </c>
      <c r="D48" s="51">
        <f>SUM(D45:D47)</f>
        <v>157753404</v>
      </c>
      <c r="E48" s="52">
        <f t="shared" si="7"/>
        <v>177927649</v>
      </c>
      <c r="F48" s="53">
        <f t="shared" si="7"/>
        <v>174694536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174694536</v>
      </c>
      <c r="Y48" s="53">
        <f t="shared" si="7"/>
        <v>-174694536</v>
      </c>
      <c r="Z48" s="54">
        <f>+IF(X48&lt;&gt;0,+(Y48/X48)*100,0)</f>
        <v>-100</v>
      </c>
      <c r="AA48" s="55">
        <f>SUM(AA45:AA47)</f>
        <v>174694536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1640828</v>
      </c>
      <c r="D6" s="18">
        <v>1640828</v>
      </c>
      <c r="E6" s="19"/>
      <c r="F6" s="20">
        <v>3241000</v>
      </c>
      <c r="G6" s="20">
        <v>10193970</v>
      </c>
      <c r="H6" s="20">
        <v>5096985</v>
      </c>
      <c r="I6" s="20">
        <v>4715358</v>
      </c>
      <c r="J6" s="20">
        <v>4715358</v>
      </c>
      <c r="K6" s="20">
        <v>6456618</v>
      </c>
      <c r="L6" s="20">
        <v>5857702</v>
      </c>
      <c r="M6" s="20">
        <v>9831720</v>
      </c>
      <c r="N6" s="20">
        <v>9831720</v>
      </c>
      <c r="O6" s="20"/>
      <c r="P6" s="20">
        <v>62869</v>
      </c>
      <c r="Q6" s="20"/>
      <c r="R6" s="20"/>
      <c r="S6" s="20">
        <v>6242920</v>
      </c>
      <c r="T6" s="20"/>
      <c r="U6" s="20">
        <v>204453</v>
      </c>
      <c r="V6" s="20">
        <v>204453</v>
      </c>
      <c r="W6" s="20">
        <v>204453</v>
      </c>
      <c r="X6" s="20">
        <v>3241000</v>
      </c>
      <c r="Y6" s="20">
        <v>-3036547</v>
      </c>
      <c r="Z6" s="21">
        <v>-93.69</v>
      </c>
      <c r="AA6" s="22">
        <v>3241000</v>
      </c>
    </row>
    <row r="7" spans="1:27" ht="13.5">
      <c r="A7" s="23" t="s">
        <v>34</v>
      </c>
      <c r="B7" s="17"/>
      <c r="C7" s="18"/>
      <c r="D7" s="18"/>
      <c r="E7" s="19">
        <v>660000</v>
      </c>
      <c r="F7" s="20">
        <v>660000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660000</v>
      </c>
      <c r="Y7" s="20">
        <v>-660000</v>
      </c>
      <c r="Z7" s="21">
        <v>-100</v>
      </c>
      <c r="AA7" s="22">
        <v>660000</v>
      </c>
    </row>
    <row r="8" spans="1:27" ht="13.5">
      <c r="A8" s="23" t="s">
        <v>35</v>
      </c>
      <c r="B8" s="17"/>
      <c r="C8" s="18">
        <v>8733000</v>
      </c>
      <c r="D8" s="18">
        <v>8733000</v>
      </c>
      <c r="E8" s="19">
        <v>40133000</v>
      </c>
      <c r="F8" s="20">
        <v>34702972</v>
      </c>
      <c r="G8" s="20">
        <v>-320839</v>
      </c>
      <c r="H8" s="20">
        <v>-160420</v>
      </c>
      <c r="I8" s="20">
        <v>362208</v>
      </c>
      <c r="J8" s="20">
        <v>362208</v>
      </c>
      <c r="K8" s="20">
        <v>539549</v>
      </c>
      <c r="L8" s="20">
        <v>37558</v>
      </c>
      <c r="M8" s="20">
        <v>327465</v>
      </c>
      <c r="N8" s="20">
        <v>327465</v>
      </c>
      <c r="O8" s="20">
        <v>1927686</v>
      </c>
      <c r="P8" s="20">
        <v>2363291</v>
      </c>
      <c r="Q8" s="20"/>
      <c r="R8" s="20"/>
      <c r="S8" s="20">
        <v>2793438</v>
      </c>
      <c r="T8" s="20">
        <v>3169565</v>
      </c>
      <c r="U8" s="20">
        <v>4116335</v>
      </c>
      <c r="V8" s="20">
        <v>4116335</v>
      </c>
      <c r="W8" s="20">
        <v>4116335</v>
      </c>
      <c r="X8" s="20">
        <v>34702972</v>
      </c>
      <c r="Y8" s="20">
        <v>-30586637</v>
      </c>
      <c r="Z8" s="21">
        <v>-88.14</v>
      </c>
      <c r="AA8" s="22">
        <v>34702972</v>
      </c>
    </row>
    <row r="9" spans="1:27" ht="13.5">
      <c r="A9" s="23" t="s">
        <v>36</v>
      </c>
      <c r="B9" s="17"/>
      <c r="C9" s="18">
        <v>5194000</v>
      </c>
      <c r="D9" s="18">
        <v>5194000</v>
      </c>
      <c r="E9" s="19"/>
      <c r="F9" s="20"/>
      <c r="G9" s="20">
        <v>-2133070</v>
      </c>
      <c r="H9" s="20">
        <v>-1066535</v>
      </c>
      <c r="I9" s="20">
        <v>-1033137</v>
      </c>
      <c r="J9" s="20">
        <v>-1033137</v>
      </c>
      <c r="K9" s="20">
        <v>-1178495</v>
      </c>
      <c r="L9" s="20">
        <v>-245437</v>
      </c>
      <c r="M9" s="20">
        <v>-153498</v>
      </c>
      <c r="N9" s="20">
        <v>-153498</v>
      </c>
      <c r="O9" s="20">
        <v>-847914</v>
      </c>
      <c r="P9" s="20">
        <v>-709391</v>
      </c>
      <c r="Q9" s="20"/>
      <c r="R9" s="20"/>
      <c r="S9" s="20">
        <v>154730</v>
      </c>
      <c r="T9" s="20">
        <v>311829</v>
      </c>
      <c r="U9" s="20">
        <v>-437539</v>
      </c>
      <c r="V9" s="20">
        <v>-437539</v>
      </c>
      <c r="W9" s="20">
        <v>-437539</v>
      </c>
      <c r="X9" s="20"/>
      <c r="Y9" s="20">
        <v>-437539</v>
      </c>
      <c r="Z9" s="21"/>
      <c r="AA9" s="22"/>
    </row>
    <row r="10" spans="1:27" ht="13.5">
      <c r="A10" s="23" t="s">
        <v>37</v>
      </c>
      <c r="B10" s="17"/>
      <c r="C10" s="18">
        <v>681160</v>
      </c>
      <c r="D10" s="18">
        <v>681160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28387</v>
      </c>
      <c r="D11" s="18">
        <v>28387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16277375</v>
      </c>
      <c r="D12" s="29">
        <f>SUM(D6:D11)</f>
        <v>16277375</v>
      </c>
      <c r="E12" s="30">
        <f t="shared" si="0"/>
        <v>40793000</v>
      </c>
      <c r="F12" s="31">
        <f t="shared" si="0"/>
        <v>38603972</v>
      </c>
      <c r="G12" s="31">
        <f t="shared" si="0"/>
        <v>7740061</v>
      </c>
      <c r="H12" s="31">
        <f t="shared" si="0"/>
        <v>3870030</v>
      </c>
      <c r="I12" s="31">
        <f t="shared" si="0"/>
        <v>4044429</v>
      </c>
      <c r="J12" s="31">
        <f t="shared" si="0"/>
        <v>4044429</v>
      </c>
      <c r="K12" s="31">
        <f t="shared" si="0"/>
        <v>5817672</v>
      </c>
      <c r="L12" s="31">
        <f t="shared" si="0"/>
        <v>5649823</v>
      </c>
      <c r="M12" s="31">
        <f t="shared" si="0"/>
        <v>10005687</v>
      </c>
      <c r="N12" s="31">
        <f t="shared" si="0"/>
        <v>10005687</v>
      </c>
      <c r="O12" s="31">
        <f t="shared" si="0"/>
        <v>1079772</v>
      </c>
      <c r="P12" s="31">
        <f t="shared" si="0"/>
        <v>1716769</v>
      </c>
      <c r="Q12" s="31">
        <f t="shared" si="0"/>
        <v>0</v>
      </c>
      <c r="R12" s="31">
        <f t="shared" si="0"/>
        <v>0</v>
      </c>
      <c r="S12" s="31">
        <f t="shared" si="0"/>
        <v>9191088</v>
      </c>
      <c r="T12" s="31">
        <f t="shared" si="0"/>
        <v>3481394</v>
      </c>
      <c r="U12" s="31">
        <f t="shared" si="0"/>
        <v>3883249</v>
      </c>
      <c r="V12" s="31">
        <f t="shared" si="0"/>
        <v>3883249</v>
      </c>
      <c r="W12" s="31">
        <f t="shared" si="0"/>
        <v>3883249</v>
      </c>
      <c r="X12" s="31">
        <f t="shared" si="0"/>
        <v>38603972</v>
      </c>
      <c r="Y12" s="31">
        <f t="shared" si="0"/>
        <v>-34720723</v>
      </c>
      <c r="Z12" s="32">
        <f>+IF(X12&lt;&gt;0,+(Y12/X12)*100,0)</f>
        <v>-89.94080453690103</v>
      </c>
      <c r="AA12" s="33">
        <f>SUM(AA6:AA11)</f>
        <v>38603972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>
        <v>673000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673000</v>
      </c>
      <c r="Y16" s="24">
        <v>-673000</v>
      </c>
      <c r="Z16" s="25">
        <v>-100</v>
      </c>
      <c r="AA16" s="26">
        <v>673000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138903000</v>
      </c>
      <c r="D19" s="18">
        <v>138903000</v>
      </c>
      <c r="E19" s="19">
        <v>53088000</v>
      </c>
      <c r="F19" s="20">
        <v>146721149</v>
      </c>
      <c r="G19" s="20">
        <v>9663729</v>
      </c>
      <c r="H19" s="20">
        <v>4831865</v>
      </c>
      <c r="I19" s="20">
        <v>6864740</v>
      </c>
      <c r="J19" s="20">
        <v>6864740</v>
      </c>
      <c r="K19" s="20">
        <v>4921568</v>
      </c>
      <c r="L19" s="20">
        <v>2584845</v>
      </c>
      <c r="M19" s="20">
        <v>4109598</v>
      </c>
      <c r="N19" s="20">
        <v>4109598</v>
      </c>
      <c r="O19" s="20">
        <v>11904588</v>
      </c>
      <c r="P19" s="20">
        <v>9851193</v>
      </c>
      <c r="Q19" s="20"/>
      <c r="R19" s="20"/>
      <c r="S19" s="20">
        <v>10235403</v>
      </c>
      <c r="T19" s="20">
        <v>13977106</v>
      </c>
      <c r="U19" s="20">
        <v>12252803</v>
      </c>
      <c r="V19" s="20">
        <v>12252803</v>
      </c>
      <c r="W19" s="20">
        <v>12252803</v>
      </c>
      <c r="X19" s="20">
        <v>146721149</v>
      </c>
      <c r="Y19" s="20">
        <v>-134468346</v>
      </c>
      <c r="Z19" s="21">
        <v>-91.65</v>
      </c>
      <c r="AA19" s="22">
        <v>146721149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113000</v>
      </c>
      <c r="D22" s="18">
        <v>113000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139016000</v>
      </c>
      <c r="D24" s="29">
        <f>SUM(D15:D23)</f>
        <v>139016000</v>
      </c>
      <c r="E24" s="36">
        <f t="shared" si="1"/>
        <v>53088000</v>
      </c>
      <c r="F24" s="37">
        <f t="shared" si="1"/>
        <v>147394149</v>
      </c>
      <c r="G24" s="37">
        <f t="shared" si="1"/>
        <v>9663729</v>
      </c>
      <c r="H24" s="37">
        <f t="shared" si="1"/>
        <v>4831865</v>
      </c>
      <c r="I24" s="37">
        <f t="shared" si="1"/>
        <v>6864740</v>
      </c>
      <c r="J24" s="37">
        <f t="shared" si="1"/>
        <v>6864740</v>
      </c>
      <c r="K24" s="37">
        <f t="shared" si="1"/>
        <v>4921568</v>
      </c>
      <c r="L24" s="37">
        <f t="shared" si="1"/>
        <v>2584845</v>
      </c>
      <c r="M24" s="37">
        <f t="shared" si="1"/>
        <v>4109598</v>
      </c>
      <c r="N24" s="37">
        <f t="shared" si="1"/>
        <v>4109598</v>
      </c>
      <c r="O24" s="37">
        <f t="shared" si="1"/>
        <v>11904588</v>
      </c>
      <c r="P24" s="37">
        <f t="shared" si="1"/>
        <v>9851193</v>
      </c>
      <c r="Q24" s="37">
        <f t="shared" si="1"/>
        <v>0</v>
      </c>
      <c r="R24" s="37">
        <f t="shared" si="1"/>
        <v>0</v>
      </c>
      <c r="S24" s="37">
        <f t="shared" si="1"/>
        <v>10235403</v>
      </c>
      <c r="T24" s="37">
        <f t="shared" si="1"/>
        <v>13977106</v>
      </c>
      <c r="U24" s="37">
        <f t="shared" si="1"/>
        <v>12252803</v>
      </c>
      <c r="V24" s="37">
        <f t="shared" si="1"/>
        <v>12252803</v>
      </c>
      <c r="W24" s="37">
        <f t="shared" si="1"/>
        <v>12252803</v>
      </c>
      <c r="X24" s="37">
        <f t="shared" si="1"/>
        <v>147394149</v>
      </c>
      <c r="Y24" s="37">
        <f t="shared" si="1"/>
        <v>-135141346</v>
      </c>
      <c r="Z24" s="38">
        <f>+IF(X24&lt;&gt;0,+(Y24/X24)*100,0)</f>
        <v>-91.68704926000828</v>
      </c>
      <c r="AA24" s="39">
        <f>SUM(AA15:AA23)</f>
        <v>147394149</v>
      </c>
    </row>
    <row r="25" spans="1:27" ht="13.5">
      <c r="A25" s="27" t="s">
        <v>51</v>
      </c>
      <c r="B25" s="28"/>
      <c r="C25" s="29">
        <f aca="true" t="shared" si="2" ref="C25:Y25">+C12+C24</f>
        <v>155293375</v>
      </c>
      <c r="D25" s="29">
        <f>+D12+D24</f>
        <v>155293375</v>
      </c>
      <c r="E25" s="30">
        <f t="shared" si="2"/>
        <v>93881000</v>
      </c>
      <c r="F25" s="31">
        <f t="shared" si="2"/>
        <v>185998121</v>
      </c>
      <c r="G25" s="31">
        <f t="shared" si="2"/>
        <v>17403790</v>
      </c>
      <c r="H25" s="31">
        <f t="shared" si="2"/>
        <v>8701895</v>
      </c>
      <c r="I25" s="31">
        <f t="shared" si="2"/>
        <v>10909169</v>
      </c>
      <c r="J25" s="31">
        <f t="shared" si="2"/>
        <v>10909169</v>
      </c>
      <c r="K25" s="31">
        <f t="shared" si="2"/>
        <v>10739240</v>
      </c>
      <c r="L25" s="31">
        <f t="shared" si="2"/>
        <v>8234668</v>
      </c>
      <c r="M25" s="31">
        <f t="shared" si="2"/>
        <v>14115285</v>
      </c>
      <c r="N25" s="31">
        <f t="shared" si="2"/>
        <v>14115285</v>
      </c>
      <c r="O25" s="31">
        <f t="shared" si="2"/>
        <v>12984360</v>
      </c>
      <c r="P25" s="31">
        <f t="shared" si="2"/>
        <v>11567962</v>
      </c>
      <c r="Q25" s="31">
        <f t="shared" si="2"/>
        <v>0</v>
      </c>
      <c r="R25" s="31">
        <f t="shared" si="2"/>
        <v>0</v>
      </c>
      <c r="S25" s="31">
        <f t="shared" si="2"/>
        <v>19426491</v>
      </c>
      <c r="T25" s="31">
        <f t="shared" si="2"/>
        <v>17458500</v>
      </c>
      <c r="U25" s="31">
        <f t="shared" si="2"/>
        <v>16136052</v>
      </c>
      <c r="V25" s="31">
        <f t="shared" si="2"/>
        <v>16136052</v>
      </c>
      <c r="W25" s="31">
        <f t="shared" si="2"/>
        <v>16136052</v>
      </c>
      <c r="X25" s="31">
        <f t="shared" si="2"/>
        <v>185998121</v>
      </c>
      <c r="Y25" s="31">
        <f t="shared" si="2"/>
        <v>-169862069</v>
      </c>
      <c r="Z25" s="32">
        <f>+IF(X25&lt;&gt;0,+(Y25/X25)*100,0)</f>
        <v>-91.32461558576713</v>
      </c>
      <c r="AA25" s="33">
        <f>+AA12+AA24</f>
        <v>185998121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>
        <v>106928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1180000</v>
      </c>
      <c r="D30" s="18">
        <v>1180000</v>
      </c>
      <c r="E30" s="19">
        <v>862000</v>
      </c>
      <c r="F30" s="20">
        <v>862444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479773</v>
      </c>
      <c r="U30" s="20">
        <v>565598</v>
      </c>
      <c r="V30" s="20">
        <v>565598</v>
      </c>
      <c r="W30" s="20">
        <v>565598</v>
      </c>
      <c r="X30" s="20">
        <v>862444</v>
      </c>
      <c r="Y30" s="20">
        <v>-296846</v>
      </c>
      <c r="Z30" s="21">
        <v>-34.42</v>
      </c>
      <c r="AA30" s="22">
        <v>862444</v>
      </c>
    </row>
    <row r="31" spans="1:27" ht="13.5">
      <c r="A31" s="23" t="s">
        <v>56</v>
      </c>
      <c r="B31" s="17"/>
      <c r="C31" s="18">
        <v>69000</v>
      </c>
      <c r="D31" s="18">
        <v>69000</v>
      </c>
      <c r="E31" s="19"/>
      <c r="F31" s="20"/>
      <c r="G31" s="20">
        <v>1066</v>
      </c>
      <c r="H31" s="20">
        <v>533</v>
      </c>
      <c r="I31" s="20">
        <v>533</v>
      </c>
      <c r="J31" s="20">
        <v>533</v>
      </c>
      <c r="K31" s="20">
        <v>533</v>
      </c>
      <c r="L31" s="20">
        <v>533</v>
      </c>
      <c r="M31" s="20">
        <v>533</v>
      </c>
      <c r="N31" s="20">
        <v>533</v>
      </c>
      <c r="O31" s="20">
        <v>533</v>
      </c>
      <c r="P31" s="20">
        <v>533</v>
      </c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12423000</v>
      </c>
      <c r="D32" s="18">
        <v>12423000</v>
      </c>
      <c r="E32" s="19">
        <v>9846000</v>
      </c>
      <c r="F32" s="20">
        <v>6826000</v>
      </c>
      <c r="G32" s="20">
        <v>-369426</v>
      </c>
      <c r="H32" s="20">
        <v>-184713</v>
      </c>
      <c r="I32" s="20">
        <v>2420699</v>
      </c>
      <c r="J32" s="20">
        <v>2420699</v>
      </c>
      <c r="K32" s="20">
        <v>2267525</v>
      </c>
      <c r="L32" s="20">
        <v>-49790</v>
      </c>
      <c r="M32" s="20">
        <v>11385149</v>
      </c>
      <c r="N32" s="20">
        <v>11385149</v>
      </c>
      <c r="O32" s="20">
        <v>11478985</v>
      </c>
      <c r="P32" s="20">
        <v>11364414</v>
      </c>
      <c r="Q32" s="20"/>
      <c r="R32" s="20"/>
      <c r="S32" s="20">
        <v>806551</v>
      </c>
      <c r="T32" s="20">
        <v>-358333</v>
      </c>
      <c r="U32" s="20">
        <v>36181</v>
      </c>
      <c r="V32" s="20">
        <v>36181</v>
      </c>
      <c r="W32" s="20">
        <v>36181</v>
      </c>
      <c r="X32" s="20">
        <v>6826000</v>
      </c>
      <c r="Y32" s="20">
        <v>-6789819</v>
      </c>
      <c r="Z32" s="21">
        <v>-99.47</v>
      </c>
      <c r="AA32" s="22">
        <v>6826000</v>
      </c>
    </row>
    <row r="33" spans="1:27" ht="13.5">
      <c r="A33" s="23" t="s">
        <v>58</v>
      </c>
      <c r="B33" s="17"/>
      <c r="C33" s="18">
        <v>2817000</v>
      </c>
      <c r="D33" s="18">
        <v>2817000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16489000</v>
      </c>
      <c r="D34" s="29">
        <f>SUM(D29:D33)</f>
        <v>16489000</v>
      </c>
      <c r="E34" s="30">
        <f t="shared" si="3"/>
        <v>10708000</v>
      </c>
      <c r="F34" s="31">
        <f t="shared" si="3"/>
        <v>7688444</v>
      </c>
      <c r="G34" s="31">
        <f t="shared" si="3"/>
        <v>-368360</v>
      </c>
      <c r="H34" s="31">
        <f t="shared" si="3"/>
        <v>-184180</v>
      </c>
      <c r="I34" s="31">
        <f t="shared" si="3"/>
        <v>2421232</v>
      </c>
      <c r="J34" s="31">
        <f t="shared" si="3"/>
        <v>2421232</v>
      </c>
      <c r="K34" s="31">
        <f t="shared" si="3"/>
        <v>2268058</v>
      </c>
      <c r="L34" s="31">
        <f t="shared" si="3"/>
        <v>-49257</v>
      </c>
      <c r="M34" s="31">
        <f t="shared" si="3"/>
        <v>11385682</v>
      </c>
      <c r="N34" s="31">
        <f t="shared" si="3"/>
        <v>11385682</v>
      </c>
      <c r="O34" s="31">
        <f t="shared" si="3"/>
        <v>11586446</v>
      </c>
      <c r="P34" s="31">
        <f t="shared" si="3"/>
        <v>11364947</v>
      </c>
      <c r="Q34" s="31">
        <f t="shared" si="3"/>
        <v>0</v>
      </c>
      <c r="R34" s="31">
        <f t="shared" si="3"/>
        <v>0</v>
      </c>
      <c r="S34" s="31">
        <f t="shared" si="3"/>
        <v>806551</v>
      </c>
      <c r="T34" s="31">
        <f t="shared" si="3"/>
        <v>121440</v>
      </c>
      <c r="U34" s="31">
        <f t="shared" si="3"/>
        <v>601779</v>
      </c>
      <c r="V34" s="31">
        <f t="shared" si="3"/>
        <v>601779</v>
      </c>
      <c r="W34" s="31">
        <f t="shared" si="3"/>
        <v>601779</v>
      </c>
      <c r="X34" s="31">
        <f t="shared" si="3"/>
        <v>7688444</v>
      </c>
      <c r="Y34" s="31">
        <f t="shared" si="3"/>
        <v>-7086665</v>
      </c>
      <c r="Z34" s="32">
        <f>+IF(X34&lt;&gt;0,+(Y34/X34)*100,0)</f>
        <v>-92.17294162511946</v>
      </c>
      <c r="AA34" s="33">
        <f>SUM(AA29:AA33)</f>
        <v>7688444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2204000</v>
      </c>
      <c r="D37" s="18">
        <v>2204000</v>
      </c>
      <c r="E37" s="19"/>
      <c r="F37" s="20"/>
      <c r="G37" s="20">
        <v>-475975</v>
      </c>
      <c r="H37" s="20">
        <v>-237988</v>
      </c>
      <c r="I37" s="20">
        <v>2316455</v>
      </c>
      <c r="J37" s="20">
        <v>2316455</v>
      </c>
      <c r="K37" s="20">
        <v>1858075</v>
      </c>
      <c r="L37" s="20">
        <v>1669454</v>
      </c>
      <c r="M37" s="20">
        <v>1880888</v>
      </c>
      <c r="N37" s="20">
        <v>1880888</v>
      </c>
      <c r="O37" s="20">
        <v>1789261</v>
      </c>
      <c r="P37" s="20">
        <v>1825793</v>
      </c>
      <c r="Q37" s="20"/>
      <c r="R37" s="20"/>
      <c r="S37" s="20">
        <v>8059479</v>
      </c>
      <c r="T37" s="20">
        <v>189240</v>
      </c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2881000</v>
      </c>
      <c r="F38" s="20">
        <v>2880663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2880663</v>
      </c>
      <c r="Y38" s="20">
        <v>-2880663</v>
      </c>
      <c r="Z38" s="21">
        <v>-100</v>
      </c>
      <c r="AA38" s="22">
        <v>2880663</v>
      </c>
    </row>
    <row r="39" spans="1:27" ht="13.5">
      <c r="A39" s="27" t="s">
        <v>61</v>
      </c>
      <c r="B39" s="35"/>
      <c r="C39" s="29">
        <f aca="true" t="shared" si="4" ref="C39:Y39">SUM(C37:C38)</f>
        <v>2204000</v>
      </c>
      <c r="D39" s="29">
        <f>SUM(D37:D38)</f>
        <v>2204000</v>
      </c>
      <c r="E39" s="36">
        <f t="shared" si="4"/>
        <v>2881000</v>
      </c>
      <c r="F39" s="37">
        <f t="shared" si="4"/>
        <v>2880663</v>
      </c>
      <c r="G39" s="37">
        <f t="shared" si="4"/>
        <v>-475975</v>
      </c>
      <c r="H39" s="37">
        <f t="shared" si="4"/>
        <v>-237988</v>
      </c>
      <c r="I39" s="37">
        <f t="shared" si="4"/>
        <v>2316455</v>
      </c>
      <c r="J39" s="37">
        <f t="shared" si="4"/>
        <v>2316455</v>
      </c>
      <c r="K39" s="37">
        <f t="shared" si="4"/>
        <v>1858075</v>
      </c>
      <c r="L39" s="37">
        <f t="shared" si="4"/>
        <v>1669454</v>
      </c>
      <c r="M39" s="37">
        <f t="shared" si="4"/>
        <v>1880888</v>
      </c>
      <c r="N39" s="37">
        <f t="shared" si="4"/>
        <v>1880888</v>
      </c>
      <c r="O39" s="37">
        <f t="shared" si="4"/>
        <v>1789261</v>
      </c>
      <c r="P39" s="37">
        <f t="shared" si="4"/>
        <v>1825793</v>
      </c>
      <c r="Q39" s="37">
        <f t="shared" si="4"/>
        <v>0</v>
      </c>
      <c r="R39" s="37">
        <f t="shared" si="4"/>
        <v>0</v>
      </c>
      <c r="S39" s="37">
        <f t="shared" si="4"/>
        <v>8059479</v>
      </c>
      <c r="T39" s="37">
        <f t="shared" si="4"/>
        <v>189240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2880663</v>
      </c>
      <c r="Y39" s="37">
        <f t="shared" si="4"/>
        <v>-2880663</v>
      </c>
      <c r="Z39" s="38">
        <f>+IF(X39&lt;&gt;0,+(Y39/X39)*100,0)</f>
        <v>-100</v>
      </c>
      <c r="AA39" s="39">
        <f>SUM(AA37:AA38)</f>
        <v>2880663</v>
      </c>
    </row>
    <row r="40" spans="1:27" ht="13.5">
      <c r="A40" s="27" t="s">
        <v>62</v>
      </c>
      <c r="B40" s="28"/>
      <c r="C40" s="29">
        <f aca="true" t="shared" si="5" ref="C40:Y40">+C34+C39</f>
        <v>18693000</v>
      </c>
      <c r="D40" s="29">
        <f>+D34+D39</f>
        <v>18693000</v>
      </c>
      <c r="E40" s="30">
        <f t="shared" si="5"/>
        <v>13589000</v>
      </c>
      <c r="F40" s="31">
        <f t="shared" si="5"/>
        <v>10569107</v>
      </c>
      <c r="G40" s="31">
        <f t="shared" si="5"/>
        <v>-844335</v>
      </c>
      <c r="H40" s="31">
        <f t="shared" si="5"/>
        <v>-422168</v>
      </c>
      <c r="I40" s="31">
        <f t="shared" si="5"/>
        <v>4737687</v>
      </c>
      <c r="J40" s="31">
        <f t="shared" si="5"/>
        <v>4737687</v>
      </c>
      <c r="K40" s="31">
        <f t="shared" si="5"/>
        <v>4126133</v>
      </c>
      <c r="L40" s="31">
        <f t="shared" si="5"/>
        <v>1620197</v>
      </c>
      <c r="M40" s="31">
        <f t="shared" si="5"/>
        <v>13266570</v>
      </c>
      <c r="N40" s="31">
        <f t="shared" si="5"/>
        <v>13266570</v>
      </c>
      <c r="O40" s="31">
        <f t="shared" si="5"/>
        <v>13375707</v>
      </c>
      <c r="P40" s="31">
        <f t="shared" si="5"/>
        <v>13190740</v>
      </c>
      <c r="Q40" s="31">
        <f t="shared" si="5"/>
        <v>0</v>
      </c>
      <c r="R40" s="31">
        <f t="shared" si="5"/>
        <v>0</v>
      </c>
      <c r="S40" s="31">
        <f t="shared" si="5"/>
        <v>8866030</v>
      </c>
      <c r="T40" s="31">
        <f t="shared" si="5"/>
        <v>310680</v>
      </c>
      <c r="U40" s="31">
        <f t="shared" si="5"/>
        <v>601779</v>
      </c>
      <c r="V40" s="31">
        <f t="shared" si="5"/>
        <v>601779</v>
      </c>
      <c r="W40" s="31">
        <f t="shared" si="5"/>
        <v>601779</v>
      </c>
      <c r="X40" s="31">
        <f t="shared" si="5"/>
        <v>10569107</v>
      </c>
      <c r="Y40" s="31">
        <f t="shared" si="5"/>
        <v>-9967328</v>
      </c>
      <c r="Z40" s="32">
        <f>+IF(X40&lt;&gt;0,+(Y40/X40)*100,0)</f>
        <v>-94.30624555130343</v>
      </c>
      <c r="AA40" s="33">
        <f>+AA34+AA39</f>
        <v>10569107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136600375</v>
      </c>
      <c r="D42" s="43">
        <f>+D25-D40</f>
        <v>136600375</v>
      </c>
      <c r="E42" s="44">
        <f t="shared" si="6"/>
        <v>80292000</v>
      </c>
      <c r="F42" s="45">
        <f t="shared" si="6"/>
        <v>175429014</v>
      </c>
      <c r="G42" s="45">
        <f t="shared" si="6"/>
        <v>18248125</v>
      </c>
      <c r="H42" s="45">
        <f t="shared" si="6"/>
        <v>9124063</v>
      </c>
      <c r="I42" s="45">
        <f t="shared" si="6"/>
        <v>6171482</v>
      </c>
      <c r="J42" s="45">
        <f t="shared" si="6"/>
        <v>6171482</v>
      </c>
      <c r="K42" s="45">
        <f t="shared" si="6"/>
        <v>6613107</v>
      </c>
      <c r="L42" s="45">
        <f t="shared" si="6"/>
        <v>6614471</v>
      </c>
      <c r="M42" s="45">
        <f t="shared" si="6"/>
        <v>848715</v>
      </c>
      <c r="N42" s="45">
        <f t="shared" si="6"/>
        <v>848715</v>
      </c>
      <c r="O42" s="45">
        <f t="shared" si="6"/>
        <v>-391347</v>
      </c>
      <c r="P42" s="45">
        <f t="shared" si="6"/>
        <v>-1622778</v>
      </c>
      <c r="Q42" s="45">
        <f t="shared" si="6"/>
        <v>0</v>
      </c>
      <c r="R42" s="45">
        <f t="shared" si="6"/>
        <v>0</v>
      </c>
      <c r="S42" s="45">
        <f t="shared" si="6"/>
        <v>10560461</v>
      </c>
      <c r="T42" s="45">
        <f t="shared" si="6"/>
        <v>17147820</v>
      </c>
      <c r="U42" s="45">
        <f t="shared" si="6"/>
        <v>15534273</v>
      </c>
      <c r="V42" s="45">
        <f t="shared" si="6"/>
        <v>15534273</v>
      </c>
      <c r="W42" s="45">
        <f t="shared" si="6"/>
        <v>15534273</v>
      </c>
      <c r="X42" s="45">
        <f t="shared" si="6"/>
        <v>175429014</v>
      </c>
      <c r="Y42" s="45">
        <f t="shared" si="6"/>
        <v>-159894741</v>
      </c>
      <c r="Z42" s="46">
        <f>+IF(X42&lt;&gt;0,+(Y42/X42)*100,0)</f>
        <v>-91.1449807270763</v>
      </c>
      <c r="AA42" s="47">
        <f>+AA25-AA40</f>
        <v>175429014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136600375</v>
      </c>
      <c r="D45" s="18">
        <v>136600375</v>
      </c>
      <c r="E45" s="19">
        <v>80292000</v>
      </c>
      <c r="F45" s="20">
        <v>175429014</v>
      </c>
      <c r="G45" s="20">
        <v>18248126</v>
      </c>
      <c r="H45" s="20">
        <v>9124063</v>
      </c>
      <c r="I45" s="20">
        <v>6171483</v>
      </c>
      <c r="J45" s="20">
        <v>6171483</v>
      </c>
      <c r="K45" s="20">
        <v>6613107</v>
      </c>
      <c r="L45" s="20">
        <v>6614471</v>
      </c>
      <c r="M45" s="20">
        <v>848715</v>
      </c>
      <c r="N45" s="20">
        <v>848715</v>
      </c>
      <c r="O45" s="20">
        <v>-391347</v>
      </c>
      <c r="P45" s="20">
        <v>-1622777</v>
      </c>
      <c r="Q45" s="20"/>
      <c r="R45" s="20"/>
      <c r="S45" s="20">
        <v>10560461</v>
      </c>
      <c r="T45" s="20">
        <v>17147819</v>
      </c>
      <c r="U45" s="20">
        <v>7874236</v>
      </c>
      <c r="V45" s="20">
        <v>7874236</v>
      </c>
      <c r="W45" s="20">
        <v>7874236</v>
      </c>
      <c r="X45" s="20">
        <v>175429014</v>
      </c>
      <c r="Y45" s="20">
        <v>-167554778</v>
      </c>
      <c r="Z45" s="48">
        <v>-95.51</v>
      </c>
      <c r="AA45" s="22">
        <v>175429014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>
        <v>7660037</v>
      </c>
      <c r="V46" s="20">
        <v>7660037</v>
      </c>
      <c r="W46" s="20">
        <v>7660037</v>
      </c>
      <c r="X46" s="20"/>
      <c r="Y46" s="20">
        <v>7660037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136600375</v>
      </c>
      <c r="D48" s="51">
        <f>SUM(D45:D47)</f>
        <v>136600375</v>
      </c>
      <c r="E48" s="52">
        <f t="shared" si="7"/>
        <v>80292000</v>
      </c>
      <c r="F48" s="53">
        <f t="shared" si="7"/>
        <v>175429014</v>
      </c>
      <c r="G48" s="53">
        <f t="shared" si="7"/>
        <v>18248126</v>
      </c>
      <c r="H48" s="53">
        <f t="shared" si="7"/>
        <v>9124063</v>
      </c>
      <c r="I48" s="53">
        <f t="shared" si="7"/>
        <v>6171483</v>
      </c>
      <c r="J48" s="53">
        <f t="shared" si="7"/>
        <v>6171483</v>
      </c>
      <c r="K48" s="53">
        <f t="shared" si="7"/>
        <v>6613107</v>
      </c>
      <c r="L48" s="53">
        <f t="shared" si="7"/>
        <v>6614471</v>
      </c>
      <c r="M48" s="53">
        <f t="shared" si="7"/>
        <v>848715</v>
      </c>
      <c r="N48" s="53">
        <f t="shared" si="7"/>
        <v>848715</v>
      </c>
      <c r="O48" s="53">
        <f t="shared" si="7"/>
        <v>-391347</v>
      </c>
      <c r="P48" s="53">
        <f t="shared" si="7"/>
        <v>-1622777</v>
      </c>
      <c r="Q48" s="53">
        <f t="shared" si="7"/>
        <v>0</v>
      </c>
      <c r="R48" s="53">
        <f t="shared" si="7"/>
        <v>0</v>
      </c>
      <c r="S48" s="53">
        <f t="shared" si="7"/>
        <v>10560461</v>
      </c>
      <c r="T48" s="53">
        <f t="shared" si="7"/>
        <v>17147819</v>
      </c>
      <c r="U48" s="53">
        <f t="shared" si="7"/>
        <v>15534273</v>
      </c>
      <c r="V48" s="53">
        <f t="shared" si="7"/>
        <v>15534273</v>
      </c>
      <c r="W48" s="53">
        <f t="shared" si="7"/>
        <v>15534273</v>
      </c>
      <c r="X48" s="53">
        <f t="shared" si="7"/>
        <v>175429014</v>
      </c>
      <c r="Y48" s="53">
        <f t="shared" si="7"/>
        <v>-159894741</v>
      </c>
      <c r="Z48" s="54">
        <f>+IF(X48&lt;&gt;0,+(Y48/X48)*100,0)</f>
        <v>-91.1449807270763</v>
      </c>
      <c r="AA48" s="55">
        <f>SUM(AA45:AA47)</f>
        <v>175429014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14300871</v>
      </c>
      <c r="H6" s="20">
        <v>14300871</v>
      </c>
      <c r="I6" s="20">
        <v>14300871</v>
      </c>
      <c r="J6" s="20">
        <v>14300871</v>
      </c>
      <c r="K6" s="20">
        <v>11409679</v>
      </c>
      <c r="L6" s="20"/>
      <c r="M6" s="20">
        <v>17955172</v>
      </c>
      <c r="N6" s="20">
        <v>17955172</v>
      </c>
      <c r="O6" s="20">
        <v>17365473</v>
      </c>
      <c r="P6" s="20">
        <v>15198017</v>
      </c>
      <c r="Q6" s="20"/>
      <c r="R6" s="20"/>
      <c r="S6" s="20"/>
      <c r="T6" s="20"/>
      <c r="U6" s="20">
        <v>15198017</v>
      </c>
      <c r="V6" s="20">
        <v>15198017</v>
      </c>
      <c r="W6" s="20">
        <v>15198017</v>
      </c>
      <c r="X6" s="20"/>
      <c r="Y6" s="20">
        <v>15198017</v>
      </c>
      <c r="Z6" s="21"/>
      <c r="AA6" s="22"/>
    </row>
    <row r="7" spans="1:27" ht="13.5">
      <c r="A7" s="23" t="s">
        <v>34</v>
      </c>
      <c r="B7" s="17"/>
      <c r="C7" s="18">
        <v>13912367</v>
      </c>
      <c r="D7" s="18">
        <v>13912367</v>
      </c>
      <c r="E7" s="19">
        <v>14000000</v>
      </c>
      <c r="F7" s="20">
        <v>14000000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14000000</v>
      </c>
      <c r="Y7" s="20">
        <v>-14000000</v>
      </c>
      <c r="Z7" s="21">
        <v>-100</v>
      </c>
      <c r="AA7" s="22">
        <v>14000000</v>
      </c>
    </row>
    <row r="8" spans="1:27" ht="13.5">
      <c r="A8" s="23" t="s">
        <v>35</v>
      </c>
      <c r="B8" s="17"/>
      <c r="C8" s="18">
        <v>20136436</v>
      </c>
      <c r="D8" s="18">
        <v>20136436</v>
      </c>
      <c r="E8" s="19">
        <v>11800000</v>
      </c>
      <c r="F8" s="20">
        <v>11800000</v>
      </c>
      <c r="G8" s="20">
        <v>13879426</v>
      </c>
      <c r="H8" s="20">
        <v>13879426</v>
      </c>
      <c r="I8" s="20">
        <v>13879426</v>
      </c>
      <c r="J8" s="20">
        <v>13879426</v>
      </c>
      <c r="K8" s="20">
        <v>16190071</v>
      </c>
      <c r="L8" s="20">
        <v>17663018</v>
      </c>
      <c r="M8" s="20">
        <v>35484189</v>
      </c>
      <c r="N8" s="20">
        <v>35484189</v>
      </c>
      <c r="O8" s="20">
        <v>33011638</v>
      </c>
      <c r="P8" s="20">
        <v>29410842</v>
      </c>
      <c r="Q8" s="20"/>
      <c r="R8" s="20"/>
      <c r="S8" s="20"/>
      <c r="T8" s="20"/>
      <c r="U8" s="20">
        <v>29410842</v>
      </c>
      <c r="V8" s="20">
        <v>29410842</v>
      </c>
      <c r="W8" s="20">
        <v>29410842</v>
      </c>
      <c r="X8" s="20">
        <v>11800000</v>
      </c>
      <c r="Y8" s="20">
        <v>17610842</v>
      </c>
      <c r="Z8" s="21">
        <v>149.24</v>
      </c>
      <c r="AA8" s="22">
        <v>11800000</v>
      </c>
    </row>
    <row r="9" spans="1:27" ht="13.5">
      <c r="A9" s="23" t="s">
        <v>36</v>
      </c>
      <c r="B9" s="17"/>
      <c r="C9" s="18">
        <v>19262060</v>
      </c>
      <c r="D9" s="18">
        <v>19262060</v>
      </c>
      <c r="E9" s="19"/>
      <c r="F9" s="20"/>
      <c r="G9" s="20">
        <v>34860756</v>
      </c>
      <c r="H9" s="20">
        <v>34860756</v>
      </c>
      <c r="I9" s="20">
        <v>34860756</v>
      </c>
      <c r="J9" s="20">
        <v>34860756</v>
      </c>
      <c r="K9" s="20">
        <v>-1762857</v>
      </c>
      <c r="L9" s="20">
        <v>-2058617</v>
      </c>
      <c r="M9" s="20">
        <v>21704289</v>
      </c>
      <c r="N9" s="20">
        <v>21704289</v>
      </c>
      <c r="O9" s="20">
        <v>21181580</v>
      </c>
      <c r="P9" s="20">
        <v>28153549</v>
      </c>
      <c r="Q9" s="20"/>
      <c r="R9" s="20"/>
      <c r="S9" s="20"/>
      <c r="T9" s="20"/>
      <c r="U9" s="20">
        <v>28153549</v>
      </c>
      <c r="V9" s="20">
        <v>28153549</v>
      </c>
      <c r="W9" s="20">
        <v>28153549</v>
      </c>
      <c r="X9" s="20"/>
      <c r="Y9" s="20">
        <v>28153549</v>
      </c>
      <c r="Z9" s="21"/>
      <c r="AA9" s="22"/>
    </row>
    <row r="10" spans="1:27" ht="13.5">
      <c r="A10" s="23" t="s">
        <v>37</v>
      </c>
      <c r="B10" s="17"/>
      <c r="C10" s="18">
        <v>74648</v>
      </c>
      <c r="D10" s="18">
        <v>74648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2147113</v>
      </c>
      <c r="D11" s="18">
        <v>2147113</v>
      </c>
      <c r="E11" s="19"/>
      <c r="F11" s="20"/>
      <c r="G11" s="20">
        <v>770318</v>
      </c>
      <c r="H11" s="20">
        <v>770318</v>
      </c>
      <c r="I11" s="20">
        <v>770318</v>
      </c>
      <c r="J11" s="20">
        <v>770318</v>
      </c>
      <c r="K11" s="20">
        <v>-28845</v>
      </c>
      <c r="L11" s="20">
        <v>6993</v>
      </c>
      <c r="M11" s="20">
        <v>5776568</v>
      </c>
      <c r="N11" s="20">
        <v>5776568</v>
      </c>
      <c r="O11" s="20">
        <v>5533549</v>
      </c>
      <c r="P11" s="20">
        <v>2087916</v>
      </c>
      <c r="Q11" s="20"/>
      <c r="R11" s="20"/>
      <c r="S11" s="20"/>
      <c r="T11" s="20"/>
      <c r="U11" s="20">
        <v>2087916</v>
      </c>
      <c r="V11" s="20">
        <v>2087916</v>
      </c>
      <c r="W11" s="20">
        <v>2087916</v>
      </c>
      <c r="X11" s="20"/>
      <c r="Y11" s="20">
        <v>2087916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55532624</v>
      </c>
      <c r="D12" s="29">
        <f>SUM(D6:D11)</f>
        <v>55532624</v>
      </c>
      <c r="E12" s="30">
        <f t="shared" si="0"/>
        <v>25800000</v>
      </c>
      <c r="F12" s="31">
        <f t="shared" si="0"/>
        <v>25800000</v>
      </c>
      <c r="G12" s="31">
        <f t="shared" si="0"/>
        <v>63811371</v>
      </c>
      <c r="H12" s="31">
        <f t="shared" si="0"/>
        <v>63811371</v>
      </c>
      <c r="I12" s="31">
        <f t="shared" si="0"/>
        <v>63811371</v>
      </c>
      <c r="J12" s="31">
        <f t="shared" si="0"/>
        <v>63811371</v>
      </c>
      <c r="K12" s="31">
        <f t="shared" si="0"/>
        <v>25808048</v>
      </c>
      <c r="L12" s="31">
        <f t="shared" si="0"/>
        <v>15611394</v>
      </c>
      <c r="M12" s="31">
        <f t="shared" si="0"/>
        <v>80920218</v>
      </c>
      <c r="N12" s="31">
        <f t="shared" si="0"/>
        <v>80920218</v>
      </c>
      <c r="O12" s="31">
        <f t="shared" si="0"/>
        <v>77092240</v>
      </c>
      <c r="P12" s="31">
        <f t="shared" si="0"/>
        <v>74850324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74850324</v>
      </c>
      <c r="V12" s="31">
        <f t="shared" si="0"/>
        <v>74850324</v>
      </c>
      <c r="W12" s="31">
        <f t="shared" si="0"/>
        <v>74850324</v>
      </c>
      <c r="X12" s="31">
        <f t="shared" si="0"/>
        <v>25800000</v>
      </c>
      <c r="Y12" s="31">
        <f t="shared" si="0"/>
        <v>49050324</v>
      </c>
      <c r="Z12" s="32">
        <f>+IF(X12&lt;&gt;0,+(Y12/X12)*100,0)</f>
        <v>190.11753488372094</v>
      </c>
      <c r="AA12" s="33">
        <f>SUM(AA6:AA11)</f>
        <v>25800000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6086514</v>
      </c>
      <c r="D17" s="18">
        <v>6086514</v>
      </c>
      <c r="E17" s="19">
        <v>30300000</v>
      </c>
      <c r="F17" s="20">
        <v>30300000</v>
      </c>
      <c r="G17" s="20">
        <v>6292595</v>
      </c>
      <c r="H17" s="20">
        <v>6292595</v>
      </c>
      <c r="I17" s="20">
        <v>6292595</v>
      </c>
      <c r="J17" s="20">
        <v>6292595</v>
      </c>
      <c r="K17" s="20"/>
      <c r="L17" s="20"/>
      <c r="M17" s="20">
        <v>6086514</v>
      </c>
      <c r="N17" s="20">
        <v>6086514</v>
      </c>
      <c r="O17" s="20">
        <v>6086514</v>
      </c>
      <c r="P17" s="20">
        <v>6086514</v>
      </c>
      <c r="Q17" s="20"/>
      <c r="R17" s="20"/>
      <c r="S17" s="20"/>
      <c r="T17" s="20"/>
      <c r="U17" s="20">
        <v>6086514</v>
      </c>
      <c r="V17" s="20">
        <v>6086514</v>
      </c>
      <c r="W17" s="20">
        <v>6086514</v>
      </c>
      <c r="X17" s="20">
        <v>30300000</v>
      </c>
      <c r="Y17" s="20">
        <v>-24213486</v>
      </c>
      <c r="Z17" s="21">
        <v>-79.91</v>
      </c>
      <c r="AA17" s="22">
        <v>30300000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841513047</v>
      </c>
      <c r="D19" s="18">
        <v>841513047</v>
      </c>
      <c r="E19" s="19">
        <v>571576000</v>
      </c>
      <c r="F19" s="20">
        <v>841513400</v>
      </c>
      <c r="G19" s="20">
        <v>699892231</v>
      </c>
      <c r="H19" s="20">
        <v>699892231</v>
      </c>
      <c r="I19" s="20">
        <v>699892231</v>
      </c>
      <c r="J19" s="20">
        <v>699892231</v>
      </c>
      <c r="K19" s="20">
        <v>-2470929</v>
      </c>
      <c r="L19" s="20">
        <v>-2462986</v>
      </c>
      <c r="M19" s="20">
        <v>839050063</v>
      </c>
      <c r="N19" s="20">
        <v>839050063</v>
      </c>
      <c r="O19" s="20">
        <v>839887090</v>
      </c>
      <c r="P19" s="20">
        <v>841788367</v>
      </c>
      <c r="Q19" s="20"/>
      <c r="R19" s="20"/>
      <c r="S19" s="20"/>
      <c r="T19" s="20"/>
      <c r="U19" s="20">
        <v>841788367</v>
      </c>
      <c r="V19" s="20">
        <v>841788367</v>
      </c>
      <c r="W19" s="20">
        <v>841788367</v>
      </c>
      <c r="X19" s="20">
        <v>841513400</v>
      </c>
      <c r="Y19" s="20">
        <v>274967</v>
      </c>
      <c r="Z19" s="21">
        <v>0.03</v>
      </c>
      <c r="AA19" s="22">
        <v>841513400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350736</v>
      </c>
      <c r="D22" s="18">
        <v>350736</v>
      </c>
      <c r="E22" s="19">
        <v>82000</v>
      </c>
      <c r="F22" s="20">
        <v>82000</v>
      </c>
      <c r="G22" s="20">
        <v>753288</v>
      </c>
      <c r="H22" s="20">
        <v>753288</v>
      </c>
      <c r="I22" s="20">
        <v>753288</v>
      </c>
      <c r="J22" s="20">
        <v>753288</v>
      </c>
      <c r="K22" s="20"/>
      <c r="L22" s="20"/>
      <c r="M22" s="20">
        <v>350736</v>
      </c>
      <c r="N22" s="20">
        <v>350736</v>
      </c>
      <c r="O22" s="20">
        <v>350736</v>
      </c>
      <c r="P22" s="20">
        <v>350736</v>
      </c>
      <c r="Q22" s="20"/>
      <c r="R22" s="20"/>
      <c r="S22" s="20"/>
      <c r="T22" s="20"/>
      <c r="U22" s="20">
        <v>350736</v>
      </c>
      <c r="V22" s="20">
        <v>350736</v>
      </c>
      <c r="W22" s="20">
        <v>350736</v>
      </c>
      <c r="X22" s="20">
        <v>82000</v>
      </c>
      <c r="Y22" s="20">
        <v>268736</v>
      </c>
      <c r="Z22" s="21">
        <v>327.73</v>
      </c>
      <c r="AA22" s="22">
        <v>82000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847950297</v>
      </c>
      <c r="D24" s="29">
        <f>SUM(D15:D23)</f>
        <v>847950297</v>
      </c>
      <c r="E24" s="36">
        <f t="shared" si="1"/>
        <v>601958000</v>
      </c>
      <c r="F24" s="37">
        <f t="shared" si="1"/>
        <v>871895400</v>
      </c>
      <c r="G24" s="37">
        <f t="shared" si="1"/>
        <v>706938114</v>
      </c>
      <c r="H24" s="37">
        <f t="shared" si="1"/>
        <v>706938114</v>
      </c>
      <c r="I24" s="37">
        <f t="shared" si="1"/>
        <v>706938114</v>
      </c>
      <c r="J24" s="37">
        <f t="shared" si="1"/>
        <v>706938114</v>
      </c>
      <c r="K24" s="37">
        <f t="shared" si="1"/>
        <v>-2470929</v>
      </c>
      <c r="L24" s="37">
        <f t="shared" si="1"/>
        <v>-2462986</v>
      </c>
      <c r="M24" s="37">
        <f t="shared" si="1"/>
        <v>845487313</v>
      </c>
      <c r="N24" s="37">
        <f t="shared" si="1"/>
        <v>845487313</v>
      </c>
      <c r="O24" s="37">
        <f t="shared" si="1"/>
        <v>846324340</v>
      </c>
      <c r="P24" s="37">
        <f t="shared" si="1"/>
        <v>848225617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848225617</v>
      </c>
      <c r="V24" s="37">
        <f t="shared" si="1"/>
        <v>848225617</v>
      </c>
      <c r="W24" s="37">
        <f t="shared" si="1"/>
        <v>848225617</v>
      </c>
      <c r="X24" s="37">
        <f t="shared" si="1"/>
        <v>871895400</v>
      </c>
      <c r="Y24" s="37">
        <f t="shared" si="1"/>
        <v>-23669783</v>
      </c>
      <c r="Z24" s="38">
        <f>+IF(X24&lt;&gt;0,+(Y24/X24)*100,0)</f>
        <v>-2.714750301469649</v>
      </c>
      <c r="AA24" s="39">
        <f>SUM(AA15:AA23)</f>
        <v>871895400</v>
      </c>
    </row>
    <row r="25" spans="1:27" ht="13.5">
      <c r="A25" s="27" t="s">
        <v>51</v>
      </c>
      <c r="B25" s="28"/>
      <c r="C25" s="29">
        <f aca="true" t="shared" si="2" ref="C25:Y25">+C12+C24</f>
        <v>903482921</v>
      </c>
      <c r="D25" s="29">
        <f>+D12+D24</f>
        <v>903482921</v>
      </c>
      <c r="E25" s="30">
        <f t="shared" si="2"/>
        <v>627758000</v>
      </c>
      <c r="F25" s="31">
        <f t="shared" si="2"/>
        <v>897695400</v>
      </c>
      <c r="G25" s="31">
        <f t="shared" si="2"/>
        <v>770749485</v>
      </c>
      <c r="H25" s="31">
        <f t="shared" si="2"/>
        <v>770749485</v>
      </c>
      <c r="I25" s="31">
        <f t="shared" si="2"/>
        <v>770749485</v>
      </c>
      <c r="J25" s="31">
        <f t="shared" si="2"/>
        <v>770749485</v>
      </c>
      <c r="K25" s="31">
        <f t="shared" si="2"/>
        <v>23337119</v>
      </c>
      <c r="L25" s="31">
        <f t="shared" si="2"/>
        <v>13148408</v>
      </c>
      <c r="M25" s="31">
        <f t="shared" si="2"/>
        <v>926407531</v>
      </c>
      <c r="N25" s="31">
        <f t="shared" si="2"/>
        <v>926407531</v>
      </c>
      <c r="O25" s="31">
        <f t="shared" si="2"/>
        <v>923416580</v>
      </c>
      <c r="P25" s="31">
        <f t="shared" si="2"/>
        <v>923075941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923075941</v>
      </c>
      <c r="V25" s="31">
        <f t="shared" si="2"/>
        <v>923075941</v>
      </c>
      <c r="W25" s="31">
        <f t="shared" si="2"/>
        <v>923075941</v>
      </c>
      <c r="X25" s="31">
        <f t="shared" si="2"/>
        <v>897695400</v>
      </c>
      <c r="Y25" s="31">
        <f t="shared" si="2"/>
        <v>25380541</v>
      </c>
      <c r="Z25" s="32">
        <f>+IF(X25&lt;&gt;0,+(Y25/X25)*100,0)</f>
        <v>2.827299883679921</v>
      </c>
      <c r="AA25" s="33">
        <f>+AA12+AA24</f>
        <v>897695400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18593296</v>
      </c>
      <c r="D29" s="18">
        <v>18593296</v>
      </c>
      <c r="E29" s="19"/>
      <c r="F29" s="20"/>
      <c r="G29" s="20"/>
      <c r="H29" s="20"/>
      <c r="I29" s="20"/>
      <c r="J29" s="20"/>
      <c r="K29" s="20"/>
      <c r="L29" s="20">
        <v>-7559018</v>
      </c>
      <c r="M29" s="20">
        <v>6216114</v>
      </c>
      <c r="N29" s="20">
        <v>6216114</v>
      </c>
      <c r="O29" s="20">
        <v>10185257</v>
      </c>
      <c r="P29" s="20">
        <v>12269483</v>
      </c>
      <c r="Q29" s="20"/>
      <c r="R29" s="20"/>
      <c r="S29" s="20"/>
      <c r="T29" s="20"/>
      <c r="U29" s="20">
        <v>12269483</v>
      </c>
      <c r="V29" s="20">
        <v>12269483</v>
      </c>
      <c r="W29" s="20">
        <v>12269483</v>
      </c>
      <c r="X29" s="20"/>
      <c r="Y29" s="20">
        <v>12269483</v>
      </c>
      <c r="Z29" s="21"/>
      <c r="AA29" s="22"/>
    </row>
    <row r="30" spans="1:27" ht="13.5">
      <c r="A30" s="23" t="s">
        <v>55</v>
      </c>
      <c r="B30" s="17"/>
      <c r="C30" s="18">
        <v>605406</v>
      </c>
      <c r="D30" s="18">
        <v>605406</v>
      </c>
      <c r="E30" s="19">
        <v>1464000</v>
      </c>
      <c r="F30" s="20">
        <v>1464000</v>
      </c>
      <c r="G30" s="20"/>
      <c r="H30" s="20"/>
      <c r="I30" s="20"/>
      <c r="J30" s="20"/>
      <c r="K30" s="20"/>
      <c r="L30" s="20"/>
      <c r="M30" s="20">
        <v>711916</v>
      </c>
      <c r="N30" s="20">
        <v>711916</v>
      </c>
      <c r="O30" s="20">
        <v>711916</v>
      </c>
      <c r="P30" s="20">
        <v>711916</v>
      </c>
      <c r="Q30" s="20"/>
      <c r="R30" s="20"/>
      <c r="S30" s="20"/>
      <c r="T30" s="20"/>
      <c r="U30" s="20">
        <v>711916</v>
      </c>
      <c r="V30" s="20">
        <v>711916</v>
      </c>
      <c r="W30" s="20">
        <v>711916</v>
      </c>
      <c r="X30" s="20">
        <v>1464000</v>
      </c>
      <c r="Y30" s="20">
        <v>-752084</v>
      </c>
      <c r="Z30" s="21">
        <v>-51.37</v>
      </c>
      <c r="AA30" s="22">
        <v>1464000</v>
      </c>
    </row>
    <row r="31" spans="1:27" ht="13.5">
      <c r="A31" s="23" t="s">
        <v>56</v>
      </c>
      <c r="B31" s="17"/>
      <c r="C31" s="18">
        <v>1730241</v>
      </c>
      <c r="D31" s="18">
        <v>1730241</v>
      </c>
      <c r="E31" s="19"/>
      <c r="F31" s="20"/>
      <c r="G31" s="20">
        <v>1506393</v>
      </c>
      <c r="H31" s="20">
        <v>1506393</v>
      </c>
      <c r="I31" s="20">
        <v>1506393</v>
      </c>
      <c r="J31" s="20">
        <v>1506393</v>
      </c>
      <c r="K31" s="20">
        <v>156914</v>
      </c>
      <c r="L31" s="20">
        <v>159334</v>
      </c>
      <c r="M31" s="20">
        <v>1901263</v>
      </c>
      <c r="N31" s="20">
        <v>1901263</v>
      </c>
      <c r="O31" s="20">
        <v>1906192</v>
      </c>
      <c r="P31" s="20">
        <v>1916080</v>
      </c>
      <c r="Q31" s="20"/>
      <c r="R31" s="20"/>
      <c r="S31" s="20"/>
      <c r="T31" s="20"/>
      <c r="U31" s="20">
        <v>1916080</v>
      </c>
      <c r="V31" s="20">
        <v>1916080</v>
      </c>
      <c r="W31" s="20">
        <v>1916080</v>
      </c>
      <c r="X31" s="20"/>
      <c r="Y31" s="20">
        <v>1916080</v>
      </c>
      <c r="Z31" s="21"/>
      <c r="AA31" s="22"/>
    </row>
    <row r="32" spans="1:27" ht="13.5">
      <c r="A32" s="23" t="s">
        <v>57</v>
      </c>
      <c r="B32" s="17"/>
      <c r="C32" s="18">
        <v>69784000</v>
      </c>
      <c r="D32" s="18">
        <v>69784000</v>
      </c>
      <c r="E32" s="19">
        <v>31618000</v>
      </c>
      <c r="F32" s="20">
        <v>31618000</v>
      </c>
      <c r="G32" s="20">
        <v>50206004</v>
      </c>
      <c r="H32" s="20">
        <v>50206004</v>
      </c>
      <c r="I32" s="20">
        <v>50206004</v>
      </c>
      <c r="J32" s="20">
        <v>50206004</v>
      </c>
      <c r="K32" s="20">
        <v>7007503</v>
      </c>
      <c r="L32" s="20">
        <v>7465512</v>
      </c>
      <c r="M32" s="20">
        <v>120058528</v>
      </c>
      <c r="N32" s="20">
        <v>120058528</v>
      </c>
      <c r="O32" s="20">
        <v>112725498</v>
      </c>
      <c r="P32" s="20">
        <v>82947917</v>
      </c>
      <c r="Q32" s="20"/>
      <c r="R32" s="20"/>
      <c r="S32" s="20"/>
      <c r="T32" s="20"/>
      <c r="U32" s="20">
        <v>82947917</v>
      </c>
      <c r="V32" s="20">
        <v>82947917</v>
      </c>
      <c r="W32" s="20">
        <v>82947917</v>
      </c>
      <c r="X32" s="20">
        <v>31618000</v>
      </c>
      <c r="Y32" s="20">
        <v>51329917</v>
      </c>
      <c r="Z32" s="21">
        <v>162.34</v>
      </c>
      <c r="AA32" s="22">
        <v>31618000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4627342</v>
      </c>
      <c r="H33" s="20">
        <v>4627342</v>
      </c>
      <c r="I33" s="20">
        <v>4627342</v>
      </c>
      <c r="J33" s="20">
        <v>4627342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90712943</v>
      </c>
      <c r="D34" s="29">
        <f>SUM(D29:D33)</f>
        <v>90712943</v>
      </c>
      <c r="E34" s="30">
        <f t="shared" si="3"/>
        <v>33082000</v>
      </c>
      <c r="F34" s="31">
        <f t="shared" si="3"/>
        <v>33082000</v>
      </c>
      <c r="G34" s="31">
        <f t="shared" si="3"/>
        <v>56339739</v>
      </c>
      <c r="H34" s="31">
        <f t="shared" si="3"/>
        <v>56339739</v>
      </c>
      <c r="I34" s="31">
        <f t="shared" si="3"/>
        <v>56339739</v>
      </c>
      <c r="J34" s="31">
        <f t="shared" si="3"/>
        <v>56339739</v>
      </c>
      <c r="K34" s="31">
        <f t="shared" si="3"/>
        <v>7164417</v>
      </c>
      <c r="L34" s="31">
        <f t="shared" si="3"/>
        <v>65828</v>
      </c>
      <c r="M34" s="31">
        <f t="shared" si="3"/>
        <v>128887821</v>
      </c>
      <c r="N34" s="31">
        <f t="shared" si="3"/>
        <v>128887821</v>
      </c>
      <c r="O34" s="31">
        <f t="shared" si="3"/>
        <v>125528863</v>
      </c>
      <c r="P34" s="31">
        <f t="shared" si="3"/>
        <v>97845396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97845396</v>
      </c>
      <c r="V34" s="31">
        <f t="shared" si="3"/>
        <v>97845396</v>
      </c>
      <c r="W34" s="31">
        <f t="shared" si="3"/>
        <v>97845396</v>
      </c>
      <c r="X34" s="31">
        <f t="shared" si="3"/>
        <v>33082000</v>
      </c>
      <c r="Y34" s="31">
        <f t="shared" si="3"/>
        <v>64763396</v>
      </c>
      <c r="Z34" s="32">
        <f>+IF(X34&lt;&gt;0,+(Y34/X34)*100,0)</f>
        <v>195.76626564294784</v>
      </c>
      <c r="AA34" s="33">
        <f>SUM(AA29:AA33)</f>
        <v>33082000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898000</v>
      </c>
      <c r="D37" s="18">
        <v>898000</v>
      </c>
      <c r="E37" s="19">
        <v>7800000</v>
      </c>
      <c r="F37" s="20">
        <v>7800000</v>
      </c>
      <c r="G37" s="20">
        <v>2026846</v>
      </c>
      <c r="H37" s="20">
        <v>2026846</v>
      </c>
      <c r="I37" s="20">
        <v>2026846</v>
      </c>
      <c r="J37" s="20">
        <v>2026846</v>
      </c>
      <c r="K37" s="20">
        <v>-167501</v>
      </c>
      <c r="L37" s="20">
        <v>-167501</v>
      </c>
      <c r="M37" s="20">
        <v>730598</v>
      </c>
      <c r="N37" s="20">
        <v>730598</v>
      </c>
      <c r="O37" s="20">
        <v>730598</v>
      </c>
      <c r="P37" s="20">
        <v>730598</v>
      </c>
      <c r="Q37" s="20"/>
      <c r="R37" s="20"/>
      <c r="S37" s="20"/>
      <c r="T37" s="20"/>
      <c r="U37" s="20">
        <v>730598</v>
      </c>
      <c r="V37" s="20">
        <v>730598</v>
      </c>
      <c r="W37" s="20">
        <v>730598</v>
      </c>
      <c r="X37" s="20">
        <v>7800000</v>
      </c>
      <c r="Y37" s="20">
        <v>-7069402</v>
      </c>
      <c r="Z37" s="21">
        <v>-90.63</v>
      </c>
      <c r="AA37" s="22">
        <v>7800000</v>
      </c>
    </row>
    <row r="38" spans="1:27" ht="13.5">
      <c r="A38" s="23" t="s">
        <v>58</v>
      </c>
      <c r="B38" s="17"/>
      <c r="C38" s="18">
        <v>21806000</v>
      </c>
      <c r="D38" s="18">
        <v>21806000</v>
      </c>
      <c r="E38" s="19">
        <v>500000</v>
      </c>
      <c r="F38" s="20">
        <v>500000</v>
      </c>
      <c r="G38" s="20">
        <v>17316675</v>
      </c>
      <c r="H38" s="20">
        <v>17316675</v>
      </c>
      <c r="I38" s="20">
        <v>17316675</v>
      </c>
      <c r="J38" s="20">
        <v>17316675</v>
      </c>
      <c r="K38" s="20"/>
      <c r="L38" s="20"/>
      <c r="M38" s="20">
        <v>21806246</v>
      </c>
      <c r="N38" s="20">
        <v>21806246</v>
      </c>
      <c r="O38" s="20">
        <v>21806246</v>
      </c>
      <c r="P38" s="20">
        <v>21806246</v>
      </c>
      <c r="Q38" s="20"/>
      <c r="R38" s="20"/>
      <c r="S38" s="20"/>
      <c r="T38" s="20"/>
      <c r="U38" s="20">
        <v>21806246</v>
      </c>
      <c r="V38" s="20">
        <v>21806246</v>
      </c>
      <c r="W38" s="20">
        <v>21806246</v>
      </c>
      <c r="X38" s="20">
        <v>500000</v>
      </c>
      <c r="Y38" s="20">
        <v>21306246</v>
      </c>
      <c r="Z38" s="21">
        <v>4261.25</v>
      </c>
      <c r="AA38" s="22">
        <v>500000</v>
      </c>
    </row>
    <row r="39" spans="1:27" ht="13.5">
      <c r="A39" s="27" t="s">
        <v>61</v>
      </c>
      <c r="B39" s="35"/>
      <c r="C39" s="29">
        <f aca="true" t="shared" si="4" ref="C39:Y39">SUM(C37:C38)</f>
        <v>22704000</v>
      </c>
      <c r="D39" s="29">
        <f>SUM(D37:D38)</f>
        <v>22704000</v>
      </c>
      <c r="E39" s="36">
        <f t="shared" si="4"/>
        <v>8300000</v>
      </c>
      <c r="F39" s="37">
        <f t="shared" si="4"/>
        <v>8300000</v>
      </c>
      <c r="G39" s="37">
        <f t="shared" si="4"/>
        <v>19343521</v>
      </c>
      <c r="H39" s="37">
        <f t="shared" si="4"/>
        <v>19343521</v>
      </c>
      <c r="I39" s="37">
        <f t="shared" si="4"/>
        <v>19343521</v>
      </c>
      <c r="J39" s="37">
        <f t="shared" si="4"/>
        <v>19343521</v>
      </c>
      <c r="K39" s="37">
        <f t="shared" si="4"/>
        <v>-167501</v>
      </c>
      <c r="L39" s="37">
        <f t="shared" si="4"/>
        <v>-167501</v>
      </c>
      <c r="M39" s="37">
        <f t="shared" si="4"/>
        <v>22536844</v>
      </c>
      <c r="N39" s="37">
        <f t="shared" si="4"/>
        <v>22536844</v>
      </c>
      <c r="O39" s="37">
        <f t="shared" si="4"/>
        <v>22536844</v>
      </c>
      <c r="P39" s="37">
        <f t="shared" si="4"/>
        <v>22536844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22536844</v>
      </c>
      <c r="V39" s="37">
        <f t="shared" si="4"/>
        <v>22536844</v>
      </c>
      <c r="W39" s="37">
        <f t="shared" si="4"/>
        <v>22536844</v>
      </c>
      <c r="X39" s="37">
        <f t="shared" si="4"/>
        <v>8300000</v>
      </c>
      <c r="Y39" s="37">
        <f t="shared" si="4"/>
        <v>14236844</v>
      </c>
      <c r="Z39" s="38">
        <f>+IF(X39&lt;&gt;0,+(Y39/X39)*100,0)</f>
        <v>171.5282409638554</v>
      </c>
      <c r="AA39" s="39">
        <f>SUM(AA37:AA38)</f>
        <v>8300000</v>
      </c>
    </row>
    <row r="40" spans="1:27" ht="13.5">
      <c r="A40" s="27" t="s">
        <v>62</v>
      </c>
      <c r="B40" s="28"/>
      <c r="C40" s="29">
        <f aca="true" t="shared" si="5" ref="C40:Y40">+C34+C39</f>
        <v>113416943</v>
      </c>
      <c r="D40" s="29">
        <f>+D34+D39</f>
        <v>113416943</v>
      </c>
      <c r="E40" s="30">
        <f t="shared" si="5"/>
        <v>41382000</v>
      </c>
      <c r="F40" s="31">
        <f t="shared" si="5"/>
        <v>41382000</v>
      </c>
      <c r="G40" s="31">
        <f t="shared" si="5"/>
        <v>75683260</v>
      </c>
      <c r="H40" s="31">
        <f t="shared" si="5"/>
        <v>75683260</v>
      </c>
      <c r="I40" s="31">
        <f t="shared" si="5"/>
        <v>75683260</v>
      </c>
      <c r="J40" s="31">
        <f t="shared" si="5"/>
        <v>75683260</v>
      </c>
      <c r="K40" s="31">
        <f t="shared" si="5"/>
        <v>6996916</v>
      </c>
      <c r="L40" s="31">
        <f t="shared" si="5"/>
        <v>-101673</v>
      </c>
      <c r="M40" s="31">
        <f t="shared" si="5"/>
        <v>151424665</v>
      </c>
      <c r="N40" s="31">
        <f t="shared" si="5"/>
        <v>151424665</v>
      </c>
      <c r="O40" s="31">
        <f t="shared" si="5"/>
        <v>148065707</v>
      </c>
      <c r="P40" s="31">
        <f t="shared" si="5"/>
        <v>120382240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120382240</v>
      </c>
      <c r="V40" s="31">
        <f t="shared" si="5"/>
        <v>120382240</v>
      </c>
      <c r="W40" s="31">
        <f t="shared" si="5"/>
        <v>120382240</v>
      </c>
      <c r="X40" s="31">
        <f t="shared" si="5"/>
        <v>41382000</v>
      </c>
      <c r="Y40" s="31">
        <f t="shared" si="5"/>
        <v>79000240</v>
      </c>
      <c r="Z40" s="32">
        <f>+IF(X40&lt;&gt;0,+(Y40/X40)*100,0)</f>
        <v>190.90483785220627</v>
      </c>
      <c r="AA40" s="33">
        <f>+AA34+AA39</f>
        <v>41382000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790065978</v>
      </c>
      <c r="D42" s="43">
        <f>+D25-D40</f>
        <v>790065978</v>
      </c>
      <c r="E42" s="44">
        <f t="shared" si="6"/>
        <v>586376000</v>
      </c>
      <c r="F42" s="45">
        <f t="shared" si="6"/>
        <v>856313400</v>
      </c>
      <c r="G42" s="45">
        <f t="shared" si="6"/>
        <v>695066225</v>
      </c>
      <c r="H42" s="45">
        <f t="shared" si="6"/>
        <v>695066225</v>
      </c>
      <c r="I42" s="45">
        <f t="shared" si="6"/>
        <v>695066225</v>
      </c>
      <c r="J42" s="45">
        <f t="shared" si="6"/>
        <v>695066225</v>
      </c>
      <c r="K42" s="45">
        <f t="shared" si="6"/>
        <v>16340203</v>
      </c>
      <c r="L42" s="45">
        <f t="shared" si="6"/>
        <v>13250081</v>
      </c>
      <c r="M42" s="45">
        <f t="shared" si="6"/>
        <v>774982866</v>
      </c>
      <c r="N42" s="45">
        <f t="shared" si="6"/>
        <v>774982866</v>
      </c>
      <c r="O42" s="45">
        <f t="shared" si="6"/>
        <v>775350873</v>
      </c>
      <c r="P42" s="45">
        <f t="shared" si="6"/>
        <v>802693701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802693701</v>
      </c>
      <c r="V42" s="45">
        <f t="shared" si="6"/>
        <v>802693701</v>
      </c>
      <c r="W42" s="45">
        <f t="shared" si="6"/>
        <v>802693701</v>
      </c>
      <c r="X42" s="45">
        <f t="shared" si="6"/>
        <v>856313400</v>
      </c>
      <c r="Y42" s="45">
        <f t="shared" si="6"/>
        <v>-53619699</v>
      </c>
      <c r="Z42" s="46">
        <f>+IF(X42&lt;&gt;0,+(Y42/X42)*100,0)</f>
        <v>-6.261690988369445</v>
      </c>
      <c r="AA42" s="47">
        <f>+AA25-AA40</f>
        <v>856313400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790065978</v>
      </c>
      <c r="D45" s="18">
        <v>790065978</v>
      </c>
      <c r="E45" s="19">
        <v>586376000</v>
      </c>
      <c r="F45" s="20">
        <v>856313400</v>
      </c>
      <c r="G45" s="20">
        <v>695066225</v>
      </c>
      <c r="H45" s="20">
        <v>695066225</v>
      </c>
      <c r="I45" s="20">
        <v>695066225</v>
      </c>
      <c r="J45" s="20">
        <v>695066225</v>
      </c>
      <c r="K45" s="20">
        <v>16340203</v>
      </c>
      <c r="L45" s="20">
        <v>13250081</v>
      </c>
      <c r="M45" s="20">
        <v>774982866</v>
      </c>
      <c r="N45" s="20">
        <v>774982866</v>
      </c>
      <c r="O45" s="20">
        <v>775350873</v>
      </c>
      <c r="P45" s="20">
        <v>802693701</v>
      </c>
      <c r="Q45" s="20"/>
      <c r="R45" s="20"/>
      <c r="S45" s="20"/>
      <c r="T45" s="20"/>
      <c r="U45" s="20">
        <v>802693701</v>
      </c>
      <c r="V45" s="20">
        <v>802693701</v>
      </c>
      <c r="W45" s="20">
        <v>802693701</v>
      </c>
      <c r="X45" s="20">
        <v>856313400</v>
      </c>
      <c r="Y45" s="20">
        <v>-53619699</v>
      </c>
      <c r="Z45" s="48">
        <v>-6.26</v>
      </c>
      <c r="AA45" s="22">
        <v>856313400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790065978</v>
      </c>
      <c r="D48" s="51">
        <f>SUM(D45:D47)</f>
        <v>790065978</v>
      </c>
      <c r="E48" s="52">
        <f t="shared" si="7"/>
        <v>586376000</v>
      </c>
      <c r="F48" s="53">
        <f t="shared" si="7"/>
        <v>856313400</v>
      </c>
      <c r="G48" s="53">
        <f t="shared" si="7"/>
        <v>695066225</v>
      </c>
      <c r="H48" s="53">
        <f t="shared" si="7"/>
        <v>695066225</v>
      </c>
      <c r="I48" s="53">
        <f t="shared" si="7"/>
        <v>695066225</v>
      </c>
      <c r="J48" s="53">
        <f t="shared" si="7"/>
        <v>695066225</v>
      </c>
      <c r="K48" s="53">
        <f t="shared" si="7"/>
        <v>16340203</v>
      </c>
      <c r="L48" s="53">
        <f t="shared" si="7"/>
        <v>13250081</v>
      </c>
      <c r="M48" s="53">
        <f t="shared" si="7"/>
        <v>774982866</v>
      </c>
      <c r="N48" s="53">
        <f t="shared" si="7"/>
        <v>774982866</v>
      </c>
      <c r="O48" s="53">
        <f t="shared" si="7"/>
        <v>775350873</v>
      </c>
      <c r="P48" s="53">
        <f t="shared" si="7"/>
        <v>802693701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802693701</v>
      </c>
      <c r="V48" s="53">
        <f t="shared" si="7"/>
        <v>802693701</v>
      </c>
      <c r="W48" s="53">
        <f t="shared" si="7"/>
        <v>802693701</v>
      </c>
      <c r="X48" s="53">
        <f t="shared" si="7"/>
        <v>856313400</v>
      </c>
      <c r="Y48" s="53">
        <f t="shared" si="7"/>
        <v>-53619699</v>
      </c>
      <c r="Z48" s="54">
        <f>+IF(X48&lt;&gt;0,+(Y48/X48)*100,0)</f>
        <v>-6.261690988369445</v>
      </c>
      <c r="AA48" s="55">
        <f>SUM(AA45:AA47)</f>
        <v>856313400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848700</v>
      </c>
      <c r="D6" s="18">
        <v>848700</v>
      </c>
      <c r="E6" s="19">
        <v>10971000</v>
      </c>
      <c r="F6" s="20">
        <v>10971000</v>
      </c>
      <c r="G6" s="20">
        <v>4283879</v>
      </c>
      <c r="H6" s="20">
        <v>6431286</v>
      </c>
      <c r="I6" s="20">
        <v>3952171</v>
      </c>
      <c r="J6" s="20">
        <v>3952171</v>
      </c>
      <c r="K6" s="20"/>
      <c r="L6" s="20">
        <v>85671</v>
      </c>
      <c r="M6" s="20">
        <v>912932</v>
      </c>
      <c r="N6" s="20">
        <v>912932</v>
      </c>
      <c r="O6" s="20"/>
      <c r="P6" s="20"/>
      <c r="Q6" s="20"/>
      <c r="R6" s="20"/>
      <c r="S6" s="20">
        <v>1798585</v>
      </c>
      <c r="T6" s="20"/>
      <c r="U6" s="20"/>
      <c r="V6" s="20">
        <v>1798585</v>
      </c>
      <c r="W6" s="20">
        <v>1798585</v>
      </c>
      <c r="X6" s="20">
        <v>10971000</v>
      </c>
      <c r="Y6" s="20">
        <v>-9172415</v>
      </c>
      <c r="Z6" s="21">
        <v>-83.61</v>
      </c>
      <c r="AA6" s="22">
        <v>10971000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20315280</v>
      </c>
      <c r="D8" s="18">
        <v>20315280</v>
      </c>
      <c r="E8" s="19">
        <v>2114000</v>
      </c>
      <c r="F8" s="20">
        <v>2114000</v>
      </c>
      <c r="G8" s="20">
        <v>9600267</v>
      </c>
      <c r="H8" s="20">
        <v>17710722</v>
      </c>
      <c r="I8" s="20">
        <v>19343375</v>
      </c>
      <c r="J8" s="20">
        <v>19343375</v>
      </c>
      <c r="K8" s="20"/>
      <c r="L8" s="20">
        <v>19467958</v>
      </c>
      <c r="M8" s="20">
        <v>39707188</v>
      </c>
      <c r="N8" s="20">
        <v>39707188</v>
      </c>
      <c r="O8" s="20">
        <v>26167456</v>
      </c>
      <c r="P8" s="20">
        <v>32723618</v>
      </c>
      <c r="Q8" s="20">
        <v>32743819</v>
      </c>
      <c r="R8" s="20">
        <v>32743819</v>
      </c>
      <c r="S8" s="20">
        <v>35940610</v>
      </c>
      <c r="T8" s="20"/>
      <c r="U8" s="20"/>
      <c r="V8" s="20">
        <v>35940610</v>
      </c>
      <c r="W8" s="20">
        <v>35940610</v>
      </c>
      <c r="X8" s="20">
        <v>2114000</v>
      </c>
      <c r="Y8" s="20">
        <v>33826610</v>
      </c>
      <c r="Z8" s="21">
        <v>1600.12</v>
      </c>
      <c r="AA8" s="22">
        <v>2114000</v>
      </c>
    </row>
    <row r="9" spans="1:27" ht="13.5">
      <c r="A9" s="23" t="s">
        <v>36</v>
      </c>
      <c r="B9" s="17"/>
      <c r="C9" s="18">
        <v>500636</v>
      </c>
      <c r="D9" s="18">
        <v>500636</v>
      </c>
      <c r="E9" s="19">
        <v>346000</v>
      </c>
      <c r="F9" s="20">
        <v>346000</v>
      </c>
      <c r="G9" s="20">
        <v>98256</v>
      </c>
      <c r="H9" s="20">
        <v>62415</v>
      </c>
      <c r="I9" s="20">
        <v>62415</v>
      </c>
      <c r="J9" s="20">
        <v>62415</v>
      </c>
      <c r="K9" s="20"/>
      <c r="L9" s="20">
        <v>62415</v>
      </c>
      <c r="M9" s="20">
        <v>62415</v>
      </c>
      <c r="N9" s="20">
        <v>62415</v>
      </c>
      <c r="O9" s="20">
        <v>500636</v>
      </c>
      <c r="P9" s="20">
        <v>500635</v>
      </c>
      <c r="Q9" s="20">
        <v>500636</v>
      </c>
      <c r="R9" s="20">
        <v>500636</v>
      </c>
      <c r="S9" s="20">
        <v>500636</v>
      </c>
      <c r="T9" s="20"/>
      <c r="U9" s="20"/>
      <c r="V9" s="20">
        <v>500636</v>
      </c>
      <c r="W9" s="20">
        <v>500636</v>
      </c>
      <c r="X9" s="20">
        <v>346000</v>
      </c>
      <c r="Y9" s="20">
        <v>154636</v>
      </c>
      <c r="Z9" s="21">
        <v>44.69</v>
      </c>
      <c r="AA9" s="22">
        <v>346000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10066</v>
      </c>
      <c r="D11" s="18">
        <v>10066</v>
      </c>
      <c r="E11" s="19">
        <v>10000</v>
      </c>
      <c r="F11" s="20">
        <v>10000</v>
      </c>
      <c r="G11" s="20">
        <v>8718</v>
      </c>
      <c r="H11" s="20">
        <v>10066</v>
      </c>
      <c r="I11" s="20">
        <v>10066</v>
      </c>
      <c r="J11" s="20">
        <v>10066</v>
      </c>
      <c r="K11" s="20"/>
      <c r="L11" s="20">
        <v>10066</v>
      </c>
      <c r="M11" s="20">
        <v>10066</v>
      </c>
      <c r="N11" s="20">
        <v>10066</v>
      </c>
      <c r="O11" s="20">
        <v>10066</v>
      </c>
      <c r="P11" s="20">
        <v>10066</v>
      </c>
      <c r="Q11" s="20">
        <v>10066</v>
      </c>
      <c r="R11" s="20">
        <v>10066</v>
      </c>
      <c r="S11" s="20">
        <v>10066</v>
      </c>
      <c r="T11" s="20"/>
      <c r="U11" s="20"/>
      <c r="V11" s="20">
        <v>10066</v>
      </c>
      <c r="W11" s="20">
        <v>10066</v>
      </c>
      <c r="X11" s="20">
        <v>10000</v>
      </c>
      <c r="Y11" s="20">
        <v>66</v>
      </c>
      <c r="Z11" s="21">
        <v>0.66</v>
      </c>
      <c r="AA11" s="22">
        <v>10000</v>
      </c>
    </row>
    <row r="12" spans="1:27" ht="13.5">
      <c r="A12" s="27" t="s">
        <v>39</v>
      </c>
      <c r="B12" s="28"/>
      <c r="C12" s="29">
        <f aca="true" t="shared" si="0" ref="C12:Y12">SUM(C6:C11)</f>
        <v>21674682</v>
      </c>
      <c r="D12" s="29">
        <f>SUM(D6:D11)</f>
        <v>21674682</v>
      </c>
      <c r="E12" s="30">
        <f t="shared" si="0"/>
        <v>13441000</v>
      </c>
      <c r="F12" s="31">
        <f t="shared" si="0"/>
        <v>13441000</v>
      </c>
      <c r="G12" s="31">
        <f t="shared" si="0"/>
        <v>13991120</v>
      </c>
      <c r="H12" s="31">
        <f t="shared" si="0"/>
        <v>24214489</v>
      </c>
      <c r="I12" s="31">
        <f t="shared" si="0"/>
        <v>23368027</v>
      </c>
      <c r="J12" s="31">
        <f t="shared" si="0"/>
        <v>23368027</v>
      </c>
      <c r="K12" s="31">
        <f t="shared" si="0"/>
        <v>0</v>
      </c>
      <c r="L12" s="31">
        <f t="shared" si="0"/>
        <v>19626110</v>
      </c>
      <c r="M12" s="31">
        <f t="shared" si="0"/>
        <v>40692601</v>
      </c>
      <c r="N12" s="31">
        <f t="shared" si="0"/>
        <v>40692601</v>
      </c>
      <c r="O12" s="31">
        <f t="shared" si="0"/>
        <v>26678158</v>
      </c>
      <c r="P12" s="31">
        <f t="shared" si="0"/>
        <v>33234319</v>
      </c>
      <c r="Q12" s="31">
        <f t="shared" si="0"/>
        <v>33254521</v>
      </c>
      <c r="R12" s="31">
        <f t="shared" si="0"/>
        <v>33254521</v>
      </c>
      <c r="S12" s="31">
        <f t="shared" si="0"/>
        <v>38249897</v>
      </c>
      <c r="T12" s="31">
        <f t="shared" si="0"/>
        <v>0</v>
      </c>
      <c r="U12" s="31">
        <f t="shared" si="0"/>
        <v>0</v>
      </c>
      <c r="V12" s="31">
        <f t="shared" si="0"/>
        <v>38249897</v>
      </c>
      <c r="W12" s="31">
        <f t="shared" si="0"/>
        <v>38249897</v>
      </c>
      <c r="X12" s="31">
        <f t="shared" si="0"/>
        <v>13441000</v>
      </c>
      <c r="Y12" s="31">
        <f t="shared" si="0"/>
        <v>24808897</v>
      </c>
      <c r="Z12" s="32">
        <f>+IF(X12&lt;&gt;0,+(Y12/X12)*100,0)</f>
        <v>184.5762740867495</v>
      </c>
      <c r="AA12" s="33">
        <f>SUM(AA6:AA11)</f>
        <v>13441000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1704724</v>
      </c>
      <c r="D16" s="18">
        <v>1704724</v>
      </c>
      <c r="E16" s="19">
        <v>1694000</v>
      </c>
      <c r="F16" s="20">
        <v>1694000</v>
      </c>
      <c r="G16" s="24">
        <v>1796513</v>
      </c>
      <c r="H16" s="24">
        <v>1796513</v>
      </c>
      <c r="I16" s="24">
        <v>1796513</v>
      </c>
      <c r="J16" s="20">
        <v>1796513</v>
      </c>
      <c r="K16" s="24"/>
      <c r="L16" s="24">
        <v>1796513</v>
      </c>
      <c r="M16" s="20">
        <v>1796513</v>
      </c>
      <c r="N16" s="24">
        <v>1796513</v>
      </c>
      <c r="O16" s="24">
        <v>1796513</v>
      </c>
      <c r="P16" s="24">
        <v>1796513</v>
      </c>
      <c r="Q16" s="20">
        <v>1796513</v>
      </c>
      <c r="R16" s="24">
        <v>1796513</v>
      </c>
      <c r="S16" s="24">
        <v>1796513</v>
      </c>
      <c r="T16" s="20"/>
      <c r="U16" s="24"/>
      <c r="V16" s="24">
        <v>1796513</v>
      </c>
      <c r="W16" s="24">
        <v>1796513</v>
      </c>
      <c r="X16" s="20">
        <v>1694000</v>
      </c>
      <c r="Y16" s="24">
        <v>102513</v>
      </c>
      <c r="Z16" s="25">
        <v>6.05</v>
      </c>
      <c r="AA16" s="26">
        <v>1694000</v>
      </c>
    </row>
    <row r="17" spans="1:27" ht="13.5">
      <c r="A17" s="23" t="s">
        <v>43</v>
      </c>
      <c r="B17" s="17"/>
      <c r="C17" s="18">
        <v>23159853</v>
      </c>
      <c r="D17" s="18">
        <v>23159853</v>
      </c>
      <c r="E17" s="19">
        <v>26410000</v>
      </c>
      <c r="F17" s="20">
        <v>26410000</v>
      </c>
      <c r="G17" s="20">
        <v>26447383</v>
      </c>
      <c r="H17" s="20">
        <v>23159853</v>
      </c>
      <c r="I17" s="20">
        <v>23159854</v>
      </c>
      <c r="J17" s="20">
        <v>23159854</v>
      </c>
      <c r="K17" s="20"/>
      <c r="L17" s="20">
        <v>23159853</v>
      </c>
      <c r="M17" s="20">
        <v>23159853</v>
      </c>
      <c r="N17" s="20">
        <v>23159853</v>
      </c>
      <c r="O17" s="20">
        <v>23159853</v>
      </c>
      <c r="P17" s="20">
        <v>23159853</v>
      </c>
      <c r="Q17" s="20">
        <v>23159853</v>
      </c>
      <c r="R17" s="20">
        <v>23159853</v>
      </c>
      <c r="S17" s="20">
        <v>23159853</v>
      </c>
      <c r="T17" s="20"/>
      <c r="U17" s="20"/>
      <c r="V17" s="20">
        <v>23159853</v>
      </c>
      <c r="W17" s="20">
        <v>23159853</v>
      </c>
      <c r="X17" s="20">
        <v>26410000</v>
      </c>
      <c r="Y17" s="20">
        <v>-3250147</v>
      </c>
      <c r="Z17" s="21">
        <v>-12.31</v>
      </c>
      <c r="AA17" s="22">
        <v>26410000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127116482</v>
      </c>
      <c r="D19" s="18">
        <v>127116482</v>
      </c>
      <c r="E19" s="19">
        <v>134028000</v>
      </c>
      <c r="F19" s="20">
        <v>134028000</v>
      </c>
      <c r="G19" s="20">
        <v>122454818</v>
      </c>
      <c r="H19" s="20">
        <v>126777599</v>
      </c>
      <c r="I19" s="20">
        <v>126867093</v>
      </c>
      <c r="J19" s="20">
        <v>126867093</v>
      </c>
      <c r="K19" s="20"/>
      <c r="L19" s="20">
        <v>127340743</v>
      </c>
      <c r="M19" s="20">
        <v>127581625</v>
      </c>
      <c r="N19" s="20">
        <v>127581625</v>
      </c>
      <c r="O19" s="20">
        <v>127652969</v>
      </c>
      <c r="P19" s="20">
        <v>129695788</v>
      </c>
      <c r="Q19" s="20">
        <v>131989056</v>
      </c>
      <c r="R19" s="20">
        <v>131989056</v>
      </c>
      <c r="S19" s="20">
        <v>133352876</v>
      </c>
      <c r="T19" s="20"/>
      <c r="U19" s="20"/>
      <c r="V19" s="20">
        <v>133352876</v>
      </c>
      <c r="W19" s="20">
        <v>133352876</v>
      </c>
      <c r="X19" s="20">
        <v>134028000</v>
      </c>
      <c r="Y19" s="20">
        <v>-675124</v>
      </c>
      <c r="Z19" s="21">
        <v>-0.5</v>
      </c>
      <c r="AA19" s="22">
        <v>134028000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207630</v>
      </c>
      <c r="D21" s="18">
        <v>207630</v>
      </c>
      <c r="E21" s="19">
        <v>307000</v>
      </c>
      <c r="F21" s="20">
        <v>307000</v>
      </c>
      <c r="G21" s="20">
        <v>307100</v>
      </c>
      <c r="H21" s="20">
        <v>224130</v>
      </c>
      <c r="I21" s="20">
        <v>224130</v>
      </c>
      <c r="J21" s="20">
        <v>224130</v>
      </c>
      <c r="K21" s="20"/>
      <c r="L21" s="20">
        <v>224130</v>
      </c>
      <c r="M21" s="20">
        <v>224130</v>
      </c>
      <c r="N21" s="20">
        <v>224130</v>
      </c>
      <c r="O21" s="20">
        <v>207630</v>
      </c>
      <c r="P21" s="20">
        <v>207630</v>
      </c>
      <c r="Q21" s="20">
        <v>207630</v>
      </c>
      <c r="R21" s="20">
        <v>207630</v>
      </c>
      <c r="S21" s="20">
        <v>207630</v>
      </c>
      <c r="T21" s="20"/>
      <c r="U21" s="20"/>
      <c r="V21" s="20">
        <v>207630</v>
      </c>
      <c r="W21" s="20">
        <v>207630</v>
      </c>
      <c r="X21" s="20">
        <v>307000</v>
      </c>
      <c r="Y21" s="20">
        <v>-99370</v>
      </c>
      <c r="Z21" s="21">
        <v>-32.37</v>
      </c>
      <c r="AA21" s="22">
        <v>307000</v>
      </c>
    </row>
    <row r="22" spans="1:27" ht="13.5">
      <c r="A22" s="23" t="s">
        <v>48</v>
      </c>
      <c r="B22" s="17"/>
      <c r="C22" s="18">
        <v>20778</v>
      </c>
      <c r="D22" s="18">
        <v>20778</v>
      </c>
      <c r="E22" s="19">
        <v>16000</v>
      </c>
      <c r="F22" s="20">
        <v>16000</v>
      </c>
      <c r="G22" s="20">
        <v>34042</v>
      </c>
      <c r="H22" s="20">
        <v>20777</v>
      </c>
      <c r="I22" s="20">
        <v>20777</v>
      </c>
      <c r="J22" s="20">
        <v>20777</v>
      </c>
      <c r="K22" s="20"/>
      <c r="L22" s="20">
        <v>20777</v>
      </c>
      <c r="M22" s="20">
        <v>20777</v>
      </c>
      <c r="N22" s="20">
        <v>20777</v>
      </c>
      <c r="O22" s="20">
        <v>20777</v>
      </c>
      <c r="P22" s="20">
        <v>20777</v>
      </c>
      <c r="Q22" s="20">
        <v>20777</v>
      </c>
      <c r="R22" s="20">
        <v>20777</v>
      </c>
      <c r="S22" s="20">
        <v>20777</v>
      </c>
      <c r="T22" s="20"/>
      <c r="U22" s="20"/>
      <c r="V22" s="20">
        <v>20777</v>
      </c>
      <c r="W22" s="20">
        <v>20777</v>
      </c>
      <c r="X22" s="20">
        <v>16000</v>
      </c>
      <c r="Y22" s="20">
        <v>4777</v>
      </c>
      <c r="Z22" s="21">
        <v>29.86</v>
      </c>
      <c r="AA22" s="22">
        <v>16000</v>
      </c>
    </row>
    <row r="23" spans="1:27" ht="13.5">
      <c r="A23" s="23" t="s">
        <v>49</v>
      </c>
      <c r="B23" s="17"/>
      <c r="C23" s="18"/>
      <c r="D23" s="18"/>
      <c r="E23" s="19">
        <v>55000</v>
      </c>
      <c r="F23" s="20">
        <v>55000</v>
      </c>
      <c r="G23" s="24">
        <v>54838</v>
      </c>
      <c r="H23" s="24">
        <v>360188</v>
      </c>
      <c r="I23" s="24">
        <v>360188</v>
      </c>
      <c r="J23" s="20">
        <v>360188</v>
      </c>
      <c r="K23" s="24"/>
      <c r="L23" s="24">
        <v>360188</v>
      </c>
      <c r="M23" s="20">
        <v>360188</v>
      </c>
      <c r="N23" s="24">
        <v>360188</v>
      </c>
      <c r="O23" s="24">
        <v>360188</v>
      </c>
      <c r="P23" s="24">
        <v>360188</v>
      </c>
      <c r="Q23" s="20">
        <v>360188</v>
      </c>
      <c r="R23" s="24">
        <v>360188</v>
      </c>
      <c r="S23" s="24">
        <v>360188</v>
      </c>
      <c r="T23" s="20"/>
      <c r="U23" s="24"/>
      <c r="V23" s="24">
        <v>360188</v>
      </c>
      <c r="W23" s="24">
        <v>360188</v>
      </c>
      <c r="X23" s="20">
        <v>55000</v>
      </c>
      <c r="Y23" s="24">
        <v>305188</v>
      </c>
      <c r="Z23" s="25">
        <v>554.89</v>
      </c>
      <c r="AA23" s="26">
        <v>55000</v>
      </c>
    </row>
    <row r="24" spans="1:27" ht="13.5">
      <c r="A24" s="27" t="s">
        <v>50</v>
      </c>
      <c r="B24" s="35"/>
      <c r="C24" s="29">
        <f aca="true" t="shared" si="1" ref="C24:Y24">SUM(C15:C23)</f>
        <v>152209467</v>
      </c>
      <c r="D24" s="29">
        <f>SUM(D15:D23)</f>
        <v>152209467</v>
      </c>
      <c r="E24" s="36">
        <f t="shared" si="1"/>
        <v>162510000</v>
      </c>
      <c r="F24" s="37">
        <f t="shared" si="1"/>
        <v>162510000</v>
      </c>
      <c r="G24" s="37">
        <f t="shared" si="1"/>
        <v>151094694</v>
      </c>
      <c r="H24" s="37">
        <f t="shared" si="1"/>
        <v>152339060</v>
      </c>
      <c r="I24" s="37">
        <f t="shared" si="1"/>
        <v>152428555</v>
      </c>
      <c r="J24" s="37">
        <f t="shared" si="1"/>
        <v>152428555</v>
      </c>
      <c r="K24" s="37">
        <f t="shared" si="1"/>
        <v>0</v>
      </c>
      <c r="L24" s="37">
        <f t="shared" si="1"/>
        <v>152902204</v>
      </c>
      <c r="M24" s="37">
        <f t="shared" si="1"/>
        <v>153143086</v>
      </c>
      <c r="N24" s="37">
        <f t="shared" si="1"/>
        <v>153143086</v>
      </c>
      <c r="O24" s="37">
        <f t="shared" si="1"/>
        <v>153197930</v>
      </c>
      <c r="P24" s="37">
        <f t="shared" si="1"/>
        <v>155240749</v>
      </c>
      <c r="Q24" s="37">
        <f t="shared" si="1"/>
        <v>157534017</v>
      </c>
      <c r="R24" s="37">
        <f t="shared" si="1"/>
        <v>157534017</v>
      </c>
      <c r="S24" s="37">
        <f t="shared" si="1"/>
        <v>158897837</v>
      </c>
      <c r="T24" s="37">
        <f t="shared" si="1"/>
        <v>0</v>
      </c>
      <c r="U24" s="37">
        <f t="shared" si="1"/>
        <v>0</v>
      </c>
      <c r="V24" s="37">
        <f t="shared" si="1"/>
        <v>158897837</v>
      </c>
      <c r="W24" s="37">
        <f t="shared" si="1"/>
        <v>158897837</v>
      </c>
      <c r="X24" s="37">
        <f t="shared" si="1"/>
        <v>162510000</v>
      </c>
      <c r="Y24" s="37">
        <f t="shared" si="1"/>
        <v>-3612163</v>
      </c>
      <c r="Z24" s="38">
        <f>+IF(X24&lt;&gt;0,+(Y24/X24)*100,0)</f>
        <v>-2.22273275490739</v>
      </c>
      <c r="AA24" s="39">
        <f>SUM(AA15:AA23)</f>
        <v>162510000</v>
      </c>
    </row>
    <row r="25" spans="1:27" ht="13.5">
      <c r="A25" s="27" t="s">
        <v>51</v>
      </c>
      <c r="B25" s="28"/>
      <c r="C25" s="29">
        <f aca="true" t="shared" si="2" ref="C25:Y25">+C12+C24</f>
        <v>173884149</v>
      </c>
      <c r="D25" s="29">
        <f>+D12+D24</f>
        <v>173884149</v>
      </c>
      <c r="E25" s="30">
        <f t="shared" si="2"/>
        <v>175951000</v>
      </c>
      <c r="F25" s="31">
        <f t="shared" si="2"/>
        <v>175951000</v>
      </c>
      <c r="G25" s="31">
        <f t="shared" si="2"/>
        <v>165085814</v>
      </c>
      <c r="H25" s="31">
        <f t="shared" si="2"/>
        <v>176553549</v>
      </c>
      <c r="I25" s="31">
        <f t="shared" si="2"/>
        <v>175796582</v>
      </c>
      <c r="J25" s="31">
        <f t="shared" si="2"/>
        <v>175796582</v>
      </c>
      <c r="K25" s="31">
        <f t="shared" si="2"/>
        <v>0</v>
      </c>
      <c r="L25" s="31">
        <f t="shared" si="2"/>
        <v>172528314</v>
      </c>
      <c r="M25" s="31">
        <f t="shared" si="2"/>
        <v>193835687</v>
      </c>
      <c r="N25" s="31">
        <f t="shared" si="2"/>
        <v>193835687</v>
      </c>
      <c r="O25" s="31">
        <f t="shared" si="2"/>
        <v>179876088</v>
      </c>
      <c r="P25" s="31">
        <f t="shared" si="2"/>
        <v>188475068</v>
      </c>
      <c r="Q25" s="31">
        <f t="shared" si="2"/>
        <v>190788538</v>
      </c>
      <c r="R25" s="31">
        <f t="shared" si="2"/>
        <v>190788538</v>
      </c>
      <c r="S25" s="31">
        <f t="shared" si="2"/>
        <v>197147734</v>
      </c>
      <c r="T25" s="31">
        <f t="shared" si="2"/>
        <v>0</v>
      </c>
      <c r="U25" s="31">
        <f t="shared" si="2"/>
        <v>0</v>
      </c>
      <c r="V25" s="31">
        <f t="shared" si="2"/>
        <v>197147734</v>
      </c>
      <c r="W25" s="31">
        <f t="shared" si="2"/>
        <v>197147734</v>
      </c>
      <c r="X25" s="31">
        <f t="shared" si="2"/>
        <v>175951000</v>
      </c>
      <c r="Y25" s="31">
        <f t="shared" si="2"/>
        <v>21196734</v>
      </c>
      <c r="Z25" s="32">
        <f>+IF(X25&lt;&gt;0,+(Y25/X25)*100,0)</f>
        <v>12.046952844826116</v>
      </c>
      <c r="AA25" s="33">
        <f>+AA12+AA24</f>
        <v>175951000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1047083</v>
      </c>
      <c r="D29" s="18">
        <v>1047083</v>
      </c>
      <c r="E29" s="19">
        <v>1400000</v>
      </c>
      <c r="F29" s="20">
        <v>1400000</v>
      </c>
      <c r="G29" s="20"/>
      <c r="H29" s="20"/>
      <c r="I29" s="20"/>
      <c r="J29" s="20"/>
      <c r="K29" s="20"/>
      <c r="L29" s="20"/>
      <c r="M29" s="20"/>
      <c r="N29" s="20"/>
      <c r="O29" s="20">
        <v>171998</v>
      </c>
      <c r="P29" s="20">
        <v>5612617</v>
      </c>
      <c r="Q29" s="20">
        <v>3827330</v>
      </c>
      <c r="R29" s="20">
        <v>3827330</v>
      </c>
      <c r="S29" s="20"/>
      <c r="T29" s="20"/>
      <c r="U29" s="20"/>
      <c r="V29" s="20"/>
      <c r="W29" s="20"/>
      <c r="X29" s="20">
        <v>1400000</v>
      </c>
      <c r="Y29" s="20">
        <v>-1400000</v>
      </c>
      <c r="Z29" s="21">
        <v>-100</v>
      </c>
      <c r="AA29" s="22">
        <v>1400000</v>
      </c>
    </row>
    <row r="30" spans="1:27" ht="13.5">
      <c r="A30" s="23" t="s">
        <v>55</v>
      </c>
      <c r="B30" s="17"/>
      <c r="C30" s="18">
        <v>471397</v>
      </c>
      <c r="D30" s="18">
        <v>471397</v>
      </c>
      <c r="E30" s="19">
        <v>266000</v>
      </c>
      <c r="F30" s="20">
        <v>266000</v>
      </c>
      <c r="G30" s="20">
        <v>420591</v>
      </c>
      <c r="H30" s="20">
        <v>471397</v>
      </c>
      <c r="I30" s="20">
        <v>471397</v>
      </c>
      <c r="J30" s="20">
        <v>471397</v>
      </c>
      <c r="K30" s="20"/>
      <c r="L30" s="20">
        <v>471397</v>
      </c>
      <c r="M30" s="20">
        <v>471397</v>
      </c>
      <c r="N30" s="20">
        <v>471397</v>
      </c>
      <c r="O30" s="20">
        <v>471397</v>
      </c>
      <c r="P30" s="20">
        <v>471397</v>
      </c>
      <c r="Q30" s="20">
        <v>471397</v>
      </c>
      <c r="R30" s="20">
        <v>471397</v>
      </c>
      <c r="S30" s="20">
        <v>471397</v>
      </c>
      <c r="T30" s="20"/>
      <c r="U30" s="20"/>
      <c r="V30" s="20">
        <v>471397</v>
      </c>
      <c r="W30" s="20">
        <v>471397</v>
      </c>
      <c r="X30" s="20">
        <v>266000</v>
      </c>
      <c r="Y30" s="20">
        <v>205397</v>
      </c>
      <c r="Z30" s="21">
        <v>77.22</v>
      </c>
      <c r="AA30" s="22">
        <v>266000</v>
      </c>
    </row>
    <row r="31" spans="1:27" ht="13.5">
      <c r="A31" s="23" t="s">
        <v>56</v>
      </c>
      <c r="B31" s="17"/>
      <c r="C31" s="18">
        <v>217591</v>
      </c>
      <c r="D31" s="18">
        <v>217591</v>
      </c>
      <c r="E31" s="19">
        <v>226000</v>
      </c>
      <c r="F31" s="20">
        <v>226000</v>
      </c>
      <c r="G31" s="20">
        <v>216937</v>
      </c>
      <c r="H31" s="20">
        <v>218663</v>
      </c>
      <c r="I31" s="20">
        <v>219199</v>
      </c>
      <c r="J31" s="20">
        <v>219199</v>
      </c>
      <c r="K31" s="20"/>
      <c r="L31" s="20">
        <v>217263</v>
      </c>
      <c r="M31" s="20">
        <v>218692</v>
      </c>
      <c r="N31" s="20">
        <v>218692</v>
      </c>
      <c r="O31" s="20">
        <v>223813</v>
      </c>
      <c r="P31" s="20">
        <v>224528</v>
      </c>
      <c r="Q31" s="20">
        <v>224959</v>
      </c>
      <c r="R31" s="20">
        <v>224959</v>
      </c>
      <c r="S31" s="20">
        <v>228712</v>
      </c>
      <c r="T31" s="20"/>
      <c r="U31" s="20"/>
      <c r="V31" s="20">
        <v>228712</v>
      </c>
      <c r="W31" s="20">
        <v>228712</v>
      </c>
      <c r="X31" s="20">
        <v>226000</v>
      </c>
      <c r="Y31" s="20">
        <v>2712</v>
      </c>
      <c r="Z31" s="21">
        <v>1.2</v>
      </c>
      <c r="AA31" s="22">
        <v>226000</v>
      </c>
    </row>
    <row r="32" spans="1:27" ht="13.5">
      <c r="A32" s="23" t="s">
        <v>57</v>
      </c>
      <c r="B32" s="17"/>
      <c r="C32" s="18">
        <v>18992827</v>
      </c>
      <c r="D32" s="18">
        <v>18992827</v>
      </c>
      <c r="E32" s="19">
        <v>13477000</v>
      </c>
      <c r="F32" s="20">
        <v>13477000</v>
      </c>
      <c r="G32" s="20">
        <v>25076016</v>
      </c>
      <c r="H32" s="20">
        <v>23008549</v>
      </c>
      <c r="I32" s="20">
        <v>23283941</v>
      </c>
      <c r="J32" s="20">
        <v>23283941</v>
      </c>
      <c r="K32" s="20"/>
      <c r="L32" s="20">
        <v>24242111</v>
      </c>
      <c r="M32" s="20">
        <v>21711041</v>
      </c>
      <c r="N32" s="20">
        <v>21711041</v>
      </c>
      <c r="O32" s="20">
        <v>22393298</v>
      </c>
      <c r="P32" s="20">
        <v>19508688</v>
      </c>
      <c r="Q32" s="20">
        <v>22985442</v>
      </c>
      <c r="R32" s="20">
        <v>22985442</v>
      </c>
      <c r="S32" s="20">
        <v>23831147</v>
      </c>
      <c r="T32" s="20"/>
      <c r="U32" s="20"/>
      <c r="V32" s="20">
        <v>23831147</v>
      </c>
      <c r="W32" s="20">
        <v>23831147</v>
      </c>
      <c r="X32" s="20">
        <v>13477000</v>
      </c>
      <c r="Y32" s="20">
        <v>10354147</v>
      </c>
      <c r="Z32" s="21">
        <v>76.83</v>
      </c>
      <c r="AA32" s="22">
        <v>13477000</v>
      </c>
    </row>
    <row r="33" spans="1:27" ht="13.5">
      <c r="A33" s="23" t="s">
        <v>58</v>
      </c>
      <c r="B33" s="17"/>
      <c r="C33" s="18">
        <v>5090087</v>
      </c>
      <c r="D33" s="18">
        <v>5090087</v>
      </c>
      <c r="E33" s="19">
        <v>4444000</v>
      </c>
      <c r="F33" s="20">
        <v>4444000</v>
      </c>
      <c r="G33" s="20">
        <v>4090121</v>
      </c>
      <c r="H33" s="20">
        <v>4413733</v>
      </c>
      <c r="I33" s="20">
        <v>4413733</v>
      </c>
      <c r="J33" s="20">
        <v>4413733</v>
      </c>
      <c r="K33" s="20"/>
      <c r="L33" s="20">
        <v>4413733</v>
      </c>
      <c r="M33" s="20">
        <v>4413733</v>
      </c>
      <c r="N33" s="20">
        <v>4413733</v>
      </c>
      <c r="O33" s="20">
        <v>5090087</v>
      </c>
      <c r="P33" s="20">
        <v>5090087</v>
      </c>
      <c r="Q33" s="20">
        <v>5090087</v>
      </c>
      <c r="R33" s="20">
        <v>5090087</v>
      </c>
      <c r="S33" s="20">
        <v>5090087</v>
      </c>
      <c r="T33" s="20"/>
      <c r="U33" s="20"/>
      <c r="V33" s="20">
        <v>5090087</v>
      </c>
      <c r="W33" s="20">
        <v>5090087</v>
      </c>
      <c r="X33" s="20">
        <v>4444000</v>
      </c>
      <c r="Y33" s="20">
        <v>646087</v>
      </c>
      <c r="Z33" s="21">
        <v>14.54</v>
      </c>
      <c r="AA33" s="22">
        <v>4444000</v>
      </c>
    </row>
    <row r="34" spans="1:27" ht="13.5">
      <c r="A34" s="27" t="s">
        <v>59</v>
      </c>
      <c r="B34" s="28"/>
      <c r="C34" s="29">
        <f aca="true" t="shared" si="3" ref="C34:Y34">SUM(C29:C33)</f>
        <v>25818985</v>
      </c>
      <c r="D34" s="29">
        <f>SUM(D29:D33)</f>
        <v>25818985</v>
      </c>
      <c r="E34" s="30">
        <f t="shared" si="3"/>
        <v>19813000</v>
      </c>
      <c r="F34" s="31">
        <f t="shared" si="3"/>
        <v>19813000</v>
      </c>
      <c r="G34" s="31">
        <f t="shared" si="3"/>
        <v>29803665</v>
      </c>
      <c r="H34" s="31">
        <f t="shared" si="3"/>
        <v>28112342</v>
      </c>
      <c r="I34" s="31">
        <f t="shared" si="3"/>
        <v>28388270</v>
      </c>
      <c r="J34" s="31">
        <f t="shared" si="3"/>
        <v>28388270</v>
      </c>
      <c r="K34" s="31">
        <f t="shared" si="3"/>
        <v>0</v>
      </c>
      <c r="L34" s="31">
        <f t="shared" si="3"/>
        <v>29344504</v>
      </c>
      <c r="M34" s="31">
        <f t="shared" si="3"/>
        <v>26814863</v>
      </c>
      <c r="N34" s="31">
        <f t="shared" si="3"/>
        <v>26814863</v>
      </c>
      <c r="O34" s="31">
        <f t="shared" si="3"/>
        <v>28350593</v>
      </c>
      <c r="P34" s="31">
        <f t="shared" si="3"/>
        <v>30907317</v>
      </c>
      <c r="Q34" s="31">
        <f t="shared" si="3"/>
        <v>32599215</v>
      </c>
      <c r="R34" s="31">
        <f t="shared" si="3"/>
        <v>32599215</v>
      </c>
      <c r="S34" s="31">
        <f t="shared" si="3"/>
        <v>29621343</v>
      </c>
      <c r="T34" s="31">
        <f t="shared" si="3"/>
        <v>0</v>
      </c>
      <c r="U34" s="31">
        <f t="shared" si="3"/>
        <v>0</v>
      </c>
      <c r="V34" s="31">
        <f t="shared" si="3"/>
        <v>29621343</v>
      </c>
      <c r="W34" s="31">
        <f t="shared" si="3"/>
        <v>29621343</v>
      </c>
      <c r="X34" s="31">
        <f t="shared" si="3"/>
        <v>19813000</v>
      </c>
      <c r="Y34" s="31">
        <f t="shared" si="3"/>
        <v>9808343</v>
      </c>
      <c r="Z34" s="32">
        <f>+IF(X34&lt;&gt;0,+(Y34/X34)*100,0)</f>
        <v>49.50458284964417</v>
      </c>
      <c r="AA34" s="33">
        <f>SUM(AA29:AA33)</f>
        <v>19813000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1163202</v>
      </c>
      <c r="D37" s="18">
        <v>1163202</v>
      </c>
      <c r="E37" s="19">
        <v>94000</v>
      </c>
      <c r="F37" s="20">
        <v>94000</v>
      </c>
      <c r="G37" s="20">
        <v>829040</v>
      </c>
      <c r="H37" s="20">
        <v>1163202</v>
      </c>
      <c r="I37" s="20">
        <v>1163202</v>
      </c>
      <c r="J37" s="20">
        <v>1163202</v>
      </c>
      <c r="K37" s="20"/>
      <c r="L37" s="20">
        <v>1163202</v>
      </c>
      <c r="M37" s="20">
        <v>1163202</v>
      </c>
      <c r="N37" s="20">
        <v>1163202</v>
      </c>
      <c r="O37" s="20">
        <v>1163202</v>
      </c>
      <c r="P37" s="20">
        <v>1163202</v>
      </c>
      <c r="Q37" s="20">
        <v>1163202</v>
      </c>
      <c r="R37" s="20">
        <v>1163202</v>
      </c>
      <c r="S37" s="20">
        <v>1163202</v>
      </c>
      <c r="T37" s="20"/>
      <c r="U37" s="20"/>
      <c r="V37" s="20">
        <v>1163202</v>
      </c>
      <c r="W37" s="20">
        <v>1163202</v>
      </c>
      <c r="X37" s="20">
        <v>94000</v>
      </c>
      <c r="Y37" s="20">
        <v>1069202</v>
      </c>
      <c r="Z37" s="21">
        <v>1137.45</v>
      </c>
      <c r="AA37" s="22">
        <v>94000</v>
      </c>
    </row>
    <row r="38" spans="1:27" ht="13.5">
      <c r="A38" s="23" t="s">
        <v>58</v>
      </c>
      <c r="B38" s="17"/>
      <c r="C38" s="18">
        <v>8303486</v>
      </c>
      <c r="D38" s="18">
        <v>8303486</v>
      </c>
      <c r="E38" s="19">
        <v>8286000</v>
      </c>
      <c r="F38" s="20">
        <v>8286000</v>
      </c>
      <c r="G38" s="20">
        <v>8266597</v>
      </c>
      <c r="H38" s="20">
        <v>8979840</v>
      </c>
      <c r="I38" s="20">
        <v>8979840</v>
      </c>
      <c r="J38" s="20">
        <v>8979840</v>
      </c>
      <c r="K38" s="20"/>
      <c r="L38" s="20">
        <v>8979840</v>
      </c>
      <c r="M38" s="20">
        <v>8979840</v>
      </c>
      <c r="N38" s="20">
        <v>8979840</v>
      </c>
      <c r="O38" s="20">
        <v>8303486</v>
      </c>
      <c r="P38" s="20">
        <v>8303486</v>
      </c>
      <c r="Q38" s="20">
        <v>8303486</v>
      </c>
      <c r="R38" s="20">
        <v>8303486</v>
      </c>
      <c r="S38" s="20">
        <v>8303486</v>
      </c>
      <c r="T38" s="20"/>
      <c r="U38" s="20"/>
      <c r="V38" s="20">
        <v>8303486</v>
      </c>
      <c r="W38" s="20">
        <v>8303486</v>
      </c>
      <c r="X38" s="20">
        <v>8286000</v>
      </c>
      <c r="Y38" s="20">
        <v>17486</v>
      </c>
      <c r="Z38" s="21">
        <v>0.21</v>
      </c>
      <c r="AA38" s="22">
        <v>8286000</v>
      </c>
    </row>
    <row r="39" spans="1:27" ht="13.5">
      <c r="A39" s="27" t="s">
        <v>61</v>
      </c>
      <c r="B39" s="35"/>
      <c r="C39" s="29">
        <f aca="true" t="shared" si="4" ref="C39:Y39">SUM(C37:C38)</f>
        <v>9466688</v>
      </c>
      <c r="D39" s="29">
        <f>SUM(D37:D38)</f>
        <v>9466688</v>
      </c>
      <c r="E39" s="36">
        <f t="shared" si="4"/>
        <v>8380000</v>
      </c>
      <c r="F39" s="37">
        <f t="shared" si="4"/>
        <v>8380000</v>
      </c>
      <c r="G39" s="37">
        <f t="shared" si="4"/>
        <v>9095637</v>
      </c>
      <c r="H39" s="37">
        <f t="shared" si="4"/>
        <v>10143042</v>
      </c>
      <c r="I39" s="37">
        <f t="shared" si="4"/>
        <v>10143042</v>
      </c>
      <c r="J39" s="37">
        <f t="shared" si="4"/>
        <v>10143042</v>
      </c>
      <c r="K39" s="37">
        <f t="shared" si="4"/>
        <v>0</v>
      </c>
      <c r="L39" s="37">
        <f t="shared" si="4"/>
        <v>10143042</v>
      </c>
      <c r="M39" s="37">
        <f t="shared" si="4"/>
        <v>10143042</v>
      </c>
      <c r="N39" s="37">
        <f t="shared" si="4"/>
        <v>10143042</v>
      </c>
      <c r="O39" s="37">
        <f t="shared" si="4"/>
        <v>9466688</v>
      </c>
      <c r="P39" s="37">
        <f t="shared" si="4"/>
        <v>9466688</v>
      </c>
      <c r="Q39" s="37">
        <f t="shared" si="4"/>
        <v>9466688</v>
      </c>
      <c r="R39" s="37">
        <f t="shared" si="4"/>
        <v>9466688</v>
      </c>
      <c r="S39" s="37">
        <f t="shared" si="4"/>
        <v>9466688</v>
      </c>
      <c r="T39" s="37">
        <f t="shared" si="4"/>
        <v>0</v>
      </c>
      <c r="U39" s="37">
        <f t="shared" si="4"/>
        <v>0</v>
      </c>
      <c r="V39" s="37">
        <f t="shared" si="4"/>
        <v>9466688</v>
      </c>
      <c r="W39" s="37">
        <f t="shared" si="4"/>
        <v>9466688</v>
      </c>
      <c r="X39" s="37">
        <f t="shared" si="4"/>
        <v>8380000</v>
      </c>
      <c r="Y39" s="37">
        <f t="shared" si="4"/>
        <v>1086688</v>
      </c>
      <c r="Z39" s="38">
        <f>+IF(X39&lt;&gt;0,+(Y39/X39)*100,0)</f>
        <v>12.967637231503579</v>
      </c>
      <c r="AA39" s="39">
        <f>SUM(AA37:AA38)</f>
        <v>8380000</v>
      </c>
    </row>
    <row r="40" spans="1:27" ht="13.5">
      <c r="A40" s="27" t="s">
        <v>62</v>
      </c>
      <c r="B40" s="28"/>
      <c r="C40" s="29">
        <f aca="true" t="shared" si="5" ref="C40:Y40">+C34+C39</f>
        <v>35285673</v>
      </c>
      <c r="D40" s="29">
        <f>+D34+D39</f>
        <v>35285673</v>
      </c>
      <c r="E40" s="30">
        <f t="shared" si="5"/>
        <v>28193000</v>
      </c>
      <c r="F40" s="31">
        <f t="shared" si="5"/>
        <v>28193000</v>
      </c>
      <c r="G40" s="31">
        <f t="shared" si="5"/>
        <v>38899302</v>
      </c>
      <c r="H40" s="31">
        <f t="shared" si="5"/>
        <v>38255384</v>
      </c>
      <c r="I40" s="31">
        <f t="shared" si="5"/>
        <v>38531312</v>
      </c>
      <c r="J40" s="31">
        <f t="shared" si="5"/>
        <v>38531312</v>
      </c>
      <c r="K40" s="31">
        <f t="shared" si="5"/>
        <v>0</v>
      </c>
      <c r="L40" s="31">
        <f t="shared" si="5"/>
        <v>39487546</v>
      </c>
      <c r="M40" s="31">
        <f t="shared" si="5"/>
        <v>36957905</v>
      </c>
      <c r="N40" s="31">
        <f t="shared" si="5"/>
        <v>36957905</v>
      </c>
      <c r="O40" s="31">
        <f t="shared" si="5"/>
        <v>37817281</v>
      </c>
      <c r="P40" s="31">
        <f t="shared" si="5"/>
        <v>40374005</v>
      </c>
      <c r="Q40" s="31">
        <f t="shared" si="5"/>
        <v>42065903</v>
      </c>
      <c r="R40" s="31">
        <f t="shared" si="5"/>
        <v>42065903</v>
      </c>
      <c r="S40" s="31">
        <f t="shared" si="5"/>
        <v>39088031</v>
      </c>
      <c r="T40" s="31">
        <f t="shared" si="5"/>
        <v>0</v>
      </c>
      <c r="U40" s="31">
        <f t="shared" si="5"/>
        <v>0</v>
      </c>
      <c r="V40" s="31">
        <f t="shared" si="5"/>
        <v>39088031</v>
      </c>
      <c r="W40" s="31">
        <f t="shared" si="5"/>
        <v>39088031</v>
      </c>
      <c r="X40" s="31">
        <f t="shared" si="5"/>
        <v>28193000</v>
      </c>
      <c r="Y40" s="31">
        <f t="shared" si="5"/>
        <v>10895031</v>
      </c>
      <c r="Z40" s="32">
        <f>+IF(X40&lt;&gt;0,+(Y40/X40)*100,0)</f>
        <v>38.644454297165964</v>
      </c>
      <c r="AA40" s="33">
        <f>+AA34+AA39</f>
        <v>28193000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138598476</v>
      </c>
      <c r="D42" s="43">
        <f>+D25-D40</f>
        <v>138598476</v>
      </c>
      <c r="E42" s="44">
        <f t="shared" si="6"/>
        <v>147758000</v>
      </c>
      <c r="F42" s="45">
        <f t="shared" si="6"/>
        <v>147758000</v>
      </c>
      <c r="G42" s="45">
        <f t="shared" si="6"/>
        <v>126186512</v>
      </c>
      <c r="H42" s="45">
        <f t="shared" si="6"/>
        <v>138298165</v>
      </c>
      <c r="I42" s="45">
        <f t="shared" si="6"/>
        <v>137265270</v>
      </c>
      <c r="J42" s="45">
        <f t="shared" si="6"/>
        <v>137265270</v>
      </c>
      <c r="K42" s="45">
        <f t="shared" si="6"/>
        <v>0</v>
      </c>
      <c r="L42" s="45">
        <f t="shared" si="6"/>
        <v>133040768</v>
      </c>
      <c r="M42" s="45">
        <f t="shared" si="6"/>
        <v>156877782</v>
      </c>
      <c r="N42" s="45">
        <f t="shared" si="6"/>
        <v>156877782</v>
      </c>
      <c r="O42" s="45">
        <f t="shared" si="6"/>
        <v>142058807</v>
      </c>
      <c r="P42" s="45">
        <f t="shared" si="6"/>
        <v>148101063</v>
      </c>
      <c r="Q42" s="45">
        <f t="shared" si="6"/>
        <v>148722635</v>
      </c>
      <c r="R42" s="45">
        <f t="shared" si="6"/>
        <v>148722635</v>
      </c>
      <c r="S42" s="45">
        <f t="shared" si="6"/>
        <v>158059703</v>
      </c>
      <c r="T42" s="45">
        <f t="shared" si="6"/>
        <v>0</v>
      </c>
      <c r="U42" s="45">
        <f t="shared" si="6"/>
        <v>0</v>
      </c>
      <c r="V42" s="45">
        <f t="shared" si="6"/>
        <v>158059703</v>
      </c>
      <c r="W42" s="45">
        <f t="shared" si="6"/>
        <v>158059703</v>
      </c>
      <c r="X42" s="45">
        <f t="shared" si="6"/>
        <v>147758000</v>
      </c>
      <c r="Y42" s="45">
        <f t="shared" si="6"/>
        <v>10301703</v>
      </c>
      <c r="Z42" s="46">
        <f>+IF(X42&lt;&gt;0,+(Y42/X42)*100,0)</f>
        <v>6.972010314162347</v>
      </c>
      <c r="AA42" s="47">
        <f>+AA25-AA40</f>
        <v>147758000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138598476</v>
      </c>
      <c r="D45" s="18">
        <v>138598476</v>
      </c>
      <c r="E45" s="19">
        <v>147758000</v>
      </c>
      <c r="F45" s="20">
        <v>147758000</v>
      </c>
      <c r="G45" s="20">
        <v>126186512</v>
      </c>
      <c r="H45" s="20">
        <v>138298165</v>
      </c>
      <c r="I45" s="20">
        <v>137265270</v>
      </c>
      <c r="J45" s="20">
        <v>137265270</v>
      </c>
      <c r="K45" s="20"/>
      <c r="L45" s="20">
        <v>133040768</v>
      </c>
      <c r="M45" s="20">
        <v>156877782</v>
      </c>
      <c r="N45" s="20">
        <v>156877782</v>
      </c>
      <c r="O45" s="20">
        <v>142058807</v>
      </c>
      <c r="P45" s="20">
        <v>148101063</v>
      </c>
      <c r="Q45" s="20">
        <v>148722635</v>
      </c>
      <c r="R45" s="20">
        <v>148722635</v>
      </c>
      <c r="S45" s="20">
        <v>158059703</v>
      </c>
      <c r="T45" s="20"/>
      <c r="U45" s="20"/>
      <c r="V45" s="20">
        <v>158059703</v>
      </c>
      <c r="W45" s="20">
        <v>158059703</v>
      </c>
      <c r="X45" s="20">
        <v>147758000</v>
      </c>
      <c r="Y45" s="20">
        <v>10301703</v>
      </c>
      <c r="Z45" s="48">
        <v>6.97</v>
      </c>
      <c r="AA45" s="22">
        <v>147758000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138598476</v>
      </c>
      <c r="D48" s="51">
        <f>SUM(D45:D47)</f>
        <v>138598476</v>
      </c>
      <c r="E48" s="52">
        <f t="shared" si="7"/>
        <v>147758000</v>
      </c>
      <c r="F48" s="53">
        <f t="shared" si="7"/>
        <v>147758000</v>
      </c>
      <c r="G48" s="53">
        <f t="shared" si="7"/>
        <v>126186512</v>
      </c>
      <c r="H48" s="53">
        <f t="shared" si="7"/>
        <v>138298165</v>
      </c>
      <c r="I48" s="53">
        <f t="shared" si="7"/>
        <v>137265270</v>
      </c>
      <c r="J48" s="53">
        <f t="shared" si="7"/>
        <v>137265270</v>
      </c>
      <c r="K48" s="53">
        <f t="shared" si="7"/>
        <v>0</v>
      </c>
      <c r="L48" s="53">
        <f t="shared" si="7"/>
        <v>133040768</v>
      </c>
      <c r="M48" s="53">
        <f t="shared" si="7"/>
        <v>156877782</v>
      </c>
      <c r="N48" s="53">
        <f t="shared" si="7"/>
        <v>156877782</v>
      </c>
      <c r="O48" s="53">
        <f t="shared" si="7"/>
        <v>142058807</v>
      </c>
      <c r="P48" s="53">
        <f t="shared" si="7"/>
        <v>148101063</v>
      </c>
      <c r="Q48" s="53">
        <f t="shared" si="7"/>
        <v>148722635</v>
      </c>
      <c r="R48" s="53">
        <f t="shared" si="7"/>
        <v>148722635</v>
      </c>
      <c r="S48" s="53">
        <f t="shared" si="7"/>
        <v>158059703</v>
      </c>
      <c r="T48" s="53">
        <f t="shared" si="7"/>
        <v>0</v>
      </c>
      <c r="U48" s="53">
        <f t="shared" si="7"/>
        <v>0</v>
      </c>
      <c r="V48" s="53">
        <f t="shared" si="7"/>
        <v>158059703</v>
      </c>
      <c r="W48" s="53">
        <f t="shared" si="7"/>
        <v>158059703</v>
      </c>
      <c r="X48" s="53">
        <f t="shared" si="7"/>
        <v>147758000</v>
      </c>
      <c r="Y48" s="53">
        <f t="shared" si="7"/>
        <v>10301703</v>
      </c>
      <c r="Z48" s="54">
        <f>+IF(X48&lt;&gt;0,+(Y48/X48)*100,0)</f>
        <v>6.972010314162347</v>
      </c>
      <c r="AA48" s="55">
        <f>SUM(AA45:AA47)</f>
        <v>147758000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10440121</v>
      </c>
      <c r="D6" s="18">
        <v>10440121</v>
      </c>
      <c r="E6" s="19">
        <v>33523500</v>
      </c>
      <c r="F6" s="20">
        <v>33523793</v>
      </c>
      <c r="G6" s="20">
        <v>21375069</v>
      </c>
      <c r="H6" s="20">
        <v>14824534</v>
      </c>
      <c r="I6" s="20">
        <v>9357326</v>
      </c>
      <c r="J6" s="20">
        <v>9357326</v>
      </c>
      <c r="K6" s="20">
        <v>5939566</v>
      </c>
      <c r="L6" s="20">
        <v>20714291</v>
      </c>
      <c r="M6" s="20">
        <v>11079455</v>
      </c>
      <c r="N6" s="20">
        <v>11079455</v>
      </c>
      <c r="O6" s="20">
        <v>13154984</v>
      </c>
      <c r="P6" s="20">
        <v>11144323</v>
      </c>
      <c r="Q6" s="20">
        <v>25761297</v>
      </c>
      <c r="R6" s="20">
        <v>25761297</v>
      </c>
      <c r="S6" s="20">
        <v>18249689</v>
      </c>
      <c r="T6" s="20">
        <v>14037147</v>
      </c>
      <c r="U6" s="20">
        <v>22299639</v>
      </c>
      <c r="V6" s="20">
        <v>22299639</v>
      </c>
      <c r="W6" s="20">
        <v>22299639</v>
      </c>
      <c r="X6" s="20">
        <v>33523793</v>
      </c>
      <c r="Y6" s="20">
        <v>-11224154</v>
      </c>
      <c r="Z6" s="21">
        <v>-33.48</v>
      </c>
      <c r="AA6" s="22">
        <v>33523793</v>
      </c>
    </row>
    <row r="7" spans="1:27" ht="13.5">
      <c r="A7" s="23" t="s">
        <v>34</v>
      </c>
      <c r="B7" s="17"/>
      <c r="C7" s="18">
        <v>9506601</v>
      </c>
      <c r="D7" s="18">
        <v>9506601</v>
      </c>
      <c r="E7" s="19">
        <v>6000000</v>
      </c>
      <c r="F7" s="20">
        <v>6000000</v>
      </c>
      <c r="G7" s="20">
        <v>9554306</v>
      </c>
      <c r="H7" s="20">
        <v>9602057</v>
      </c>
      <c r="I7" s="20">
        <v>9707819</v>
      </c>
      <c r="J7" s="20">
        <v>9707819</v>
      </c>
      <c r="K7" s="20">
        <v>9659678</v>
      </c>
      <c r="L7" s="20">
        <v>710801</v>
      </c>
      <c r="M7" s="20">
        <v>5712557</v>
      </c>
      <c r="N7" s="20">
        <v>5712557</v>
      </c>
      <c r="O7" s="20">
        <v>5765861</v>
      </c>
      <c r="P7" s="20">
        <v>5765861</v>
      </c>
      <c r="Q7" s="20">
        <v>5765861</v>
      </c>
      <c r="R7" s="20">
        <v>5765861</v>
      </c>
      <c r="S7" s="20">
        <v>5884395</v>
      </c>
      <c r="T7" s="20">
        <v>5884395</v>
      </c>
      <c r="U7" s="20">
        <v>9409179</v>
      </c>
      <c r="V7" s="20">
        <v>9409179</v>
      </c>
      <c r="W7" s="20">
        <v>9409179</v>
      </c>
      <c r="X7" s="20">
        <v>6000000</v>
      </c>
      <c r="Y7" s="20">
        <v>3409179</v>
      </c>
      <c r="Z7" s="21">
        <v>56.82</v>
      </c>
      <c r="AA7" s="22">
        <v>6000000</v>
      </c>
    </row>
    <row r="8" spans="1:27" ht="13.5">
      <c r="A8" s="23" t="s">
        <v>35</v>
      </c>
      <c r="B8" s="17"/>
      <c r="C8" s="18">
        <v>37057169</v>
      </c>
      <c r="D8" s="18">
        <v>37057169</v>
      </c>
      <c r="E8" s="19">
        <v>28975000</v>
      </c>
      <c r="F8" s="20">
        <v>28974897</v>
      </c>
      <c r="G8" s="20">
        <v>33222668</v>
      </c>
      <c r="H8" s="20">
        <v>33735648</v>
      </c>
      <c r="I8" s="20">
        <v>35184618</v>
      </c>
      <c r="J8" s="20">
        <v>35184618</v>
      </c>
      <c r="K8" s="20">
        <v>36323200</v>
      </c>
      <c r="L8" s="20">
        <v>37344884</v>
      </c>
      <c r="M8" s="20">
        <v>39457506</v>
      </c>
      <c r="N8" s="20">
        <v>39457506</v>
      </c>
      <c r="O8" s="20">
        <v>41273375</v>
      </c>
      <c r="P8" s="20">
        <v>43130975</v>
      </c>
      <c r="Q8" s="20">
        <v>43089717</v>
      </c>
      <c r="R8" s="20">
        <v>43089717</v>
      </c>
      <c r="S8" s="20">
        <v>44559441</v>
      </c>
      <c r="T8" s="20">
        <v>45476002</v>
      </c>
      <c r="U8" s="20">
        <v>37347773</v>
      </c>
      <c r="V8" s="20">
        <v>37347773</v>
      </c>
      <c r="W8" s="20">
        <v>37347773</v>
      </c>
      <c r="X8" s="20">
        <v>28974897</v>
      </c>
      <c r="Y8" s="20">
        <v>8372876</v>
      </c>
      <c r="Z8" s="21">
        <v>28.9</v>
      </c>
      <c r="AA8" s="22">
        <v>28974897</v>
      </c>
    </row>
    <row r="9" spans="1:27" ht="13.5">
      <c r="A9" s="23" t="s">
        <v>36</v>
      </c>
      <c r="B9" s="17"/>
      <c r="C9" s="18">
        <v>7118</v>
      </c>
      <c r="D9" s="18">
        <v>7118</v>
      </c>
      <c r="E9" s="19"/>
      <c r="F9" s="20"/>
      <c r="G9" s="20">
        <v>6370209</v>
      </c>
      <c r="H9" s="20">
        <v>6667996</v>
      </c>
      <c r="I9" s="20">
        <v>6116999</v>
      </c>
      <c r="J9" s="20">
        <v>6116999</v>
      </c>
      <c r="K9" s="20">
        <v>5979137</v>
      </c>
      <c r="L9" s="20">
        <v>5873687</v>
      </c>
      <c r="M9" s="20">
        <v>239250</v>
      </c>
      <c r="N9" s="20">
        <v>239250</v>
      </c>
      <c r="O9" s="20">
        <v>288040</v>
      </c>
      <c r="P9" s="20">
        <v>-150637</v>
      </c>
      <c r="Q9" s="20">
        <v>-12616995</v>
      </c>
      <c r="R9" s="20">
        <v>-12616995</v>
      </c>
      <c r="S9" s="20">
        <v>-12667687</v>
      </c>
      <c r="T9" s="20">
        <v>-12471759</v>
      </c>
      <c r="U9" s="20">
        <v>3853767</v>
      </c>
      <c r="V9" s="20">
        <v>3853767</v>
      </c>
      <c r="W9" s="20">
        <v>3853767</v>
      </c>
      <c r="X9" s="20"/>
      <c r="Y9" s="20">
        <v>3853767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398196</v>
      </c>
      <c r="D11" s="18">
        <v>398196</v>
      </c>
      <c r="E11" s="19"/>
      <c r="F11" s="20"/>
      <c r="G11" s="20">
        <v>398196</v>
      </c>
      <c r="H11" s="20">
        <v>398196</v>
      </c>
      <c r="I11" s="20">
        <v>398196</v>
      </c>
      <c r="J11" s="20">
        <v>398196</v>
      </c>
      <c r="K11" s="20">
        <v>398196</v>
      </c>
      <c r="L11" s="20">
        <v>398196</v>
      </c>
      <c r="M11" s="20">
        <v>398196</v>
      </c>
      <c r="N11" s="20">
        <v>398196</v>
      </c>
      <c r="O11" s="20">
        <v>398196</v>
      </c>
      <c r="P11" s="20">
        <v>398196</v>
      </c>
      <c r="Q11" s="20">
        <v>398196</v>
      </c>
      <c r="R11" s="20">
        <v>398196</v>
      </c>
      <c r="S11" s="20">
        <v>398196</v>
      </c>
      <c r="T11" s="20">
        <v>398196</v>
      </c>
      <c r="U11" s="20">
        <v>413144</v>
      </c>
      <c r="V11" s="20">
        <v>413144</v>
      </c>
      <c r="W11" s="20">
        <v>413144</v>
      </c>
      <c r="X11" s="20"/>
      <c r="Y11" s="20">
        <v>413144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57409205</v>
      </c>
      <c r="D12" s="29">
        <f>SUM(D6:D11)</f>
        <v>57409205</v>
      </c>
      <c r="E12" s="30">
        <f t="shared" si="0"/>
        <v>68498500</v>
      </c>
      <c r="F12" s="31">
        <f t="shared" si="0"/>
        <v>68498690</v>
      </c>
      <c r="G12" s="31">
        <f t="shared" si="0"/>
        <v>70920448</v>
      </c>
      <c r="H12" s="31">
        <f t="shared" si="0"/>
        <v>65228431</v>
      </c>
      <c r="I12" s="31">
        <f t="shared" si="0"/>
        <v>60764958</v>
      </c>
      <c r="J12" s="31">
        <f t="shared" si="0"/>
        <v>60764958</v>
      </c>
      <c r="K12" s="31">
        <f t="shared" si="0"/>
        <v>58299777</v>
      </c>
      <c r="L12" s="31">
        <f t="shared" si="0"/>
        <v>65041859</v>
      </c>
      <c r="M12" s="31">
        <f t="shared" si="0"/>
        <v>56886964</v>
      </c>
      <c r="N12" s="31">
        <f t="shared" si="0"/>
        <v>56886964</v>
      </c>
      <c r="O12" s="31">
        <f t="shared" si="0"/>
        <v>60880456</v>
      </c>
      <c r="P12" s="31">
        <f t="shared" si="0"/>
        <v>60288718</v>
      </c>
      <c r="Q12" s="31">
        <f t="shared" si="0"/>
        <v>62398076</v>
      </c>
      <c r="R12" s="31">
        <f t="shared" si="0"/>
        <v>62398076</v>
      </c>
      <c r="S12" s="31">
        <f t="shared" si="0"/>
        <v>56424034</v>
      </c>
      <c r="T12" s="31">
        <f t="shared" si="0"/>
        <v>53323981</v>
      </c>
      <c r="U12" s="31">
        <f t="shared" si="0"/>
        <v>73323502</v>
      </c>
      <c r="V12" s="31">
        <f t="shared" si="0"/>
        <v>73323502</v>
      </c>
      <c r="W12" s="31">
        <f t="shared" si="0"/>
        <v>73323502</v>
      </c>
      <c r="X12" s="31">
        <f t="shared" si="0"/>
        <v>68498690</v>
      </c>
      <c r="Y12" s="31">
        <f t="shared" si="0"/>
        <v>4824812</v>
      </c>
      <c r="Z12" s="32">
        <f>+IF(X12&lt;&gt;0,+(Y12/X12)*100,0)</f>
        <v>7.0436558713750586</v>
      </c>
      <c r="AA12" s="33">
        <f>SUM(AA6:AA11)</f>
        <v>68498690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1654811</v>
      </c>
      <c r="D17" s="18">
        <v>1654811</v>
      </c>
      <c r="E17" s="19">
        <v>1655000</v>
      </c>
      <c r="F17" s="20">
        <v>1654810</v>
      </c>
      <c r="G17" s="20">
        <v>1654811</v>
      </c>
      <c r="H17" s="20">
        <v>1654811</v>
      </c>
      <c r="I17" s="20">
        <v>1654811</v>
      </c>
      <c r="J17" s="20">
        <v>1654811</v>
      </c>
      <c r="K17" s="20">
        <v>1654811</v>
      </c>
      <c r="L17" s="20">
        <v>1654811</v>
      </c>
      <c r="M17" s="20">
        <v>1654811</v>
      </c>
      <c r="N17" s="20">
        <v>1654811</v>
      </c>
      <c r="O17" s="20">
        <v>1654811</v>
      </c>
      <c r="P17" s="20">
        <v>1654811</v>
      </c>
      <c r="Q17" s="20">
        <v>1654811</v>
      </c>
      <c r="R17" s="20">
        <v>1654811</v>
      </c>
      <c r="S17" s="20">
        <v>1654811</v>
      </c>
      <c r="T17" s="20">
        <v>1654811</v>
      </c>
      <c r="U17" s="20">
        <v>1654811</v>
      </c>
      <c r="V17" s="20">
        <v>1654811</v>
      </c>
      <c r="W17" s="20">
        <v>1654811</v>
      </c>
      <c r="X17" s="20">
        <v>1654810</v>
      </c>
      <c r="Y17" s="20">
        <v>1</v>
      </c>
      <c r="Z17" s="21"/>
      <c r="AA17" s="22">
        <v>1654810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502295348</v>
      </c>
      <c r="D19" s="18">
        <v>502295348</v>
      </c>
      <c r="E19" s="19">
        <v>599618000</v>
      </c>
      <c r="F19" s="20">
        <v>599618176</v>
      </c>
      <c r="G19" s="20">
        <v>500701053</v>
      </c>
      <c r="H19" s="20">
        <v>499135591</v>
      </c>
      <c r="I19" s="20">
        <v>497679298</v>
      </c>
      <c r="J19" s="20">
        <v>497679298</v>
      </c>
      <c r="K19" s="20">
        <v>498722383</v>
      </c>
      <c r="L19" s="20">
        <v>496964214</v>
      </c>
      <c r="M19" s="20">
        <v>499892607</v>
      </c>
      <c r="N19" s="20">
        <v>499892607</v>
      </c>
      <c r="O19" s="20">
        <v>497559840</v>
      </c>
      <c r="P19" s="20">
        <v>498921024</v>
      </c>
      <c r="Q19" s="20">
        <v>498978480</v>
      </c>
      <c r="R19" s="20">
        <v>498978480</v>
      </c>
      <c r="S19" s="20">
        <v>501943732</v>
      </c>
      <c r="T19" s="20">
        <v>500444202</v>
      </c>
      <c r="U19" s="20">
        <v>491468371</v>
      </c>
      <c r="V19" s="20">
        <v>491468371</v>
      </c>
      <c r="W19" s="20">
        <v>491468371</v>
      </c>
      <c r="X19" s="20">
        <v>599618176</v>
      </c>
      <c r="Y19" s="20">
        <v>-108149805</v>
      </c>
      <c r="Z19" s="21">
        <v>-18.04</v>
      </c>
      <c r="AA19" s="22">
        <v>599618176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72886</v>
      </c>
      <c r="D22" s="18">
        <v>72886</v>
      </c>
      <c r="E22" s="19">
        <v>1550000</v>
      </c>
      <c r="F22" s="20"/>
      <c r="G22" s="20">
        <v>72885</v>
      </c>
      <c r="H22" s="20">
        <v>72885</v>
      </c>
      <c r="I22" s="20">
        <v>72885</v>
      </c>
      <c r="J22" s="20">
        <v>72885</v>
      </c>
      <c r="K22" s="20">
        <v>72885</v>
      </c>
      <c r="L22" s="20">
        <v>72885</v>
      </c>
      <c r="M22" s="20">
        <v>72885</v>
      </c>
      <c r="N22" s="20">
        <v>72885</v>
      </c>
      <c r="O22" s="20">
        <v>72885</v>
      </c>
      <c r="P22" s="20">
        <v>92798</v>
      </c>
      <c r="Q22" s="20">
        <v>92798</v>
      </c>
      <c r="R22" s="20">
        <v>92798</v>
      </c>
      <c r="S22" s="20">
        <v>92798</v>
      </c>
      <c r="T22" s="20">
        <v>95198</v>
      </c>
      <c r="U22" s="20">
        <v>173295</v>
      </c>
      <c r="V22" s="20">
        <v>173295</v>
      </c>
      <c r="W22" s="20">
        <v>173295</v>
      </c>
      <c r="X22" s="20"/>
      <c r="Y22" s="20">
        <v>173295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504023045</v>
      </c>
      <c r="D24" s="29">
        <f>SUM(D15:D23)</f>
        <v>504023045</v>
      </c>
      <c r="E24" s="36">
        <f t="shared" si="1"/>
        <v>602823000</v>
      </c>
      <c r="F24" s="37">
        <f t="shared" si="1"/>
        <v>601272986</v>
      </c>
      <c r="G24" s="37">
        <f t="shared" si="1"/>
        <v>502428749</v>
      </c>
      <c r="H24" s="37">
        <f t="shared" si="1"/>
        <v>500863287</v>
      </c>
      <c r="I24" s="37">
        <f t="shared" si="1"/>
        <v>499406994</v>
      </c>
      <c r="J24" s="37">
        <f t="shared" si="1"/>
        <v>499406994</v>
      </c>
      <c r="K24" s="37">
        <f t="shared" si="1"/>
        <v>500450079</v>
      </c>
      <c r="L24" s="37">
        <f t="shared" si="1"/>
        <v>498691910</v>
      </c>
      <c r="M24" s="37">
        <f t="shared" si="1"/>
        <v>501620303</v>
      </c>
      <c r="N24" s="37">
        <f t="shared" si="1"/>
        <v>501620303</v>
      </c>
      <c r="O24" s="37">
        <f t="shared" si="1"/>
        <v>499287536</v>
      </c>
      <c r="P24" s="37">
        <f t="shared" si="1"/>
        <v>500668633</v>
      </c>
      <c r="Q24" s="37">
        <f t="shared" si="1"/>
        <v>500726089</v>
      </c>
      <c r="R24" s="37">
        <f t="shared" si="1"/>
        <v>500726089</v>
      </c>
      <c r="S24" s="37">
        <f t="shared" si="1"/>
        <v>503691341</v>
      </c>
      <c r="T24" s="37">
        <f t="shared" si="1"/>
        <v>502194211</v>
      </c>
      <c r="U24" s="37">
        <f t="shared" si="1"/>
        <v>493296477</v>
      </c>
      <c r="V24" s="37">
        <f t="shared" si="1"/>
        <v>493296477</v>
      </c>
      <c r="W24" s="37">
        <f t="shared" si="1"/>
        <v>493296477</v>
      </c>
      <c r="X24" s="37">
        <f t="shared" si="1"/>
        <v>601272986</v>
      </c>
      <c r="Y24" s="37">
        <f t="shared" si="1"/>
        <v>-107976509</v>
      </c>
      <c r="Z24" s="38">
        <f>+IF(X24&lt;&gt;0,+(Y24/X24)*100,0)</f>
        <v>-17.9579843954606</v>
      </c>
      <c r="AA24" s="39">
        <f>SUM(AA15:AA23)</f>
        <v>601272986</v>
      </c>
    </row>
    <row r="25" spans="1:27" ht="13.5">
      <c r="A25" s="27" t="s">
        <v>51</v>
      </c>
      <c r="B25" s="28"/>
      <c r="C25" s="29">
        <f aca="true" t="shared" si="2" ref="C25:Y25">+C12+C24</f>
        <v>561432250</v>
      </c>
      <c r="D25" s="29">
        <f>+D12+D24</f>
        <v>561432250</v>
      </c>
      <c r="E25" s="30">
        <f t="shared" si="2"/>
        <v>671321500</v>
      </c>
      <c r="F25" s="31">
        <f t="shared" si="2"/>
        <v>669771676</v>
      </c>
      <c r="G25" s="31">
        <f t="shared" si="2"/>
        <v>573349197</v>
      </c>
      <c r="H25" s="31">
        <f t="shared" si="2"/>
        <v>566091718</v>
      </c>
      <c r="I25" s="31">
        <f t="shared" si="2"/>
        <v>560171952</v>
      </c>
      <c r="J25" s="31">
        <f t="shared" si="2"/>
        <v>560171952</v>
      </c>
      <c r="K25" s="31">
        <f t="shared" si="2"/>
        <v>558749856</v>
      </c>
      <c r="L25" s="31">
        <f t="shared" si="2"/>
        <v>563733769</v>
      </c>
      <c r="M25" s="31">
        <f t="shared" si="2"/>
        <v>558507267</v>
      </c>
      <c r="N25" s="31">
        <f t="shared" si="2"/>
        <v>558507267</v>
      </c>
      <c r="O25" s="31">
        <f t="shared" si="2"/>
        <v>560167992</v>
      </c>
      <c r="P25" s="31">
        <f t="shared" si="2"/>
        <v>560957351</v>
      </c>
      <c r="Q25" s="31">
        <f t="shared" si="2"/>
        <v>563124165</v>
      </c>
      <c r="R25" s="31">
        <f t="shared" si="2"/>
        <v>563124165</v>
      </c>
      <c r="S25" s="31">
        <f t="shared" si="2"/>
        <v>560115375</v>
      </c>
      <c r="T25" s="31">
        <f t="shared" si="2"/>
        <v>555518192</v>
      </c>
      <c r="U25" s="31">
        <f t="shared" si="2"/>
        <v>566619979</v>
      </c>
      <c r="V25" s="31">
        <f t="shared" si="2"/>
        <v>566619979</v>
      </c>
      <c r="W25" s="31">
        <f t="shared" si="2"/>
        <v>566619979</v>
      </c>
      <c r="X25" s="31">
        <f t="shared" si="2"/>
        <v>669771676</v>
      </c>
      <c r="Y25" s="31">
        <f t="shared" si="2"/>
        <v>-103151697</v>
      </c>
      <c r="Z25" s="32">
        <f>+IF(X25&lt;&gt;0,+(Y25/X25)*100,0)</f>
        <v>-15.40102406480384</v>
      </c>
      <c r="AA25" s="33">
        <f>+AA12+AA24</f>
        <v>669771676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933312</v>
      </c>
      <c r="D30" s="18">
        <v>933312</v>
      </c>
      <c r="E30" s="19">
        <v>800000</v>
      </c>
      <c r="F30" s="20">
        <v>800139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800139</v>
      </c>
      <c r="Y30" s="20">
        <v>-800139</v>
      </c>
      <c r="Z30" s="21">
        <v>-100</v>
      </c>
      <c r="AA30" s="22">
        <v>800139</v>
      </c>
    </row>
    <row r="31" spans="1:27" ht="13.5">
      <c r="A31" s="23" t="s">
        <v>56</v>
      </c>
      <c r="B31" s="17"/>
      <c r="C31" s="18">
        <v>697140</v>
      </c>
      <c r="D31" s="18">
        <v>697140</v>
      </c>
      <c r="E31" s="19"/>
      <c r="F31" s="20"/>
      <c r="G31" s="20">
        <v>703181</v>
      </c>
      <c r="H31" s="20">
        <v>705556</v>
      </c>
      <c r="I31" s="20">
        <v>714227</v>
      </c>
      <c r="J31" s="20">
        <v>714227</v>
      </c>
      <c r="K31" s="20">
        <v>724280</v>
      </c>
      <c r="L31" s="20">
        <v>718404</v>
      </c>
      <c r="M31" s="20">
        <v>722056</v>
      </c>
      <c r="N31" s="20">
        <v>722056</v>
      </c>
      <c r="O31" s="20">
        <v>722696</v>
      </c>
      <c r="P31" s="20">
        <v>722052</v>
      </c>
      <c r="Q31" s="20">
        <v>730220</v>
      </c>
      <c r="R31" s="20">
        <v>730220</v>
      </c>
      <c r="S31" s="20">
        <v>727555</v>
      </c>
      <c r="T31" s="20">
        <v>729933</v>
      </c>
      <c r="U31" s="20">
        <v>694716</v>
      </c>
      <c r="V31" s="20">
        <v>694716</v>
      </c>
      <c r="W31" s="20">
        <v>694716</v>
      </c>
      <c r="X31" s="20"/>
      <c r="Y31" s="20">
        <v>694716</v>
      </c>
      <c r="Z31" s="21"/>
      <c r="AA31" s="22"/>
    </row>
    <row r="32" spans="1:27" ht="13.5">
      <c r="A32" s="23" t="s">
        <v>57</v>
      </c>
      <c r="B32" s="17"/>
      <c r="C32" s="18">
        <v>30656752</v>
      </c>
      <c r="D32" s="18">
        <v>30656752</v>
      </c>
      <c r="E32" s="19"/>
      <c r="F32" s="20"/>
      <c r="G32" s="20">
        <v>28799455</v>
      </c>
      <c r="H32" s="20">
        <v>26296047</v>
      </c>
      <c r="I32" s="20">
        <v>26248851</v>
      </c>
      <c r="J32" s="20">
        <v>26248851</v>
      </c>
      <c r="K32" s="20">
        <v>29512294</v>
      </c>
      <c r="L32" s="20">
        <v>30087918</v>
      </c>
      <c r="M32" s="20">
        <v>29697498</v>
      </c>
      <c r="N32" s="20">
        <v>29697498</v>
      </c>
      <c r="O32" s="20">
        <v>34688997</v>
      </c>
      <c r="P32" s="20">
        <v>35670597</v>
      </c>
      <c r="Q32" s="20">
        <v>37140754</v>
      </c>
      <c r="R32" s="20">
        <v>37140754</v>
      </c>
      <c r="S32" s="20">
        <v>37485566</v>
      </c>
      <c r="T32" s="20">
        <v>37121412</v>
      </c>
      <c r="U32" s="20">
        <v>45520610</v>
      </c>
      <c r="V32" s="20">
        <v>45520610</v>
      </c>
      <c r="W32" s="20">
        <v>45520610</v>
      </c>
      <c r="X32" s="20"/>
      <c r="Y32" s="20">
        <v>45520610</v>
      </c>
      <c r="Z32" s="21"/>
      <c r="AA32" s="22"/>
    </row>
    <row r="33" spans="1:27" ht="13.5">
      <c r="A33" s="23" t="s">
        <v>58</v>
      </c>
      <c r="B33" s="17"/>
      <c r="C33" s="18">
        <v>925105</v>
      </c>
      <c r="D33" s="18">
        <v>925105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33212309</v>
      </c>
      <c r="D34" s="29">
        <f>SUM(D29:D33)</f>
        <v>33212309</v>
      </c>
      <c r="E34" s="30">
        <f t="shared" si="3"/>
        <v>800000</v>
      </c>
      <c r="F34" s="31">
        <f t="shared" si="3"/>
        <v>800139</v>
      </c>
      <c r="G34" s="31">
        <f t="shared" si="3"/>
        <v>29502636</v>
      </c>
      <c r="H34" s="31">
        <f t="shared" si="3"/>
        <v>27001603</v>
      </c>
      <c r="I34" s="31">
        <f t="shared" si="3"/>
        <v>26963078</v>
      </c>
      <c r="J34" s="31">
        <f t="shared" si="3"/>
        <v>26963078</v>
      </c>
      <c r="K34" s="31">
        <f t="shared" si="3"/>
        <v>30236574</v>
      </c>
      <c r="L34" s="31">
        <f t="shared" si="3"/>
        <v>30806322</v>
      </c>
      <c r="M34" s="31">
        <f t="shared" si="3"/>
        <v>30419554</v>
      </c>
      <c r="N34" s="31">
        <f t="shared" si="3"/>
        <v>30419554</v>
      </c>
      <c r="O34" s="31">
        <f t="shared" si="3"/>
        <v>35411693</v>
      </c>
      <c r="P34" s="31">
        <f t="shared" si="3"/>
        <v>36392649</v>
      </c>
      <c r="Q34" s="31">
        <f t="shared" si="3"/>
        <v>37870974</v>
      </c>
      <c r="R34" s="31">
        <f t="shared" si="3"/>
        <v>37870974</v>
      </c>
      <c r="S34" s="31">
        <f t="shared" si="3"/>
        <v>38213121</v>
      </c>
      <c r="T34" s="31">
        <f t="shared" si="3"/>
        <v>37851345</v>
      </c>
      <c r="U34" s="31">
        <f t="shared" si="3"/>
        <v>46215326</v>
      </c>
      <c r="V34" s="31">
        <f t="shared" si="3"/>
        <v>46215326</v>
      </c>
      <c r="W34" s="31">
        <f t="shared" si="3"/>
        <v>46215326</v>
      </c>
      <c r="X34" s="31">
        <f t="shared" si="3"/>
        <v>800139</v>
      </c>
      <c r="Y34" s="31">
        <f t="shared" si="3"/>
        <v>45415187</v>
      </c>
      <c r="Z34" s="32">
        <f>+IF(X34&lt;&gt;0,+(Y34/X34)*100,0)</f>
        <v>5675.912185257811</v>
      </c>
      <c r="AA34" s="33">
        <f>SUM(AA29:AA33)</f>
        <v>800139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3300120</v>
      </c>
      <c r="D37" s="18">
        <v>3300120</v>
      </c>
      <c r="E37" s="19">
        <v>3585000</v>
      </c>
      <c r="F37" s="20">
        <v>3585313</v>
      </c>
      <c r="G37" s="20">
        <v>4160395</v>
      </c>
      <c r="H37" s="20">
        <v>4087902</v>
      </c>
      <c r="I37" s="20">
        <v>4015178</v>
      </c>
      <c r="J37" s="20">
        <v>4015178</v>
      </c>
      <c r="K37" s="20">
        <v>3942454</v>
      </c>
      <c r="L37" s="20">
        <v>3866278</v>
      </c>
      <c r="M37" s="20">
        <v>3790434</v>
      </c>
      <c r="N37" s="20">
        <v>3790434</v>
      </c>
      <c r="O37" s="20">
        <v>3714581</v>
      </c>
      <c r="P37" s="20">
        <v>3637981</v>
      </c>
      <c r="Q37" s="20">
        <v>3558578</v>
      </c>
      <c r="R37" s="20">
        <v>3558578</v>
      </c>
      <c r="S37" s="20">
        <v>3480893</v>
      </c>
      <c r="T37" s="20">
        <v>3401852</v>
      </c>
      <c r="U37" s="20">
        <v>4525988</v>
      </c>
      <c r="V37" s="20">
        <v>4525988</v>
      </c>
      <c r="W37" s="20">
        <v>4525988</v>
      </c>
      <c r="X37" s="20">
        <v>3585313</v>
      </c>
      <c r="Y37" s="20">
        <v>940675</v>
      </c>
      <c r="Z37" s="21">
        <v>26.24</v>
      </c>
      <c r="AA37" s="22">
        <v>3585313</v>
      </c>
    </row>
    <row r="38" spans="1:27" ht="13.5">
      <c r="A38" s="23" t="s">
        <v>58</v>
      </c>
      <c r="B38" s="17"/>
      <c r="C38" s="18">
        <v>22908911</v>
      </c>
      <c r="D38" s="18">
        <v>22908911</v>
      </c>
      <c r="E38" s="19">
        <v>33308500</v>
      </c>
      <c r="F38" s="20">
        <v>33307943</v>
      </c>
      <c r="G38" s="20">
        <v>30242562</v>
      </c>
      <c r="H38" s="20">
        <v>30242562</v>
      </c>
      <c r="I38" s="20">
        <v>30242562</v>
      </c>
      <c r="J38" s="20">
        <v>30242562</v>
      </c>
      <c r="K38" s="20">
        <v>23834016</v>
      </c>
      <c r="L38" s="20">
        <v>23834016</v>
      </c>
      <c r="M38" s="20">
        <v>23834016</v>
      </c>
      <c r="N38" s="20">
        <v>23834016</v>
      </c>
      <c r="O38" s="20">
        <v>23834016</v>
      </c>
      <c r="P38" s="20">
        <v>23834016</v>
      </c>
      <c r="Q38" s="20">
        <v>23834016</v>
      </c>
      <c r="R38" s="20">
        <v>23834016</v>
      </c>
      <c r="S38" s="20">
        <v>23834016</v>
      </c>
      <c r="T38" s="20">
        <v>23834016</v>
      </c>
      <c r="U38" s="20">
        <v>27887630</v>
      </c>
      <c r="V38" s="20">
        <v>27887630</v>
      </c>
      <c r="W38" s="20">
        <v>27887630</v>
      </c>
      <c r="X38" s="20">
        <v>33307943</v>
      </c>
      <c r="Y38" s="20">
        <v>-5420313</v>
      </c>
      <c r="Z38" s="21">
        <v>-16.27</v>
      </c>
      <c r="AA38" s="22">
        <v>33307943</v>
      </c>
    </row>
    <row r="39" spans="1:27" ht="13.5">
      <c r="A39" s="27" t="s">
        <v>61</v>
      </c>
      <c r="B39" s="35"/>
      <c r="C39" s="29">
        <f aca="true" t="shared" si="4" ref="C39:Y39">SUM(C37:C38)</f>
        <v>26209031</v>
      </c>
      <c r="D39" s="29">
        <f>SUM(D37:D38)</f>
        <v>26209031</v>
      </c>
      <c r="E39" s="36">
        <f t="shared" si="4"/>
        <v>36893500</v>
      </c>
      <c r="F39" s="37">
        <f t="shared" si="4"/>
        <v>36893256</v>
      </c>
      <c r="G39" s="37">
        <f t="shared" si="4"/>
        <v>34402957</v>
      </c>
      <c r="H39" s="37">
        <f t="shared" si="4"/>
        <v>34330464</v>
      </c>
      <c r="I39" s="37">
        <f t="shared" si="4"/>
        <v>34257740</v>
      </c>
      <c r="J39" s="37">
        <f t="shared" si="4"/>
        <v>34257740</v>
      </c>
      <c r="K39" s="37">
        <f t="shared" si="4"/>
        <v>27776470</v>
      </c>
      <c r="L39" s="37">
        <f t="shared" si="4"/>
        <v>27700294</v>
      </c>
      <c r="M39" s="37">
        <f t="shared" si="4"/>
        <v>27624450</v>
      </c>
      <c r="N39" s="37">
        <f t="shared" si="4"/>
        <v>27624450</v>
      </c>
      <c r="O39" s="37">
        <f t="shared" si="4"/>
        <v>27548597</v>
      </c>
      <c r="P39" s="37">
        <f t="shared" si="4"/>
        <v>27471997</v>
      </c>
      <c r="Q39" s="37">
        <f t="shared" si="4"/>
        <v>27392594</v>
      </c>
      <c r="R39" s="37">
        <f t="shared" si="4"/>
        <v>27392594</v>
      </c>
      <c r="S39" s="37">
        <f t="shared" si="4"/>
        <v>27314909</v>
      </c>
      <c r="T39" s="37">
        <f t="shared" si="4"/>
        <v>27235868</v>
      </c>
      <c r="U39" s="37">
        <f t="shared" si="4"/>
        <v>32413618</v>
      </c>
      <c r="V39" s="37">
        <f t="shared" si="4"/>
        <v>32413618</v>
      </c>
      <c r="W39" s="37">
        <f t="shared" si="4"/>
        <v>32413618</v>
      </c>
      <c r="X39" s="37">
        <f t="shared" si="4"/>
        <v>36893256</v>
      </c>
      <c r="Y39" s="37">
        <f t="shared" si="4"/>
        <v>-4479638</v>
      </c>
      <c r="Z39" s="38">
        <f>+IF(X39&lt;&gt;0,+(Y39/X39)*100,0)</f>
        <v>-12.142159531812535</v>
      </c>
      <c r="AA39" s="39">
        <f>SUM(AA37:AA38)</f>
        <v>36893256</v>
      </c>
    </row>
    <row r="40" spans="1:27" ht="13.5">
      <c r="A40" s="27" t="s">
        <v>62</v>
      </c>
      <c r="B40" s="28"/>
      <c r="C40" s="29">
        <f aca="true" t="shared" si="5" ref="C40:Y40">+C34+C39</f>
        <v>59421340</v>
      </c>
      <c r="D40" s="29">
        <f>+D34+D39</f>
        <v>59421340</v>
      </c>
      <c r="E40" s="30">
        <f t="shared" si="5"/>
        <v>37693500</v>
      </c>
      <c r="F40" s="31">
        <f t="shared" si="5"/>
        <v>37693395</v>
      </c>
      <c r="G40" s="31">
        <f t="shared" si="5"/>
        <v>63905593</v>
      </c>
      <c r="H40" s="31">
        <f t="shared" si="5"/>
        <v>61332067</v>
      </c>
      <c r="I40" s="31">
        <f t="shared" si="5"/>
        <v>61220818</v>
      </c>
      <c r="J40" s="31">
        <f t="shared" si="5"/>
        <v>61220818</v>
      </c>
      <c r="K40" s="31">
        <f t="shared" si="5"/>
        <v>58013044</v>
      </c>
      <c r="L40" s="31">
        <f t="shared" si="5"/>
        <v>58506616</v>
      </c>
      <c r="M40" s="31">
        <f t="shared" si="5"/>
        <v>58044004</v>
      </c>
      <c r="N40" s="31">
        <f t="shared" si="5"/>
        <v>58044004</v>
      </c>
      <c r="O40" s="31">
        <f t="shared" si="5"/>
        <v>62960290</v>
      </c>
      <c r="P40" s="31">
        <f t="shared" si="5"/>
        <v>63864646</v>
      </c>
      <c r="Q40" s="31">
        <f t="shared" si="5"/>
        <v>65263568</v>
      </c>
      <c r="R40" s="31">
        <f t="shared" si="5"/>
        <v>65263568</v>
      </c>
      <c r="S40" s="31">
        <f t="shared" si="5"/>
        <v>65528030</v>
      </c>
      <c r="T40" s="31">
        <f t="shared" si="5"/>
        <v>65087213</v>
      </c>
      <c r="U40" s="31">
        <f t="shared" si="5"/>
        <v>78628944</v>
      </c>
      <c r="V40" s="31">
        <f t="shared" si="5"/>
        <v>78628944</v>
      </c>
      <c r="W40" s="31">
        <f t="shared" si="5"/>
        <v>78628944</v>
      </c>
      <c r="X40" s="31">
        <f t="shared" si="5"/>
        <v>37693395</v>
      </c>
      <c r="Y40" s="31">
        <f t="shared" si="5"/>
        <v>40935549</v>
      </c>
      <c r="Z40" s="32">
        <f>+IF(X40&lt;&gt;0,+(Y40/X40)*100,0)</f>
        <v>108.6013849375998</v>
      </c>
      <c r="AA40" s="33">
        <f>+AA34+AA39</f>
        <v>37693395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502010910</v>
      </c>
      <c r="D42" s="43">
        <f>+D25-D40</f>
        <v>502010910</v>
      </c>
      <c r="E42" s="44">
        <f t="shared" si="6"/>
        <v>633628000</v>
      </c>
      <c r="F42" s="45">
        <f t="shared" si="6"/>
        <v>632078281</v>
      </c>
      <c r="G42" s="45">
        <f t="shared" si="6"/>
        <v>509443604</v>
      </c>
      <c r="H42" s="45">
        <f t="shared" si="6"/>
        <v>504759651</v>
      </c>
      <c r="I42" s="45">
        <f t="shared" si="6"/>
        <v>498951134</v>
      </c>
      <c r="J42" s="45">
        <f t="shared" si="6"/>
        <v>498951134</v>
      </c>
      <c r="K42" s="45">
        <f t="shared" si="6"/>
        <v>500736812</v>
      </c>
      <c r="L42" s="45">
        <f t="shared" si="6"/>
        <v>505227153</v>
      </c>
      <c r="M42" s="45">
        <f t="shared" si="6"/>
        <v>500463263</v>
      </c>
      <c r="N42" s="45">
        <f t="shared" si="6"/>
        <v>500463263</v>
      </c>
      <c r="O42" s="45">
        <f t="shared" si="6"/>
        <v>497207702</v>
      </c>
      <c r="P42" s="45">
        <f t="shared" si="6"/>
        <v>497092705</v>
      </c>
      <c r="Q42" s="45">
        <f t="shared" si="6"/>
        <v>497860597</v>
      </c>
      <c r="R42" s="45">
        <f t="shared" si="6"/>
        <v>497860597</v>
      </c>
      <c r="S42" s="45">
        <f t="shared" si="6"/>
        <v>494587345</v>
      </c>
      <c r="T42" s="45">
        <f t="shared" si="6"/>
        <v>490430979</v>
      </c>
      <c r="U42" s="45">
        <f t="shared" si="6"/>
        <v>487991035</v>
      </c>
      <c r="V42" s="45">
        <f t="shared" si="6"/>
        <v>487991035</v>
      </c>
      <c r="W42" s="45">
        <f t="shared" si="6"/>
        <v>487991035</v>
      </c>
      <c r="X42" s="45">
        <f t="shared" si="6"/>
        <v>632078281</v>
      </c>
      <c r="Y42" s="45">
        <f t="shared" si="6"/>
        <v>-144087246</v>
      </c>
      <c r="Z42" s="46">
        <f>+IF(X42&lt;&gt;0,+(Y42/X42)*100,0)</f>
        <v>-22.79579133332063</v>
      </c>
      <c r="AA42" s="47">
        <f>+AA25-AA40</f>
        <v>632078281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502010910</v>
      </c>
      <c r="D45" s="18">
        <v>502010910</v>
      </c>
      <c r="E45" s="19">
        <v>633628000</v>
      </c>
      <c r="F45" s="20">
        <v>632078281</v>
      </c>
      <c r="G45" s="20">
        <v>509443604</v>
      </c>
      <c r="H45" s="20">
        <v>504759651</v>
      </c>
      <c r="I45" s="20">
        <v>498951134</v>
      </c>
      <c r="J45" s="20">
        <v>498951134</v>
      </c>
      <c r="K45" s="20">
        <v>500736812</v>
      </c>
      <c r="L45" s="20">
        <v>505227153</v>
      </c>
      <c r="M45" s="20">
        <v>500463263</v>
      </c>
      <c r="N45" s="20">
        <v>500463263</v>
      </c>
      <c r="O45" s="20">
        <v>497207702</v>
      </c>
      <c r="P45" s="20">
        <v>497092705</v>
      </c>
      <c r="Q45" s="20">
        <v>497860597</v>
      </c>
      <c r="R45" s="20">
        <v>497860597</v>
      </c>
      <c r="S45" s="20">
        <v>494587345</v>
      </c>
      <c r="T45" s="20">
        <v>490430979</v>
      </c>
      <c r="U45" s="20">
        <v>487991035</v>
      </c>
      <c r="V45" s="20">
        <v>487991035</v>
      </c>
      <c r="W45" s="20">
        <v>487991035</v>
      </c>
      <c r="X45" s="20">
        <v>632078281</v>
      </c>
      <c r="Y45" s="20">
        <v>-144087246</v>
      </c>
      <c r="Z45" s="48">
        <v>-22.8</v>
      </c>
      <c r="AA45" s="22">
        <v>632078281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502010910</v>
      </c>
      <c r="D48" s="51">
        <f>SUM(D45:D47)</f>
        <v>502010910</v>
      </c>
      <c r="E48" s="52">
        <f t="shared" si="7"/>
        <v>633628000</v>
      </c>
      <c r="F48" s="53">
        <f t="shared" si="7"/>
        <v>632078281</v>
      </c>
      <c r="G48" s="53">
        <f t="shared" si="7"/>
        <v>509443604</v>
      </c>
      <c r="H48" s="53">
        <f t="shared" si="7"/>
        <v>504759651</v>
      </c>
      <c r="I48" s="53">
        <f t="shared" si="7"/>
        <v>498951134</v>
      </c>
      <c r="J48" s="53">
        <f t="shared" si="7"/>
        <v>498951134</v>
      </c>
      <c r="K48" s="53">
        <f t="shared" si="7"/>
        <v>500736812</v>
      </c>
      <c r="L48" s="53">
        <f t="shared" si="7"/>
        <v>505227153</v>
      </c>
      <c r="M48" s="53">
        <f t="shared" si="7"/>
        <v>500463263</v>
      </c>
      <c r="N48" s="53">
        <f t="shared" si="7"/>
        <v>500463263</v>
      </c>
      <c r="O48" s="53">
        <f t="shared" si="7"/>
        <v>497207702</v>
      </c>
      <c r="P48" s="53">
        <f t="shared" si="7"/>
        <v>497092705</v>
      </c>
      <c r="Q48" s="53">
        <f t="shared" si="7"/>
        <v>497860597</v>
      </c>
      <c r="R48" s="53">
        <f t="shared" si="7"/>
        <v>497860597</v>
      </c>
      <c r="S48" s="53">
        <f t="shared" si="7"/>
        <v>494587345</v>
      </c>
      <c r="T48" s="53">
        <f t="shared" si="7"/>
        <v>490430979</v>
      </c>
      <c r="U48" s="53">
        <f t="shared" si="7"/>
        <v>487991035</v>
      </c>
      <c r="V48" s="53">
        <f t="shared" si="7"/>
        <v>487991035</v>
      </c>
      <c r="W48" s="53">
        <f t="shared" si="7"/>
        <v>487991035</v>
      </c>
      <c r="X48" s="53">
        <f t="shared" si="7"/>
        <v>632078281</v>
      </c>
      <c r="Y48" s="53">
        <f t="shared" si="7"/>
        <v>-144087246</v>
      </c>
      <c r="Z48" s="54">
        <f>+IF(X48&lt;&gt;0,+(Y48/X48)*100,0)</f>
        <v>-22.79579133332063</v>
      </c>
      <c r="AA48" s="55">
        <f>SUM(AA45:AA47)</f>
        <v>632078281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1525970</v>
      </c>
      <c r="D6" s="18">
        <v>1525970</v>
      </c>
      <c r="E6" s="19">
        <v>2500000</v>
      </c>
      <c r="F6" s="20">
        <v>2500000</v>
      </c>
      <c r="G6" s="20">
        <v>15935726</v>
      </c>
      <c r="H6" s="20"/>
      <c r="I6" s="20"/>
      <c r="J6" s="20"/>
      <c r="K6" s="20">
        <v>1072898</v>
      </c>
      <c r="L6" s="20"/>
      <c r="M6" s="20">
        <v>6538834</v>
      </c>
      <c r="N6" s="20">
        <v>6538834</v>
      </c>
      <c r="O6" s="20"/>
      <c r="P6" s="20"/>
      <c r="Q6" s="20">
        <v>9106113</v>
      </c>
      <c r="R6" s="20">
        <v>9106113</v>
      </c>
      <c r="S6" s="20">
        <v>3184416</v>
      </c>
      <c r="T6" s="20"/>
      <c r="U6" s="20"/>
      <c r="V6" s="20"/>
      <c r="W6" s="20"/>
      <c r="X6" s="20">
        <v>2500000</v>
      </c>
      <c r="Y6" s="20">
        <v>-2500000</v>
      </c>
      <c r="Z6" s="21">
        <v>-100</v>
      </c>
      <c r="AA6" s="22">
        <v>2500000</v>
      </c>
    </row>
    <row r="7" spans="1:27" ht="13.5">
      <c r="A7" s="23" t="s">
        <v>34</v>
      </c>
      <c r="B7" s="17"/>
      <c r="C7" s="18">
        <v>1781381</v>
      </c>
      <c r="D7" s="18">
        <v>1781381</v>
      </c>
      <c r="E7" s="19">
        <v>4500000</v>
      </c>
      <c r="F7" s="20">
        <v>4500000</v>
      </c>
      <c r="G7" s="20">
        <v>1189454</v>
      </c>
      <c r="H7" s="20">
        <v>6250000</v>
      </c>
      <c r="I7" s="20">
        <v>-2500000</v>
      </c>
      <c r="J7" s="20">
        <v>-2500000</v>
      </c>
      <c r="K7" s="20">
        <v>-2500000</v>
      </c>
      <c r="L7" s="20">
        <v>-3500000</v>
      </c>
      <c r="M7" s="20">
        <v>3000000</v>
      </c>
      <c r="N7" s="20">
        <v>3000000</v>
      </c>
      <c r="O7" s="20">
        <v>-565062</v>
      </c>
      <c r="P7" s="20">
        <v>-4000000</v>
      </c>
      <c r="Q7" s="20">
        <v>-1500000</v>
      </c>
      <c r="R7" s="20">
        <v>-1500000</v>
      </c>
      <c r="S7" s="20">
        <v>388685</v>
      </c>
      <c r="T7" s="20">
        <v>-984957</v>
      </c>
      <c r="U7" s="20">
        <v>-305528</v>
      </c>
      <c r="V7" s="20">
        <v>-305528</v>
      </c>
      <c r="W7" s="20">
        <v>-305528</v>
      </c>
      <c r="X7" s="20">
        <v>4500000</v>
      </c>
      <c r="Y7" s="20">
        <v>-4805528</v>
      </c>
      <c r="Z7" s="21">
        <v>-106.79</v>
      </c>
      <c r="AA7" s="22">
        <v>4500000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2571140</v>
      </c>
      <c r="D9" s="18">
        <v>2571140</v>
      </c>
      <c r="E9" s="19"/>
      <c r="F9" s="20"/>
      <c r="G9" s="20">
        <v>147264</v>
      </c>
      <c r="H9" s="20">
        <v>-26955</v>
      </c>
      <c r="I9" s="20">
        <v>155916</v>
      </c>
      <c r="J9" s="20">
        <v>155916</v>
      </c>
      <c r="K9" s="20">
        <v>158779</v>
      </c>
      <c r="L9" s="20">
        <v>148226</v>
      </c>
      <c r="M9" s="20">
        <v>165038</v>
      </c>
      <c r="N9" s="20">
        <v>165038</v>
      </c>
      <c r="O9" s="20">
        <v>166343</v>
      </c>
      <c r="P9" s="20">
        <v>168544</v>
      </c>
      <c r="Q9" s="20">
        <v>135378</v>
      </c>
      <c r="R9" s="20">
        <v>135378</v>
      </c>
      <c r="S9" s="20">
        <v>-172417</v>
      </c>
      <c r="T9" s="20">
        <v>174653</v>
      </c>
      <c r="U9" s="20">
        <v>165236</v>
      </c>
      <c r="V9" s="20">
        <v>165236</v>
      </c>
      <c r="W9" s="20">
        <v>165236</v>
      </c>
      <c r="X9" s="20"/>
      <c r="Y9" s="20">
        <v>165236</v>
      </c>
      <c r="Z9" s="21"/>
      <c r="AA9" s="22"/>
    </row>
    <row r="10" spans="1:27" ht="13.5">
      <c r="A10" s="23" t="s">
        <v>37</v>
      </c>
      <c r="B10" s="17"/>
      <c r="C10" s="18">
        <v>9267</v>
      </c>
      <c r="D10" s="18">
        <v>9267</v>
      </c>
      <c r="E10" s="19">
        <v>8000</v>
      </c>
      <c r="F10" s="20">
        <v>8000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8000</v>
      </c>
      <c r="Y10" s="24">
        <v>-8000</v>
      </c>
      <c r="Z10" s="25">
        <v>-100</v>
      </c>
      <c r="AA10" s="26">
        <v>8000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5887758</v>
      </c>
      <c r="D12" s="29">
        <f>SUM(D6:D11)</f>
        <v>5887758</v>
      </c>
      <c r="E12" s="30">
        <f t="shared" si="0"/>
        <v>7008000</v>
      </c>
      <c r="F12" s="31">
        <f t="shared" si="0"/>
        <v>7008000</v>
      </c>
      <c r="G12" s="31">
        <f t="shared" si="0"/>
        <v>17272444</v>
      </c>
      <c r="H12" s="31">
        <f t="shared" si="0"/>
        <v>6223045</v>
      </c>
      <c r="I12" s="31">
        <f t="shared" si="0"/>
        <v>-2344084</v>
      </c>
      <c r="J12" s="31">
        <f t="shared" si="0"/>
        <v>-2344084</v>
      </c>
      <c r="K12" s="31">
        <f t="shared" si="0"/>
        <v>-1268323</v>
      </c>
      <c r="L12" s="31">
        <f t="shared" si="0"/>
        <v>-3351774</v>
      </c>
      <c r="M12" s="31">
        <f t="shared" si="0"/>
        <v>9703872</v>
      </c>
      <c r="N12" s="31">
        <f t="shared" si="0"/>
        <v>9703872</v>
      </c>
      <c r="O12" s="31">
        <f t="shared" si="0"/>
        <v>-398719</v>
      </c>
      <c r="P12" s="31">
        <f t="shared" si="0"/>
        <v>-3831456</v>
      </c>
      <c r="Q12" s="31">
        <f t="shared" si="0"/>
        <v>7741491</v>
      </c>
      <c r="R12" s="31">
        <f t="shared" si="0"/>
        <v>7741491</v>
      </c>
      <c r="S12" s="31">
        <f t="shared" si="0"/>
        <v>3400684</v>
      </c>
      <c r="T12" s="31">
        <f t="shared" si="0"/>
        <v>-810304</v>
      </c>
      <c r="U12" s="31">
        <f t="shared" si="0"/>
        <v>-140292</v>
      </c>
      <c r="V12" s="31">
        <f t="shared" si="0"/>
        <v>-140292</v>
      </c>
      <c r="W12" s="31">
        <f t="shared" si="0"/>
        <v>-140292</v>
      </c>
      <c r="X12" s="31">
        <f t="shared" si="0"/>
        <v>7008000</v>
      </c>
      <c r="Y12" s="31">
        <f t="shared" si="0"/>
        <v>-7148292</v>
      </c>
      <c r="Z12" s="32">
        <f>+IF(X12&lt;&gt;0,+(Y12/X12)*100,0)</f>
        <v>-102.00188356164384</v>
      </c>
      <c r="AA12" s="33">
        <f>SUM(AA6:AA11)</f>
        <v>7008000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70000</v>
      </c>
      <c r="F15" s="20">
        <v>70000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70000</v>
      </c>
      <c r="Y15" s="20">
        <v>-70000</v>
      </c>
      <c r="Z15" s="21">
        <v>-100</v>
      </c>
      <c r="AA15" s="22">
        <v>70000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22012254</v>
      </c>
      <c r="D19" s="18">
        <v>22012254</v>
      </c>
      <c r="E19" s="19">
        <v>32300000</v>
      </c>
      <c r="F19" s="20">
        <v>28910000</v>
      </c>
      <c r="G19" s="20"/>
      <c r="H19" s="20">
        <v>98990</v>
      </c>
      <c r="I19" s="20">
        <v>-177105</v>
      </c>
      <c r="J19" s="20">
        <v>-177105</v>
      </c>
      <c r="K19" s="20">
        <v>103576</v>
      </c>
      <c r="L19" s="20">
        <v>47459</v>
      </c>
      <c r="M19" s="20">
        <v>9350</v>
      </c>
      <c r="N19" s="20">
        <v>9350</v>
      </c>
      <c r="O19" s="20">
        <v>1402</v>
      </c>
      <c r="P19" s="20">
        <v>31547</v>
      </c>
      <c r="Q19" s="20"/>
      <c r="R19" s="20"/>
      <c r="S19" s="20">
        <v>-34631</v>
      </c>
      <c r="T19" s="20">
        <v>98244</v>
      </c>
      <c r="U19" s="20">
        <v>6016</v>
      </c>
      <c r="V19" s="20">
        <v>6016</v>
      </c>
      <c r="W19" s="20">
        <v>6016</v>
      </c>
      <c r="X19" s="20">
        <v>28910000</v>
      </c>
      <c r="Y19" s="20">
        <v>-28903984</v>
      </c>
      <c r="Z19" s="21">
        <v>-99.98</v>
      </c>
      <c r="AA19" s="22">
        <v>28910000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151625</v>
      </c>
      <c r="D22" s="18">
        <v>151625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77738</v>
      </c>
      <c r="D23" s="18">
        <v>77738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22241617</v>
      </c>
      <c r="D24" s="29">
        <f>SUM(D15:D23)</f>
        <v>22241617</v>
      </c>
      <c r="E24" s="36">
        <f t="shared" si="1"/>
        <v>32370000</v>
      </c>
      <c r="F24" s="37">
        <f t="shared" si="1"/>
        <v>28980000</v>
      </c>
      <c r="G24" s="37">
        <f t="shared" si="1"/>
        <v>0</v>
      </c>
      <c r="H24" s="37">
        <f t="shared" si="1"/>
        <v>98990</v>
      </c>
      <c r="I24" s="37">
        <f t="shared" si="1"/>
        <v>-177105</v>
      </c>
      <c r="J24" s="37">
        <f t="shared" si="1"/>
        <v>-177105</v>
      </c>
      <c r="K24" s="37">
        <f t="shared" si="1"/>
        <v>103576</v>
      </c>
      <c r="L24" s="37">
        <f t="shared" si="1"/>
        <v>47459</v>
      </c>
      <c r="M24" s="37">
        <f t="shared" si="1"/>
        <v>9350</v>
      </c>
      <c r="N24" s="37">
        <f t="shared" si="1"/>
        <v>9350</v>
      </c>
      <c r="O24" s="37">
        <f t="shared" si="1"/>
        <v>1402</v>
      </c>
      <c r="P24" s="37">
        <f t="shared" si="1"/>
        <v>31547</v>
      </c>
      <c r="Q24" s="37">
        <f t="shared" si="1"/>
        <v>0</v>
      </c>
      <c r="R24" s="37">
        <f t="shared" si="1"/>
        <v>0</v>
      </c>
      <c r="S24" s="37">
        <f t="shared" si="1"/>
        <v>-34631</v>
      </c>
      <c r="T24" s="37">
        <f t="shared" si="1"/>
        <v>98244</v>
      </c>
      <c r="U24" s="37">
        <f t="shared" si="1"/>
        <v>6016</v>
      </c>
      <c r="V24" s="37">
        <f t="shared" si="1"/>
        <v>6016</v>
      </c>
      <c r="W24" s="37">
        <f t="shared" si="1"/>
        <v>6016</v>
      </c>
      <c r="X24" s="37">
        <f t="shared" si="1"/>
        <v>28980000</v>
      </c>
      <c r="Y24" s="37">
        <f t="shared" si="1"/>
        <v>-28973984</v>
      </c>
      <c r="Z24" s="38">
        <f>+IF(X24&lt;&gt;0,+(Y24/X24)*100,0)</f>
        <v>-99.9792408557626</v>
      </c>
      <c r="AA24" s="39">
        <f>SUM(AA15:AA23)</f>
        <v>28980000</v>
      </c>
    </row>
    <row r="25" spans="1:27" ht="13.5">
      <c r="A25" s="27" t="s">
        <v>51</v>
      </c>
      <c r="B25" s="28"/>
      <c r="C25" s="29">
        <f aca="true" t="shared" si="2" ref="C25:Y25">+C12+C24</f>
        <v>28129375</v>
      </c>
      <c r="D25" s="29">
        <f>+D12+D24</f>
        <v>28129375</v>
      </c>
      <c r="E25" s="30">
        <f t="shared" si="2"/>
        <v>39378000</v>
      </c>
      <c r="F25" s="31">
        <f t="shared" si="2"/>
        <v>35988000</v>
      </c>
      <c r="G25" s="31">
        <f t="shared" si="2"/>
        <v>17272444</v>
      </c>
      <c r="H25" s="31">
        <f t="shared" si="2"/>
        <v>6322035</v>
      </c>
      <c r="I25" s="31">
        <f t="shared" si="2"/>
        <v>-2521189</v>
      </c>
      <c r="J25" s="31">
        <f t="shared" si="2"/>
        <v>-2521189</v>
      </c>
      <c r="K25" s="31">
        <f t="shared" si="2"/>
        <v>-1164747</v>
      </c>
      <c r="L25" s="31">
        <f t="shared" si="2"/>
        <v>-3304315</v>
      </c>
      <c r="M25" s="31">
        <f t="shared" si="2"/>
        <v>9713222</v>
      </c>
      <c r="N25" s="31">
        <f t="shared" si="2"/>
        <v>9713222</v>
      </c>
      <c r="O25" s="31">
        <f t="shared" si="2"/>
        <v>-397317</v>
      </c>
      <c r="P25" s="31">
        <f t="shared" si="2"/>
        <v>-3799909</v>
      </c>
      <c r="Q25" s="31">
        <f t="shared" si="2"/>
        <v>7741491</v>
      </c>
      <c r="R25" s="31">
        <f t="shared" si="2"/>
        <v>7741491</v>
      </c>
      <c r="S25" s="31">
        <f t="shared" si="2"/>
        <v>3366053</v>
      </c>
      <c r="T25" s="31">
        <f t="shared" si="2"/>
        <v>-712060</v>
      </c>
      <c r="U25" s="31">
        <f t="shared" si="2"/>
        <v>-134276</v>
      </c>
      <c r="V25" s="31">
        <f t="shared" si="2"/>
        <v>-134276</v>
      </c>
      <c r="W25" s="31">
        <f t="shared" si="2"/>
        <v>-134276</v>
      </c>
      <c r="X25" s="31">
        <f t="shared" si="2"/>
        <v>35988000</v>
      </c>
      <c r="Y25" s="31">
        <f t="shared" si="2"/>
        <v>-36122276</v>
      </c>
      <c r="Z25" s="32">
        <f>+IF(X25&lt;&gt;0,+(Y25/X25)*100,0)</f>
        <v>-100.37311325997555</v>
      </c>
      <c r="AA25" s="33">
        <f>+AA12+AA24</f>
        <v>35988000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11839243</v>
      </c>
      <c r="I29" s="20">
        <v>542602</v>
      </c>
      <c r="J29" s="20">
        <v>542602</v>
      </c>
      <c r="K29" s="20">
        <v>4423301</v>
      </c>
      <c r="L29" s="20">
        <v>566153</v>
      </c>
      <c r="M29" s="20"/>
      <c r="N29" s="20"/>
      <c r="O29" s="20">
        <v>834673</v>
      </c>
      <c r="P29" s="20">
        <v>1410219</v>
      </c>
      <c r="Q29" s="20"/>
      <c r="R29" s="20"/>
      <c r="S29" s="20"/>
      <c r="T29" s="20">
        <v>1232887</v>
      </c>
      <c r="U29" s="20">
        <v>1374266</v>
      </c>
      <c r="V29" s="20">
        <v>1374266</v>
      </c>
      <c r="W29" s="20">
        <v>1374266</v>
      </c>
      <c r="X29" s="20"/>
      <c r="Y29" s="20">
        <v>1374266</v>
      </c>
      <c r="Z29" s="21"/>
      <c r="AA29" s="22"/>
    </row>
    <row r="30" spans="1:27" ht="13.5">
      <c r="A30" s="23" t="s">
        <v>55</v>
      </c>
      <c r="B30" s="17"/>
      <c r="C30" s="18">
        <v>890087</v>
      </c>
      <c r="D30" s="18">
        <v>890087</v>
      </c>
      <c r="E30" s="19">
        <v>250000</v>
      </c>
      <c r="F30" s="20">
        <v>250000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>
        <v>-454217</v>
      </c>
      <c r="R30" s="20">
        <v>-454217</v>
      </c>
      <c r="S30" s="20"/>
      <c r="T30" s="20"/>
      <c r="U30" s="20"/>
      <c r="V30" s="20"/>
      <c r="W30" s="20"/>
      <c r="X30" s="20">
        <v>250000</v>
      </c>
      <c r="Y30" s="20">
        <v>-250000</v>
      </c>
      <c r="Z30" s="21">
        <v>-100</v>
      </c>
      <c r="AA30" s="22">
        <v>250000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7495726</v>
      </c>
      <c r="D32" s="18">
        <v>7495726</v>
      </c>
      <c r="E32" s="19">
        <v>4500000</v>
      </c>
      <c r="F32" s="20">
        <v>4500000</v>
      </c>
      <c r="G32" s="20">
        <v>1935232</v>
      </c>
      <c r="H32" s="20">
        <v>-1155771</v>
      </c>
      <c r="I32" s="20">
        <v>990297</v>
      </c>
      <c r="J32" s="20">
        <v>990297</v>
      </c>
      <c r="K32" s="20">
        <v>69963</v>
      </c>
      <c r="L32" s="20">
        <v>3551033</v>
      </c>
      <c r="M32" s="20">
        <v>2780074</v>
      </c>
      <c r="N32" s="20">
        <v>2780074</v>
      </c>
      <c r="O32" s="20">
        <v>2719696</v>
      </c>
      <c r="P32" s="20">
        <v>-493637</v>
      </c>
      <c r="Q32" s="20">
        <v>3288920</v>
      </c>
      <c r="R32" s="20">
        <v>3288920</v>
      </c>
      <c r="S32" s="20">
        <v>5123687</v>
      </c>
      <c r="T32" s="20">
        <v>2253086</v>
      </c>
      <c r="U32" s="20">
        <v>2460244</v>
      </c>
      <c r="V32" s="20">
        <v>2460244</v>
      </c>
      <c r="W32" s="20">
        <v>2460244</v>
      </c>
      <c r="X32" s="20">
        <v>4500000</v>
      </c>
      <c r="Y32" s="20">
        <v>-2039756</v>
      </c>
      <c r="Z32" s="21">
        <v>-45.33</v>
      </c>
      <c r="AA32" s="22">
        <v>4500000</v>
      </c>
    </row>
    <row r="33" spans="1:27" ht="13.5">
      <c r="A33" s="23" t="s">
        <v>58</v>
      </c>
      <c r="B33" s="17"/>
      <c r="C33" s="18">
        <v>2129396</v>
      </c>
      <c r="D33" s="18">
        <v>2129396</v>
      </c>
      <c r="E33" s="19">
        <v>1890000</v>
      </c>
      <c r="F33" s="20">
        <v>1890000</v>
      </c>
      <c r="G33" s="20">
        <v>-369422</v>
      </c>
      <c r="H33" s="20"/>
      <c r="I33" s="20">
        <v>192453</v>
      </c>
      <c r="J33" s="20">
        <v>192453</v>
      </c>
      <c r="K33" s="20">
        <v>-2331657</v>
      </c>
      <c r="L33" s="20">
        <v>-1054295</v>
      </c>
      <c r="M33" s="20">
        <v>-3968238</v>
      </c>
      <c r="N33" s="20">
        <v>-3968238</v>
      </c>
      <c r="O33" s="20"/>
      <c r="P33" s="20">
        <v>-690406</v>
      </c>
      <c r="Q33" s="20">
        <v>-3297782</v>
      </c>
      <c r="R33" s="20">
        <v>-3297782</v>
      </c>
      <c r="S33" s="20">
        <v>2289516</v>
      </c>
      <c r="T33" s="20"/>
      <c r="U33" s="20"/>
      <c r="V33" s="20"/>
      <c r="W33" s="20"/>
      <c r="X33" s="20">
        <v>1890000</v>
      </c>
      <c r="Y33" s="20">
        <v>-1890000</v>
      </c>
      <c r="Z33" s="21">
        <v>-100</v>
      </c>
      <c r="AA33" s="22">
        <v>1890000</v>
      </c>
    </row>
    <row r="34" spans="1:27" ht="13.5">
      <c r="A34" s="27" t="s">
        <v>59</v>
      </c>
      <c r="B34" s="28"/>
      <c r="C34" s="29">
        <f aca="true" t="shared" si="3" ref="C34:Y34">SUM(C29:C33)</f>
        <v>10515209</v>
      </c>
      <c r="D34" s="29">
        <f>SUM(D29:D33)</f>
        <v>10515209</v>
      </c>
      <c r="E34" s="30">
        <f t="shared" si="3"/>
        <v>6640000</v>
      </c>
      <c r="F34" s="31">
        <f t="shared" si="3"/>
        <v>6640000</v>
      </c>
      <c r="G34" s="31">
        <f t="shared" si="3"/>
        <v>1565810</v>
      </c>
      <c r="H34" s="31">
        <f t="shared" si="3"/>
        <v>10683472</v>
      </c>
      <c r="I34" s="31">
        <f t="shared" si="3"/>
        <v>1725352</v>
      </c>
      <c r="J34" s="31">
        <f t="shared" si="3"/>
        <v>1725352</v>
      </c>
      <c r="K34" s="31">
        <f t="shared" si="3"/>
        <v>2161607</v>
      </c>
      <c r="L34" s="31">
        <f t="shared" si="3"/>
        <v>3062891</v>
      </c>
      <c r="M34" s="31">
        <f t="shared" si="3"/>
        <v>-1188164</v>
      </c>
      <c r="N34" s="31">
        <f t="shared" si="3"/>
        <v>-1188164</v>
      </c>
      <c r="O34" s="31">
        <f t="shared" si="3"/>
        <v>3554369</v>
      </c>
      <c r="P34" s="31">
        <f t="shared" si="3"/>
        <v>226176</v>
      </c>
      <c r="Q34" s="31">
        <f t="shared" si="3"/>
        <v>-463079</v>
      </c>
      <c r="R34" s="31">
        <f t="shared" si="3"/>
        <v>-463079</v>
      </c>
      <c r="S34" s="31">
        <f t="shared" si="3"/>
        <v>7413203</v>
      </c>
      <c r="T34" s="31">
        <f t="shared" si="3"/>
        <v>3485973</v>
      </c>
      <c r="U34" s="31">
        <f t="shared" si="3"/>
        <v>3834510</v>
      </c>
      <c r="V34" s="31">
        <f t="shared" si="3"/>
        <v>3834510</v>
      </c>
      <c r="W34" s="31">
        <f t="shared" si="3"/>
        <v>3834510</v>
      </c>
      <c r="X34" s="31">
        <f t="shared" si="3"/>
        <v>6640000</v>
      </c>
      <c r="Y34" s="31">
        <f t="shared" si="3"/>
        <v>-2805490</v>
      </c>
      <c r="Z34" s="32">
        <f>+IF(X34&lt;&gt;0,+(Y34/X34)*100,0)</f>
        <v>-42.251355421686746</v>
      </c>
      <c r="AA34" s="33">
        <f>SUM(AA29:AA33)</f>
        <v>6640000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583672</v>
      </c>
      <c r="D37" s="18">
        <v>583672</v>
      </c>
      <c r="E37" s="19">
        <v>890000</v>
      </c>
      <c r="F37" s="20">
        <v>800000</v>
      </c>
      <c r="G37" s="20"/>
      <c r="H37" s="20"/>
      <c r="I37" s="20"/>
      <c r="J37" s="20"/>
      <c r="K37" s="20"/>
      <c r="L37" s="20"/>
      <c r="M37" s="20">
        <v>-348481</v>
      </c>
      <c r="N37" s="20">
        <v>-348481</v>
      </c>
      <c r="O37" s="20"/>
      <c r="P37" s="20"/>
      <c r="Q37" s="20">
        <v>-345783</v>
      </c>
      <c r="R37" s="20">
        <v>-345783</v>
      </c>
      <c r="S37" s="20"/>
      <c r="T37" s="20"/>
      <c r="U37" s="20"/>
      <c r="V37" s="20"/>
      <c r="W37" s="20"/>
      <c r="X37" s="20">
        <v>800000</v>
      </c>
      <c r="Y37" s="20">
        <v>-800000</v>
      </c>
      <c r="Z37" s="21">
        <v>-100</v>
      </c>
      <c r="AA37" s="22">
        <v>800000</v>
      </c>
    </row>
    <row r="38" spans="1:27" ht="13.5">
      <c r="A38" s="23" t="s">
        <v>58</v>
      </c>
      <c r="B38" s="17"/>
      <c r="C38" s="18">
        <v>20366514</v>
      </c>
      <c r="D38" s="18">
        <v>20366514</v>
      </c>
      <c r="E38" s="19">
        <v>21725000</v>
      </c>
      <c r="F38" s="20">
        <v>24725000</v>
      </c>
      <c r="G38" s="20"/>
      <c r="H38" s="20"/>
      <c r="I38" s="20"/>
      <c r="J38" s="20"/>
      <c r="K38" s="20"/>
      <c r="L38" s="20"/>
      <c r="M38" s="20">
        <v>-710021</v>
      </c>
      <c r="N38" s="20">
        <v>-710021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24725000</v>
      </c>
      <c r="Y38" s="20">
        <v>-24725000</v>
      </c>
      <c r="Z38" s="21">
        <v>-100</v>
      </c>
      <c r="AA38" s="22">
        <v>24725000</v>
      </c>
    </row>
    <row r="39" spans="1:27" ht="13.5">
      <c r="A39" s="27" t="s">
        <v>61</v>
      </c>
      <c r="B39" s="35"/>
      <c r="C39" s="29">
        <f aca="true" t="shared" si="4" ref="C39:Y39">SUM(C37:C38)</f>
        <v>20950186</v>
      </c>
      <c r="D39" s="29">
        <f>SUM(D37:D38)</f>
        <v>20950186</v>
      </c>
      <c r="E39" s="36">
        <f t="shared" si="4"/>
        <v>22615000</v>
      </c>
      <c r="F39" s="37">
        <f t="shared" si="4"/>
        <v>25525000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-1058502</v>
      </c>
      <c r="N39" s="37">
        <f t="shared" si="4"/>
        <v>-1058502</v>
      </c>
      <c r="O39" s="37">
        <f t="shared" si="4"/>
        <v>0</v>
      </c>
      <c r="P39" s="37">
        <f t="shared" si="4"/>
        <v>0</v>
      </c>
      <c r="Q39" s="37">
        <f t="shared" si="4"/>
        <v>-345783</v>
      </c>
      <c r="R39" s="37">
        <f t="shared" si="4"/>
        <v>-345783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25525000</v>
      </c>
      <c r="Y39" s="37">
        <f t="shared" si="4"/>
        <v>-25525000</v>
      </c>
      <c r="Z39" s="38">
        <f>+IF(X39&lt;&gt;0,+(Y39/X39)*100,0)</f>
        <v>-100</v>
      </c>
      <c r="AA39" s="39">
        <f>SUM(AA37:AA38)</f>
        <v>25525000</v>
      </c>
    </row>
    <row r="40" spans="1:27" ht="13.5">
      <c r="A40" s="27" t="s">
        <v>62</v>
      </c>
      <c r="B40" s="28"/>
      <c r="C40" s="29">
        <f aca="true" t="shared" si="5" ref="C40:Y40">+C34+C39</f>
        <v>31465395</v>
      </c>
      <c r="D40" s="29">
        <f>+D34+D39</f>
        <v>31465395</v>
      </c>
      <c r="E40" s="30">
        <f t="shared" si="5"/>
        <v>29255000</v>
      </c>
      <c r="F40" s="31">
        <f t="shared" si="5"/>
        <v>32165000</v>
      </c>
      <c r="G40" s="31">
        <f t="shared" si="5"/>
        <v>1565810</v>
      </c>
      <c r="H40" s="31">
        <f t="shared" si="5"/>
        <v>10683472</v>
      </c>
      <c r="I40" s="31">
        <f t="shared" si="5"/>
        <v>1725352</v>
      </c>
      <c r="J40" s="31">
        <f t="shared" si="5"/>
        <v>1725352</v>
      </c>
      <c r="K40" s="31">
        <f t="shared" si="5"/>
        <v>2161607</v>
      </c>
      <c r="L40" s="31">
        <f t="shared" si="5"/>
        <v>3062891</v>
      </c>
      <c r="M40" s="31">
        <f t="shared" si="5"/>
        <v>-2246666</v>
      </c>
      <c r="N40" s="31">
        <f t="shared" si="5"/>
        <v>-2246666</v>
      </c>
      <c r="O40" s="31">
        <f t="shared" si="5"/>
        <v>3554369</v>
      </c>
      <c r="P40" s="31">
        <f t="shared" si="5"/>
        <v>226176</v>
      </c>
      <c r="Q40" s="31">
        <f t="shared" si="5"/>
        <v>-808862</v>
      </c>
      <c r="R40" s="31">
        <f t="shared" si="5"/>
        <v>-808862</v>
      </c>
      <c r="S40" s="31">
        <f t="shared" si="5"/>
        <v>7413203</v>
      </c>
      <c r="T40" s="31">
        <f t="shared" si="5"/>
        <v>3485973</v>
      </c>
      <c r="U40" s="31">
        <f t="shared" si="5"/>
        <v>3834510</v>
      </c>
      <c r="V40" s="31">
        <f t="shared" si="5"/>
        <v>3834510</v>
      </c>
      <c r="W40" s="31">
        <f t="shared" si="5"/>
        <v>3834510</v>
      </c>
      <c r="X40" s="31">
        <f t="shared" si="5"/>
        <v>32165000</v>
      </c>
      <c r="Y40" s="31">
        <f t="shared" si="5"/>
        <v>-28330490</v>
      </c>
      <c r="Z40" s="32">
        <f>+IF(X40&lt;&gt;0,+(Y40/X40)*100,0)</f>
        <v>-88.07862583553552</v>
      </c>
      <c r="AA40" s="33">
        <f>+AA34+AA39</f>
        <v>32165000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-3336020</v>
      </c>
      <c r="D42" s="43">
        <f>+D25-D40</f>
        <v>-3336020</v>
      </c>
      <c r="E42" s="44">
        <f t="shared" si="6"/>
        <v>10123000</v>
      </c>
      <c r="F42" s="45">
        <f t="shared" si="6"/>
        <v>3823000</v>
      </c>
      <c r="G42" s="45">
        <f t="shared" si="6"/>
        <v>15706634</v>
      </c>
      <c r="H42" s="45">
        <f t="shared" si="6"/>
        <v>-4361437</v>
      </c>
      <c r="I42" s="45">
        <f t="shared" si="6"/>
        <v>-4246541</v>
      </c>
      <c r="J42" s="45">
        <f t="shared" si="6"/>
        <v>-4246541</v>
      </c>
      <c r="K42" s="45">
        <f t="shared" si="6"/>
        <v>-3326354</v>
      </c>
      <c r="L42" s="45">
        <f t="shared" si="6"/>
        <v>-6367206</v>
      </c>
      <c r="M42" s="45">
        <f t="shared" si="6"/>
        <v>11959888</v>
      </c>
      <c r="N42" s="45">
        <f t="shared" si="6"/>
        <v>11959888</v>
      </c>
      <c r="O42" s="45">
        <f t="shared" si="6"/>
        <v>-3951686</v>
      </c>
      <c r="P42" s="45">
        <f t="shared" si="6"/>
        <v>-4026085</v>
      </c>
      <c r="Q42" s="45">
        <f t="shared" si="6"/>
        <v>8550353</v>
      </c>
      <c r="R42" s="45">
        <f t="shared" si="6"/>
        <v>8550353</v>
      </c>
      <c r="S42" s="45">
        <f t="shared" si="6"/>
        <v>-4047150</v>
      </c>
      <c r="T42" s="45">
        <f t="shared" si="6"/>
        <v>-4198033</v>
      </c>
      <c r="U42" s="45">
        <f t="shared" si="6"/>
        <v>-3968786</v>
      </c>
      <c r="V42" s="45">
        <f t="shared" si="6"/>
        <v>-3968786</v>
      </c>
      <c r="W42" s="45">
        <f t="shared" si="6"/>
        <v>-3968786</v>
      </c>
      <c r="X42" s="45">
        <f t="shared" si="6"/>
        <v>3823000</v>
      </c>
      <c r="Y42" s="45">
        <f t="shared" si="6"/>
        <v>-7791786</v>
      </c>
      <c r="Z42" s="46">
        <f>+IF(X42&lt;&gt;0,+(Y42/X42)*100,0)</f>
        <v>-203.813392623594</v>
      </c>
      <c r="AA42" s="47">
        <f>+AA25-AA40</f>
        <v>3823000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-3336020</v>
      </c>
      <c r="D45" s="18">
        <v>-3336020</v>
      </c>
      <c r="E45" s="19">
        <v>9123000</v>
      </c>
      <c r="F45" s="20">
        <v>3823000</v>
      </c>
      <c r="G45" s="20">
        <v>15706634</v>
      </c>
      <c r="H45" s="20">
        <v>-4361437</v>
      </c>
      <c r="I45" s="20">
        <v>-4246541</v>
      </c>
      <c r="J45" s="20">
        <v>-4246541</v>
      </c>
      <c r="K45" s="20">
        <v>-3326354</v>
      </c>
      <c r="L45" s="20">
        <v>-6367206</v>
      </c>
      <c r="M45" s="20">
        <v>11959888</v>
      </c>
      <c r="N45" s="20">
        <v>11959888</v>
      </c>
      <c r="O45" s="20">
        <v>-3951686</v>
      </c>
      <c r="P45" s="20">
        <v>-4026085</v>
      </c>
      <c r="Q45" s="20">
        <v>8550353</v>
      </c>
      <c r="R45" s="20">
        <v>8550353</v>
      </c>
      <c r="S45" s="20">
        <v>-4047150</v>
      </c>
      <c r="T45" s="20">
        <v>-4198033</v>
      </c>
      <c r="U45" s="20">
        <v>-3968786</v>
      </c>
      <c r="V45" s="20">
        <v>-3968786</v>
      </c>
      <c r="W45" s="20">
        <v>-3968786</v>
      </c>
      <c r="X45" s="20">
        <v>3823000</v>
      </c>
      <c r="Y45" s="20">
        <v>-7791786</v>
      </c>
      <c r="Z45" s="48">
        <v>-203.81</v>
      </c>
      <c r="AA45" s="22">
        <v>3823000</v>
      </c>
    </row>
    <row r="46" spans="1:27" ht="13.5">
      <c r="A46" s="23" t="s">
        <v>67</v>
      </c>
      <c r="B46" s="17"/>
      <c r="C46" s="18"/>
      <c r="D46" s="18"/>
      <c r="E46" s="19">
        <v>1000000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-3336020</v>
      </c>
      <c r="D48" s="51">
        <f>SUM(D45:D47)</f>
        <v>-3336020</v>
      </c>
      <c r="E48" s="52">
        <f t="shared" si="7"/>
        <v>10123000</v>
      </c>
      <c r="F48" s="53">
        <f t="shared" si="7"/>
        <v>3823000</v>
      </c>
      <c r="G48" s="53">
        <f t="shared" si="7"/>
        <v>15706634</v>
      </c>
      <c r="H48" s="53">
        <f t="shared" si="7"/>
        <v>-4361437</v>
      </c>
      <c r="I48" s="53">
        <f t="shared" si="7"/>
        <v>-4246541</v>
      </c>
      <c r="J48" s="53">
        <f t="shared" si="7"/>
        <v>-4246541</v>
      </c>
      <c r="K48" s="53">
        <f t="shared" si="7"/>
        <v>-3326354</v>
      </c>
      <c r="L48" s="53">
        <f t="shared" si="7"/>
        <v>-6367206</v>
      </c>
      <c r="M48" s="53">
        <f t="shared" si="7"/>
        <v>11959888</v>
      </c>
      <c r="N48" s="53">
        <f t="shared" si="7"/>
        <v>11959888</v>
      </c>
      <c r="O48" s="53">
        <f t="shared" si="7"/>
        <v>-3951686</v>
      </c>
      <c r="P48" s="53">
        <f t="shared" si="7"/>
        <v>-4026085</v>
      </c>
      <c r="Q48" s="53">
        <f t="shared" si="7"/>
        <v>8550353</v>
      </c>
      <c r="R48" s="53">
        <f t="shared" si="7"/>
        <v>8550353</v>
      </c>
      <c r="S48" s="53">
        <f t="shared" si="7"/>
        <v>-4047150</v>
      </c>
      <c r="T48" s="53">
        <f t="shared" si="7"/>
        <v>-4198033</v>
      </c>
      <c r="U48" s="53">
        <f t="shared" si="7"/>
        <v>-3968786</v>
      </c>
      <c r="V48" s="53">
        <f t="shared" si="7"/>
        <v>-3968786</v>
      </c>
      <c r="W48" s="53">
        <f t="shared" si="7"/>
        <v>-3968786</v>
      </c>
      <c r="X48" s="53">
        <f t="shared" si="7"/>
        <v>3823000</v>
      </c>
      <c r="Y48" s="53">
        <f t="shared" si="7"/>
        <v>-7791786</v>
      </c>
      <c r="Z48" s="54">
        <f>+IF(X48&lt;&gt;0,+(Y48/X48)*100,0)</f>
        <v>-203.813392623594</v>
      </c>
      <c r="AA48" s="55">
        <f>SUM(AA45:AA47)</f>
        <v>3823000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2871591</v>
      </c>
      <c r="D6" s="18">
        <v>2871591</v>
      </c>
      <c r="E6" s="19">
        <v>5660</v>
      </c>
      <c r="F6" s="20">
        <v>7000000</v>
      </c>
      <c r="G6" s="20">
        <v>4302979</v>
      </c>
      <c r="H6" s="20">
        <v>3384299</v>
      </c>
      <c r="I6" s="20">
        <v>3384169</v>
      </c>
      <c r="J6" s="20">
        <v>3384169</v>
      </c>
      <c r="K6" s="20">
        <v>3512252</v>
      </c>
      <c r="L6" s="20">
        <v>8185513</v>
      </c>
      <c r="M6" s="20">
        <v>11549146</v>
      </c>
      <c r="N6" s="20">
        <v>11549146</v>
      </c>
      <c r="O6" s="20">
        <v>6176794</v>
      </c>
      <c r="P6" s="20">
        <v>53615</v>
      </c>
      <c r="Q6" s="20">
        <v>1054901</v>
      </c>
      <c r="R6" s="20">
        <v>1054901</v>
      </c>
      <c r="S6" s="20">
        <v>3819038</v>
      </c>
      <c r="T6" s="20">
        <v>648175</v>
      </c>
      <c r="U6" s="20">
        <v>24091</v>
      </c>
      <c r="V6" s="20">
        <v>24091</v>
      </c>
      <c r="W6" s="20">
        <v>24091</v>
      </c>
      <c r="X6" s="20">
        <v>7000000</v>
      </c>
      <c r="Y6" s="20">
        <v>-6975909</v>
      </c>
      <c r="Z6" s="21">
        <v>-99.66</v>
      </c>
      <c r="AA6" s="22">
        <v>7000000</v>
      </c>
    </row>
    <row r="7" spans="1:27" ht="13.5">
      <c r="A7" s="23" t="s">
        <v>34</v>
      </c>
      <c r="B7" s="17"/>
      <c r="C7" s="18">
        <v>668913</v>
      </c>
      <c r="D7" s="18">
        <v>668913</v>
      </c>
      <c r="E7" s="19">
        <v>13000000</v>
      </c>
      <c r="F7" s="20">
        <v>940000</v>
      </c>
      <c r="G7" s="20">
        <v>154541</v>
      </c>
      <c r="H7" s="20">
        <v>2276680</v>
      </c>
      <c r="I7" s="20">
        <v>3795769</v>
      </c>
      <c r="J7" s="20">
        <v>3795769</v>
      </c>
      <c r="K7" s="20">
        <v>5594867</v>
      </c>
      <c r="L7" s="20">
        <v>6450669</v>
      </c>
      <c r="M7" s="20">
        <v>925420</v>
      </c>
      <c r="N7" s="20">
        <v>925420</v>
      </c>
      <c r="O7" s="20">
        <v>347460</v>
      </c>
      <c r="P7" s="20">
        <v>929075</v>
      </c>
      <c r="Q7" s="20">
        <v>929117</v>
      </c>
      <c r="R7" s="20">
        <v>929117</v>
      </c>
      <c r="S7" s="20">
        <v>930536</v>
      </c>
      <c r="T7" s="20">
        <v>644567</v>
      </c>
      <c r="U7" s="20">
        <v>684800</v>
      </c>
      <c r="V7" s="20">
        <v>684800</v>
      </c>
      <c r="W7" s="20">
        <v>684800</v>
      </c>
      <c r="X7" s="20">
        <v>940000</v>
      </c>
      <c r="Y7" s="20">
        <v>-255200</v>
      </c>
      <c r="Z7" s="21">
        <v>-27.15</v>
      </c>
      <c r="AA7" s="22">
        <v>940000</v>
      </c>
    </row>
    <row r="8" spans="1:27" ht="13.5">
      <c r="A8" s="23" t="s">
        <v>35</v>
      </c>
      <c r="B8" s="17"/>
      <c r="C8" s="18">
        <v>50395171</v>
      </c>
      <c r="D8" s="18">
        <v>50395171</v>
      </c>
      <c r="E8" s="19">
        <v>31375441</v>
      </c>
      <c r="F8" s="20">
        <v>44375441</v>
      </c>
      <c r="G8" s="20">
        <v>66461662</v>
      </c>
      <c r="H8" s="20">
        <v>65799016</v>
      </c>
      <c r="I8" s="20">
        <v>65340853</v>
      </c>
      <c r="J8" s="20">
        <v>65340853</v>
      </c>
      <c r="K8" s="20">
        <v>64200899</v>
      </c>
      <c r="L8" s="20">
        <v>65621724</v>
      </c>
      <c r="M8" s="20">
        <v>67990868</v>
      </c>
      <c r="N8" s="20">
        <v>67990868</v>
      </c>
      <c r="O8" s="20">
        <v>69999912</v>
      </c>
      <c r="P8" s="20">
        <v>76604633</v>
      </c>
      <c r="Q8" s="20">
        <v>74366224</v>
      </c>
      <c r="R8" s="20">
        <v>74366224</v>
      </c>
      <c r="S8" s="20">
        <v>77489244</v>
      </c>
      <c r="T8" s="20">
        <v>74237165</v>
      </c>
      <c r="U8" s="20">
        <v>71265357</v>
      </c>
      <c r="V8" s="20">
        <v>71265357</v>
      </c>
      <c r="W8" s="20">
        <v>71265357</v>
      </c>
      <c r="X8" s="20">
        <v>44375441</v>
      </c>
      <c r="Y8" s="20">
        <v>26889916</v>
      </c>
      <c r="Z8" s="21">
        <v>60.6</v>
      </c>
      <c r="AA8" s="22">
        <v>44375441</v>
      </c>
    </row>
    <row r="9" spans="1:27" ht="13.5">
      <c r="A9" s="23" t="s">
        <v>36</v>
      </c>
      <c r="B9" s="17"/>
      <c r="C9" s="18">
        <v>6381636</v>
      </c>
      <c r="D9" s="18">
        <v>6381636</v>
      </c>
      <c r="E9" s="19">
        <v>7000000</v>
      </c>
      <c r="F9" s="20">
        <v>7000000</v>
      </c>
      <c r="G9" s="20">
        <v>10379106</v>
      </c>
      <c r="H9" s="20">
        <v>10408121</v>
      </c>
      <c r="I9" s="20">
        <v>10459417</v>
      </c>
      <c r="J9" s="20">
        <v>10459417</v>
      </c>
      <c r="K9" s="20">
        <v>10418409</v>
      </c>
      <c r="L9" s="20">
        <v>1868447</v>
      </c>
      <c r="M9" s="20">
        <v>1327132</v>
      </c>
      <c r="N9" s="20">
        <v>1327132</v>
      </c>
      <c r="O9" s="20">
        <v>2164071</v>
      </c>
      <c r="P9" s="20">
        <v>2182393</v>
      </c>
      <c r="Q9" s="20">
        <v>2280223</v>
      </c>
      <c r="R9" s="20">
        <v>2280223</v>
      </c>
      <c r="S9" s="20">
        <v>2503009</v>
      </c>
      <c r="T9" s="20">
        <v>2499322</v>
      </c>
      <c r="U9" s="20">
        <v>2211681</v>
      </c>
      <c r="V9" s="20">
        <v>2211681</v>
      </c>
      <c r="W9" s="20">
        <v>2211681</v>
      </c>
      <c r="X9" s="20">
        <v>7000000</v>
      </c>
      <c r="Y9" s="20">
        <v>-4788319</v>
      </c>
      <c r="Z9" s="21">
        <v>-68.4</v>
      </c>
      <c r="AA9" s="22">
        <v>7000000</v>
      </c>
    </row>
    <row r="10" spans="1:27" ht="13.5">
      <c r="A10" s="23" t="s">
        <v>37</v>
      </c>
      <c r="B10" s="17"/>
      <c r="C10" s="18">
        <v>4400</v>
      </c>
      <c r="D10" s="18">
        <v>4400</v>
      </c>
      <c r="E10" s="19">
        <v>6263</v>
      </c>
      <c r="F10" s="20">
        <v>6263</v>
      </c>
      <c r="G10" s="24">
        <v>4400</v>
      </c>
      <c r="H10" s="24">
        <v>4400</v>
      </c>
      <c r="I10" s="24">
        <v>4400</v>
      </c>
      <c r="J10" s="20">
        <v>4400</v>
      </c>
      <c r="K10" s="24">
        <v>4400</v>
      </c>
      <c r="L10" s="24">
        <v>4400</v>
      </c>
      <c r="M10" s="20">
        <v>4400</v>
      </c>
      <c r="N10" s="24">
        <v>4400</v>
      </c>
      <c r="O10" s="24">
        <v>4400</v>
      </c>
      <c r="P10" s="24">
        <v>4400</v>
      </c>
      <c r="Q10" s="20">
        <v>4400</v>
      </c>
      <c r="R10" s="24">
        <v>4400</v>
      </c>
      <c r="S10" s="24">
        <v>4400</v>
      </c>
      <c r="T10" s="20">
        <v>4400</v>
      </c>
      <c r="U10" s="24">
        <v>4400</v>
      </c>
      <c r="V10" s="24">
        <v>4400</v>
      </c>
      <c r="W10" s="24">
        <v>4400</v>
      </c>
      <c r="X10" s="20">
        <v>6263</v>
      </c>
      <c r="Y10" s="24">
        <v>-1863</v>
      </c>
      <c r="Z10" s="25">
        <v>-29.75</v>
      </c>
      <c r="AA10" s="26">
        <v>6263</v>
      </c>
    </row>
    <row r="11" spans="1:27" ht="13.5">
      <c r="A11" s="23" t="s">
        <v>38</v>
      </c>
      <c r="B11" s="17"/>
      <c r="C11" s="18">
        <v>5774777</v>
      </c>
      <c r="D11" s="18">
        <v>5774777</v>
      </c>
      <c r="E11" s="19">
        <v>6500000</v>
      </c>
      <c r="F11" s="20">
        <v>6500000</v>
      </c>
      <c r="G11" s="20">
        <v>5971132</v>
      </c>
      <c r="H11" s="20">
        <v>6486552</v>
      </c>
      <c r="I11" s="20">
        <v>6937729</v>
      </c>
      <c r="J11" s="20">
        <v>6937729</v>
      </c>
      <c r="K11" s="20">
        <v>6541934</v>
      </c>
      <c r="L11" s="20">
        <v>5987718</v>
      </c>
      <c r="M11" s="20">
        <v>6981166</v>
      </c>
      <c r="N11" s="20">
        <v>6981166</v>
      </c>
      <c r="O11" s="20">
        <v>7163127</v>
      </c>
      <c r="P11" s="20">
        <v>6799062</v>
      </c>
      <c r="Q11" s="20">
        <v>6810863</v>
      </c>
      <c r="R11" s="20">
        <v>6810863</v>
      </c>
      <c r="S11" s="20">
        <v>6798605</v>
      </c>
      <c r="T11" s="20">
        <v>6335696</v>
      </c>
      <c r="U11" s="20">
        <v>6236106</v>
      </c>
      <c r="V11" s="20">
        <v>6236106</v>
      </c>
      <c r="W11" s="20">
        <v>6236106</v>
      </c>
      <c r="X11" s="20">
        <v>6500000</v>
      </c>
      <c r="Y11" s="20">
        <v>-263894</v>
      </c>
      <c r="Z11" s="21">
        <v>-4.06</v>
      </c>
      <c r="AA11" s="22">
        <v>6500000</v>
      </c>
    </row>
    <row r="12" spans="1:27" ht="13.5">
      <c r="A12" s="27" t="s">
        <v>39</v>
      </c>
      <c r="B12" s="28"/>
      <c r="C12" s="29">
        <f aca="true" t="shared" si="0" ref="C12:Y12">SUM(C6:C11)</f>
        <v>66096488</v>
      </c>
      <c r="D12" s="29">
        <f>SUM(D6:D11)</f>
        <v>66096488</v>
      </c>
      <c r="E12" s="30">
        <f t="shared" si="0"/>
        <v>57887364</v>
      </c>
      <c r="F12" s="31">
        <f t="shared" si="0"/>
        <v>65821704</v>
      </c>
      <c r="G12" s="31">
        <f t="shared" si="0"/>
        <v>87273820</v>
      </c>
      <c r="H12" s="31">
        <f t="shared" si="0"/>
        <v>88359068</v>
      </c>
      <c r="I12" s="31">
        <f t="shared" si="0"/>
        <v>89922337</v>
      </c>
      <c r="J12" s="31">
        <f t="shared" si="0"/>
        <v>89922337</v>
      </c>
      <c r="K12" s="31">
        <f t="shared" si="0"/>
        <v>90272761</v>
      </c>
      <c r="L12" s="31">
        <f t="shared" si="0"/>
        <v>88118471</v>
      </c>
      <c r="M12" s="31">
        <f t="shared" si="0"/>
        <v>88778132</v>
      </c>
      <c r="N12" s="31">
        <f t="shared" si="0"/>
        <v>88778132</v>
      </c>
      <c r="O12" s="31">
        <f t="shared" si="0"/>
        <v>85855764</v>
      </c>
      <c r="P12" s="31">
        <f t="shared" si="0"/>
        <v>86573178</v>
      </c>
      <c r="Q12" s="31">
        <f t="shared" si="0"/>
        <v>85445728</v>
      </c>
      <c r="R12" s="31">
        <f t="shared" si="0"/>
        <v>85445728</v>
      </c>
      <c r="S12" s="31">
        <f t="shared" si="0"/>
        <v>91544832</v>
      </c>
      <c r="T12" s="31">
        <f t="shared" si="0"/>
        <v>84369325</v>
      </c>
      <c r="U12" s="31">
        <f t="shared" si="0"/>
        <v>80426435</v>
      </c>
      <c r="V12" s="31">
        <f t="shared" si="0"/>
        <v>80426435</v>
      </c>
      <c r="W12" s="31">
        <f t="shared" si="0"/>
        <v>80426435</v>
      </c>
      <c r="X12" s="31">
        <f t="shared" si="0"/>
        <v>65821704</v>
      </c>
      <c r="Y12" s="31">
        <f t="shared" si="0"/>
        <v>14604731</v>
      </c>
      <c r="Z12" s="32">
        <f>+IF(X12&lt;&gt;0,+(Y12/X12)*100,0)</f>
        <v>22.188321043770003</v>
      </c>
      <c r="AA12" s="33">
        <f>SUM(AA6:AA11)</f>
        <v>65821704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23798</v>
      </c>
      <c r="D15" s="18">
        <v>23798</v>
      </c>
      <c r="E15" s="19">
        <v>16173</v>
      </c>
      <c r="F15" s="20">
        <v>16173</v>
      </c>
      <c r="G15" s="20">
        <v>23598</v>
      </c>
      <c r="H15" s="20">
        <v>25049</v>
      </c>
      <c r="I15" s="20">
        <v>24309</v>
      </c>
      <c r="J15" s="20">
        <v>24309</v>
      </c>
      <c r="K15" s="20">
        <v>25783</v>
      </c>
      <c r="L15" s="20">
        <v>20885</v>
      </c>
      <c r="M15" s="20">
        <v>21212</v>
      </c>
      <c r="N15" s="20">
        <v>21212</v>
      </c>
      <c r="O15" s="20">
        <v>21092</v>
      </c>
      <c r="P15" s="20">
        <v>21549</v>
      </c>
      <c r="Q15" s="20">
        <v>21476</v>
      </c>
      <c r="R15" s="20">
        <v>21476</v>
      </c>
      <c r="S15" s="20">
        <v>25060</v>
      </c>
      <c r="T15" s="20">
        <v>22999</v>
      </c>
      <c r="U15" s="20">
        <v>19207</v>
      </c>
      <c r="V15" s="20">
        <v>19207</v>
      </c>
      <c r="W15" s="20">
        <v>19207</v>
      </c>
      <c r="X15" s="20">
        <v>16173</v>
      </c>
      <c r="Y15" s="20">
        <v>3034</v>
      </c>
      <c r="Z15" s="21">
        <v>18.76</v>
      </c>
      <c r="AA15" s="22">
        <v>16173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209472908</v>
      </c>
      <c r="D17" s="18">
        <v>209472908</v>
      </c>
      <c r="E17" s="19">
        <v>223111950</v>
      </c>
      <c r="F17" s="20">
        <v>210972908</v>
      </c>
      <c r="G17" s="20">
        <v>223111950</v>
      </c>
      <c r="H17" s="20">
        <v>223111950</v>
      </c>
      <c r="I17" s="20">
        <v>223111950</v>
      </c>
      <c r="J17" s="20">
        <v>223111950</v>
      </c>
      <c r="K17" s="20">
        <v>223111950</v>
      </c>
      <c r="L17" s="20">
        <v>209472908</v>
      </c>
      <c r="M17" s="20">
        <v>209472908</v>
      </c>
      <c r="N17" s="20">
        <v>209472908</v>
      </c>
      <c r="O17" s="20">
        <v>209472908</v>
      </c>
      <c r="P17" s="20">
        <v>209472908</v>
      </c>
      <c r="Q17" s="20">
        <v>209472908</v>
      </c>
      <c r="R17" s="20">
        <v>209472908</v>
      </c>
      <c r="S17" s="20">
        <v>209472908</v>
      </c>
      <c r="T17" s="20">
        <v>209472908</v>
      </c>
      <c r="U17" s="20">
        <v>209472908</v>
      </c>
      <c r="V17" s="20">
        <v>209472908</v>
      </c>
      <c r="W17" s="20">
        <v>209472908</v>
      </c>
      <c r="X17" s="20">
        <v>210972908</v>
      </c>
      <c r="Y17" s="20">
        <v>-1500000</v>
      </c>
      <c r="Z17" s="21">
        <v>-0.71</v>
      </c>
      <c r="AA17" s="22">
        <v>210972908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1582154960</v>
      </c>
      <c r="D19" s="18">
        <v>1582154960</v>
      </c>
      <c r="E19" s="19">
        <v>1560931955</v>
      </c>
      <c r="F19" s="20">
        <v>1541153065</v>
      </c>
      <c r="G19" s="20">
        <v>1685326290</v>
      </c>
      <c r="H19" s="20">
        <v>1687260468</v>
      </c>
      <c r="I19" s="20">
        <v>1674607198</v>
      </c>
      <c r="J19" s="20">
        <v>1674607198</v>
      </c>
      <c r="K19" s="20">
        <v>1660222114</v>
      </c>
      <c r="L19" s="20">
        <v>1563523558</v>
      </c>
      <c r="M19" s="20">
        <v>1567337566</v>
      </c>
      <c r="N19" s="20">
        <v>1567337566</v>
      </c>
      <c r="O19" s="20">
        <v>1546178750</v>
      </c>
      <c r="P19" s="20">
        <v>1540041247</v>
      </c>
      <c r="Q19" s="20">
        <v>1537219083</v>
      </c>
      <c r="R19" s="20">
        <v>1537219083</v>
      </c>
      <c r="S19" s="20">
        <v>1533442829</v>
      </c>
      <c r="T19" s="20">
        <v>1525751176</v>
      </c>
      <c r="U19" s="20">
        <v>1519879453</v>
      </c>
      <c r="V19" s="20">
        <v>1519879453</v>
      </c>
      <c r="W19" s="20">
        <v>1519879453</v>
      </c>
      <c r="X19" s="20">
        <v>1541153065</v>
      </c>
      <c r="Y19" s="20">
        <v>-21273612</v>
      </c>
      <c r="Z19" s="21">
        <v>-1.38</v>
      </c>
      <c r="AA19" s="22">
        <v>1541153065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306949</v>
      </c>
      <c r="D22" s="18">
        <v>306949</v>
      </c>
      <c r="E22" s="19">
        <v>1255222</v>
      </c>
      <c r="F22" s="20">
        <v>306949</v>
      </c>
      <c r="G22" s="20">
        <v>1255222</v>
      </c>
      <c r="H22" s="20">
        <v>1255222</v>
      </c>
      <c r="I22" s="20">
        <v>1255222</v>
      </c>
      <c r="J22" s="20">
        <v>1255222</v>
      </c>
      <c r="K22" s="20">
        <v>1255222</v>
      </c>
      <c r="L22" s="20">
        <v>306950</v>
      </c>
      <c r="M22" s="20">
        <v>306950</v>
      </c>
      <c r="N22" s="20">
        <v>306950</v>
      </c>
      <c r="O22" s="20">
        <v>306950</v>
      </c>
      <c r="P22" s="20">
        <v>306950</v>
      </c>
      <c r="Q22" s="20">
        <v>306950</v>
      </c>
      <c r="R22" s="20">
        <v>306950</v>
      </c>
      <c r="S22" s="20">
        <v>306950</v>
      </c>
      <c r="T22" s="20">
        <v>306950</v>
      </c>
      <c r="U22" s="20">
        <v>306950</v>
      </c>
      <c r="V22" s="20">
        <v>306950</v>
      </c>
      <c r="W22" s="20">
        <v>306950</v>
      </c>
      <c r="X22" s="20">
        <v>306949</v>
      </c>
      <c r="Y22" s="20">
        <v>1</v>
      </c>
      <c r="Z22" s="21"/>
      <c r="AA22" s="22">
        <v>306949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1791958615</v>
      </c>
      <c r="D24" s="29">
        <f>SUM(D15:D23)</f>
        <v>1791958615</v>
      </c>
      <c r="E24" s="36">
        <f t="shared" si="1"/>
        <v>1785315300</v>
      </c>
      <c r="F24" s="37">
        <f t="shared" si="1"/>
        <v>1752449095</v>
      </c>
      <c r="G24" s="37">
        <f t="shared" si="1"/>
        <v>1909717060</v>
      </c>
      <c r="H24" s="37">
        <f t="shared" si="1"/>
        <v>1911652689</v>
      </c>
      <c r="I24" s="37">
        <f t="shared" si="1"/>
        <v>1898998679</v>
      </c>
      <c r="J24" s="37">
        <f t="shared" si="1"/>
        <v>1898998679</v>
      </c>
      <c r="K24" s="37">
        <f t="shared" si="1"/>
        <v>1884615069</v>
      </c>
      <c r="L24" s="37">
        <f t="shared" si="1"/>
        <v>1773324301</v>
      </c>
      <c r="M24" s="37">
        <f t="shared" si="1"/>
        <v>1777138636</v>
      </c>
      <c r="N24" s="37">
        <f t="shared" si="1"/>
        <v>1777138636</v>
      </c>
      <c r="O24" s="37">
        <f t="shared" si="1"/>
        <v>1755979700</v>
      </c>
      <c r="P24" s="37">
        <f t="shared" si="1"/>
        <v>1749842654</v>
      </c>
      <c r="Q24" s="37">
        <f t="shared" si="1"/>
        <v>1747020417</v>
      </c>
      <c r="R24" s="37">
        <f t="shared" si="1"/>
        <v>1747020417</v>
      </c>
      <c r="S24" s="37">
        <f t="shared" si="1"/>
        <v>1743247747</v>
      </c>
      <c r="T24" s="37">
        <f t="shared" si="1"/>
        <v>1735554033</v>
      </c>
      <c r="U24" s="37">
        <f t="shared" si="1"/>
        <v>1729678518</v>
      </c>
      <c r="V24" s="37">
        <f t="shared" si="1"/>
        <v>1729678518</v>
      </c>
      <c r="W24" s="37">
        <f t="shared" si="1"/>
        <v>1729678518</v>
      </c>
      <c r="X24" s="37">
        <f t="shared" si="1"/>
        <v>1752449095</v>
      </c>
      <c r="Y24" s="37">
        <f t="shared" si="1"/>
        <v>-22770577</v>
      </c>
      <c r="Z24" s="38">
        <f>+IF(X24&lt;&gt;0,+(Y24/X24)*100,0)</f>
        <v>-1.2993574001645964</v>
      </c>
      <c r="AA24" s="39">
        <f>SUM(AA15:AA23)</f>
        <v>1752449095</v>
      </c>
    </row>
    <row r="25" spans="1:27" ht="13.5">
      <c r="A25" s="27" t="s">
        <v>51</v>
      </c>
      <c r="B25" s="28"/>
      <c r="C25" s="29">
        <f aca="true" t="shared" si="2" ref="C25:Y25">+C12+C24</f>
        <v>1858055103</v>
      </c>
      <c r="D25" s="29">
        <f>+D12+D24</f>
        <v>1858055103</v>
      </c>
      <c r="E25" s="30">
        <f t="shared" si="2"/>
        <v>1843202664</v>
      </c>
      <c r="F25" s="31">
        <f t="shared" si="2"/>
        <v>1818270799</v>
      </c>
      <c r="G25" s="31">
        <f t="shared" si="2"/>
        <v>1996990880</v>
      </c>
      <c r="H25" s="31">
        <f t="shared" si="2"/>
        <v>2000011757</v>
      </c>
      <c r="I25" s="31">
        <f t="shared" si="2"/>
        <v>1988921016</v>
      </c>
      <c r="J25" s="31">
        <f t="shared" si="2"/>
        <v>1988921016</v>
      </c>
      <c r="K25" s="31">
        <f t="shared" si="2"/>
        <v>1974887830</v>
      </c>
      <c r="L25" s="31">
        <f t="shared" si="2"/>
        <v>1861442772</v>
      </c>
      <c r="M25" s="31">
        <f t="shared" si="2"/>
        <v>1865916768</v>
      </c>
      <c r="N25" s="31">
        <f t="shared" si="2"/>
        <v>1865916768</v>
      </c>
      <c r="O25" s="31">
        <f t="shared" si="2"/>
        <v>1841835464</v>
      </c>
      <c r="P25" s="31">
        <f t="shared" si="2"/>
        <v>1836415832</v>
      </c>
      <c r="Q25" s="31">
        <f t="shared" si="2"/>
        <v>1832466145</v>
      </c>
      <c r="R25" s="31">
        <f t="shared" si="2"/>
        <v>1832466145</v>
      </c>
      <c r="S25" s="31">
        <f t="shared" si="2"/>
        <v>1834792579</v>
      </c>
      <c r="T25" s="31">
        <f t="shared" si="2"/>
        <v>1819923358</v>
      </c>
      <c r="U25" s="31">
        <f t="shared" si="2"/>
        <v>1810104953</v>
      </c>
      <c r="V25" s="31">
        <f t="shared" si="2"/>
        <v>1810104953</v>
      </c>
      <c r="W25" s="31">
        <f t="shared" si="2"/>
        <v>1810104953</v>
      </c>
      <c r="X25" s="31">
        <f t="shared" si="2"/>
        <v>1818270799</v>
      </c>
      <c r="Y25" s="31">
        <f t="shared" si="2"/>
        <v>-8165846</v>
      </c>
      <c r="Z25" s="32">
        <f>+IF(X25&lt;&gt;0,+(Y25/X25)*100,0)</f>
        <v>-0.44909955131496343</v>
      </c>
      <c r="AA25" s="33">
        <f>+AA12+AA24</f>
        <v>1818270799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3993021</v>
      </c>
      <c r="D29" s="18">
        <v>3993021</v>
      </c>
      <c r="E29" s="19">
        <v>10000000</v>
      </c>
      <c r="F29" s="20">
        <v>2000000</v>
      </c>
      <c r="G29" s="20"/>
      <c r="H29" s="20">
        <v>2341201</v>
      </c>
      <c r="I29" s="20">
        <v>15295145</v>
      </c>
      <c r="J29" s="20">
        <v>15295145</v>
      </c>
      <c r="K29" s="20"/>
      <c r="L29" s="20"/>
      <c r="M29" s="20">
        <v>1841888</v>
      </c>
      <c r="N29" s="20">
        <v>1841888</v>
      </c>
      <c r="O29" s="20"/>
      <c r="P29" s="20">
        <v>879215</v>
      </c>
      <c r="Q29" s="20">
        <v>6204437</v>
      </c>
      <c r="R29" s="20">
        <v>6204437</v>
      </c>
      <c r="S29" s="20"/>
      <c r="T29" s="20">
        <v>609655</v>
      </c>
      <c r="U29" s="20">
        <v>5764632</v>
      </c>
      <c r="V29" s="20">
        <v>5764632</v>
      </c>
      <c r="W29" s="20">
        <v>5764632</v>
      </c>
      <c r="X29" s="20">
        <v>2000000</v>
      </c>
      <c r="Y29" s="20">
        <v>3764632</v>
      </c>
      <c r="Z29" s="21">
        <v>188.23</v>
      </c>
      <c r="AA29" s="22">
        <v>2000000</v>
      </c>
    </row>
    <row r="30" spans="1:27" ht="13.5">
      <c r="A30" s="23" t="s">
        <v>55</v>
      </c>
      <c r="B30" s="17"/>
      <c r="C30" s="18">
        <v>23229362</v>
      </c>
      <c r="D30" s="18">
        <v>23229362</v>
      </c>
      <c r="E30" s="19">
        <v>18159875</v>
      </c>
      <c r="F30" s="20">
        <v>16429738</v>
      </c>
      <c r="G30" s="20">
        <v>19974288</v>
      </c>
      <c r="H30" s="20">
        <v>19974288</v>
      </c>
      <c r="I30" s="20">
        <v>19974288</v>
      </c>
      <c r="J30" s="20">
        <v>19974288</v>
      </c>
      <c r="K30" s="20">
        <v>19974288</v>
      </c>
      <c r="L30" s="20">
        <v>23229362</v>
      </c>
      <c r="M30" s="20">
        <v>23229362</v>
      </c>
      <c r="N30" s="20">
        <v>23229362</v>
      </c>
      <c r="O30" s="20">
        <v>23229362</v>
      </c>
      <c r="P30" s="20">
        <v>23229362</v>
      </c>
      <c r="Q30" s="20">
        <v>23229362</v>
      </c>
      <c r="R30" s="20">
        <v>23229362</v>
      </c>
      <c r="S30" s="20">
        <v>23229362</v>
      </c>
      <c r="T30" s="20">
        <v>23229362</v>
      </c>
      <c r="U30" s="20">
        <v>23229362</v>
      </c>
      <c r="V30" s="20">
        <v>23229362</v>
      </c>
      <c r="W30" s="20">
        <v>23229362</v>
      </c>
      <c r="X30" s="20">
        <v>16429738</v>
      </c>
      <c r="Y30" s="20">
        <v>6799624</v>
      </c>
      <c r="Z30" s="21">
        <v>41.39</v>
      </c>
      <c r="AA30" s="22">
        <v>16429738</v>
      </c>
    </row>
    <row r="31" spans="1:27" ht="13.5">
      <c r="A31" s="23" t="s">
        <v>56</v>
      </c>
      <c r="B31" s="17"/>
      <c r="C31" s="18">
        <v>8112290</v>
      </c>
      <c r="D31" s="18">
        <v>8112290</v>
      </c>
      <c r="E31" s="19">
        <v>10500000</v>
      </c>
      <c r="F31" s="20">
        <v>10500000</v>
      </c>
      <c r="G31" s="20">
        <v>8273241</v>
      </c>
      <c r="H31" s="20">
        <v>8532486</v>
      </c>
      <c r="I31" s="20">
        <v>8752313</v>
      </c>
      <c r="J31" s="20">
        <v>8752313</v>
      </c>
      <c r="K31" s="20">
        <v>8840455</v>
      </c>
      <c r="L31" s="20">
        <v>9013608</v>
      </c>
      <c r="M31" s="20">
        <v>9264209</v>
      </c>
      <c r="N31" s="20">
        <v>9264209</v>
      </c>
      <c r="O31" s="20">
        <v>9330227</v>
      </c>
      <c r="P31" s="20">
        <v>9499553</v>
      </c>
      <c r="Q31" s="20">
        <v>9547165</v>
      </c>
      <c r="R31" s="20">
        <v>9547165</v>
      </c>
      <c r="S31" s="20">
        <v>9608586</v>
      </c>
      <c r="T31" s="20">
        <v>9408009</v>
      </c>
      <c r="U31" s="20">
        <v>9093069</v>
      </c>
      <c r="V31" s="20">
        <v>9093069</v>
      </c>
      <c r="W31" s="20">
        <v>9093069</v>
      </c>
      <c r="X31" s="20">
        <v>10500000</v>
      </c>
      <c r="Y31" s="20">
        <v>-1406931</v>
      </c>
      <c r="Z31" s="21">
        <v>-13.4</v>
      </c>
      <c r="AA31" s="22">
        <v>10500000</v>
      </c>
    </row>
    <row r="32" spans="1:27" ht="13.5">
      <c r="A32" s="23" t="s">
        <v>57</v>
      </c>
      <c r="B32" s="17"/>
      <c r="C32" s="18">
        <v>134069424</v>
      </c>
      <c r="D32" s="18">
        <v>134069424</v>
      </c>
      <c r="E32" s="19">
        <v>124217454</v>
      </c>
      <c r="F32" s="20">
        <v>150902454</v>
      </c>
      <c r="G32" s="20">
        <v>113290802</v>
      </c>
      <c r="H32" s="20">
        <v>122516391</v>
      </c>
      <c r="I32" s="20">
        <v>121597808</v>
      </c>
      <c r="J32" s="20">
        <v>121597808</v>
      </c>
      <c r="K32" s="20">
        <v>122452912</v>
      </c>
      <c r="L32" s="20">
        <v>147389056</v>
      </c>
      <c r="M32" s="20">
        <v>140745527</v>
      </c>
      <c r="N32" s="20">
        <v>140745527</v>
      </c>
      <c r="O32" s="20">
        <v>137676955</v>
      </c>
      <c r="P32" s="20">
        <v>132212445</v>
      </c>
      <c r="Q32" s="20">
        <v>116510577</v>
      </c>
      <c r="R32" s="20">
        <v>116510577</v>
      </c>
      <c r="S32" s="20">
        <v>121915238</v>
      </c>
      <c r="T32" s="20">
        <v>117167058</v>
      </c>
      <c r="U32" s="20">
        <v>108276266</v>
      </c>
      <c r="V32" s="20">
        <v>108276266</v>
      </c>
      <c r="W32" s="20">
        <v>108276266</v>
      </c>
      <c r="X32" s="20">
        <v>150902454</v>
      </c>
      <c r="Y32" s="20">
        <v>-42626188</v>
      </c>
      <c r="Z32" s="21">
        <v>-28.25</v>
      </c>
      <c r="AA32" s="22">
        <v>150902454</v>
      </c>
    </row>
    <row r="33" spans="1:27" ht="13.5">
      <c r="A33" s="23" t="s">
        <v>58</v>
      </c>
      <c r="B33" s="17"/>
      <c r="C33" s="18">
        <v>5431954</v>
      </c>
      <c r="D33" s="18">
        <v>5431954</v>
      </c>
      <c r="E33" s="19">
        <v>9000000</v>
      </c>
      <c r="F33" s="20">
        <v>9000000</v>
      </c>
      <c r="G33" s="20">
        <v>4369760</v>
      </c>
      <c r="H33" s="20">
        <v>4369760</v>
      </c>
      <c r="I33" s="20">
        <v>4369760</v>
      </c>
      <c r="J33" s="20">
        <v>4369760</v>
      </c>
      <c r="K33" s="20">
        <v>4369760</v>
      </c>
      <c r="L33" s="20">
        <v>5371021</v>
      </c>
      <c r="M33" s="20">
        <v>5371021</v>
      </c>
      <c r="N33" s="20">
        <v>5371021</v>
      </c>
      <c r="O33" s="20">
        <v>5155045</v>
      </c>
      <c r="P33" s="20">
        <v>5155045</v>
      </c>
      <c r="Q33" s="20">
        <v>5155045</v>
      </c>
      <c r="R33" s="20">
        <v>5155045</v>
      </c>
      <c r="S33" s="20">
        <v>4400169</v>
      </c>
      <c r="T33" s="20">
        <v>4400169</v>
      </c>
      <c r="U33" s="20">
        <v>4400169</v>
      </c>
      <c r="V33" s="20">
        <v>4400169</v>
      </c>
      <c r="W33" s="20">
        <v>4400169</v>
      </c>
      <c r="X33" s="20">
        <v>9000000</v>
      </c>
      <c r="Y33" s="20">
        <v>-4599831</v>
      </c>
      <c r="Z33" s="21">
        <v>-51.11</v>
      </c>
      <c r="AA33" s="22">
        <v>9000000</v>
      </c>
    </row>
    <row r="34" spans="1:27" ht="13.5">
      <c r="A34" s="27" t="s">
        <v>59</v>
      </c>
      <c r="B34" s="28"/>
      <c r="C34" s="29">
        <f aca="true" t="shared" si="3" ref="C34:Y34">SUM(C29:C33)</f>
        <v>174836051</v>
      </c>
      <c r="D34" s="29">
        <f>SUM(D29:D33)</f>
        <v>174836051</v>
      </c>
      <c r="E34" s="30">
        <f t="shared" si="3"/>
        <v>171877329</v>
      </c>
      <c r="F34" s="31">
        <f t="shared" si="3"/>
        <v>188832192</v>
      </c>
      <c r="G34" s="31">
        <f t="shared" si="3"/>
        <v>145908091</v>
      </c>
      <c r="H34" s="31">
        <f t="shared" si="3"/>
        <v>157734126</v>
      </c>
      <c r="I34" s="31">
        <f t="shared" si="3"/>
        <v>169989314</v>
      </c>
      <c r="J34" s="31">
        <f t="shared" si="3"/>
        <v>169989314</v>
      </c>
      <c r="K34" s="31">
        <f t="shared" si="3"/>
        <v>155637415</v>
      </c>
      <c r="L34" s="31">
        <f t="shared" si="3"/>
        <v>185003047</v>
      </c>
      <c r="M34" s="31">
        <f t="shared" si="3"/>
        <v>180452007</v>
      </c>
      <c r="N34" s="31">
        <f t="shared" si="3"/>
        <v>180452007</v>
      </c>
      <c r="O34" s="31">
        <f t="shared" si="3"/>
        <v>175391589</v>
      </c>
      <c r="P34" s="31">
        <f t="shared" si="3"/>
        <v>170975620</v>
      </c>
      <c r="Q34" s="31">
        <f t="shared" si="3"/>
        <v>160646586</v>
      </c>
      <c r="R34" s="31">
        <f t="shared" si="3"/>
        <v>160646586</v>
      </c>
      <c r="S34" s="31">
        <f t="shared" si="3"/>
        <v>159153355</v>
      </c>
      <c r="T34" s="31">
        <f t="shared" si="3"/>
        <v>154814253</v>
      </c>
      <c r="U34" s="31">
        <f t="shared" si="3"/>
        <v>150763498</v>
      </c>
      <c r="V34" s="31">
        <f t="shared" si="3"/>
        <v>150763498</v>
      </c>
      <c r="W34" s="31">
        <f t="shared" si="3"/>
        <v>150763498</v>
      </c>
      <c r="X34" s="31">
        <f t="shared" si="3"/>
        <v>188832192</v>
      </c>
      <c r="Y34" s="31">
        <f t="shared" si="3"/>
        <v>-38068694</v>
      </c>
      <c r="Z34" s="32">
        <f>+IF(X34&lt;&gt;0,+(Y34/X34)*100,0)</f>
        <v>-20.160065715913525</v>
      </c>
      <c r="AA34" s="33">
        <f>SUM(AA29:AA33)</f>
        <v>188832192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122438276</v>
      </c>
      <c r="D37" s="18">
        <v>122438276</v>
      </c>
      <c r="E37" s="19">
        <v>201486388</v>
      </c>
      <c r="F37" s="20">
        <v>105557073</v>
      </c>
      <c r="G37" s="20">
        <v>123780334</v>
      </c>
      <c r="H37" s="20">
        <v>122591164</v>
      </c>
      <c r="I37" s="20">
        <v>120807491</v>
      </c>
      <c r="J37" s="20">
        <v>120807491</v>
      </c>
      <c r="K37" s="20">
        <v>119524670</v>
      </c>
      <c r="L37" s="20">
        <v>116044366</v>
      </c>
      <c r="M37" s="20">
        <v>111558151</v>
      </c>
      <c r="N37" s="20">
        <v>111558151</v>
      </c>
      <c r="O37" s="20">
        <v>110336819</v>
      </c>
      <c r="P37" s="20">
        <v>109023301</v>
      </c>
      <c r="Q37" s="20">
        <v>107291818</v>
      </c>
      <c r="R37" s="20">
        <v>107291818</v>
      </c>
      <c r="S37" s="20">
        <v>105956125</v>
      </c>
      <c r="T37" s="20">
        <v>104149052</v>
      </c>
      <c r="U37" s="20">
        <v>103092994</v>
      </c>
      <c r="V37" s="20">
        <v>103092994</v>
      </c>
      <c r="W37" s="20">
        <v>103092994</v>
      </c>
      <c r="X37" s="20">
        <v>105557073</v>
      </c>
      <c r="Y37" s="20">
        <v>-2464079</v>
      </c>
      <c r="Z37" s="21">
        <v>-2.33</v>
      </c>
      <c r="AA37" s="22">
        <v>105557073</v>
      </c>
    </row>
    <row r="38" spans="1:27" ht="13.5">
      <c r="A38" s="23" t="s">
        <v>58</v>
      </c>
      <c r="B38" s="17"/>
      <c r="C38" s="18">
        <v>84617478</v>
      </c>
      <c r="D38" s="18">
        <v>84617478</v>
      </c>
      <c r="E38" s="19">
        <v>99498631</v>
      </c>
      <c r="F38" s="20">
        <v>95863173</v>
      </c>
      <c r="G38" s="20">
        <v>79683084</v>
      </c>
      <c r="H38" s="20">
        <v>79500917</v>
      </c>
      <c r="I38" s="20">
        <v>79318318</v>
      </c>
      <c r="J38" s="20">
        <v>79318318</v>
      </c>
      <c r="K38" s="20">
        <v>79138980</v>
      </c>
      <c r="L38" s="20">
        <v>83772414</v>
      </c>
      <c r="M38" s="20">
        <v>83592171</v>
      </c>
      <c r="N38" s="20">
        <v>83592171</v>
      </c>
      <c r="O38" s="20">
        <v>83395019</v>
      </c>
      <c r="P38" s="20">
        <v>83196861</v>
      </c>
      <c r="Q38" s="20">
        <v>82998493</v>
      </c>
      <c r="R38" s="20">
        <v>82998493</v>
      </c>
      <c r="S38" s="20">
        <v>82800627</v>
      </c>
      <c r="T38" s="20">
        <v>82600697</v>
      </c>
      <c r="U38" s="20">
        <v>82388852</v>
      </c>
      <c r="V38" s="20">
        <v>82388852</v>
      </c>
      <c r="W38" s="20">
        <v>82388852</v>
      </c>
      <c r="X38" s="20">
        <v>95863173</v>
      </c>
      <c r="Y38" s="20">
        <v>-13474321</v>
      </c>
      <c r="Z38" s="21">
        <v>-14.06</v>
      </c>
      <c r="AA38" s="22">
        <v>95863173</v>
      </c>
    </row>
    <row r="39" spans="1:27" ht="13.5">
      <c r="A39" s="27" t="s">
        <v>61</v>
      </c>
      <c r="B39" s="35"/>
      <c r="C39" s="29">
        <f aca="true" t="shared" si="4" ref="C39:Y39">SUM(C37:C38)</f>
        <v>207055754</v>
      </c>
      <c r="D39" s="29">
        <f>SUM(D37:D38)</f>
        <v>207055754</v>
      </c>
      <c r="E39" s="36">
        <f t="shared" si="4"/>
        <v>300985019</v>
      </c>
      <c r="F39" s="37">
        <f t="shared" si="4"/>
        <v>201420246</v>
      </c>
      <c r="G39" s="37">
        <f t="shared" si="4"/>
        <v>203463418</v>
      </c>
      <c r="H39" s="37">
        <f t="shared" si="4"/>
        <v>202092081</v>
      </c>
      <c r="I39" s="37">
        <f t="shared" si="4"/>
        <v>200125809</v>
      </c>
      <c r="J39" s="37">
        <f t="shared" si="4"/>
        <v>200125809</v>
      </c>
      <c r="K39" s="37">
        <f t="shared" si="4"/>
        <v>198663650</v>
      </c>
      <c r="L39" s="37">
        <f t="shared" si="4"/>
        <v>199816780</v>
      </c>
      <c r="M39" s="37">
        <f t="shared" si="4"/>
        <v>195150322</v>
      </c>
      <c r="N39" s="37">
        <f t="shared" si="4"/>
        <v>195150322</v>
      </c>
      <c r="O39" s="37">
        <f t="shared" si="4"/>
        <v>193731838</v>
      </c>
      <c r="P39" s="37">
        <f t="shared" si="4"/>
        <v>192220162</v>
      </c>
      <c r="Q39" s="37">
        <f t="shared" si="4"/>
        <v>190290311</v>
      </c>
      <c r="R39" s="37">
        <f t="shared" si="4"/>
        <v>190290311</v>
      </c>
      <c r="S39" s="37">
        <f t="shared" si="4"/>
        <v>188756752</v>
      </c>
      <c r="T39" s="37">
        <f t="shared" si="4"/>
        <v>186749749</v>
      </c>
      <c r="U39" s="37">
        <f t="shared" si="4"/>
        <v>185481846</v>
      </c>
      <c r="V39" s="37">
        <f t="shared" si="4"/>
        <v>185481846</v>
      </c>
      <c r="W39" s="37">
        <f t="shared" si="4"/>
        <v>185481846</v>
      </c>
      <c r="X39" s="37">
        <f t="shared" si="4"/>
        <v>201420246</v>
      </c>
      <c r="Y39" s="37">
        <f t="shared" si="4"/>
        <v>-15938400</v>
      </c>
      <c r="Z39" s="38">
        <f>+IF(X39&lt;&gt;0,+(Y39/X39)*100,0)</f>
        <v>-7.913007910833353</v>
      </c>
      <c r="AA39" s="39">
        <f>SUM(AA37:AA38)</f>
        <v>201420246</v>
      </c>
    </row>
    <row r="40" spans="1:27" ht="13.5">
      <c r="A40" s="27" t="s">
        <v>62</v>
      </c>
      <c r="B40" s="28"/>
      <c r="C40" s="29">
        <f aca="true" t="shared" si="5" ref="C40:Y40">+C34+C39</f>
        <v>381891805</v>
      </c>
      <c r="D40" s="29">
        <f>+D34+D39</f>
        <v>381891805</v>
      </c>
      <c r="E40" s="30">
        <f t="shared" si="5"/>
        <v>472862348</v>
      </c>
      <c r="F40" s="31">
        <f t="shared" si="5"/>
        <v>390252438</v>
      </c>
      <c r="G40" s="31">
        <f t="shared" si="5"/>
        <v>349371509</v>
      </c>
      <c r="H40" s="31">
        <f t="shared" si="5"/>
        <v>359826207</v>
      </c>
      <c r="I40" s="31">
        <f t="shared" si="5"/>
        <v>370115123</v>
      </c>
      <c r="J40" s="31">
        <f t="shared" si="5"/>
        <v>370115123</v>
      </c>
      <c r="K40" s="31">
        <f t="shared" si="5"/>
        <v>354301065</v>
      </c>
      <c r="L40" s="31">
        <f t="shared" si="5"/>
        <v>384819827</v>
      </c>
      <c r="M40" s="31">
        <f t="shared" si="5"/>
        <v>375602329</v>
      </c>
      <c r="N40" s="31">
        <f t="shared" si="5"/>
        <v>375602329</v>
      </c>
      <c r="O40" s="31">
        <f t="shared" si="5"/>
        <v>369123427</v>
      </c>
      <c r="P40" s="31">
        <f t="shared" si="5"/>
        <v>363195782</v>
      </c>
      <c r="Q40" s="31">
        <f t="shared" si="5"/>
        <v>350936897</v>
      </c>
      <c r="R40" s="31">
        <f t="shared" si="5"/>
        <v>350936897</v>
      </c>
      <c r="S40" s="31">
        <f t="shared" si="5"/>
        <v>347910107</v>
      </c>
      <c r="T40" s="31">
        <f t="shared" si="5"/>
        <v>341564002</v>
      </c>
      <c r="U40" s="31">
        <f t="shared" si="5"/>
        <v>336245344</v>
      </c>
      <c r="V40" s="31">
        <f t="shared" si="5"/>
        <v>336245344</v>
      </c>
      <c r="W40" s="31">
        <f t="shared" si="5"/>
        <v>336245344</v>
      </c>
      <c r="X40" s="31">
        <f t="shared" si="5"/>
        <v>390252438</v>
      </c>
      <c r="Y40" s="31">
        <f t="shared" si="5"/>
        <v>-54007094</v>
      </c>
      <c r="Z40" s="32">
        <f>+IF(X40&lt;&gt;0,+(Y40/X40)*100,0)</f>
        <v>-13.839015145371109</v>
      </c>
      <c r="AA40" s="33">
        <f>+AA34+AA39</f>
        <v>390252438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1476163298</v>
      </c>
      <c r="D42" s="43">
        <f>+D25-D40</f>
        <v>1476163298</v>
      </c>
      <c r="E42" s="44">
        <f t="shared" si="6"/>
        <v>1370340316</v>
      </c>
      <c r="F42" s="45">
        <f t="shared" si="6"/>
        <v>1428018361</v>
      </c>
      <c r="G42" s="45">
        <f t="shared" si="6"/>
        <v>1647619371</v>
      </c>
      <c r="H42" s="45">
        <f t="shared" si="6"/>
        <v>1640185550</v>
      </c>
      <c r="I42" s="45">
        <f t="shared" si="6"/>
        <v>1618805893</v>
      </c>
      <c r="J42" s="45">
        <f t="shared" si="6"/>
        <v>1618805893</v>
      </c>
      <c r="K42" s="45">
        <f t="shared" si="6"/>
        <v>1620586765</v>
      </c>
      <c r="L42" s="45">
        <f t="shared" si="6"/>
        <v>1476622945</v>
      </c>
      <c r="M42" s="45">
        <f t="shared" si="6"/>
        <v>1490314439</v>
      </c>
      <c r="N42" s="45">
        <f t="shared" si="6"/>
        <v>1490314439</v>
      </c>
      <c r="O42" s="45">
        <f t="shared" si="6"/>
        <v>1472712037</v>
      </c>
      <c r="P42" s="45">
        <f t="shared" si="6"/>
        <v>1473220050</v>
      </c>
      <c r="Q42" s="45">
        <f t="shared" si="6"/>
        <v>1481529248</v>
      </c>
      <c r="R42" s="45">
        <f t="shared" si="6"/>
        <v>1481529248</v>
      </c>
      <c r="S42" s="45">
        <f t="shared" si="6"/>
        <v>1486882472</v>
      </c>
      <c r="T42" s="45">
        <f t="shared" si="6"/>
        <v>1478359356</v>
      </c>
      <c r="U42" s="45">
        <f t="shared" si="6"/>
        <v>1473859609</v>
      </c>
      <c r="V42" s="45">
        <f t="shared" si="6"/>
        <v>1473859609</v>
      </c>
      <c r="W42" s="45">
        <f t="shared" si="6"/>
        <v>1473859609</v>
      </c>
      <c r="X42" s="45">
        <f t="shared" si="6"/>
        <v>1428018361</v>
      </c>
      <c r="Y42" s="45">
        <f t="shared" si="6"/>
        <v>45841248</v>
      </c>
      <c r="Z42" s="46">
        <f>+IF(X42&lt;&gt;0,+(Y42/X42)*100,0)</f>
        <v>3.210130153221468</v>
      </c>
      <c r="AA42" s="47">
        <f>+AA25-AA40</f>
        <v>1428018361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1476163298</v>
      </c>
      <c r="D45" s="18">
        <v>1476163298</v>
      </c>
      <c r="E45" s="19">
        <v>1370340315</v>
      </c>
      <c r="F45" s="20">
        <v>1428018361</v>
      </c>
      <c r="G45" s="20">
        <v>1647619371</v>
      </c>
      <c r="H45" s="20">
        <v>1640185549</v>
      </c>
      <c r="I45" s="20">
        <v>1618805893</v>
      </c>
      <c r="J45" s="20">
        <v>1618805893</v>
      </c>
      <c r="K45" s="20">
        <v>1620586765</v>
      </c>
      <c r="L45" s="20">
        <v>1476622945</v>
      </c>
      <c r="M45" s="20">
        <v>1490314440</v>
      </c>
      <c r="N45" s="20">
        <v>1490314440</v>
      </c>
      <c r="O45" s="20">
        <v>1472712037</v>
      </c>
      <c r="P45" s="20">
        <v>1473220050</v>
      </c>
      <c r="Q45" s="20">
        <v>1481529246</v>
      </c>
      <c r="R45" s="20">
        <v>1481529246</v>
      </c>
      <c r="S45" s="20">
        <v>1486882471</v>
      </c>
      <c r="T45" s="20">
        <v>1478359357</v>
      </c>
      <c r="U45" s="20">
        <v>1473859608</v>
      </c>
      <c r="V45" s="20">
        <v>1473859608</v>
      </c>
      <c r="W45" s="20">
        <v>1473859608</v>
      </c>
      <c r="X45" s="20">
        <v>1428018361</v>
      </c>
      <c r="Y45" s="20">
        <v>45841247</v>
      </c>
      <c r="Z45" s="48">
        <v>3.21</v>
      </c>
      <c r="AA45" s="22">
        <v>1428018361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1476163298</v>
      </c>
      <c r="D48" s="51">
        <f>SUM(D45:D47)</f>
        <v>1476163298</v>
      </c>
      <c r="E48" s="52">
        <f t="shared" si="7"/>
        <v>1370340315</v>
      </c>
      <c r="F48" s="53">
        <f t="shared" si="7"/>
        <v>1428018361</v>
      </c>
      <c r="G48" s="53">
        <f t="shared" si="7"/>
        <v>1647619371</v>
      </c>
      <c r="H48" s="53">
        <f t="shared" si="7"/>
        <v>1640185549</v>
      </c>
      <c r="I48" s="53">
        <f t="shared" si="7"/>
        <v>1618805893</v>
      </c>
      <c r="J48" s="53">
        <f t="shared" si="7"/>
        <v>1618805893</v>
      </c>
      <c r="K48" s="53">
        <f t="shared" si="7"/>
        <v>1620586765</v>
      </c>
      <c r="L48" s="53">
        <f t="shared" si="7"/>
        <v>1476622945</v>
      </c>
      <c r="M48" s="53">
        <f t="shared" si="7"/>
        <v>1490314440</v>
      </c>
      <c r="N48" s="53">
        <f t="shared" si="7"/>
        <v>1490314440</v>
      </c>
      <c r="O48" s="53">
        <f t="shared" si="7"/>
        <v>1472712037</v>
      </c>
      <c r="P48" s="53">
        <f t="shared" si="7"/>
        <v>1473220050</v>
      </c>
      <c r="Q48" s="53">
        <f t="shared" si="7"/>
        <v>1481529246</v>
      </c>
      <c r="R48" s="53">
        <f t="shared" si="7"/>
        <v>1481529246</v>
      </c>
      <c r="S48" s="53">
        <f t="shared" si="7"/>
        <v>1486882471</v>
      </c>
      <c r="T48" s="53">
        <f t="shared" si="7"/>
        <v>1478359357</v>
      </c>
      <c r="U48" s="53">
        <f t="shared" si="7"/>
        <v>1473859608</v>
      </c>
      <c r="V48" s="53">
        <f t="shared" si="7"/>
        <v>1473859608</v>
      </c>
      <c r="W48" s="53">
        <f t="shared" si="7"/>
        <v>1473859608</v>
      </c>
      <c r="X48" s="53">
        <f t="shared" si="7"/>
        <v>1428018361</v>
      </c>
      <c r="Y48" s="53">
        <f t="shared" si="7"/>
        <v>45841247</v>
      </c>
      <c r="Z48" s="54">
        <f>+IF(X48&lt;&gt;0,+(Y48/X48)*100,0)</f>
        <v>3.2101300831943576</v>
      </c>
      <c r="AA48" s="55">
        <f>SUM(AA45:AA47)</f>
        <v>1428018361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2367160</v>
      </c>
      <c r="D6" s="18">
        <v>2367160</v>
      </c>
      <c r="E6" s="19">
        <v>5230000</v>
      </c>
      <c r="F6" s="20">
        <v>5230000</v>
      </c>
      <c r="G6" s="20">
        <v>-15997227</v>
      </c>
      <c r="H6" s="20">
        <v>2367160</v>
      </c>
      <c r="I6" s="20">
        <v>2367160</v>
      </c>
      <c r="J6" s="20">
        <v>2367160</v>
      </c>
      <c r="K6" s="20">
        <v>2367160</v>
      </c>
      <c r="L6" s="20">
        <v>2367160</v>
      </c>
      <c r="M6" s="20">
        <v>2367160</v>
      </c>
      <c r="N6" s="20">
        <v>2367160</v>
      </c>
      <c r="O6" s="20">
        <v>2367160</v>
      </c>
      <c r="P6" s="20">
        <v>2367160</v>
      </c>
      <c r="Q6" s="20">
        <v>2367160</v>
      </c>
      <c r="R6" s="20">
        <v>2367160</v>
      </c>
      <c r="S6" s="20">
        <v>2367160</v>
      </c>
      <c r="T6" s="20">
        <v>32710834</v>
      </c>
      <c r="U6" s="20">
        <v>32710834</v>
      </c>
      <c r="V6" s="20">
        <v>32710834</v>
      </c>
      <c r="W6" s="20">
        <v>32710834</v>
      </c>
      <c r="X6" s="20">
        <v>5230000</v>
      </c>
      <c r="Y6" s="20">
        <v>27480834</v>
      </c>
      <c r="Z6" s="21">
        <v>525.45</v>
      </c>
      <c r="AA6" s="22">
        <v>5230000</v>
      </c>
    </row>
    <row r="7" spans="1:27" ht="13.5">
      <c r="A7" s="23" t="s">
        <v>34</v>
      </c>
      <c r="B7" s="17"/>
      <c r="C7" s="18"/>
      <c r="D7" s="18"/>
      <c r="E7" s="19">
        <v>6250000</v>
      </c>
      <c r="F7" s="20">
        <v>6250000</v>
      </c>
      <c r="G7" s="20">
        <v>6288008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6250000</v>
      </c>
      <c r="Y7" s="20">
        <v>-6250000</v>
      </c>
      <c r="Z7" s="21">
        <v>-100</v>
      </c>
      <c r="AA7" s="22">
        <v>6250000</v>
      </c>
    </row>
    <row r="8" spans="1:27" ht="13.5">
      <c r="A8" s="23" t="s">
        <v>35</v>
      </c>
      <c r="B8" s="17"/>
      <c r="C8" s="18">
        <v>58166719</v>
      </c>
      <c r="D8" s="18">
        <v>58166719</v>
      </c>
      <c r="E8" s="19">
        <v>157000000</v>
      </c>
      <c r="F8" s="20">
        <v>157000000</v>
      </c>
      <c r="G8" s="20">
        <v>144595519</v>
      </c>
      <c r="H8" s="20">
        <v>82313167</v>
      </c>
      <c r="I8" s="20">
        <v>82313167</v>
      </c>
      <c r="J8" s="20">
        <v>82313167</v>
      </c>
      <c r="K8" s="20">
        <v>82313167</v>
      </c>
      <c r="L8" s="20">
        <v>82313167</v>
      </c>
      <c r="M8" s="20">
        <v>82313167</v>
      </c>
      <c r="N8" s="20">
        <v>82313167</v>
      </c>
      <c r="O8" s="20">
        <v>82313167</v>
      </c>
      <c r="P8" s="20">
        <v>82313167</v>
      </c>
      <c r="Q8" s="20">
        <v>82313167</v>
      </c>
      <c r="R8" s="20">
        <v>82313167</v>
      </c>
      <c r="S8" s="20">
        <v>82313167</v>
      </c>
      <c r="T8" s="20">
        <v>75026126</v>
      </c>
      <c r="U8" s="20">
        <v>75026126</v>
      </c>
      <c r="V8" s="20">
        <v>75026126</v>
      </c>
      <c r="W8" s="20">
        <v>75026126</v>
      </c>
      <c r="X8" s="20">
        <v>157000000</v>
      </c>
      <c r="Y8" s="20">
        <v>-81973874</v>
      </c>
      <c r="Z8" s="21">
        <v>-52.21</v>
      </c>
      <c r="AA8" s="22">
        <v>157000000</v>
      </c>
    </row>
    <row r="9" spans="1:27" ht="13.5">
      <c r="A9" s="23" t="s">
        <v>36</v>
      </c>
      <c r="B9" s="17"/>
      <c r="C9" s="18">
        <v>36279100</v>
      </c>
      <c r="D9" s="18">
        <v>36279100</v>
      </c>
      <c r="E9" s="19"/>
      <c r="F9" s="20"/>
      <c r="G9" s="20"/>
      <c r="H9" s="20">
        <v>42424369</v>
      </c>
      <c r="I9" s="20">
        <v>42424369</v>
      </c>
      <c r="J9" s="20">
        <v>42424369</v>
      </c>
      <c r="K9" s="20">
        <v>42424369</v>
      </c>
      <c r="L9" s="20">
        <v>42424369</v>
      </c>
      <c r="M9" s="20">
        <v>42424369</v>
      </c>
      <c r="N9" s="20">
        <v>42424369</v>
      </c>
      <c r="O9" s="20">
        <v>42424369</v>
      </c>
      <c r="P9" s="20">
        <v>42424369</v>
      </c>
      <c r="Q9" s="20">
        <v>42424369</v>
      </c>
      <c r="R9" s="20">
        <v>42424369</v>
      </c>
      <c r="S9" s="20">
        <v>42424369</v>
      </c>
      <c r="T9" s="20">
        <v>48443499</v>
      </c>
      <c r="U9" s="20">
        <v>48443499</v>
      </c>
      <c r="V9" s="20">
        <v>48443499</v>
      </c>
      <c r="W9" s="20">
        <v>48443499</v>
      </c>
      <c r="X9" s="20"/>
      <c r="Y9" s="20">
        <v>48443499</v>
      </c>
      <c r="Z9" s="21"/>
      <c r="AA9" s="22"/>
    </row>
    <row r="10" spans="1:27" ht="13.5">
      <c r="A10" s="23" t="s">
        <v>37</v>
      </c>
      <c r="B10" s="17"/>
      <c r="C10" s="18">
        <v>24153569</v>
      </c>
      <c r="D10" s="18">
        <v>24153569</v>
      </c>
      <c r="E10" s="19"/>
      <c r="F10" s="20"/>
      <c r="G10" s="24"/>
      <c r="H10" s="24">
        <v>7121</v>
      </c>
      <c r="I10" s="24">
        <v>7121</v>
      </c>
      <c r="J10" s="20">
        <v>7121</v>
      </c>
      <c r="K10" s="24">
        <v>7121</v>
      </c>
      <c r="L10" s="24">
        <v>7121</v>
      </c>
      <c r="M10" s="20">
        <v>7121</v>
      </c>
      <c r="N10" s="24">
        <v>7121</v>
      </c>
      <c r="O10" s="24">
        <v>7121</v>
      </c>
      <c r="P10" s="24">
        <v>7121</v>
      </c>
      <c r="Q10" s="20">
        <v>7121</v>
      </c>
      <c r="R10" s="24">
        <v>7121</v>
      </c>
      <c r="S10" s="24">
        <v>7121</v>
      </c>
      <c r="T10" s="20">
        <v>19040908</v>
      </c>
      <c r="U10" s="24">
        <v>19040908</v>
      </c>
      <c r="V10" s="24">
        <v>19040908</v>
      </c>
      <c r="W10" s="24">
        <v>19040908</v>
      </c>
      <c r="X10" s="20"/>
      <c r="Y10" s="24">
        <v>19040908</v>
      </c>
      <c r="Z10" s="25"/>
      <c r="AA10" s="26"/>
    </row>
    <row r="11" spans="1:27" ht="13.5">
      <c r="A11" s="23" t="s">
        <v>38</v>
      </c>
      <c r="B11" s="17"/>
      <c r="C11" s="18">
        <v>3462564</v>
      </c>
      <c r="D11" s="18">
        <v>3462564</v>
      </c>
      <c r="E11" s="19"/>
      <c r="F11" s="20"/>
      <c r="G11" s="20"/>
      <c r="H11" s="20">
        <v>3462564</v>
      </c>
      <c r="I11" s="20">
        <v>3462564</v>
      </c>
      <c r="J11" s="20">
        <v>3462564</v>
      </c>
      <c r="K11" s="20">
        <v>3462564</v>
      </c>
      <c r="L11" s="20">
        <v>3462564</v>
      </c>
      <c r="M11" s="20">
        <v>3462564</v>
      </c>
      <c r="N11" s="20">
        <v>3462564</v>
      </c>
      <c r="O11" s="20">
        <v>3462564</v>
      </c>
      <c r="P11" s="20">
        <v>3462564</v>
      </c>
      <c r="Q11" s="20">
        <v>3462564</v>
      </c>
      <c r="R11" s="20">
        <v>3462564</v>
      </c>
      <c r="S11" s="20">
        <v>3462564</v>
      </c>
      <c r="T11" s="20">
        <v>3462564</v>
      </c>
      <c r="U11" s="20">
        <v>3462564</v>
      </c>
      <c r="V11" s="20">
        <v>3462564</v>
      </c>
      <c r="W11" s="20">
        <v>3462564</v>
      </c>
      <c r="X11" s="20"/>
      <c r="Y11" s="20">
        <v>3462564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124429112</v>
      </c>
      <c r="D12" s="29">
        <f>SUM(D6:D11)</f>
        <v>124429112</v>
      </c>
      <c r="E12" s="30">
        <f t="shared" si="0"/>
        <v>168480000</v>
      </c>
      <c r="F12" s="31">
        <f t="shared" si="0"/>
        <v>168480000</v>
      </c>
      <c r="G12" s="31">
        <f t="shared" si="0"/>
        <v>134886300</v>
      </c>
      <c r="H12" s="31">
        <f t="shared" si="0"/>
        <v>130574381</v>
      </c>
      <c r="I12" s="31">
        <f t="shared" si="0"/>
        <v>130574381</v>
      </c>
      <c r="J12" s="31">
        <f t="shared" si="0"/>
        <v>130574381</v>
      </c>
      <c r="K12" s="31">
        <f t="shared" si="0"/>
        <v>130574381</v>
      </c>
      <c r="L12" s="31">
        <f t="shared" si="0"/>
        <v>130574381</v>
      </c>
      <c r="M12" s="31">
        <f t="shared" si="0"/>
        <v>130574381</v>
      </c>
      <c r="N12" s="31">
        <f t="shared" si="0"/>
        <v>130574381</v>
      </c>
      <c r="O12" s="31">
        <f t="shared" si="0"/>
        <v>130574381</v>
      </c>
      <c r="P12" s="31">
        <f t="shared" si="0"/>
        <v>130574381</v>
      </c>
      <c r="Q12" s="31">
        <f t="shared" si="0"/>
        <v>130574381</v>
      </c>
      <c r="R12" s="31">
        <f t="shared" si="0"/>
        <v>130574381</v>
      </c>
      <c r="S12" s="31">
        <f t="shared" si="0"/>
        <v>130574381</v>
      </c>
      <c r="T12" s="31">
        <f t="shared" si="0"/>
        <v>178683931</v>
      </c>
      <c r="U12" s="31">
        <f t="shared" si="0"/>
        <v>178683931</v>
      </c>
      <c r="V12" s="31">
        <f t="shared" si="0"/>
        <v>178683931</v>
      </c>
      <c r="W12" s="31">
        <f t="shared" si="0"/>
        <v>178683931</v>
      </c>
      <c r="X12" s="31">
        <f t="shared" si="0"/>
        <v>168480000</v>
      </c>
      <c r="Y12" s="31">
        <f t="shared" si="0"/>
        <v>10203931</v>
      </c>
      <c r="Z12" s="32">
        <f>+IF(X12&lt;&gt;0,+(Y12/X12)*100,0)</f>
        <v>6.056464268755935</v>
      </c>
      <c r="AA12" s="33">
        <f>SUM(AA6:AA11)</f>
        <v>168480000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>
        <v>14299</v>
      </c>
      <c r="I15" s="20">
        <v>14299</v>
      </c>
      <c r="J15" s="20">
        <v>14299</v>
      </c>
      <c r="K15" s="20">
        <v>14299</v>
      </c>
      <c r="L15" s="20">
        <v>14299</v>
      </c>
      <c r="M15" s="20">
        <v>14299</v>
      </c>
      <c r="N15" s="20">
        <v>14299</v>
      </c>
      <c r="O15" s="20">
        <v>14299</v>
      </c>
      <c r="P15" s="20">
        <v>14299</v>
      </c>
      <c r="Q15" s="20">
        <v>14299</v>
      </c>
      <c r="R15" s="20">
        <v>14299</v>
      </c>
      <c r="S15" s="20">
        <v>14299</v>
      </c>
      <c r="T15" s="20">
        <v>14299</v>
      </c>
      <c r="U15" s="20">
        <v>14299</v>
      </c>
      <c r="V15" s="20">
        <v>14299</v>
      </c>
      <c r="W15" s="20">
        <v>14299</v>
      </c>
      <c r="X15" s="20"/>
      <c r="Y15" s="20">
        <v>14299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3500000</v>
      </c>
      <c r="F16" s="20">
        <v>3500000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3500000</v>
      </c>
      <c r="Y16" s="24">
        <v>-3500000</v>
      </c>
      <c r="Z16" s="25">
        <v>-100</v>
      </c>
      <c r="AA16" s="26">
        <v>3500000</v>
      </c>
    </row>
    <row r="17" spans="1:27" ht="13.5">
      <c r="A17" s="23" t="s">
        <v>43</v>
      </c>
      <c r="B17" s="17"/>
      <c r="C17" s="18">
        <v>564824</v>
      </c>
      <c r="D17" s="18">
        <v>564824</v>
      </c>
      <c r="E17" s="19"/>
      <c r="F17" s="20"/>
      <c r="G17" s="20"/>
      <c r="H17" s="20">
        <v>564824</v>
      </c>
      <c r="I17" s="20">
        <v>564824</v>
      </c>
      <c r="J17" s="20">
        <v>564824</v>
      </c>
      <c r="K17" s="20">
        <v>564824</v>
      </c>
      <c r="L17" s="20">
        <v>564824</v>
      </c>
      <c r="M17" s="20">
        <v>564824</v>
      </c>
      <c r="N17" s="20">
        <v>564824</v>
      </c>
      <c r="O17" s="20">
        <v>564824</v>
      </c>
      <c r="P17" s="20">
        <v>564824</v>
      </c>
      <c r="Q17" s="20">
        <v>564824</v>
      </c>
      <c r="R17" s="20">
        <v>564824</v>
      </c>
      <c r="S17" s="20">
        <v>564824</v>
      </c>
      <c r="T17" s="20">
        <v>564824</v>
      </c>
      <c r="U17" s="20">
        <v>564824</v>
      </c>
      <c r="V17" s="20">
        <v>564824</v>
      </c>
      <c r="W17" s="20">
        <v>564824</v>
      </c>
      <c r="X17" s="20"/>
      <c r="Y17" s="20">
        <v>564824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571300308</v>
      </c>
      <c r="D19" s="18">
        <v>571300308</v>
      </c>
      <c r="E19" s="19">
        <v>570000000</v>
      </c>
      <c r="F19" s="20">
        <v>570000000</v>
      </c>
      <c r="G19" s="20">
        <v>521791924</v>
      </c>
      <c r="H19" s="20">
        <v>569720068</v>
      </c>
      <c r="I19" s="20">
        <v>569720068</v>
      </c>
      <c r="J19" s="20">
        <v>569720068</v>
      </c>
      <c r="K19" s="20">
        <v>569720068</v>
      </c>
      <c r="L19" s="20">
        <v>569720068</v>
      </c>
      <c r="M19" s="20">
        <v>569720068</v>
      </c>
      <c r="N19" s="20">
        <v>569720068</v>
      </c>
      <c r="O19" s="20">
        <v>569720068</v>
      </c>
      <c r="P19" s="20">
        <v>569720068</v>
      </c>
      <c r="Q19" s="20">
        <v>569720068</v>
      </c>
      <c r="R19" s="20">
        <v>569720068</v>
      </c>
      <c r="S19" s="20">
        <v>569720068</v>
      </c>
      <c r="T19" s="20">
        <v>580937138</v>
      </c>
      <c r="U19" s="20">
        <v>580937138</v>
      </c>
      <c r="V19" s="20">
        <v>580937138</v>
      </c>
      <c r="W19" s="20">
        <v>580937138</v>
      </c>
      <c r="X19" s="20">
        <v>570000000</v>
      </c>
      <c r="Y19" s="20">
        <v>10937138</v>
      </c>
      <c r="Z19" s="21">
        <v>1.92</v>
      </c>
      <c r="AA19" s="22">
        <v>570000000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191480</v>
      </c>
      <c r="D22" s="18">
        <v>191480</v>
      </c>
      <c r="E22" s="19">
        <v>210000</v>
      </c>
      <c r="F22" s="20">
        <v>210000</v>
      </c>
      <c r="G22" s="20">
        <v>53093</v>
      </c>
      <c r="H22" s="20">
        <v>191480</v>
      </c>
      <c r="I22" s="20">
        <v>191480</v>
      </c>
      <c r="J22" s="20">
        <v>191480</v>
      </c>
      <c r="K22" s="20">
        <v>191480</v>
      </c>
      <c r="L22" s="20">
        <v>191480</v>
      </c>
      <c r="M22" s="20">
        <v>191480</v>
      </c>
      <c r="N22" s="20">
        <v>191480</v>
      </c>
      <c r="O22" s="20">
        <v>191480</v>
      </c>
      <c r="P22" s="20">
        <v>191480</v>
      </c>
      <c r="Q22" s="20">
        <v>191480</v>
      </c>
      <c r="R22" s="20">
        <v>191480</v>
      </c>
      <c r="S22" s="20">
        <v>191480</v>
      </c>
      <c r="T22" s="20">
        <v>191480</v>
      </c>
      <c r="U22" s="20">
        <v>191480</v>
      </c>
      <c r="V22" s="20">
        <v>191480</v>
      </c>
      <c r="W22" s="20">
        <v>191480</v>
      </c>
      <c r="X22" s="20">
        <v>210000</v>
      </c>
      <c r="Y22" s="20">
        <v>-18520</v>
      </c>
      <c r="Z22" s="21">
        <v>-8.82</v>
      </c>
      <c r="AA22" s="22">
        <v>210000</v>
      </c>
    </row>
    <row r="23" spans="1:27" ht="13.5">
      <c r="A23" s="23" t="s">
        <v>49</v>
      </c>
      <c r="B23" s="17"/>
      <c r="C23" s="18">
        <v>14299</v>
      </c>
      <c r="D23" s="18">
        <v>14299</v>
      </c>
      <c r="E23" s="19"/>
      <c r="F23" s="20"/>
      <c r="G23" s="24"/>
      <c r="H23" s="24">
        <v>1285626</v>
      </c>
      <c r="I23" s="24">
        <v>1285626</v>
      </c>
      <c r="J23" s="20">
        <v>1285626</v>
      </c>
      <c r="K23" s="24">
        <v>1285626</v>
      </c>
      <c r="L23" s="24">
        <v>1285626</v>
      </c>
      <c r="M23" s="20">
        <v>1285626</v>
      </c>
      <c r="N23" s="24">
        <v>1285626</v>
      </c>
      <c r="O23" s="24">
        <v>1285626</v>
      </c>
      <c r="P23" s="24">
        <v>1285626</v>
      </c>
      <c r="Q23" s="20">
        <v>1285626</v>
      </c>
      <c r="R23" s="24">
        <v>1285626</v>
      </c>
      <c r="S23" s="24">
        <v>1285626</v>
      </c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572070911</v>
      </c>
      <c r="D24" s="29">
        <f>SUM(D15:D23)</f>
        <v>572070911</v>
      </c>
      <c r="E24" s="36">
        <f t="shared" si="1"/>
        <v>573710000</v>
      </c>
      <c r="F24" s="37">
        <f t="shared" si="1"/>
        <v>573710000</v>
      </c>
      <c r="G24" s="37">
        <f t="shared" si="1"/>
        <v>521845017</v>
      </c>
      <c r="H24" s="37">
        <f t="shared" si="1"/>
        <v>571776297</v>
      </c>
      <c r="I24" s="37">
        <f t="shared" si="1"/>
        <v>571776297</v>
      </c>
      <c r="J24" s="37">
        <f t="shared" si="1"/>
        <v>571776297</v>
      </c>
      <c r="K24" s="37">
        <f t="shared" si="1"/>
        <v>571776297</v>
      </c>
      <c r="L24" s="37">
        <f t="shared" si="1"/>
        <v>571776297</v>
      </c>
      <c r="M24" s="37">
        <f t="shared" si="1"/>
        <v>571776297</v>
      </c>
      <c r="N24" s="37">
        <f t="shared" si="1"/>
        <v>571776297</v>
      </c>
      <c r="O24" s="37">
        <f t="shared" si="1"/>
        <v>571776297</v>
      </c>
      <c r="P24" s="37">
        <f t="shared" si="1"/>
        <v>571776297</v>
      </c>
      <c r="Q24" s="37">
        <f t="shared" si="1"/>
        <v>571776297</v>
      </c>
      <c r="R24" s="37">
        <f t="shared" si="1"/>
        <v>571776297</v>
      </c>
      <c r="S24" s="37">
        <f t="shared" si="1"/>
        <v>571776297</v>
      </c>
      <c r="T24" s="37">
        <f t="shared" si="1"/>
        <v>581707741</v>
      </c>
      <c r="U24" s="37">
        <f t="shared" si="1"/>
        <v>581707741</v>
      </c>
      <c r="V24" s="37">
        <f t="shared" si="1"/>
        <v>581707741</v>
      </c>
      <c r="W24" s="37">
        <f t="shared" si="1"/>
        <v>581707741</v>
      </c>
      <c r="X24" s="37">
        <f t="shared" si="1"/>
        <v>573710000</v>
      </c>
      <c r="Y24" s="37">
        <f t="shared" si="1"/>
        <v>7997741</v>
      </c>
      <c r="Z24" s="38">
        <f>+IF(X24&lt;&gt;0,+(Y24/X24)*100,0)</f>
        <v>1.394038974394729</v>
      </c>
      <c r="AA24" s="39">
        <f>SUM(AA15:AA23)</f>
        <v>573710000</v>
      </c>
    </row>
    <row r="25" spans="1:27" ht="13.5">
      <c r="A25" s="27" t="s">
        <v>51</v>
      </c>
      <c r="B25" s="28"/>
      <c r="C25" s="29">
        <f aca="true" t="shared" si="2" ref="C25:Y25">+C12+C24</f>
        <v>696500023</v>
      </c>
      <c r="D25" s="29">
        <f>+D12+D24</f>
        <v>696500023</v>
      </c>
      <c r="E25" s="30">
        <f t="shared" si="2"/>
        <v>742190000</v>
      </c>
      <c r="F25" s="31">
        <f t="shared" si="2"/>
        <v>742190000</v>
      </c>
      <c r="G25" s="31">
        <f t="shared" si="2"/>
        <v>656731317</v>
      </c>
      <c r="H25" s="31">
        <f t="shared" si="2"/>
        <v>702350678</v>
      </c>
      <c r="I25" s="31">
        <f t="shared" si="2"/>
        <v>702350678</v>
      </c>
      <c r="J25" s="31">
        <f t="shared" si="2"/>
        <v>702350678</v>
      </c>
      <c r="K25" s="31">
        <f t="shared" si="2"/>
        <v>702350678</v>
      </c>
      <c r="L25" s="31">
        <f t="shared" si="2"/>
        <v>702350678</v>
      </c>
      <c r="M25" s="31">
        <f t="shared" si="2"/>
        <v>702350678</v>
      </c>
      <c r="N25" s="31">
        <f t="shared" si="2"/>
        <v>702350678</v>
      </c>
      <c r="O25" s="31">
        <f t="shared" si="2"/>
        <v>702350678</v>
      </c>
      <c r="P25" s="31">
        <f t="shared" si="2"/>
        <v>702350678</v>
      </c>
      <c r="Q25" s="31">
        <f t="shared" si="2"/>
        <v>702350678</v>
      </c>
      <c r="R25" s="31">
        <f t="shared" si="2"/>
        <v>702350678</v>
      </c>
      <c r="S25" s="31">
        <f t="shared" si="2"/>
        <v>702350678</v>
      </c>
      <c r="T25" s="31">
        <f t="shared" si="2"/>
        <v>760391672</v>
      </c>
      <c r="U25" s="31">
        <f t="shared" si="2"/>
        <v>760391672</v>
      </c>
      <c r="V25" s="31">
        <f t="shared" si="2"/>
        <v>760391672</v>
      </c>
      <c r="W25" s="31">
        <f t="shared" si="2"/>
        <v>760391672</v>
      </c>
      <c r="X25" s="31">
        <f t="shared" si="2"/>
        <v>742190000</v>
      </c>
      <c r="Y25" s="31">
        <f t="shared" si="2"/>
        <v>18201672</v>
      </c>
      <c r="Z25" s="32">
        <f>+IF(X25&lt;&gt;0,+(Y25/X25)*100,0)</f>
        <v>2.452427545507215</v>
      </c>
      <c r="AA25" s="33">
        <f>+AA12+AA24</f>
        <v>742190000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282083</v>
      </c>
      <c r="D30" s="18">
        <v>282083</v>
      </c>
      <c r="E30" s="19">
        <v>1700000</v>
      </c>
      <c r="F30" s="20">
        <v>1700000</v>
      </c>
      <c r="G30" s="20"/>
      <c r="H30" s="20">
        <v>282082</v>
      </c>
      <c r="I30" s="20">
        <v>282082</v>
      </c>
      <c r="J30" s="20">
        <v>282082</v>
      </c>
      <c r="K30" s="20">
        <v>282082</v>
      </c>
      <c r="L30" s="20">
        <v>282082</v>
      </c>
      <c r="M30" s="20">
        <v>282082</v>
      </c>
      <c r="N30" s="20">
        <v>282082</v>
      </c>
      <c r="O30" s="20">
        <v>282082</v>
      </c>
      <c r="P30" s="20">
        <v>282082</v>
      </c>
      <c r="Q30" s="20">
        <v>282082</v>
      </c>
      <c r="R30" s="20">
        <v>282082</v>
      </c>
      <c r="S30" s="20">
        <v>282082</v>
      </c>
      <c r="T30" s="20">
        <v>155041</v>
      </c>
      <c r="U30" s="20">
        <v>155041</v>
      </c>
      <c r="V30" s="20">
        <v>155041</v>
      </c>
      <c r="W30" s="20">
        <v>155041</v>
      </c>
      <c r="X30" s="20">
        <v>1700000</v>
      </c>
      <c r="Y30" s="20">
        <v>-1544959</v>
      </c>
      <c r="Z30" s="21">
        <v>-90.88</v>
      </c>
      <c r="AA30" s="22">
        <v>1700000</v>
      </c>
    </row>
    <row r="31" spans="1:27" ht="13.5">
      <c r="A31" s="23" t="s">
        <v>56</v>
      </c>
      <c r="B31" s="17"/>
      <c r="C31" s="18">
        <v>414882</v>
      </c>
      <c r="D31" s="18">
        <v>414882</v>
      </c>
      <c r="E31" s="19">
        <v>650000</v>
      </c>
      <c r="F31" s="20">
        <v>650000</v>
      </c>
      <c r="G31" s="20">
        <v>384057</v>
      </c>
      <c r="H31" s="20">
        <v>414882</v>
      </c>
      <c r="I31" s="20">
        <v>414882</v>
      </c>
      <c r="J31" s="20">
        <v>414882</v>
      </c>
      <c r="K31" s="20">
        <v>414882</v>
      </c>
      <c r="L31" s="20">
        <v>414882</v>
      </c>
      <c r="M31" s="20">
        <v>414882</v>
      </c>
      <c r="N31" s="20">
        <v>414882</v>
      </c>
      <c r="O31" s="20">
        <v>414882</v>
      </c>
      <c r="P31" s="20">
        <v>414882</v>
      </c>
      <c r="Q31" s="20">
        <v>414882</v>
      </c>
      <c r="R31" s="20">
        <v>414882</v>
      </c>
      <c r="S31" s="20">
        <v>414882</v>
      </c>
      <c r="T31" s="20">
        <v>431927</v>
      </c>
      <c r="U31" s="20">
        <v>431927</v>
      </c>
      <c r="V31" s="20">
        <v>431927</v>
      </c>
      <c r="W31" s="20">
        <v>431927</v>
      </c>
      <c r="X31" s="20">
        <v>650000</v>
      </c>
      <c r="Y31" s="20">
        <v>-218073</v>
      </c>
      <c r="Z31" s="21">
        <v>-33.55</v>
      </c>
      <c r="AA31" s="22">
        <v>650000</v>
      </c>
    </row>
    <row r="32" spans="1:27" ht="13.5">
      <c r="A32" s="23" t="s">
        <v>57</v>
      </c>
      <c r="B32" s="17"/>
      <c r="C32" s="18">
        <v>20955969</v>
      </c>
      <c r="D32" s="18">
        <v>20955969</v>
      </c>
      <c r="E32" s="19">
        <v>1800000</v>
      </c>
      <c r="F32" s="20">
        <v>1800000</v>
      </c>
      <c r="G32" s="20">
        <v>61724228</v>
      </c>
      <c r="H32" s="20">
        <v>23479969</v>
      </c>
      <c r="I32" s="20">
        <v>23479969</v>
      </c>
      <c r="J32" s="20">
        <v>23479969</v>
      </c>
      <c r="K32" s="20">
        <v>23479969</v>
      </c>
      <c r="L32" s="20">
        <v>23479969</v>
      </c>
      <c r="M32" s="20">
        <v>23479969</v>
      </c>
      <c r="N32" s="20">
        <v>23479969</v>
      </c>
      <c r="O32" s="20">
        <v>23479969</v>
      </c>
      <c r="P32" s="20">
        <v>23479969</v>
      </c>
      <c r="Q32" s="20">
        <v>23479969</v>
      </c>
      <c r="R32" s="20">
        <v>23479969</v>
      </c>
      <c r="S32" s="20">
        <v>23479969</v>
      </c>
      <c r="T32" s="20">
        <v>51649028</v>
      </c>
      <c r="U32" s="20">
        <v>51649028</v>
      </c>
      <c r="V32" s="20">
        <v>51649028</v>
      </c>
      <c r="W32" s="20">
        <v>51649028</v>
      </c>
      <c r="X32" s="20">
        <v>1800000</v>
      </c>
      <c r="Y32" s="20">
        <v>49849028</v>
      </c>
      <c r="Z32" s="21">
        <v>2769.39</v>
      </c>
      <c r="AA32" s="22">
        <v>1800000</v>
      </c>
    </row>
    <row r="33" spans="1:27" ht="13.5">
      <c r="A33" s="23" t="s">
        <v>58</v>
      </c>
      <c r="B33" s="17"/>
      <c r="C33" s="18">
        <v>4331874</v>
      </c>
      <c r="D33" s="18">
        <v>4331874</v>
      </c>
      <c r="E33" s="19">
        <v>6000000</v>
      </c>
      <c r="F33" s="20">
        <v>6000000</v>
      </c>
      <c r="G33" s="20"/>
      <c r="H33" s="20">
        <v>4331874</v>
      </c>
      <c r="I33" s="20">
        <v>4331874</v>
      </c>
      <c r="J33" s="20">
        <v>4331874</v>
      </c>
      <c r="K33" s="20">
        <v>4331874</v>
      </c>
      <c r="L33" s="20">
        <v>4331874</v>
      </c>
      <c r="M33" s="20">
        <v>4331874</v>
      </c>
      <c r="N33" s="20">
        <v>4331874</v>
      </c>
      <c r="O33" s="20">
        <v>4331874</v>
      </c>
      <c r="P33" s="20">
        <v>4331874</v>
      </c>
      <c r="Q33" s="20">
        <v>4331874</v>
      </c>
      <c r="R33" s="20">
        <v>4331874</v>
      </c>
      <c r="S33" s="20">
        <v>4331874</v>
      </c>
      <c r="T33" s="20">
        <v>5734178</v>
      </c>
      <c r="U33" s="20">
        <v>5734178</v>
      </c>
      <c r="V33" s="20">
        <v>5734178</v>
      </c>
      <c r="W33" s="20">
        <v>5734178</v>
      </c>
      <c r="X33" s="20">
        <v>6000000</v>
      </c>
      <c r="Y33" s="20">
        <v>-265822</v>
      </c>
      <c r="Z33" s="21">
        <v>-4.43</v>
      </c>
      <c r="AA33" s="22">
        <v>6000000</v>
      </c>
    </row>
    <row r="34" spans="1:27" ht="13.5">
      <c r="A34" s="27" t="s">
        <v>59</v>
      </c>
      <c r="B34" s="28"/>
      <c r="C34" s="29">
        <f aca="true" t="shared" si="3" ref="C34:Y34">SUM(C29:C33)</f>
        <v>25984808</v>
      </c>
      <c r="D34" s="29">
        <f>SUM(D29:D33)</f>
        <v>25984808</v>
      </c>
      <c r="E34" s="30">
        <f t="shared" si="3"/>
        <v>10150000</v>
      </c>
      <c r="F34" s="31">
        <f t="shared" si="3"/>
        <v>10150000</v>
      </c>
      <c r="G34" s="31">
        <f t="shared" si="3"/>
        <v>62108285</v>
      </c>
      <c r="H34" s="31">
        <f t="shared" si="3"/>
        <v>28508807</v>
      </c>
      <c r="I34" s="31">
        <f t="shared" si="3"/>
        <v>28508807</v>
      </c>
      <c r="J34" s="31">
        <f t="shared" si="3"/>
        <v>28508807</v>
      </c>
      <c r="K34" s="31">
        <f t="shared" si="3"/>
        <v>28508807</v>
      </c>
      <c r="L34" s="31">
        <f t="shared" si="3"/>
        <v>28508807</v>
      </c>
      <c r="M34" s="31">
        <f t="shared" si="3"/>
        <v>28508807</v>
      </c>
      <c r="N34" s="31">
        <f t="shared" si="3"/>
        <v>28508807</v>
      </c>
      <c r="O34" s="31">
        <f t="shared" si="3"/>
        <v>28508807</v>
      </c>
      <c r="P34" s="31">
        <f t="shared" si="3"/>
        <v>28508807</v>
      </c>
      <c r="Q34" s="31">
        <f t="shared" si="3"/>
        <v>28508807</v>
      </c>
      <c r="R34" s="31">
        <f t="shared" si="3"/>
        <v>28508807</v>
      </c>
      <c r="S34" s="31">
        <f t="shared" si="3"/>
        <v>28508807</v>
      </c>
      <c r="T34" s="31">
        <f t="shared" si="3"/>
        <v>57970174</v>
      </c>
      <c r="U34" s="31">
        <f t="shared" si="3"/>
        <v>57970174</v>
      </c>
      <c r="V34" s="31">
        <f t="shared" si="3"/>
        <v>57970174</v>
      </c>
      <c r="W34" s="31">
        <f t="shared" si="3"/>
        <v>57970174</v>
      </c>
      <c r="X34" s="31">
        <f t="shared" si="3"/>
        <v>10150000</v>
      </c>
      <c r="Y34" s="31">
        <f t="shared" si="3"/>
        <v>47820174</v>
      </c>
      <c r="Z34" s="32">
        <f>+IF(X34&lt;&gt;0,+(Y34/X34)*100,0)</f>
        <v>471.13471921182264</v>
      </c>
      <c r="AA34" s="33">
        <f>SUM(AA29:AA33)</f>
        <v>10150000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1616868</v>
      </c>
      <c r="D37" s="18">
        <v>1616868</v>
      </c>
      <c r="E37" s="19">
        <v>1700000</v>
      </c>
      <c r="F37" s="20">
        <v>1700000</v>
      </c>
      <c r="G37" s="20"/>
      <c r="H37" s="20">
        <v>1616868</v>
      </c>
      <c r="I37" s="20">
        <v>1616868</v>
      </c>
      <c r="J37" s="20">
        <v>1616868</v>
      </c>
      <c r="K37" s="20">
        <v>1616868</v>
      </c>
      <c r="L37" s="20">
        <v>1616868</v>
      </c>
      <c r="M37" s="20">
        <v>1616868</v>
      </c>
      <c r="N37" s="20">
        <v>1616868</v>
      </c>
      <c r="O37" s="20">
        <v>1616868</v>
      </c>
      <c r="P37" s="20">
        <v>1616868</v>
      </c>
      <c r="Q37" s="20">
        <v>1616868</v>
      </c>
      <c r="R37" s="20">
        <v>1616868</v>
      </c>
      <c r="S37" s="20">
        <v>1616868</v>
      </c>
      <c r="T37" s="20">
        <v>1637383</v>
      </c>
      <c r="U37" s="20">
        <v>1637383</v>
      </c>
      <c r="V37" s="20">
        <v>1637383</v>
      </c>
      <c r="W37" s="20">
        <v>1637383</v>
      </c>
      <c r="X37" s="20">
        <v>1700000</v>
      </c>
      <c r="Y37" s="20">
        <v>-62617</v>
      </c>
      <c r="Z37" s="21">
        <v>-3.68</v>
      </c>
      <c r="AA37" s="22">
        <v>1700000</v>
      </c>
    </row>
    <row r="38" spans="1:27" ht="13.5">
      <c r="A38" s="23" t="s">
        <v>58</v>
      </c>
      <c r="B38" s="17"/>
      <c r="C38" s="18">
        <v>15367709</v>
      </c>
      <c r="D38" s="18">
        <v>15367709</v>
      </c>
      <c r="E38" s="19"/>
      <c r="F38" s="20"/>
      <c r="G38" s="20">
        <v>1740396</v>
      </c>
      <c r="H38" s="20">
        <v>15367710</v>
      </c>
      <c r="I38" s="20">
        <v>15367710</v>
      </c>
      <c r="J38" s="20">
        <v>15367710</v>
      </c>
      <c r="K38" s="20">
        <v>15367710</v>
      </c>
      <c r="L38" s="20">
        <v>15367710</v>
      </c>
      <c r="M38" s="20">
        <v>15367710</v>
      </c>
      <c r="N38" s="20">
        <v>15367710</v>
      </c>
      <c r="O38" s="20">
        <v>15367710</v>
      </c>
      <c r="P38" s="20">
        <v>15367710</v>
      </c>
      <c r="Q38" s="20">
        <v>15367710</v>
      </c>
      <c r="R38" s="20">
        <v>15367710</v>
      </c>
      <c r="S38" s="20">
        <v>15367710</v>
      </c>
      <c r="T38" s="20">
        <v>15367710</v>
      </c>
      <c r="U38" s="20">
        <v>15367710</v>
      </c>
      <c r="V38" s="20">
        <v>15367710</v>
      </c>
      <c r="W38" s="20">
        <v>15367710</v>
      </c>
      <c r="X38" s="20"/>
      <c r="Y38" s="20">
        <v>15367710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16984577</v>
      </c>
      <c r="D39" s="29">
        <f>SUM(D37:D38)</f>
        <v>16984577</v>
      </c>
      <c r="E39" s="36">
        <f t="shared" si="4"/>
        <v>1700000</v>
      </c>
      <c r="F39" s="37">
        <f t="shared" si="4"/>
        <v>1700000</v>
      </c>
      <c r="G39" s="37">
        <f t="shared" si="4"/>
        <v>1740396</v>
      </c>
      <c r="H39" s="37">
        <f t="shared" si="4"/>
        <v>16984578</v>
      </c>
      <c r="I39" s="37">
        <f t="shared" si="4"/>
        <v>16984578</v>
      </c>
      <c r="J39" s="37">
        <f t="shared" si="4"/>
        <v>16984578</v>
      </c>
      <c r="K39" s="37">
        <f t="shared" si="4"/>
        <v>16984578</v>
      </c>
      <c r="L39" s="37">
        <f t="shared" si="4"/>
        <v>16984578</v>
      </c>
      <c r="M39" s="37">
        <f t="shared" si="4"/>
        <v>16984578</v>
      </c>
      <c r="N39" s="37">
        <f t="shared" si="4"/>
        <v>16984578</v>
      </c>
      <c r="O39" s="37">
        <f t="shared" si="4"/>
        <v>16984578</v>
      </c>
      <c r="P39" s="37">
        <f t="shared" si="4"/>
        <v>16984578</v>
      </c>
      <c r="Q39" s="37">
        <f t="shared" si="4"/>
        <v>16984578</v>
      </c>
      <c r="R39" s="37">
        <f t="shared" si="4"/>
        <v>16984578</v>
      </c>
      <c r="S39" s="37">
        <f t="shared" si="4"/>
        <v>16984578</v>
      </c>
      <c r="T39" s="37">
        <f t="shared" si="4"/>
        <v>17005093</v>
      </c>
      <c r="U39" s="37">
        <f t="shared" si="4"/>
        <v>17005093</v>
      </c>
      <c r="V39" s="37">
        <f t="shared" si="4"/>
        <v>17005093</v>
      </c>
      <c r="W39" s="37">
        <f t="shared" si="4"/>
        <v>17005093</v>
      </c>
      <c r="X39" s="37">
        <f t="shared" si="4"/>
        <v>1700000</v>
      </c>
      <c r="Y39" s="37">
        <f t="shared" si="4"/>
        <v>15305093</v>
      </c>
      <c r="Z39" s="38">
        <f>+IF(X39&lt;&gt;0,+(Y39/X39)*100,0)</f>
        <v>900.2995882352941</v>
      </c>
      <c r="AA39" s="39">
        <f>SUM(AA37:AA38)</f>
        <v>1700000</v>
      </c>
    </row>
    <row r="40" spans="1:27" ht="13.5">
      <c r="A40" s="27" t="s">
        <v>62</v>
      </c>
      <c r="B40" s="28"/>
      <c r="C40" s="29">
        <f aca="true" t="shared" si="5" ref="C40:Y40">+C34+C39</f>
        <v>42969385</v>
      </c>
      <c r="D40" s="29">
        <f>+D34+D39</f>
        <v>42969385</v>
      </c>
      <c r="E40" s="30">
        <f t="shared" si="5"/>
        <v>11850000</v>
      </c>
      <c r="F40" s="31">
        <f t="shared" si="5"/>
        <v>11850000</v>
      </c>
      <c r="G40" s="31">
        <f t="shared" si="5"/>
        <v>63848681</v>
      </c>
      <c r="H40" s="31">
        <f t="shared" si="5"/>
        <v>45493385</v>
      </c>
      <c r="I40" s="31">
        <f t="shared" si="5"/>
        <v>45493385</v>
      </c>
      <c r="J40" s="31">
        <f t="shared" si="5"/>
        <v>45493385</v>
      </c>
      <c r="K40" s="31">
        <f t="shared" si="5"/>
        <v>45493385</v>
      </c>
      <c r="L40" s="31">
        <f t="shared" si="5"/>
        <v>45493385</v>
      </c>
      <c r="M40" s="31">
        <f t="shared" si="5"/>
        <v>45493385</v>
      </c>
      <c r="N40" s="31">
        <f t="shared" si="5"/>
        <v>45493385</v>
      </c>
      <c r="O40" s="31">
        <f t="shared" si="5"/>
        <v>45493385</v>
      </c>
      <c r="P40" s="31">
        <f t="shared" si="5"/>
        <v>45493385</v>
      </c>
      <c r="Q40" s="31">
        <f t="shared" si="5"/>
        <v>45493385</v>
      </c>
      <c r="R40" s="31">
        <f t="shared" si="5"/>
        <v>45493385</v>
      </c>
      <c r="S40" s="31">
        <f t="shared" si="5"/>
        <v>45493385</v>
      </c>
      <c r="T40" s="31">
        <f t="shared" si="5"/>
        <v>74975267</v>
      </c>
      <c r="U40" s="31">
        <f t="shared" si="5"/>
        <v>74975267</v>
      </c>
      <c r="V40" s="31">
        <f t="shared" si="5"/>
        <v>74975267</v>
      </c>
      <c r="W40" s="31">
        <f t="shared" si="5"/>
        <v>74975267</v>
      </c>
      <c r="X40" s="31">
        <f t="shared" si="5"/>
        <v>11850000</v>
      </c>
      <c r="Y40" s="31">
        <f t="shared" si="5"/>
        <v>63125267</v>
      </c>
      <c r="Z40" s="32">
        <f>+IF(X40&lt;&gt;0,+(Y40/X40)*100,0)</f>
        <v>532.7026751054852</v>
      </c>
      <c r="AA40" s="33">
        <f>+AA34+AA39</f>
        <v>11850000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653530638</v>
      </c>
      <c r="D42" s="43">
        <f>+D25-D40</f>
        <v>653530638</v>
      </c>
      <c r="E42" s="44">
        <f t="shared" si="6"/>
        <v>730340000</v>
      </c>
      <c r="F42" s="45">
        <f t="shared" si="6"/>
        <v>730340000</v>
      </c>
      <c r="G42" s="45">
        <f t="shared" si="6"/>
        <v>592882636</v>
      </c>
      <c r="H42" s="45">
        <f t="shared" si="6"/>
        <v>656857293</v>
      </c>
      <c r="I42" s="45">
        <f t="shared" si="6"/>
        <v>656857293</v>
      </c>
      <c r="J42" s="45">
        <f t="shared" si="6"/>
        <v>656857293</v>
      </c>
      <c r="K42" s="45">
        <f t="shared" si="6"/>
        <v>656857293</v>
      </c>
      <c r="L42" s="45">
        <f t="shared" si="6"/>
        <v>656857293</v>
      </c>
      <c r="M42" s="45">
        <f t="shared" si="6"/>
        <v>656857293</v>
      </c>
      <c r="N42" s="45">
        <f t="shared" si="6"/>
        <v>656857293</v>
      </c>
      <c r="O42" s="45">
        <f t="shared" si="6"/>
        <v>656857293</v>
      </c>
      <c r="P42" s="45">
        <f t="shared" si="6"/>
        <v>656857293</v>
      </c>
      <c r="Q42" s="45">
        <f t="shared" si="6"/>
        <v>656857293</v>
      </c>
      <c r="R42" s="45">
        <f t="shared" si="6"/>
        <v>656857293</v>
      </c>
      <c r="S42" s="45">
        <f t="shared" si="6"/>
        <v>656857293</v>
      </c>
      <c r="T42" s="45">
        <f t="shared" si="6"/>
        <v>685416405</v>
      </c>
      <c r="U42" s="45">
        <f t="shared" si="6"/>
        <v>685416405</v>
      </c>
      <c r="V42" s="45">
        <f t="shared" si="6"/>
        <v>685416405</v>
      </c>
      <c r="W42" s="45">
        <f t="shared" si="6"/>
        <v>685416405</v>
      </c>
      <c r="X42" s="45">
        <f t="shared" si="6"/>
        <v>730340000</v>
      </c>
      <c r="Y42" s="45">
        <f t="shared" si="6"/>
        <v>-44923595</v>
      </c>
      <c r="Z42" s="46">
        <f>+IF(X42&lt;&gt;0,+(Y42/X42)*100,0)</f>
        <v>-6.151052249637155</v>
      </c>
      <c r="AA42" s="47">
        <f>+AA25-AA40</f>
        <v>730340000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653530638</v>
      </c>
      <c r="D45" s="18">
        <v>653530638</v>
      </c>
      <c r="E45" s="19">
        <v>50340000</v>
      </c>
      <c r="F45" s="20">
        <v>730340000</v>
      </c>
      <c r="G45" s="20">
        <v>57930705</v>
      </c>
      <c r="H45" s="20">
        <v>656857293</v>
      </c>
      <c r="I45" s="20">
        <v>656857293</v>
      </c>
      <c r="J45" s="20">
        <v>656857293</v>
      </c>
      <c r="K45" s="20">
        <v>656857293</v>
      </c>
      <c r="L45" s="20">
        <v>656857293</v>
      </c>
      <c r="M45" s="20">
        <v>656857293</v>
      </c>
      <c r="N45" s="20">
        <v>656857293</v>
      </c>
      <c r="O45" s="20">
        <v>656857293</v>
      </c>
      <c r="P45" s="20">
        <v>656857293</v>
      </c>
      <c r="Q45" s="20">
        <v>656857293</v>
      </c>
      <c r="R45" s="20">
        <v>656857293</v>
      </c>
      <c r="S45" s="20">
        <v>656857293</v>
      </c>
      <c r="T45" s="20">
        <v>685416405</v>
      </c>
      <c r="U45" s="20">
        <v>685416405</v>
      </c>
      <c r="V45" s="20">
        <v>685416405</v>
      </c>
      <c r="W45" s="20">
        <v>685416405</v>
      </c>
      <c r="X45" s="20">
        <v>730340000</v>
      </c>
      <c r="Y45" s="20">
        <v>-44923595</v>
      </c>
      <c r="Z45" s="48">
        <v>-6.15</v>
      </c>
      <c r="AA45" s="22">
        <v>730340000</v>
      </c>
    </row>
    <row r="46" spans="1:27" ht="13.5">
      <c r="A46" s="23" t="s">
        <v>67</v>
      </c>
      <c r="B46" s="17"/>
      <c r="C46" s="18"/>
      <c r="D46" s="18"/>
      <c r="E46" s="19">
        <v>680000000</v>
      </c>
      <c r="F46" s="20"/>
      <c r="G46" s="20">
        <v>534951931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653530638</v>
      </c>
      <c r="D48" s="51">
        <f>SUM(D45:D47)</f>
        <v>653530638</v>
      </c>
      <c r="E48" s="52">
        <f t="shared" si="7"/>
        <v>730340000</v>
      </c>
      <c r="F48" s="53">
        <f t="shared" si="7"/>
        <v>730340000</v>
      </c>
      <c r="G48" s="53">
        <f t="shared" si="7"/>
        <v>592882636</v>
      </c>
      <c r="H48" s="53">
        <f t="shared" si="7"/>
        <v>656857293</v>
      </c>
      <c r="I48" s="53">
        <f t="shared" si="7"/>
        <v>656857293</v>
      </c>
      <c r="J48" s="53">
        <f t="shared" si="7"/>
        <v>656857293</v>
      </c>
      <c r="K48" s="53">
        <f t="shared" si="7"/>
        <v>656857293</v>
      </c>
      <c r="L48" s="53">
        <f t="shared" si="7"/>
        <v>656857293</v>
      </c>
      <c r="M48" s="53">
        <f t="shared" si="7"/>
        <v>656857293</v>
      </c>
      <c r="N48" s="53">
        <f t="shared" si="7"/>
        <v>656857293</v>
      </c>
      <c r="O48" s="53">
        <f t="shared" si="7"/>
        <v>656857293</v>
      </c>
      <c r="P48" s="53">
        <f t="shared" si="7"/>
        <v>656857293</v>
      </c>
      <c r="Q48" s="53">
        <f t="shared" si="7"/>
        <v>656857293</v>
      </c>
      <c r="R48" s="53">
        <f t="shared" si="7"/>
        <v>656857293</v>
      </c>
      <c r="S48" s="53">
        <f t="shared" si="7"/>
        <v>656857293</v>
      </c>
      <c r="T48" s="53">
        <f t="shared" si="7"/>
        <v>685416405</v>
      </c>
      <c r="U48" s="53">
        <f t="shared" si="7"/>
        <v>685416405</v>
      </c>
      <c r="V48" s="53">
        <f t="shared" si="7"/>
        <v>685416405</v>
      </c>
      <c r="W48" s="53">
        <f t="shared" si="7"/>
        <v>685416405</v>
      </c>
      <c r="X48" s="53">
        <f t="shared" si="7"/>
        <v>730340000</v>
      </c>
      <c r="Y48" s="53">
        <f t="shared" si="7"/>
        <v>-44923595</v>
      </c>
      <c r="Z48" s="54">
        <f>+IF(X48&lt;&gt;0,+(Y48/X48)*100,0)</f>
        <v>-6.151052249637155</v>
      </c>
      <c r="AA48" s="55">
        <f>SUM(AA45:AA47)</f>
        <v>730340000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12210203</v>
      </c>
      <c r="D6" s="18">
        <v>12210203</v>
      </c>
      <c r="E6" s="19">
        <v>2843500</v>
      </c>
      <c r="F6" s="20">
        <v>2843500</v>
      </c>
      <c r="G6" s="20">
        <v>116010</v>
      </c>
      <c r="H6" s="20">
        <v>116010</v>
      </c>
      <c r="I6" s="20"/>
      <c r="J6" s="20"/>
      <c r="K6" s="20">
        <v>116010</v>
      </c>
      <c r="L6" s="20">
        <v>116010</v>
      </c>
      <c r="M6" s="20">
        <v>116010</v>
      </c>
      <c r="N6" s="20">
        <v>116010</v>
      </c>
      <c r="O6" s="20">
        <v>116010</v>
      </c>
      <c r="P6" s="20">
        <v>116010</v>
      </c>
      <c r="Q6" s="20">
        <v>117410</v>
      </c>
      <c r="R6" s="20">
        <v>117410</v>
      </c>
      <c r="S6" s="20">
        <v>117410</v>
      </c>
      <c r="T6" s="20">
        <v>117410</v>
      </c>
      <c r="U6" s="20">
        <v>117410</v>
      </c>
      <c r="V6" s="20">
        <v>117410</v>
      </c>
      <c r="W6" s="20">
        <v>117410</v>
      </c>
      <c r="X6" s="20">
        <v>2843500</v>
      </c>
      <c r="Y6" s="20">
        <v>-2726090</v>
      </c>
      <c r="Z6" s="21">
        <v>-95.87</v>
      </c>
      <c r="AA6" s="22">
        <v>2843500</v>
      </c>
    </row>
    <row r="7" spans="1:27" ht="13.5">
      <c r="A7" s="23" t="s">
        <v>34</v>
      </c>
      <c r="B7" s="17"/>
      <c r="C7" s="18"/>
      <c r="D7" s="18"/>
      <c r="E7" s="19">
        <v>11787700</v>
      </c>
      <c r="F7" s="20">
        <v>11787700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11787700</v>
      </c>
      <c r="Y7" s="20">
        <v>-11787700</v>
      </c>
      <c r="Z7" s="21">
        <v>-100</v>
      </c>
      <c r="AA7" s="22">
        <v>11787700</v>
      </c>
    </row>
    <row r="8" spans="1:27" ht="13.5">
      <c r="A8" s="23" t="s">
        <v>35</v>
      </c>
      <c r="B8" s="17"/>
      <c r="C8" s="18">
        <v>30488661</v>
      </c>
      <c r="D8" s="18">
        <v>30488661</v>
      </c>
      <c r="E8" s="19">
        <v>9170552</v>
      </c>
      <c r="F8" s="20">
        <v>9170552</v>
      </c>
      <c r="G8" s="20">
        <v>84100515</v>
      </c>
      <c r="H8" s="20">
        <v>48491551</v>
      </c>
      <c r="I8" s="20"/>
      <c r="J8" s="20"/>
      <c r="K8" s="20">
        <v>48808712</v>
      </c>
      <c r="L8" s="20">
        <v>48407770</v>
      </c>
      <c r="M8" s="20">
        <v>49440694</v>
      </c>
      <c r="N8" s="20">
        <v>49440694</v>
      </c>
      <c r="O8" s="20">
        <v>51161858</v>
      </c>
      <c r="P8" s="20">
        <v>53002083</v>
      </c>
      <c r="Q8" s="20">
        <v>53017821</v>
      </c>
      <c r="R8" s="20">
        <v>53017821</v>
      </c>
      <c r="S8" s="20">
        <v>55875318</v>
      </c>
      <c r="T8" s="20">
        <v>55678268</v>
      </c>
      <c r="U8" s="20">
        <v>57724735</v>
      </c>
      <c r="V8" s="20">
        <v>57724735</v>
      </c>
      <c r="W8" s="20">
        <v>57724735</v>
      </c>
      <c r="X8" s="20">
        <v>9170552</v>
      </c>
      <c r="Y8" s="20">
        <v>48554183</v>
      </c>
      <c r="Z8" s="21">
        <v>529.46</v>
      </c>
      <c r="AA8" s="22">
        <v>9170552</v>
      </c>
    </row>
    <row r="9" spans="1:27" ht="13.5">
      <c r="A9" s="23" t="s">
        <v>36</v>
      </c>
      <c r="B9" s="17"/>
      <c r="C9" s="18">
        <v>13627497</v>
      </c>
      <c r="D9" s="18">
        <v>13627497</v>
      </c>
      <c r="E9" s="19">
        <v>9242554</v>
      </c>
      <c r="F9" s="20">
        <v>9242554</v>
      </c>
      <c r="G9" s="20">
        <v>-3035050</v>
      </c>
      <c r="H9" s="20">
        <v>19299144</v>
      </c>
      <c r="I9" s="20"/>
      <c r="J9" s="20"/>
      <c r="K9" s="20">
        <v>18759583</v>
      </c>
      <c r="L9" s="20">
        <v>1847937</v>
      </c>
      <c r="M9" s="20">
        <v>1843503</v>
      </c>
      <c r="N9" s="20">
        <v>1843503</v>
      </c>
      <c r="O9" s="20">
        <v>1701186</v>
      </c>
      <c r="P9" s="20">
        <v>1769873</v>
      </c>
      <c r="Q9" s="20">
        <v>1616874</v>
      </c>
      <c r="R9" s="20">
        <v>1616874</v>
      </c>
      <c r="S9" s="20">
        <v>1623315</v>
      </c>
      <c r="T9" s="20">
        <v>1268936</v>
      </c>
      <c r="U9" s="20">
        <v>742896</v>
      </c>
      <c r="V9" s="20">
        <v>742896</v>
      </c>
      <c r="W9" s="20">
        <v>742896</v>
      </c>
      <c r="X9" s="20">
        <v>9242554</v>
      </c>
      <c r="Y9" s="20">
        <v>-8499658</v>
      </c>
      <c r="Z9" s="21">
        <v>-91.96</v>
      </c>
      <c r="AA9" s="22">
        <v>9242554</v>
      </c>
    </row>
    <row r="10" spans="1:27" ht="13.5">
      <c r="A10" s="23" t="s">
        <v>37</v>
      </c>
      <c r="B10" s="17"/>
      <c r="C10" s="18">
        <v>31791</v>
      </c>
      <c r="D10" s="18">
        <v>31791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63059361</v>
      </c>
      <c r="D11" s="18">
        <v>63059361</v>
      </c>
      <c r="E11" s="19">
        <v>45898651</v>
      </c>
      <c r="F11" s="20">
        <v>45898651</v>
      </c>
      <c r="G11" s="20">
        <v>52691760</v>
      </c>
      <c r="H11" s="20">
        <v>64936192</v>
      </c>
      <c r="I11" s="20"/>
      <c r="J11" s="20"/>
      <c r="K11" s="20">
        <v>64953497</v>
      </c>
      <c r="L11" s="20">
        <v>63152821</v>
      </c>
      <c r="M11" s="20">
        <v>63152821</v>
      </c>
      <c r="N11" s="20">
        <v>63152821</v>
      </c>
      <c r="O11" s="20">
        <v>63127901</v>
      </c>
      <c r="P11" s="20">
        <v>63107214</v>
      </c>
      <c r="Q11" s="20">
        <v>63103928</v>
      </c>
      <c r="R11" s="20">
        <v>63103928</v>
      </c>
      <c r="S11" s="20">
        <v>63087801</v>
      </c>
      <c r="T11" s="20">
        <v>63087801</v>
      </c>
      <c r="U11" s="20">
        <v>63032301</v>
      </c>
      <c r="V11" s="20">
        <v>63032301</v>
      </c>
      <c r="W11" s="20">
        <v>63032301</v>
      </c>
      <c r="X11" s="20">
        <v>45898651</v>
      </c>
      <c r="Y11" s="20">
        <v>17133650</v>
      </c>
      <c r="Z11" s="21">
        <v>37.33</v>
      </c>
      <c r="AA11" s="22">
        <v>45898651</v>
      </c>
    </row>
    <row r="12" spans="1:27" ht="13.5">
      <c r="A12" s="27" t="s">
        <v>39</v>
      </c>
      <c r="B12" s="28"/>
      <c r="C12" s="29">
        <f aca="true" t="shared" si="0" ref="C12:Y12">SUM(C6:C11)</f>
        <v>119417513</v>
      </c>
      <c r="D12" s="29">
        <f>SUM(D6:D11)</f>
        <v>119417513</v>
      </c>
      <c r="E12" s="30">
        <f t="shared" si="0"/>
        <v>78942957</v>
      </c>
      <c r="F12" s="31">
        <f t="shared" si="0"/>
        <v>78942957</v>
      </c>
      <c r="G12" s="31">
        <f t="shared" si="0"/>
        <v>133873235</v>
      </c>
      <c r="H12" s="31">
        <f t="shared" si="0"/>
        <v>132842897</v>
      </c>
      <c r="I12" s="31">
        <f t="shared" si="0"/>
        <v>0</v>
      </c>
      <c r="J12" s="31">
        <f t="shared" si="0"/>
        <v>0</v>
      </c>
      <c r="K12" s="31">
        <f t="shared" si="0"/>
        <v>132637802</v>
      </c>
      <c r="L12" s="31">
        <f t="shared" si="0"/>
        <v>113524538</v>
      </c>
      <c r="M12" s="31">
        <f t="shared" si="0"/>
        <v>114553028</v>
      </c>
      <c r="N12" s="31">
        <f t="shared" si="0"/>
        <v>114553028</v>
      </c>
      <c r="O12" s="31">
        <f t="shared" si="0"/>
        <v>116106955</v>
      </c>
      <c r="P12" s="31">
        <f t="shared" si="0"/>
        <v>117995180</v>
      </c>
      <c r="Q12" s="31">
        <f t="shared" si="0"/>
        <v>117856033</v>
      </c>
      <c r="R12" s="31">
        <f t="shared" si="0"/>
        <v>117856033</v>
      </c>
      <c r="S12" s="31">
        <f t="shared" si="0"/>
        <v>120703844</v>
      </c>
      <c r="T12" s="31">
        <f t="shared" si="0"/>
        <v>120152415</v>
      </c>
      <c r="U12" s="31">
        <f t="shared" si="0"/>
        <v>121617342</v>
      </c>
      <c r="V12" s="31">
        <f t="shared" si="0"/>
        <v>121617342</v>
      </c>
      <c r="W12" s="31">
        <f t="shared" si="0"/>
        <v>121617342</v>
      </c>
      <c r="X12" s="31">
        <f t="shared" si="0"/>
        <v>78942957</v>
      </c>
      <c r="Y12" s="31">
        <f t="shared" si="0"/>
        <v>42674385</v>
      </c>
      <c r="Z12" s="32">
        <f>+IF(X12&lt;&gt;0,+(Y12/X12)*100,0)</f>
        <v>54.05724161054671</v>
      </c>
      <c r="AA12" s="33">
        <f>SUM(AA6:AA11)</f>
        <v>78942957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1164</v>
      </c>
      <c r="D15" s="18">
        <v>1164</v>
      </c>
      <c r="E15" s="19"/>
      <c r="F15" s="20">
        <v>4272000</v>
      </c>
      <c r="G15" s="20">
        <v>163523136</v>
      </c>
      <c r="H15" s="20">
        <v>5004000</v>
      </c>
      <c r="I15" s="20"/>
      <c r="J15" s="20"/>
      <c r="K15" s="20">
        <v>5004000</v>
      </c>
      <c r="L15" s="20">
        <v>5004000</v>
      </c>
      <c r="M15" s="20">
        <v>5004000</v>
      </c>
      <c r="N15" s="20">
        <v>5004000</v>
      </c>
      <c r="O15" s="20">
        <v>5004000</v>
      </c>
      <c r="P15" s="20">
        <v>5004000</v>
      </c>
      <c r="Q15" s="20">
        <v>5004000</v>
      </c>
      <c r="R15" s="20">
        <v>5004000</v>
      </c>
      <c r="S15" s="20">
        <v>5004000</v>
      </c>
      <c r="T15" s="20">
        <v>5004000</v>
      </c>
      <c r="U15" s="20">
        <v>5004000</v>
      </c>
      <c r="V15" s="20">
        <v>5004000</v>
      </c>
      <c r="W15" s="20">
        <v>5004000</v>
      </c>
      <c r="X15" s="20">
        <v>4272000</v>
      </c>
      <c r="Y15" s="20">
        <v>732000</v>
      </c>
      <c r="Z15" s="21">
        <v>17.13</v>
      </c>
      <c r="AA15" s="22">
        <v>4272000</v>
      </c>
    </row>
    <row r="16" spans="1:27" ht="13.5">
      <c r="A16" s="23" t="s">
        <v>42</v>
      </c>
      <c r="B16" s="17"/>
      <c r="C16" s="18">
        <v>21088</v>
      </c>
      <c r="D16" s="18">
        <v>21088</v>
      </c>
      <c r="E16" s="19"/>
      <c r="F16" s="20"/>
      <c r="G16" s="24">
        <v>5570794</v>
      </c>
      <c r="H16" s="24">
        <v>10574795</v>
      </c>
      <c r="I16" s="24"/>
      <c r="J16" s="20"/>
      <c r="K16" s="24">
        <v>10574795</v>
      </c>
      <c r="L16" s="24">
        <v>10574795</v>
      </c>
      <c r="M16" s="20">
        <v>10574795</v>
      </c>
      <c r="N16" s="24">
        <v>10574795</v>
      </c>
      <c r="O16" s="24">
        <v>10574795</v>
      </c>
      <c r="P16" s="24">
        <v>10574795</v>
      </c>
      <c r="Q16" s="20">
        <v>10574795</v>
      </c>
      <c r="R16" s="24">
        <v>10574795</v>
      </c>
      <c r="S16" s="24">
        <v>10574795</v>
      </c>
      <c r="T16" s="20">
        <v>10507963</v>
      </c>
      <c r="U16" s="24">
        <v>10507963</v>
      </c>
      <c r="V16" s="24">
        <v>10507963</v>
      </c>
      <c r="W16" s="24">
        <v>10507963</v>
      </c>
      <c r="X16" s="20"/>
      <c r="Y16" s="24">
        <v>10507963</v>
      </c>
      <c r="Z16" s="25"/>
      <c r="AA16" s="26"/>
    </row>
    <row r="17" spans="1:27" ht="13.5">
      <c r="A17" s="23" t="s">
        <v>43</v>
      </c>
      <c r="B17" s="17"/>
      <c r="C17" s="18">
        <v>5004000</v>
      </c>
      <c r="D17" s="18">
        <v>5004000</v>
      </c>
      <c r="E17" s="19">
        <v>4272000</v>
      </c>
      <c r="F17" s="20"/>
      <c r="G17" s="20">
        <v>5004000</v>
      </c>
      <c r="H17" s="20">
        <v>138246792</v>
      </c>
      <c r="I17" s="20"/>
      <c r="J17" s="20"/>
      <c r="K17" s="20">
        <v>138246792</v>
      </c>
      <c r="L17" s="20">
        <v>140012686</v>
      </c>
      <c r="M17" s="20">
        <v>140012686</v>
      </c>
      <c r="N17" s="20">
        <v>140012686</v>
      </c>
      <c r="O17" s="20">
        <v>140012686</v>
      </c>
      <c r="P17" s="20">
        <v>140012686</v>
      </c>
      <c r="Q17" s="20">
        <v>140012686</v>
      </c>
      <c r="R17" s="20">
        <v>140012686</v>
      </c>
      <c r="S17" s="20">
        <v>140012686</v>
      </c>
      <c r="T17" s="20">
        <v>10507963</v>
      </c>
      <c r="U17" s="20">
        <v>10507963</v>
      </c>
      <c r="V17" s="20">
        <v>10507963</v>
      </c>
      <c r="W17" s="20">
        <v>10507963</v>
      </c>
      <c r="X17" s="20"/>
      <c r="Y17" s="20">
        <v>10507963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923698842</v>
      </c>
      <c r="D19" s="18">
        <v>923698842</v>
      </c>
      <c r="E19" s="19">
        <v>942332422</v>
      </c>
      <c r="F19" s="20">
        <v>942332422</v>
      </c>
      <c r="G19" s="20">
        <v>832484707</v>
      </c>
      <c r="H19" s="20">
        <v>773912050</v>
      </c>
      <c r="I19" s="20"/>
      <c r="J19" s="20"/>
      <c r="K19" s="20">
        <v>773912050</v>
      </c>
      <c r="L19" s="20">
        <v>783776970</v>
      </c>
      <c r="M19" s="20">
        <v>783687469</v>
      </c>
      <c r="N19" s="20">
        <v>783687469</v>
      </c>
      <c r="O19" s="20">
        <v>783687469</v>
      </c>
      <c r="P19" s="20">
        <v>783687469</v>
      </c>
      <c r="Q19" s="20">
        <v>783687469</v>
      </c>
      <c r="R19" s="20">
        <v>783687469</v>
      </c>
      <c r="S19" s="20">
        <v>783687469</v>
      </c>
      <c r="T19" s="20">
        <v>913192192</v>
      </c>
      <c r="U19" s="20">
        <v>913192192</v>
      </c>
      <c r="V19" s="20">
        <v>913192192</v>
      </c>
      <c r="W19" s="20">
        <v>913192192</v>
      </c>
      <c r="X19" s="20">
        <v>942332422</v>
      </c>
      <c r="Y19" s="20">
        <v>-29140230</v>
      </c>
      <c r="Z19" s="21">
        <v>-3.09</v>
      </c>
      <c r="AA19" s="22">
        <v>942332422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383792</v>
      </c>
      <c r="D22" s="18">
        <v>383792</v>
      </c>
      <c r="E22" s="19">
        <v>1282600</v>
      </c>
      <c r="F22" s="20">
        <v>1282600</v>
      </c>
      <c r="G22" s="20">
        <v>575472</v>
      </c>
      <c r="H22" s="20">
        <v>383791</v>
      </c>
      <c r="I22" s="20"/>
      <c r="J22" s="20"/>
      <c r="K22" s="20">
        <v>383791</v>
      </c>
      <c r="L22" s="20">
        <v>383791</v>
      </c>
      <c r="M22" s="20">
        <v>383791</v>
      </c>
      <c r="N22" s="20">
        <v>383791</v>
      </c>
      <c r="O22" s="20">
        <v>383791</v>
      </c>
      <c r="P22" s="20">
        <v>383791</v>
      </c>
      <c r="Q22" s="20">
        <v>383791</v>
      </c>
      <c r="R22" s="20">
        <v>383791</v>
      </c>
      <c r="S22" s="20">
        <v>383791</v>
      </c>
      <c r="T22" s="20">
        <v>383791</v>
      </c>
      <c r="U22" s="20">
        <v>383791</v>
      </c>
      <c r="V22" s="20">
        <v>383791</v>
      </c>
      <c r="W22" s="20">
        <v>383791</v>
      </c>
      <c r="X22" s="20">
        <v>1282600</v>
      </c>
      <c r="Y22" s="20">
        <v>-898809</v>
      </c>
      <c r="Z22" s="21">
        <v>-70.08</v>
      </c>
      <c r="AA22" s="22">
        <v>1282600</v>
      </c>
    </row>
    <row r="23" spans="1:27" ht="13.5">
      <c r="A23" s="23" t="s">
        <v>49</v>
      </c>
      <c r="B23" s="17"/>
      <c r="C23" s="18">
        <v>63231</v>
      </c>
      <c r="D23" s="18">
        <v>63231</v>
      </c>
      <c r="E23" s="19">
        <v>168136</v>
      </c>
      <c r="F23" s="20">
        <v>168136</v>
      </c>
      <c r="G23" s="24">
        <v>21088</v>
      </c>
      <c r="H23" s="24">
        <v>21088</v>
      </c>
      <c r="I23" s="24"/>
      <c r="J23" s="20"/>
      <c r="K23" s="24">
        <v>21088</v>
      </c>
      <c r="L23" s="24">
        <v>21088</v>
      </c>
      <c r="M23" s="20">
        <v>21088</v>
      </c>
      <c r="N23" s="24">
        <v>21088</v>
      </c>
      <c r="O23" s="24">
        <v>21088</v>
      </c>
      <c r="P23" s="24">
        <v>21088</v>
      </c>
      <c r="Q23" s="20">
        <v>21088</v>
      </c>
      <c r="R23" s="24">
        <v>21088</v>
      </c>
      <c r="S23" s="24">
        <v>21088</v>
      </c>
      <c r="T23" s="20">
        <v>21088</v>
      </c>
      <c r="U23" s="24">
        <v>21088</v>
      </c>
      <c r="V23" s="24">
        <v>21088</v>
      </c>
      <c r="W23" s="24">
        <v>21088</v>
      </c>
      <c r="X23" s="20">
        <v>168136</v>
      </c>
      <c r="Y23" s="24">
        <v>-147048</v>
      </c>
      <c r="Z23" s="25">
        <v>-87.46</v>
      </c>
      <c r="AA23" s="26">
        <v>168136</v>
      </c>
    </row>
    <row r="24" spans="1:27" ht="13.5">
      <c r="A24" s="27" t="s">
        <v>50</v>
      </c>
      <c r="B24" s="35"/>
      <c r="C24" s="29">
        <f aca="true" t="shared" si="1" ref="C24:Y24">SUM(C15:C23)</f>
        <v>929172117</v>
      </c>
      <c r="D24" s="29">
        <f>SUM(D15:D23)</f>
        <v>929172117</v>
      </c>
      <c r="E24" s="36">
        <f t="shared" si="1"/>
        <v>948055158</v>
      </c>
      <c r="F24" s="37">
        <f t="shared" si="1"/>
        <v>948055158</v>
      </c>
      <c r="G24" s="37">
        <f t="shared" si="1"/>
        <v>1007179197</v>
      </c>
      <c r="H24" s="37">
        <f t="shared" si="1"/>
        <v>928142516</v>
      </c>
      <c r="I24" s="37">
        <f t="shared" si="1"/>
        <v>0</v>
      </c>
      <c r="J24" s="37">
        <f t="shared" si="1"/>
        <v>0</v>
      </c>
      <c r="K24" s="37">
        <f t="shared" si="1"/>
        <v>928142516</v>
      </c>
      <c r="L24" s="37">
        <f t="shared" si="1"/>
        <v>939773330</v>
      </c>
      <c r="M24" s="37">
        <f t="shared" si="1"/>
        <v>939683829</v>
      </c>
      <c r="N24" s="37">
        <f t="shared" si="1"/>
        <v>939683829</v>
      </c>
      <c r="O24" s="37">
        <f t="shared" si="1"/>
        <v>939683829</v>
      </c>
      <c r="P24" s="37">
        <f t="shared" si="1"/>
        <v>939683829</v>
      </c>
      <c r="Q24" s="37">
        <f t="shared" si="1"/>
        <v>939683829</v>
      </c>
      <c r="R24" s="37">
        <f t="shared" si="1"/>
        <v>939683829</v>
      </c>
      <c r="S24" s="37">
        <f t="shared" si="1"/>
        <v>939683829</v>
      </c>
      <c r="T24" s="37">
        <f t="shared" si="1"/>
        <v>939616997</v>
      </c>
      <c r="U24" s="37">
        <f t="shared" si="1"/>
        <v>939616997</v>
      </c>
      <c r="V24" s="37">
        <f t="shared" si="1"/>
        <v>939616997</v>
      </c>
      <c r="W24" s="37">
        <f t="shared" si="1"/>
        <v>939616997</v>
      </c>
      <c r="X24" s="37">
        <f t="shared" si="1"/>
        <v>948055158</v>
      </c>
      <c r="Y24" s="37">
        <f t="shared" si="1"/>
        <v>-8438161</v>
      </c>
      <c r="Z24" s="38">
        <f>+IF(X24&lt;&gt;0,+(Y24/X24)*100,0)</f>
        <v>-0.8900495850685515</v>
      </c>
      <c r="AA24" s="39">
        <f>SUM(AA15:AA23)</f>
        <v>948055158</v>
      </c>
    </row>
    <row r="25" spans="1:27" ht="13.5">
      <c r="A25" s="27" t="s">
        <v>51</v>
      </c>
      <c r="B25" s="28"/>
      <c r="C25" s="29">
        <f aca="true" t="shared" si="2" ref="C25:Y25">+C12+C24</f>
        <v>1048589630</v>
      </c>
      <c r="D25" s="29">
        <f>+D12+D24</f>
        <v>1048589630</v>
      </c>
      <c r="E25" s="30">
        <f t="shared" si="2"/>
        <v>1026998115</v>
      </c>
      <c r="F25" s="31">
        <f t="shared" si="2"/>
        <v>1026998115</v>
      </c>
      <c r="G25" s="31">
        <f t="shared" si="2"/>
        <v>1141052432</v>
      </c>
      <c r="H25" s="31">
        <f t="shared" si="2"/>
        <v>1060985413</v>
      </c>
      <c r="I25" s="31">
        <f t="shared" si="2"/>
        <v>0</v>
      </c>
      <c r="J25" s="31">
        <f t="shared" si="2"/>
        <v>0</v>
      </c>
      <c r="K25" s="31">
        <f t="shared" si="2"/>
        <v>1060780318</v>
      </c>
      <c r="L25" s="31">
        <f t="shared" si="2"/>
        <v>1053297868</v>
      </c>
      <c r="M25" s="31">
        <f t="shared" si="2"/>
        <v>1054236857</v>
      </c>
      <c r="N25" s="31">
        <f t="shared" si="2"/>
        <v>1054236857</v>
      </c>
      <c r="O25" s="31">
        <f t="shared" si="2"/>
        <v>1055790784</v>
      </c>
      <c r="P25" s="31">
        <f t="shared" si="2"/>
        <v>1057679009</v>
      </c>
      <c r="Q25" s="31">
        <f t="shared" si="2"/>
        <v>1057539862</v>
      </c>
      <c r="R25" s="31">
        <f t="shared" si="2"/>
        <v>1057539862</v>
      </c>
      <c r="S25" s="31">
        <f t="shared" si="2"/>
        <v>1060387673</v>
      </c>
      <c r="T25" s="31">
        <f t="shared" si="2"/>
        <v>1059769412</v>
      </c>
      <c r="U25" s="31">
        <f t="shared" si="2"/>
        <v>1061234339</v>
      </c>
      <c r="V25" s="31">
        <f t="shared" si="2"/>
        <v>1061234339</v>
      </c>
      <c r="W25" s="31">
        <f t="shared" si="2"/>
        <v>1061234339</v>
      </c>
      <c r="X25" s="31">
        <f t="shared" si="2"/>
        <v>1026998115</v>
      </c>
      <c r="Y25" s="31">
        <f t="shared" si="2"/>
        <v>34236224</v>
      </c>
      <c r="Z25" s="32">
        <f>+IF(X25&lt;&gt;0,+(Y25/X25)*100,0)</f>
        <v>3.333620919060791</v>
      </c>
      <c r="AA25" s="33">
        <f>+AA12+AA24</f>
        <v>1026998115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11924753</v>
      </c>
      <c r="D29" s="18">
        <v>11924753</v>
      </c>
      <c r="E29" s="19">
        <v>1025632</v>
      </c>
      <c r="F29" s="20">
        <v>1025632</v>
      </c>
      <c r="G29" s="20">
        <v>15306179</v>
      </c>
      <c r="H29" s="20">
        <v>2809241</v>
      </c>
      <c r="I29" s="20"/>
      <c r="J29" s="20"/>
      <c r="K29" s="20">
        <v>9528393</v>
      </c>
      <c r="L29" s="20">
        <v>-2106016</v>
      </c>
      <c r="M29" s="20">
        <v>620961</v>
      </c>
      <c r="N29" s="20">
        <v>620961</v>
      </c>
      <c r="O29" s="20">
        <v>3120953</v>
      </c>
      <c r="P29" s="20">
        <v>9269345</v>
      </c>
      <c r="Q29" s="20">
        <v>-1744193</v>
      </c>
      <c r="R29" s="20">
        <v>-1744193</v>
      </c>
      <c r="S29" s="20">
        <v>3211868</v>
      </c>
      <c r="T29" s="20">
        <v>-7296098</v>
      </c>
      <c r="U29" s="20">
        <v>14342511</v>
      </c>
      <c r="V29" s="20">
        <v>14342511</v>
      </c>
      <c r="W29" s="20">
        <v>14342511</v>
      </c>
      <c r="X29" s="20">
        <v>1025632</v>
      </c>
      <c r="Y29" s="20">
        <v>13316879</v>
      </c>
      <c r="Z29" s="21">
        <v>1298.41</v>
      </c>
      <c r="AA29" s="22">
        <v>1025632</v>
      </c>
    </row>
    <row r="30" spans="1:27" ht="13.5">
      <c r="A30" s="23" t="s">
        <v>55</v>
      </c>
      <c r="B30" s="17"/>
      <c r="C30" s="18">
        <v>2757975</v>
      </c>
      <c r="D30" s="18">
        <v>2757975</v>
      </c>
      <c r="E30" s="19">
        <v>1373760</v>
      </c>
      <c r="F30" s="20">
        <v>1373760</v>
      </c>
      <c r="G30" s="20">
        <v>3604392</v>
      </c>
      <c r="H30" s="20">
        <v>3855398</v>
      </c>
      <c r="I30" s="20"/>
      <c r="J30" s="20"/>
      <c r="K30" s="20">
        <v>3173025</v>
      </c>
      <c r="L30" s="20">
        <v>3006010</v>
      </c>
      <c r="M30" s="20">
        <v>3007509</v>
      </c>
      <c r="N30" s="20">
        <v>3007509</v>
      </c>
      <c r="O30" s="20">
        <v>2672879</v>
      </c>
      <c r="P30" s="20">
        <v>2502294</v>
      </c>
      <c r="Q30" s="20">
        <v>1974824</v>
      </c>
      <c r="R30" s="20">
        <v>1974824</v>
      </c>
      <c r="S30" s="20">
        <v>1800697</v>
      </c>
      <c r="T30" s="20">
        <v>1625671</v>
      </c>
      <c r="U30" s="20">
        <v>1448617</v>
      </c>
      <c r="V30" s="20">
        <v>1448617</v>
      </c>
      <c r="W30" s="20">
        <v>1448617</v>
      </c>
      <c r="X30" s="20">
        <v>1373760</v>
      </c>
      <c r="Y30" s="20">
        <v>74857</v>
      </c>
      <c r="Z30" s="21">
        <v>5.45</v>
      </c>
      <c r="AA30" s="22">
        <v>1373760</v>
      </c>
    </row>
    <row r="31" spans="1:27" ht="13.5">
      <c r="A31" s="23" t="s">
        <v>56</v>
      </c>
      <c r="B31" s="17"/>
      <c r="C31" s="18">
        <v>1949136</v>
      </c>
      <c r="D31" s="18">
        <v>1949136</v>
      </c>
      <c r="E31" s="19">
        <v>1932000</v>
      </c>
      <c r="F31" s="20">
        <v>1932000</v>
      </c>
      <c r="G31" s="20">
        <v>1955932</v>
      </c>
      <c r="H31" s="20">
        <v>1961975</v>
      </c>
      <c r="I31" s="20"/>
      <c r="J31" s="20"/>
      <c r="K31" s="20">
        <v>1974036</v>
      </c>
      <c r="L31" s="20">
        <v>1975479</v>
      </c>
      <c r="M31" s="20">
        <v>1988022</v>
      </c>
      <c r="N31" s="20">
        <v>1988022</v>
      </c>
      <c r="O31" s="20">
        <v>1985849</v>
      </c>
      <c r="P31" s="20">
        <v>2029106</v>
      </c>
      <c r="Q31" s="20">
        <v>2042632</v>
      </c>
      <c r="R31" s="20">
        <v>2042632</v>
      </c>
      <c r="S31" s="20">
        <v>2063680</v>
      </c>
      <c r="T31" s="20">
        <v>2076615</v>
      </c>
      <c r="U31" s="20">
        <v>2099707</v>
      </c>
      <c r="V31" s="20">
        <v>2099707</v>
      </c>
      <c r="W31" s="20">
        <v>2099707</v>
      </c>
      <c r="X31" s="20">
        <v>1932000</v>
      </c>
      <c r="Y31" s="20">
        <v>167707</v>
      </c>
      <c r="Z31" s="21">
        <v>8.68</v>
      </c>
      <c r="AA31" s="22">
        <v>1932000</v>
      </c>
    </row>
    <row r="32" spans="1:27" ht="13.5">
      <c r="A32" s="23" t="s">
        <v>57</v>
      </c>
      <c r="B32" s="17"/>
      <c r="C32" s="18">
        <v>21627089</v>
      </c>
      <c r="D32" s="18">
        <v>21627089</v>
      </c>
      <c r="E32" s="19">
        <v>11305985</v>
      </c>
      <c r="F32" s="20">
        <v>11305985</v>
      </c>
      <c r="G32" s="20">
        <v>13076664</v>
      </c>
      <c r="H32" s="20">
        <v>15745569</v>
      </c>
      <c r="I32" s="20"/>
      <c r="J32" s="20"/>
      <c r="K32" s="20">
        <v>16871010</v>
      </c>
      <c r="L32" s="20">
        <v>20768513</v>
      </c>
      <c r="M32" s="20">
        <v>23478456</v>
      </c>
      <c r="N32" s="20">
        <v>23478456</v>
      </c>
      <c r="O32" s="20">
        <v>24030533</v>
      </c>
      <c r="P32" s="20">
        <v>21813774</v>
      </c>
      <c r="Q32" s="20">
        <v>28880321</v>
      </c>
      <c r="R32" s="20">
        <v>28880321</v>
      </c>
      <c r="S32" s="20">
        <v>30606224</v>
      </c>
      <c r="T32" s="20">
        <v>31162435</v>
      </c>
      <c r="U32" s="20">
        <v>29293479</v>
      </c>
      <c r="V32" s="20">
        <v>29293479</v>
      </c>
      <c r="W32" s="20">
        <v>29293479</v>
      </c>
      <c r="X32" s="20">
        <v>11305985</v>
      </c>
      <c r="Y32" s="20">
        <v>17987494</v>
      </c>
      <c r="Z32" s="21">
        <v>159.1</v>
      </c>
      <c r="AA32" s="22">
        <v>11305985</v>
      </c>
    </row>
    <row r="33" spans="1:27" ht="13.5">
      <c r="A33" s="23" t="s">
        <v>58</v>
      </c>
      <c r="B33" s="17"/>
      <c r="C33" s="18">
        <v>1413504</v>
      </c>
      <c r="D33" s="18">
        <v>1413504</v>
      </c>
      <c r="E33" s="19">
        <v>2016520</v>
      </c>
      <c r="F33" s="20">
        <v>2016520</v>
      </c>
      <c r="G33" s="20">
        <v>46588740</v>
      </c>
      <c r="H33" s="20">
        <v>46841820</v>
      </c>
      <c r="I33" s="20"/>
      <c r="J33" s="20"/>
      <c r="K33" s="20">
        <v>46841820</v>
      </c>
      <c r="L33" s="20">
        <v>55864617</v>
      </c>
      <c r="M33" s="20">
        <v>55864617</v>
      </c>
      <c r="N33" s="20">
        <v>55864617</v>
      </c>
      <c r="O33" s="20">
        <v>55864617</v>
      </c>
      <c r="P33" s="20">
        <v>55864617</v>
      </c>
      <c r="Q33" s="20">
        <v>55864617</v>
      </c>
      <c r="R33" s="20">
        <v>55864617</v>
      </c>
      <c r="S33" s="20">
        <v>55864617</v>
      </c>
      <c r="T33" s="20">
        <v>55864617</v>
      </c>
      <c r="U33" s="20">
        <v>55864617</v>
      </c>
      <c r="V33" s="20">
        <v>55864617</v>
      </c>
      <c r="W33" s="20">
        <v>55864617</v>
      </c>
      <c r="X33" s="20">
        <v>2016520</v>
      </c>
      <c r="Y33" s="20">
        <v>53848097</v>
      </c>
      <c r="Z33" s="21">
        <v>2670.35</v>
      </c>
      <c r="AA33" s="22">
        <v>2016520</v>
      </c>
    </row>
    <row r="34" spans="1:27" ht="13.5">
      <c r="A34" s="27" t="s">
        <v>59</v>
      </c>
      <c r="B34" s="28"/>
      <c r="C34" s="29">
        <f aca="true" t="shared" si="3" ref="C34:Y34">SUM(C29:C33)</f>
        <v>39672457</v>
      </c>
      <c r="D34" s="29">
        <f>SUM(D29:D33)</f>
        <v>39672457</v>
      </c>
      <c r="E34" s="30">
        <f t="shared" si="3"/>
        <v>17653897</v>
      </c>
      <c r="F34" s="31">
        <f t="shared" si="3"/>
        <v>17653897</v>
      </c>
      <c r="G34" s="31">
        <f t="shared" si="3"/>
        <v>80531907</v>
      </c>
      <c r="H34" s="31">
        <f t="shared" si="3"/>
        <v>71214003</v>
      </c>
      <c r="I34" s="31">
        <f t="shared" si="3"/>
        <v>0</v>
      </c>
      <c r="J34" s="31">
        <f t="shared" si="3"/>
        <v>0</v>
      </c>
      <c r="K34" s="31">
        <f t="shared" si="3"/>
        <v>78388284</v>
      </c>
      <c r="L34" s="31">
        <f t="shared" si="3"/>
        <v>79508603</v>
      </c>
      <c r="M34" s="31">
        <f t="shared" si="3"/>
        <v>84959565</v>
      </c>
      <c r="N34" s="31">
        <f t="shared" si="3"/>
        <v>84959565</v>
      </c>
      <c r="O34" s="31">
        <f t="shared" si="3"/>
        <v>87674831</v>
      </c>
      <c r="P34" s="31">
        <f t="shared" si="3"/>
        <v>91479136</v>
      </c>
      <c r="Q34" s="31">
        <f t="shared" si="3"/>
        <v>87018201</v>
      </c>
      <c r="R34" s="31">
        <f t="shared" si="3"/>
        <v>87018201</v>
      </c>
      <c r="S34" s="31">
        <f t="shared" si="3"/>
        <v>93547086</v>
      </c>
      <c r="T34" s="31">
        <f t="shared" si="3"/>
        <v>83433240</v>
      </c>
      <c r="U34" s="31">
        <f t="shared" si="3"/>
        <v>103048931</v>
      </c>
      <c r="V34" s="31">
        <f t="shared" si="3"/>
        <v>103048931</v>
      </c>
      <c r="W34" s="31">
        <f t="shared" si="3"/>
        <v>103048931</v>
      </c>
      <c r="X34" s="31">
        <f t="shared" si="3"/>
        <v>17653897</v>
      </c>
      <c r="Y34" s="31">
        <f t="shared" si="3"/>
        <v>85395034</v>
      </c>
      <c r="Z34" s="32">
        <f>+IF(X34&lt;&gt;0,+(Y34/X34)*100,0)</f>
        <v>483.71775364952</v>
      </c>
      <c r="AA34" s="33">
        <f>SUM(AA29:AA33)</f>
        <v>17653897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3230928</v>
      </c>
      <c r="D37" s="18">
        <v>3230928</v>
      </c>
      <c r="E37" s="19">
        <v>11176036</v>
      </c>
      <c r="F37" s="20">
        <v>11176036</v>
      </c>
      <c r="G37" s="20">
        <v>3165945</v>
      </c>
      <c r="H37" s="20">
        <v>3165945</v>
      </c>
      <c r="I37" s="20"/>
      <c r="J37" s="20"/>
      <c r="K37" s="20">
        <v>3165945</v>
      </c>
      <c r="L37" s="20">
        <v>3165945</v>
      </c>
      <c r="M37" s="20">
        <v>3165945</v>
      </c>
      <c r="N37" s="20">
        <v>3165945</v>
      </c>
      <c r="O37" s="20">
        <v>3165945</v>
      </c>
      <c r="P37" s="20">
        <v>3165945</v>
      </c>
      <c r="Q37" s="20">
        <v>3165945</v>
      </c>
      <c r="R37" s="20">
        <v>3165945</v>
      </c>
      <c r="S37" s="20">
        <v>3165945</v>
      </c>
      <c r="T37" s="20">
        <v>3165945</v>
      </c>
      <c r="U37" s="20">
        <v>3165945</v>
      </c>
      <c r="V37" s="20">
        <v>3165945</v>
      </c>
      <c r="W37" s="20">
        <v>3165945</v>
      </c>
      <c r="X37" s="20">
        <v>11176036</v>
      </c>
      <c r="Y37" s="20">
        <v>-8010091</v>
      </c>
      <c r="Z37" s="21">
        <v>-71.67</v>
      </c>
      <c r="AA37" s="22">
        <v>11176036</v>
      </c>
    </row>
    <row r="38" spans="1:27" ht="13.5">
      <c r="A38" s="23" t="s">
        <v>58</v>
      </c>
      <c r="B38" s="17"/>
      <c r="C38" s="18">
        <v>49680078</v>
      </c>
      <c r="D38" s="18">
        <v>49680078</v>
      </c>
      <c r="E38" s="19">
        <v>34194353</v>
      </c>
      <c r="F38" s="20">
        <v>34194353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34194353</v>
      </c>
      <c r="Y38" s="20">
        <v>-34194353</v>
      </c>
      <c r="Z38" s="21">
        <v>-100</v>
      </c>
      <c r="AA38" s="22">
        <v>34194353</v>
      </c>
    </row>
    <row r="39" spans="1:27" ht="13.5">
      <c r="A39" s="27" t="s">
        <v>61</v>
      </c>
      <c r="B39" s="35"/>
      <c r="C39" s="29">
        <f aca="true" t="shared" si="4" ref="C39:Y39">SUM(C37:C38)</f>
        <v>52911006</v>
      </c>
      <c r="D39" s="29">
        <f>SUM(D37:D38)</f>
        <v>52911006</v>
      </c>
      <c r="E39" s="36">
        <f t="shared" si="4"/>
        <v>45370389</v>
      </c>
      <c r="F39" s="37">
        <f t="shared" si="4"/>
        <v>45370389</v>
      </c>
      <c r="G39" s="37">
        <f t="shared" si="4"/>
        <v>3165945</v>
      </c>
      <c r="H39" s="37">
        <f t="shared" si="4"/>
        <v>3165945</v>
      </c>
      <c r="I39" s="37">
        <f t="shared" si="4"/>
        <v>0</v>
      </c>
      <c r="J39" s="37">
        <f t="shared" si="4"/>
        <v>0</v>
      </c>
      <c r="K39" s="37">
        <f t="shared" si="4"/>
        <v>3165945</v>
      </c>
      <c r="L39" s="37">
        <f t="shared" si="4"/>
        <v>3165945</v>
      </c>
      <c r="M39" s="37">
        <f t="shared" si="4"/>
        <v>3165945</v>
      </c>
      <c r="N39" s="37">
        <f t="shared" si="4"/>
        <v>3165945</v>
      </c>
      <c r="O39" s="37">
        <f t="shared" si="4"/>
        <v>3165945</v>
      </c>
      <c r="P39" s="37">
        <f t="shared" si="4"/>
        <v>3165945</v>
      </c>
      <c r="Q39" s="37">
        <f t="shared" si="4"/>
        <v>3165945</v>
      </c>
      <c r="R39" s="37">
        <f t="shared" si="4"/>
        <v>3165945</v>
      </c>
      <c r="S39" s="37">
        <f t="shared" si="4"/>
        <v>3165945</v>
      </c>
      <c r="T39" s="37">
        <f t="shared" si="4"/>
        <v>3165945</v>
      </c>
      <c r="U39" s="37">
        <f t="shared" si="4"/>
        <v>3165945</v>
      </c>
      <c r="V39" s="37">
        <f t="shared" si="4"/>
        <v>3165945</v>
      </c>
      <c r="W39" s="37">
        <f t="shared" si="4"/>
        <v>3165945</v>
      </c>
      <c r="X39" s="37">
        <f t="shared" si="4"/>
        <v>45370389</v>
      </c>
      <c r="Y39" s="37">
        <f t="shared" si="4"/>
        <v>-42204444</v>
      </c>
      <c r="Z39" s="38">
        <f>+IF(X39&lt;&gt;0,+(Y39/X39)*100,0)</f>
        <v>-93.02200164076177</v>
      </c>
      <c r="AA39" s="39">
        <f>SUM(AA37:AA38)</f>
        <v>45370389</v>
      </c>
    </row>
    <row r="40" spans="1:27" ht="13.5">
      <c r="A40" s="27" t="s">
        <v>62</v>
      </c>
      <c r="B40" s="28"/>
      <c r="C40" s="29">
        <f aca="true" t="shared" si="5" ref="C40:Y40">+C34+C39</f>
        <v>92583463</v>
      </c>
      <c r="D40" s="29">
        <f>+D34+D39</f>
        <v>92583463</v>
      </c>
      <c r="E40" s="30">
        <f t="shared" si="5"/>
        <v>63024286</v>
      </c>
      <c r="F40" s="31">
        <f t="shared" si="5"/>
        <v>63024286</v>
      </c>
      <c r="G40" s="31">
        <f t="shared" si="5"/>
        <v>83697852</v>
      </c>
      <c r="H40" s="31">
        <f t="shared" si="5"/>
        <v>74379948</v>
      </c>
      <c r="I40" s="31">
        <f t="shared" si="5"/>
        <v>0</v>
      </c>
      <c r="J40" s="31">
        <f t="shared" si="5"/>
        <v>0</v>
      </c>
      <c r="K40" s="31">
        <f t="shared" si="5"/>
        <v>81554229</v>
      </c>
      <c r="L40" s="31">
        <f t="shared" si="5"/>
        <v>82674548</v>
      </c>
      <c r="M40" s="31">
        <f t="shared" si="5"/>
        <v>88125510</v>
      </c>
      <c r="N40" s="31">
        <f t="shared" si="5"/>
        <v>88125510</v>
      </c>
      <c r="O40" s="31">
        <f t="shared" si="5"/>
        <v>90840776</v>
      </c>
      <c r="P40" s="31">
        <f t="shared" si="5"/>
        <v>94645081</v>
      </c>
      <c r="Q40" s="31">
        <f t="shared" si="5"/>
        <v>90184146</v>
      </c>
      <c r="R40" s="31">
        <f t="shared" si="5"/>
        <v>90184146</v>
      </c>
      <c r="S40" s="31">
        <f t="shared" si="5"/>
        <v>96713031</v>
      </c>
      <c r="T40" s="31">
        <f t="shared" si="5"/>
        <v>86599185</v>
      </c>
      <c r="U40" s="31">
        <f t="shared" si="5"/>
        <v>106214876</v>
      </c>
      <c r="V40" s="31">
        <f t="shared" si="5"/>
        <v>106214876</v>
      </c>
      <c r="W40" s="31">
        <f t="shared" si="5"/>
        <v>106214876</v>
      </c>
      <c r="X40" s="31">
        <f t="shared" si="5"/>
        <v>63024286</v>
      </c>
      <c r="Y40" s="31">
        <f t="shared" si="5"/>
        <v>43190590</v>
      </c>
      <c r="Z40" s="32">
        <f>+IF(X40&lt;&gt;0,+(Y40/X40)*100,0)</f>
        <v>68.53007426375287</v>
      </c>
      <c r="AA40" s="33">
        <f>+AA34+AA39</f>
        <v>63024286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956006167</v>
      </c>
      <c r="D42" s="43">
        <f>+D25-D40</f>
        <v>956006167</v>
      </c>
      <c r="E42" s="44">
        <f t="shared" si="6"/>
        <v>963973829</v>
      </c>
      <c r="F42" s="45">
        <f t="shared" si="6"/>
        <v>963973829</v>
      </c>
      <c r="G42" s="45">
        <f t="shared" si="6"/>
        <v>1057354580</v>
      </c>
      <c r="H42" s="45">
        <f t="shared" si="6"/>
        <v>986605465</v>
      </c>
      <c r="I42" s="45">
        <f t="shared" si="6"/>
        <v>0</v>
      </c>
      <c r="J42" s="45">
        <f t="shared" si="6"/>
        <v>0</v>
      </c>
      <c r="K42" s="45">
        <f t="shared" si="6"/>
        <v>979226089</v>
      </c>
      <c r="L42" s="45">
        <f t="shared" si="6"/>
        <v>970623320</v>
      </c>
      <c r="M42" s="45">
        <f t="shared" si="6"/>
        <v>966111347</v>
      </c>
      <c r="N42" s="45">
        <f t="shared" si="6"/>
        <v>966111347</v>
      </c>
      <c r="O42" s="45">
        <f t="shared" si="6"/>
        <v>964950008</v>
      </c>
      <c r="P42" s="45">
        <f t="shared" si="6"/>
        <v>963033928</v>
      </c>
      <c r="Q42" s="45">
        <f t="shared" si="6"/>
        <v>967355716</v>
      </c>
      <c r="R42" s="45">
        <f t="shared" si="6"/>
        <v>967355716</v>
      </c>
      <c r="S42" s="45">
        <f t="shared" si="6"/>
        <v>963674642</v>
      </c>
      <c r="T42" s="45">
        <f t="shared" si="6"/>
        <v>973170227</v>
      </c>
      <c r="U42" s="45">
        <f t="shared" si="6"/>
        <v>955019463</v>
      </c>
      <c r="V42" s="45">
        <f t="shared" si="6"/>
        <v>955019463</v>
      </c>
      <c r="W42" s="45">
        <f t="shared" si="6"/>
        <v>955019463</v>
      </c>
      <c r="X42" s="45">
        <f t="shared" si="6"/>
        <v>963973829</v>
      </c>
      <c r="Y42" s="45">
        <f t="shared" si="6"/>
        <v>-8954366</v>
      </c>
      <c r="Z42" s="46">
        <f>+IF(X42&lt;&gt;0,+(Y42/X42)*100,0)</f>
        <v>-0.9289013592089957</v>
      </c>
      <c r="AA42" s="47">
        <f>+AA25-AA40</f>
        <v>963973829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956006166</v>
      </c>
      <c r="D45" s="18">
        <v>956006166</v>
      </c>
      <c r="E45" s="19">
        <v>692666830</v>
      </c>
      <c r="F45" s="20">
        <v>692666830</v>
      </c>
      <c r="G45" s="20">
        <v>1055101787</v>
      </c>
      <c r="H45" s="20">
        <v>984352672</v>
      </c>
      <c r="I45" s="20"/>
      <c r="J45" s="20"/>
      <c r="K45" s="20">
        <v>976973296</v>
      </c>
      <c r="L45" s="20">
        <v>968370527</v>
      </c>
      <c r="M45" s="20">
        <v>963858554</v>
      </c>
      <c r="N45" s="20">
        <v>963858554</v>
      </c>
      <c r="O45" s="20">
        <v>962697215</v>
      </c>
      <c r="P45" s="20">
        <v>960781135</v>
      </c>
      <c r="Q45" s="20">
        <v>965102922</v>
      </c>
      <c r="R45" s="20">
        <v>965102922</v>
      </c>
      <c r="S45" s="20">
        <v>961421849</v>
      </c>
      <c r="T45" s="20">
        <v>970917434</v>
      </c>
      <c r="U45" s="20">
        <v>952766671</v>
      </c>
      <c r="V45" s="20">
        <v>952766671</v>
      </c>
      <c r="W45" s="20">
        <v>952766671</v>
      </c>
      <c r="X45" s="20">
        <v>692666830</v>
      </c>
      <c r="Y45" s="20">
        <v>260099841</v>
      </c>
      <c r="Z45" s="48">
        <v>37.55</v>
      </c>
      <c r="AA45" s="22">
        <v>692666830</v>
      </c>
    </row>
    <row r="46" spans="1:27" ht="13.5">
      <c r="A46" s="23" t="s">
        <v>67</v>
      </c>
      <c r="B46" s="17"/>
      <c r="C46" s="18"/>
      <c r="D46" s="18"/>
      <c r="E46" s="19">
        <v>271307000</v>
      </c>
      <c r="F46" s="20">
        <v>271307000</v>
      </c>
      <c r="G46" s="20">
        <v>2252793</v>
      </c>
      <c r="H46" s="20">
        <v>2252793</v>
      </c>
      <c r="I46" s="20"/>
      <c r="J46" s="20"/>
      <c r="K46" s="20">
        <v>2252793</v>
      </c>
      <c r="L46" s="20">
        <v>2252793</v>
      </c>
      <c r="M46" s="20">
        <v>2252793</v>
      </c>
      <c r="N46" s="20">
        <v>2252793</v>
      </c>
      <c r="O46" s="20">
        <v>2252793</v>
      </c>
      <c r="P46" s="20">
        <v>2252793</v>
      </c>
      <c r="Q46" s="20">
        <v>2252793</v>
      </c>
      <c r="R46" s="20">
        <v>2252793</v>
      </c>
      <c r="S46" s="20">
        <v>2252793</v>
      </c>
      <c r="T46" s="20">
        <v>2252793</v>
      </c>
      <c r="U46" s="20">
        <v>2252793</v>
      </c>
      <c r="V46" s="20">
        <v>2252793</v>
      </c>
      <c r="W46" s="20">
        <v>2252793</v>
      </c>
      <c r="X46" s="20">
        <v>271307000</v>
      </c>
      <c r="Y46" s="20">
        <v>-269054207</v>
      </c>
      <c r="Z46" s="48">
        <v>-99.17</v>
      </c>
      <c r="AA46" s="22">
        <v>271307000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956006166</v>
      </c>
      <c r="D48" s="51">
        <f>SUM(D45:D47)</f>
        <v>956006166</v>
      </c>
      <c r="E48" s="52">
        <f t="shared" si="7"/>
        <v>963973830</v>
      </c>
      <c r="F48" s="53">
        <f t="shared" si="7"/>
        <v>963973830</v>
      </c>
      <c r="G48" s="53">
        <f t="shared" si="7"/>
        <v>1057354580</v>
      </c>
      <c r="H48" s="53">
        <f t="shared" si="7"/>
        <v>986605465</v>
      </c>
      <c r="I48" s="53">
        <f t="shared" si="7"/>
        <v>0</v>
      </c>
      <c r="J48" s="53">
        <f t="shared" si="7"/>
        <v>0</v>
      </c>
      <c r="K48" s="53">
        <f t="shared" si="7"/>
        <v>979226089</v>
      </c>
      <c r="L48" s="53">
        <f t="shared" si="7"/>
        <v>970623320</v>
      </c>
      <c r="M48" s="53">
        <f t="shared" si="7"/>
        <v>966111347</v>
      </c>
      <c r="N48" s="53">
        <f t="shared" si="7"/>
        <v>966111347</v>
      </c>
      <c r="O48" s="53">
        <f t="shared" si="7"/>
        <v>964950008</v>
      </c>
      <c r="P48" s="53">
        <f t="shared" si="7"/>
        <v>963033928</v>
      </c>
      <c r="Q48" s="53">
        <f t="shared" si="7"/>
        <v>967355715</v>
      </c>
      <c r="R48" s="53">
        <f t="shared" si="7"/>
        <v>967355715</v>
      </c>
      <c r="S48" s="53">
        <f t="shared" si="7"/>
        <v>963674642</v>
      </c>
      <c r="T48" s="53">
        <f t="shared" si="7"/>
        <v>973170227</v>
      </c>
      <c r="U48" s="53">
        <f t="shared" si="7"/>
        <v>955019464</v>
      </c>
      <c r="V48" s="53">
        <f t="shared" si="7"/>
        <v>955019464</v>
      </c>
      <c r="W48" s="53">
        <f t="shared" si="7"/>
        <v>955019464</v>
      </c>
      <c r="X48" s="53">
        <f t="shared" si="7"/>
        <v>963973830</v>
      </c>
      <c r="Y48" s="53">
        <f t="shared" si="7"/>
        <v>-8954366</v>
      </c>
      <c r="Z48" s="54">
        <f>+IF(X48&lt;&gt;0,+(Y48/X48)*100,0)</f>
        <v>-0.9289013582453789</v>
      </c>
      <c r="AA48" s="55">
        <f>SUM(AA45:AA47)</f>
        <v>963973830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9934339</v>
      </c>
      <c r="D6" s="18">
        <v>9934339</v>
      </c>
      <c r="E6" s="19">
        <v>1080766</v>
      </c>
      <c r="F6" s="20">
        <v>6326000</v>
      </c>
      <c r="G6" s="20">
        <v>2904007</v>
      </c>
      <c r="H6" s="20">
        <v>3933351</v>
      </c>
      <c r="I6" s="20">
        <v>559788</v>
      </c>
      <c r="J6" s="20">
        <v>559788</v>
      </c>
      <c r="K6" s="20">
        <v>643866</v>
      </c>
      <c r="L6" s="20">
        <v>40376920</v>
      </c>
      <c r="M6" s="20">
        <v>840150</v>
      </c>
      <c r="N6" s="20">
        <v>840150</v>
      </c>
      <c r="O6" s="20">
        <v>2745887</v>
      </c>
      <c r="P6" s="20">
        <v>2719642</v>
      </c>
      <c r="Q6" s="20">
        <v>79231432</v>
      </c>
      <c r="R6" s="20">
        <v>79231432</v>
      </c>
      <c r="S6" s="20">
        <v>818179</v>
      </c>
      <c r="T6" s="20">
        <v>1983327</v>
      </c>
      <c r="U6" s="20">
        <v>2982573</v>
      </c>
      <c r="V6" s="20">
        <v>2982573</v>
      </c>
      <c r="W6" s="20">
        <v>2982573</v>
      </c>
      <c r="X6" s="20">
        <v>6326000</v>
      </c>
      <c r="Y6" s="20">
        <v>-3343427</v>
      </c>
      <c r="Z6" s="21">
        <v>-52.85</v>
      </c>
      <c r="AA6" s="22">
        <v>6326000</v>
      </c>
    </row>
    <row r="7" spans="1:27" ht="13.5">
      <c r="A7" s="23" t="s">
        <v>34</v>
      </c>
      <c r="B7" s="17"/>
      <c r="C7" s="18">
        <v>82400000</v>
      </c>
      <c r="D7" s="18">
        <v>82400000</v>
      </c>
      <c r="E7" s="19">
        <v>81878906</v>
      </c>
      <c r="F7" s="20">
        <v>81000000</v>
      </c>
      <c r="G7" s="20">
        <v>116000000</v>
      </c>
      <c r="H7" s="20">
        <v>110000000</v>
      </c>
      <c r="I7" s="20">
        <v>107000000</v>
      </c>
      <c r="J7" s="20">
        <v>107000000</v>
      </c>
      <c r="K7" s="20">
        <v>102000000</v>
      </c>
      <c r="L7" s="20">
        <v>82000000</v>
      </c>
      <c r="M7" s="20">
        <v>113000000</v>
      </c>
      <c r="N7" s="20">
        <v>113000000</v>
      </c>
      <c r="O7" s="20">
        <v>104000000</v>
      </c>
      <c r="P7" s="20">
        <v>96000000</v>
      </c>
      <c r="Q7" s="20">
        <v>37000000</v>
      </c>
      <c r="R7" s="20">
        <v>37000000</v>
      </c>
      <c r="S7" s="20">
        <v>108000000</v>
      </c>
      <c r="T7" s="20">
        <v>98000000</v>
      </c>
      <c r="U7" s="20">
        <v>85350000</v>
      </c>
      <c r="V7" s="20">
        <v>85350000</v>
      </c>
      <c r="W7" s="20">
        <v>85350000</v>
      </c>
      <c r="X7" s="20">
        <v>81000000</v>
      </c>
      <c r="Y7" s="20">
        <v>4350000</v>
      </c>
      <c r="Z7" s="21">
        <v>5.37</v>
      </c>
      <c r="AA7" s="22">
        <v>81000000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2667646</v>
      </c>
      <c r="D9" s="18">
        <v>2667646</v>
      </c>
      <c r="E9" s="19">
        <v>2000000</v>
      </c>
      <c r="F9" s="20">
        <v>2000000</v>
      </c>
      <c r="G9" s="20">
        <v>2550704</v>
      </c>
      <c r="H9" s="20">
        <v>2465126</v>
      </c>
      <c r="I9" s="20">
        <v>2815841</v>
      </c>
      <c r="J9" s="20">
        <v>2815841</v>
      </c>
      <c r="K9" s="20">
        <v>3157094</v>
      </c>
      <c r="L9" s="20">
        <v>3344919</v>
      </c>
      <c r="M9" s="20">
        <v>3921157</v>
      </c>
      <c r="N9" s="20">
        <v>3921157</v>
      </c>
      <c r="O9" s="20">
        <v>4654724</v>
      </c>
      <c r="P9" s="20">
        <v>5138047</v>
      </c>
      <c r="Q9" s="20">
        <v>5616315</v>
      </c>
      <c r="R9" s="20">
        <v>5616315</v>
      </c>
      <c r="S9" s="20">
        <v>5753523</v>
      </c>
      <c r="T9" s="20">
        <v>6090623</v>
      </c>
      <c r="U9" s="20">
        <v>7034183</v>
      </c>
      <c r="V9" s="20">
        <v>7034183</v>
      </c>
      <c r="W9" s="20">
        <v>7034183</v>
      </c>
      <c r="X9" s="20">
        <v>2000000</v>
      </c>
      <c r="Y9" s="20">
        <v>5034183</v>
      </c>
      <c r="Z9" s="21">
        <v>251.71</v>
      </c>
      <c r="AA9" s="22">
        <v>2000000</v>
      </c>
    </row>
    <row r="10" spans="1:27" ht="13.5">
      <c r="A10" s="23" t="s">
        <v>37</v>
      </c>
      <c r="B10" s="17"/>
      <c r="C10" s="18">
        <v>898044</v>
      </c>
      <c r="D10" s="18">
        <v>898044</v>
      </c>
      <c r="E10" s="19"/>
      <c r="F10" s="20">
        <v>898044</v>
      </c>
      <c r="G10" s="24">
        <v>898044</v>
      </c>
      <c r="H10" s="24">
        <v>898044</v>
      </c>
      <c r="I10" s="24">
        <v>898044</v>
      </c>
      <c r="J10" s="20">
        <v>898044</v>
      </c>
      <c r="K10" s="24">
        <v>898044</v>
      </c>
      <c r="L10" s="24">
        <v>898044</v>
      </c>
      <c r="M10" s="20">
        <v>898044</v>
      </c>
      <c r="N10" s="24">
        <v>898044</v>
      </c>
      <c r="O10" s="24">
        <v>898044</v>
      </c>
      <c r="P10" s="24">
        <v>898044</v>
      </c>
      <c r="Q10" s="20">
        <v>898044</v>
      </c>
      <c r="R10" s="24">
        <v>898044</v>
      </c>
      <c r="S10" s="24">
        <v>898044</v>
      </c>
      <c r="T10" s="20">
        <v>898044</v>
      </c>
      <c r="U10" s="24">
        <v>898044</v>
      </c>
      <c r="V10" s="24">
        <v>898044</v>
      </c>
      <c r="W10" s="24">
        <v>898044</v>
      </c>
      <c r="X10" s="20">
        <v>898044</v>
      </c>
      <c r="Y10" s="24"/>
      <c r="Z10" s="25"/>
      <c r="AA10" s="26">
        <v>898044</v>
      </c>
    </row>
    <row r="11" spans="1:27" ht="13.5">
      <c r="A11" s="23" t="s">
        <v>38</v>
      </c>
      <c r="B11" s="17"/>
      <c r="C11" s="18">
        <v>291794</v>
      </c>
      <c r="D11" s="18">
        <v>291794</v>
      </c>
      <c r="E11" s="19">
        <v>400000</v>
      </c>
      <c r="F11" s="20">
        <v>400000</v>
      </c>
      <c r="G11" s="20">
        <v>301087</v>
      </c>
      <c r="H11" s="20">
        <v>291498</v>
      </c>
      <c r="I11" s="20">
        <v>317036</v>
      </c>
      <c r="J11" s="20">
        <v>317036</v>
      </c>
      <c r="K11" s="20">
        <v>323220</v>
      </c>
      <c r="L11" s="20">
        <v>293822</v>
      </c>
      <c r="M11" s="20">
        <v>326609</v>
      </c>
      <c r="N11" s="20">
        <v>326609</v>
      </c>
      <c r="O11" s="20">
        <v>322481</v>
      </c>
      <c r="P11" s="20">
        <v>298871</v>
      </c>
      <c r="Q11" s="20">
        <v>377378</v>
      </c>
      <c r="R11" s="20">
        <v>377378</v>
      </c>
      <c r="S11" s="20">
        <v>366331</v>
      </c>
      <c r="T11" s="20">
        <v>333574</v>
      </c>
      <c r="U11" s="20">
        <v>325216</v>
      </c>
      <c r="V11" s="20">
        <v>325216</v>
      </c>
      <c r="W11" s="20">
        <v>325216</v>
      </c>
      <c r="X11" s="20">
        <v>400000</v>
      </c>
      <c r="Y11" s="20">
        <v>-74784</v>
      </c>
      <c r="Z11" s="21">
        <v>-18.7</v>
      </c>
      <c r="AA11" s="22">
        <v>400000</v>
      </c>
    </row>
    <row r="12" spans="1:27" ht="13.5">
      <c r="A12" s="27" t="s">
        <v>39</v>
      </c>
      <c r="B12" s="28"/>
      <c r="C12" s="29">
        <f aca="true" t="shared" si="0" ref="C12:Y12">SUM(C6:C11)</f>
        <v>96191823</v>
      </c>
      <c r="D12" s="29">
        <f>SUM(D6:D11)</f>
        <v>96191823</v>
      </c>
      <c r="E12" s="30">
        <f t="shared" si="0"/>
        <v>85359672</v>
      </c>
      <c r="F12" s="31">
        <f t="shared" si="0"/>
        <v>90624044</v>
      </c>
      <c r="G12" s="31">
        <f t="shared" si="0"/>
        <v>122653842</v>
      </c>
      <c r="H12" s="31">
        <f t="shared" si="0"/>
        <v>117588019</v>
      </c>
      <c r="I12" s="31">
        <f t="shared" si="0"/>
        <v>111590709</v>
      </c>
      <c r="J12" s="31">
        <f t="shared" si="0"/>
        <v>111590709</v>
      </c>
      <c r="K12" s="31">
        <f t="shared" si="0"/>
        <v>107022224</v>
      </c>
      <c r="L12" s="31">
        <f t="shared" si="0"/>
        <v>126913705</v>
      </c>
      <c r="M12" s="31">
        <f t="shared" si="0"/>
        <v>118985960</v>
      </c>
      <c r="N12" s="31">
        <f t="shared" si="0"/>
        <v>118985960</v>
      </c>
      <c r="O12" s="31">
        <f t="shared" si="0"/>
        <v>112621136</v>
      </c>
      <c r="P12" s="31">
        <f t="shared" si="0"/>
        <v>105054604</v>
      </c>
      <c r="Q12" s="31">
        <f t="shared" si="0"/>
        <v>123123169</v>
      </c>
      <c r="R12" s="31">
        <f t="shared" si="0"/>
        <v>123123169</v>
      </c>
      <c r="S12" s="31">
        <f t="shared" si="0"/>
        <v>115836077</v>
      </c>
      <c r="T12" s="31">
        <f t="shared" si="0"/>
        <v>107305568</v>
      </c>
      <c r="U12" s="31">
        <f t="shared" si="0"/>
        <v>96590016</v>
      </c>
      <c r="V12" s="31">
        <f t="shared" si="0"/>
        <v>96590016</v>
      </c>
      <c r="W12" s="31">
        <f t="shared" si="0"/>
        <v>96590016</v>
      </c>
      <c r="X12" s="31">
        <f t="shared" si="0"/>
        <v>90624044</v>
      </c>
      <c r="Y12" s="31">
        <f t="shared" si="0"/>
        <v>5965972</v>
      </c>
      <c r="Z12" s="32">
        <f>+IF(X12&lt;&gt;0,+(Y12/X12)*100,0)</f>
        <v>6.583210963306824</v>
      </c>
      <c r="AA12" s="33">
        <f>SUM(AA6:AA11)</f>
        <v>90624044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9578501</v>
      </c>
      <c r="D15" s="18">
        <v>9578501</v>
      </c>
      <c r="E15" s="19">
        <v>9674254</v>
      </c>
      <c r="F15" s="20">
        <v>9674254</v>
      </c>
      <c r="G15" s="20">
        <v>9578501</v>
      </c>
      <c r="H15" s="20">
        <v>9578501</v>
      </c>
      <c r="I15" s="20">
        <v>9578501</v>
      </c>
      <c r="J15" s="20">
        <v>9578501</v>
      </c>
      <c r="K15" s="20">
        <v>9578501</v>
      </c>
      <c r="L15" s="20">
        <v>9578501</v>
      </c>
      <c r="M15" s="20">
        <v>9578501</v>
      </c>
      <c r="N15" s="20">
        <v>9578501</v>
      </c>
      <c r="O15" s="20">
        <v>9578501</v>
      </c>
      <c r="P15" s="20">
        <v>9578501</v>
      </c>
      <c r="Q15" s="20">
        <v>9578501</v>
      </c>
      <c r="R15" s="20">
        <v>9578501</v>
      </c>
      <c r="S15" s="20">
        <v>9578501</v>
      </c>
      <c r="T15" s="20">
        <v>9578501</v>
      </c>
      <c r="U15" s="20">
        <v>9578501</v>
      </c>
      <c r="V15" s="20">
        <v>9578501</v>
      </c>
      <c r="W15" s="20">
        <v>9578501</v>
      </c>
      <c r="X15" s="20">
        <v>9674254</v>
      </c>
      <c r="Y15" s="20">
        <v>-95753</v>
      </c>
      <c r="Z15" s="21">
        <v>-0.99</v>
      </c>
      <c r="AA15" s="22">
        <v>9674254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4400000</v>
      </c>
      <c r="H16" s="24">
        <v>4400000</v>
      </c>
      <c r="I16" s="24">
        <v>4400000</v>
      </c>
      <c r="J16" s="20">
        <v>4400000</v>
      </c>
      <c r="K16" s="24">
        <v>4400000</v>
      </c>
      <c r="L16" s="24">
        <v>4400000</v>
      </c>
      <c r="M16" s="20">
        <v>4400000</v>
      </c>
      <c r="N16" s="24">
        <v>4400000</v>
      </c>
      <c r="O16" s="24">
        <v>4400000</v>
      </c>
      <c r="P16" s="24">
        <v>4400000</v>
      </c>
      <c r="Q16" s="20">
        <v>4400000</v>
      </c>
      <c r="R16" s="24">
        <v>4400000</v>
      </c>
      <c r="S16" s="24">
        <v>4400000</v>
      </c>
      <c r="T16" s="20">
        <v>4400000</v>
      </c>
      <c r="U16" s="24">
        <v>4400000</v>
      </c>
      <c r="V16" s="24">
        <v>4400000</v>
      </c>
      <c r="W16" s="24">
        <v>4400000</v>
      </c>
      <c r="X16" s="20"/>
      <c r="Y16" s="24">
        <v>4400000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39292575</v>
      </c>
      <c r="D19" s="18">
        <v>39292575</v>
      </c>
      <c r="E19" s="19">
        <v>46002574</v>
      </c>
      <c r="F19" s="20">
        <v>43794396</v>
      </c>
      <c r="G19" s="20">
        <v>38860406</v>
      </c>
      <c r="H19" s="20">
        <v>38958117</v>
      </c>
      <c r="I19" s="20">
        <v>39001163</v>
      </c>
      <c r="J19" s="20">
        <v>39001163</v>
      </c>
      <c r="K19" s="20">
        <v>37255091</v>
      </c>
      <c r="L19" s="20">
        <v>37499531</v>
      </c>
      <c r="M19" s="20">
        <v>36486756</v>
      </c>
      <c r="N19" s="20">
        <v>36486756</v>
      </c>
      <c r="O19" s="20">
        <v>36111851</v>
      </c>
      <c r="P19" s="20">
        <v>35813469</v>
      </c>
      <c r="Q19" s="20">
        <v>35769380</v>
      </c>
      <c r="R19" s="20">
        <v>35769380</v>
      </c>
      <c r="S19" s="20">
        <v>35525950</v>
      </c>
      <c r="T19" s="20">
        <v>36729727</v>
      </c>
      <c r="U19" s="20">
        <v>36012264</v>
      </c>
      <c r="V19" s="20">
        <v>36012264</v>
      </c>
      <c r="W19" s="20">
        <v>36012264</v>
      </c>
      <c r="X19" s="20">
        <v>43794396</v>
      </c>
      <c r="Y19" s="20">
        <v>-7782132</v>
      </c>
      <c r="Z19" s="21">
        <v>-17.77</v>
      </c>
      <c r="AA19" s="22">
        <v>43794396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776683</v>
      </c>
      <c r="D22" s="18">
        <v>776683</v>
      </c>
      <c r="E22" s="19">
        <v>1428616</v>
      </c>
      <c r="F22" s="20">
        <v>1428616</v>
      </c>
      <c r="G22" s="20">
        <v>848654</v>
      </c>
      <c r="H22" s="20">
        <v>848654</v>
      </c>
      <c r="I22" s="20">
        <v>848654</v>
      </c>
      <c r="J22" s="20">
        <v>848654</v>
      </c>
      <c r="K22" s="20">
        <v>693350</v>
      </c>
      <c r="L22" s="20">
        <v>693350</v>
      </c>
      <c r="M22" s="20">
        <v>693350</v>
      </c>
      <c r="N22" s="20">
        <v>693350</v>
      </c>
      <c r="O22" s="20">
        <v>693350</v>
      </c>
      <c r="P22" s="20">
        <v>693350</v>
      </c>
      <c r="Q22" s="20">
        <v>693350</v>
      </c>
      <c r="R22" s="20">
        <v>693350</v>
      </c>
      <c r="S22" s="20">
        <v>693350</v>
      </c>
      <c r="T22" s="20">
        <v>776683</v>
      </c>
      <c r="U22" s="20">
        <v>776683</v>
      </c>
      <c r="V22" s="20">
        <v>776683</v>
      </c>
      <c r="W22" s="20">
        <v>776683</v>
      </c>
      <c r="X22" s="20">
        <v>1428616</v>
      </c>
      <c r="Y22" s="20">
        <v>-651933</v>
      </c>
      <c r="Z22" s="21">
        <v>-45.63</v>
      </c>
      <c r="AA22" s="22">
        <v>1428616</v>
      </c>
    </row>
    <row r="23" spans="1:27" ht="13.5">
      <c r="A23" s="23" t="s">
        <v>49</v>
      </c>
      <c r="B23" s="17"/>
      <c r="C23" s="18">
        <v>6935658</v>
      </c>
      <c r="D23" s="18">
        <v>6935658</v>
      </c>
      <c r="E23" s="19"/>
      <c r="F23" s="20"/>
      <c r="G23" s="24">
        <v>7225699</v>
      </c>
      <c r="H23" s="24">
        <v>7225699</v>
      </c>
      <c r="I23" s="24">
        <v>7225699</v>
      </c>
      <c r="J23" s="20">
        <v>7225699</v>
      </c>
      <c r="K23" s="24">
        <v>7567075</v>
      </c>
      <c r="L23" s="24">
        <v>7567075</v>
      </c>
      <c r="M23" s="20">
        <v>6935658</v>
      </c>
      <c r="N23" s="24">
        <v>6935658</v>
      </c>
      <c r="O23" s="24">
        <v>6935658</v>
      </c>
      <c r="P23" s="24">
        <v>6935658</v>
      </c>
      <c r="Q23" s="20">
        <v>6935658</v>
      </c>
      <c r="R23" s="24">
        <v>6935658</v>
      </c>
      <c r="S23" s="24">
        <v>6935658</v>
      </c>
      <c r="T23" s="20">
        <v>6935658</v>
      </c>
      <c r="U23" s="24">
        <v>7567075</v>
      </c>
      <c r="V23" s="24">
        <v>7567075</v>
      </c>
      <c r="W23" s="24">
        <v>7567075</v>
      </c>
      <c r="X23" s="20"/>
      <c r="Y23" s="24">
        <v>7567075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56583417</v>
      </c>
      <c r="D24" s="29">
        <f>SUM(D15:D23)</f>
        <v>56583417</v>
      </c>
      <c r="E24" s="36">
        <f t="shared" si="1"/>
        <v>57105444</v>
      </c>
      <c r="F24" s="37">
        <f t="shared" si="1"/>
        <v>54897266</v>
      </c>
      <c r="G24" s="37">
        <f t="shared" si="1"/>
        <v>60913260</v>
      </c>
      <c r="H24" s="37">
        <f t="shared" si="1"/>
        <v>61010971</v>
      </c>
      <c r="I24" s="37">
        <f t="shared" si="1"/>
        <v>61054017</v>
      </c>
      <c r="J24" s="37">
        <f t="shared" si="1"/>
        <v>61054017</v>
      </c>
      <c r="K24" s="37">
        <f t="shared" si="1"/>
        <v>59494017</v>
      </c>
      <c r="L24" s="37">
        <f t="shared" si="1"/>
        <v>59738457</v>
      </c>
      <c r="M24" s="37">
        <f t="shared" si="1"/>
        <v>58094265</v>
      </c>
      <c r="N24" s="37">
        <f t="shared" si="1"/>
        <v>58094265</v>
      </c>
      <c r="O24" s="37">
        <f t="shared" si="1"/>
        <v>57719360</v>
      </c>
      <c r="P24" s="37">
        <f t="shared" si="1"/>
        <v>57420978</v>
      </c>
      <c r="Q24" s="37">
        <f t="shared" si="1"/>
        <v>57376889</v>
      </c>
      <c r="R24" s="37">
        <f t="shared" si="1"/>
        <v>57376889</v>
      </c>
      <c r="S24" s="37">
        <f t="shared" si="1"/>
        <v>57133459</v>
      </c>
      <c r="T24" s="37">
        <f t="shared" si="1"/>
        <v>58420569</v>
      </c>
      <c r="U24" s="37">
        <f t="shared" si="1"/>
        <v>58334523</v>
      </c>
      <c r="V24" s="37">
        <f t="shared" si="1"/>
        <v>58334523</v>
      </c>
      <c r="W24" s="37">
        <f t="shared" si="1"/>
        <v>58334523</v>
      </c>
      <c r="X24" s="37">
        <f t="shared" si="1"/>
        <v>54897266</v>
      </c>
      <c r="Y24" s="37">
        <f t="shared" si="1"/>
        <v>3437257</v>
      </c>
      <c r="Z24" s="38">
        <f>+IF(X24&lt;&gt;0,+(Y24/X24)*100,0)</f>
        <v>6.261253520348355</v>
      </c>
      <c r="AA24" s="39">
        <f>SUM(AA15:AA23)</f>
        <v>54897266</v>
      </c>
    </row>
    <row r="25" spans="1:27" ht="13.5">
      <c r="A25" s="27" t="s">
        <v>51</v>
      </c>
      <c r="B25" s="28"/>
      <c r="C25" s="29">
        <f aca="true" t="shared" si="2" ref="C25:Y25">+C12+C24</f>
        <v>152775240</v>
      </c>
      <c r="D25" s="29">
        <f>+D12+D24</f>
        <v>152775240</v>
      </c>
      <c r="E25" s="30">
        <f t="shared" si="2"/>
        <v>142465116</v>
      </c>
      <c r="F25" s="31">
        <f t="shared" si="2"/>
        <v>145521310</v>
      </c>
      <c r="G25" s="31">
        <f t="shared" si="2"/>
        <v>183567102</v>
      </c>
      <c r="H25" s="31">
        <f t="shared" si="2"/>
        <v>178598990</v>
      </c>
      <c r="I25" s="31">
        <f t="shared" si="2"/>
        <v>172644726</v>
      </c>
      <c r="J25" s="31">
        <f t="shared" si="2"/>
        <v>172644726</v>
      </c>
      <c r="K25" s="31">
        <f t="shared" si="2"/>
        <v>166516241</v>
      </c>
      <c r="L25" s="31">
        <f t="shared" si="2"/>
        <v>186652162</v>
      </c>
      <c r="M25" s="31">
        <f t="shared" si="2"/>
        <v>177080225</v>
      </c>
      <c r="N25" s="31">
        <f t="shared" si="2"/>
        <v>177080225</v>
      </c>
      <c r="O25" s="31">
        <f t="shared" si="2"/>
        <v>170340496</v>
      </c>
      <c r="P25" s="31">
        <f t="shared" si="2"/>
        <v>162475582</v>
      </c>
      <c r="Q25" s="31">
        <f t="shared" si="2"/>
        <v>180500058</v>
      </c>
      <c r="R25" s="31">
        <f t="shared" si="2"/>
        <v>180500058</v>
      </c>
      <c r="S25" s="31">
        <f t="shared" si="2"/>
        <v>172969536</v>
      </c>
      <c r="T25" s="31">
        <f t="shared" si="2"/>
        <v>165726137</v>
      </c>
      <c r="U25" s="31">
        <f t="shared" si="2"/>
        <v>154924539</v>
      </c>
      <c r="V25" s="31">
        <f t="shared" si="2"/>
        <v>154924539</v>
      </c>
      <c r="W25" s="31">
        <f t="shared" si="2"/>
        <v>154924539</v>
      </c>
      <c r="X25" s="31">
        <f t="shared" si="2"/>
        <v>145521310</v>
      </c>
      <c r="Y25" s="31">
        <f t="shared" si="2"/>
        <v>9403229</v>
      </c>
      <c r="Z25" s="32">
        <f>+IF(X25&lt;&gt;0,+(Y25/X25)*100,0)</f>
        <v>6.461753952050047</v>
      </c>
      <c r="AA25" s="33">
        <f>+AA12+AA24</f>
        <v>145521310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1605705</v>
      </c>
      <c r="D30" s="18">
        <v>1605705</v>
      </c>
      <c r="E30" s="19">
        <v>1785500</v>
      </c>
      <c r="F30" s="20">
        <v>1785500</v>
      </c>
      <c r="G30" s="20">
        <v>1605705</v>
      </c>
      <c r="H30" s="20">
        <v>1605705</v>
      </c>
      <c r="I30" s="20">
        <v>1605705</v>
      </c>
      <c r="J30" s="20">
        <v>1605705</v>
      </c>
      <c r="K30" s="20">
        <v>1605705</v>
      </c>
      <c r="L30" s="20">
        <v>1605705</v>
      </c>
      <c r="M30" s="20">
        <v>1605705</v>
      </c>
      <c r="N30" s="20">
        <v>1605705</v>
      </c>
      <c r="O30" s="20">
        <v>1605705</v>
      </c>
      <c r="P30" s="20">
        <v>1605705</v>
      </c>
      <c r="Q30" s="20">
        <v>1605705</v>
      </c>
      <c r="R30" s="20">
        <v>1605705</v>
      </c>
      <c r="S30" s="20">
        <v>1605705</v>
      </c>
      <c r="T30" s="20">
        <v>1605705</v>
      </c>
      <c r="U30" s="20">
        <v>1605705</v>
      </c>
      <c r="V30" s="20">
        <v>1605705</v>
      </c>
      <c r="W30" s="20">
        <v>1605705</v>
      </c>
      <c r="X30" s="20">
        <v>1785500</v>
      </c>
      <c r="Y30" s="20">
        <v>-179795</v>
      </c>
      <c r="Z30" s="21">
        <v>-10.07</v>
      </c>
      <c r="AA30" s="22">
        <v>1785500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6565711</v>
      </c>
      <c r="D32" s="18">
        <v>6565711</v>
      </c>
      <c r="E32" s="19">
        <v>4500000</v>
      </c>
      <c r="F32" s="20">
        <v>4500000</v>
      </c>
      <c r="G32" s="20">
        <v>12079396</v>
      </c>
      <c r="H32" s="20">
        <v>9966660</v>
      </c>
      <c r="I32" s="20">
        <v>9576173</v>
      </c>
      <c r="J32" s="20">
        <v>9576173</v>
      </c>
      <c r="K32" s="20">
        <v>10629626</v>
      </c>
      <c r="L32" s="20">
        <v>10888831</v>
      </c>
      <c r="M32" s="20">
        <v>11530737</v>
      </c>
      <c r="N32" s="20">
        <v>11530737</v>
      </c>
      <c r="O32" s="20">
        <v>10651790</v>
      </c>
      <c r="P32" s="20">
        <v>10122370</v>
      </c>
      <c r="Q32" s="20">
        <v>36536302</v>
      </c>
      <c r="R32" s="20">
        <v>36536302</v>
      </c>
      <c r="S32" s="20">
        <v>3288312</v>
      </c>
      <c r="T32" s="20">
        <v>3149022</v>
      </c>
      <c r="U32" s="20">
        <v>2460500</v>
      </c>
      <c r="V32" s="20">
        <v>2460500</v>
      </c>
      <c r="W32" s="20">
        <v>2460500</v>
      </c>
      <c r="X32" s="20">
        <v>4500000</v>
      </c>
      <c r="Y32" s="20">
        <v>-2039500</v>
      </c>
      <c r="Z32" s="21">
        <v>-45.32</v>
      </c>
      <c r="AA32" s="22">
        <v>4500000</v>
      </c>
    </row>
    <row r="33" spans="1:27" ht="13.5">
      <c r="A33" s="23" t="s">
        <v>58</v>
      </c>
      <c r="B33" s="17"/>
      <c r="C33" s="18">
        <v>7749710</v>
      </c>
      <c r="D33" s="18">
        <v>7749710</v>
      </c>
      <c r="E33" s="19">
        <v>6500000</v>
      </c>
      <c r="F33" s="20">
        <v>6500000</v>
      </c>
      <c r="G33" s="20">
        <v>7742463</v>
      </c>
      <c r="H33" s="20">
        <v>7447927</v>
      </c>
      <c r="I33" s="20">
        <v>7422986</v>
      </c>
      <c r="J33" s="20">
        <v>7422986</v>
      </c>
      <c r="K33" s="20">
        <v>7346290</v>
      </c>
      <c r="L33" s="20">
        <v>6220978</v>
      </c>
      <c r="M33" s="20">
        <v>6137203</v>
      </c>
      <c r="N33" s="20">
        <v>6137203</v>
      </c>
      <c r="O33" s="20">
        <v>6093220</v>
      </c>
      <c r="P33" s="20">
        <v>6085477</v>
      </c>
      <c r="Q33" s="20">
        <v>6791330</v>
      </c>
      <c r="R33" s="20">
        <v>6791330</v>
      </c>
      <c r="S33" s="20">
        <v>6485784</v>
      </c>
      <c r="T33" s="20">
        <v>6315445</v>
      </c>
      <c r="U33" s="20">
        <v>8368390</v>
      </c>
      <c r="V33" s="20">
        <v>8368390</v>
      </c>
      <c r="W33" s="20">
        <v>8368390</v>
      </c>
      <c r="X33" s="20">
        <v>6500000</v>
      </c>
      <c r="Y33" s="20">
        <v>1868390</v>
      </c>
      <c r="Z33" s="21">
        <v>28.74</v>
      </c>
      <c r="AA33" s="22">
        <v>6500000</v>
      </c>
    </row>
    <row r="34" spans="1:27" ht="13.5">
      <c r="A34" s="27" t="s">
        <v>59</v>
      </c>
      <c r="B34" s="28"/>
      <c r="C34" s="29">
        <f aca="true" t="shared" si="3" ref="C34:Y34">SUM(C29:C33)</f>
        <v>15921126</v>
      </c>
      <c r="D34" s="29">
        <f>SUM(D29:D33)</f>
        <v>15921126</v>
      </c>
      <c r="E34" s="30">
        <f t="shared" si="3"/>
        <v>12785500</v>
      </c>
      <c r="F34" s="31">
        <f t="shared" si="3"/>
        <v>12785500</v>
      </c>
      <c r="G34" s="31">
        <f t="shared" si="3"/>
        <v>21427564</v>
      </c>
      <c r="H34" s="31">
        <f t="shared" si="3"/>
        <v>19020292</v>
      </c>
      <c r="I34" s="31">
        <f t="shared" si="3"/>
        <v>18604864</v>
      </c>
      <c r="J34" s="31">
        <f t="shared" si="3"/>
        <v>18604864</v>
      </c>
      <c r="K34" s="31">
        <f t="shared" si="3"/>
        <v>19581621</v>
      </c>
      <c r="L34" s="31">
        <f t="shared" si="3"/>
        <v>18715514</v>
      </c>
      <c r="M34" s="31">
        <f t="shared" si="3"/>
        <v>19273645</v>
      </c>
      <c r="N34" s="31">
        <f t="shared" si="3"/>
        <v>19273645</v>
      </c>
      <c r="O34" s="31">
        <f t="shared" si="3"/>
        <v>18350715</v>
      </c>
      <c r="P34" s="31">
        <f t="shared" si="3"/>
        <v>17813552</v>
      </c>
      <c r="Q34" s="31">
        <f t="shared" si="3"/>
        <v>44933337</v>
      </c>
      <c r="R34" s="31">
        <f t="shared" si="3"/>
        <v>44933337</v>
      </c>
      <c r="S34" s="31">
        <f t="shared" si="3"/>
        <v>11379801</v>
      </c>
      <c r="T34" s="31">
        <f t="shared" si="3"/>
        <v>11070172</v>
      </c>
      <c r="U34" s="31">
        <f t="shared" si="3"/>
        <v>12434595</v>
      </c>
      <c r="V34" s="31">
        <f t="shared" si="3"/>
        <v>12434595</v>
      </c>
      <c r="W34" s="31">
        <f t="shared" si="3"/>
        <v>12434595</v>
      </c>
      <c r="X34" s="31">
        <f t="shared" si="3"/>
        <v>12785500</v>
      </c>
      <c r="Y34" s="31">
        <f t="shared" si="3"/>
        <v>-350905</v>
      </c>
      <c r="Z34" s="32">
        <f>+IF(X34&lt;&gt;0,+(Y34/X34)*100,0)</f>
        <v>-2.7445543780063355</v>
      </c>
      <c r="AA34" s="33">
        <f>SUM(AA29:AA33)</f>
        <v>12785500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8434946</v>
      </c>
      <c r="D37" s="18">
        <v>8434946</v>
      </c>
      <c r="E37" s="19">
        <v>6684754</v>
      </c>
      <c r="F37" s="20">
        <v>6684754</v>
      </c>
      <c r="G37" s="20">
        <v>8434946</v>
      </c>
      <c r="H37" s="20">
        <v>8434946</v>
      </c>
      <c r="I37" s="20">
        <v>8434946</v>
      </c>
      <c r="J37" s="20">
        <v>8434946</v>
      </c>
      <c r="K37" s="20">
        <v>8434946</v>
      </c>
      <c r="L37" s="20">
        <v>8434946</v>
      </c>
      <c r="M37" s="20">
        <v>7657002</v>
      </c>
      <c r="N37" s="20">
        <v>7657002</v>
      </c>
      <c r="O37" s="20">
        <v>7657002</v>
      </c>
      <c r="P37" s="20">
        <v>7657002</v>
      </c>
      <c r="Q37" s="20">
        <v>7657002</v>
      </c>
      <c r="R37" s="20">
        <v>7657002</v>
      </c>
      <c r="S37" s="20">
        <v>7657002</v>
      </c>
      <c r="T37" s="20">
        <v>7657002</v>
      </c>
      <c r="U37" s="20">
        <v>6828013</v>
      </c>
      <c r="V37" s="20">
        <v>6828013</v>
      </c>
      <c r="W37" s="20">
        <v>6828013</v>
      </c>
      <c r="X37" s="20">
        <v>6684754</v>
      </c>
      <c r="Y37" s="20">
        <v>143259</v>
      </c>
      <c r="Z37" s="21">
        <v>2.14</v>
      </c>
      <c r="AA37" s="22">
        <v>6684754</v>
      </c>
    </row>
    <row r="38" spans="1:27" ht="13.5">
      <c r="A38" s="23" t="s">
        <v>58</v>
      </c>
      <c r="B38" s="17"/>
      <c r="C38" s="18">
        <v>24796611</v>
      </c>
      <c r="D38" s="18">
        <v>24796611</v>
      </c>
      <c r="E38" s="19">
        <v>23000000</v>
      </c>
      <c r="F38" s="20">
        <v>23000000</v>
      </c>
      <c r="G38" s="20">
        <v>24796611</v>
      </c>
      <c r="H38" s="20">
        <v>24796611</v>
      </c>
      <c r="I38" s="20">
        <v>24796611</v>
      </c>
      <c r="J38" s="20">
        <v>24796611</v>
      </c>
      <c r="K38" s="20">
        <v>24796611</v>
      </c>
      <c r="L38" s="20">
        <v>24796612</v>
      </c>
      <c r="M38" s="20">
        <v>24796611</v>
      </c>
      <c r="N38" s="20">
        <v>24796611</v>
      </c>
      <c r="O38" s="20">
        <v>24796611</v>
      </c>
      <c r="P38" s="20">
        <v>24796611</v>
      </c>
      <c r="Q38" s="20">
        <v>24796611</v>
      </c>
      <c r="R38" s="20">
        <v>24796611</v>
      </c>
      <c r="S38" s="20">
        <v>24796611</v>
      </c>
      <c r="T38" s="20">
        <v>24796611</v>
      </c>
      <c r="U38" s="20">
        <v>24796611</v>
      </c>
      <c r="V38" s="20">
        <v>24796611</v>
      </c>
      <c r="W38" s="20">
        <v>24796611</v>
      </c>
      <c r="X38" s="20">
        <v>23000000</v>
      </c>
      <c r="Y38" s="20">
        <v>1796611</v>
      </c>
      <c r="Z38" s="21">
        <v>7.81</v>
      </c>
      <c r="AA38" s="22">
        <v>23000000</v>
      </c>
    </row>
    <row r="39" spans="1:27" ht="13.5">
      <c r="A39" s="27" t="s">
        <v>61</v>
      </c>
      <c r="B39" s="35"/>
      <c r="C39" s="29">
        <f aca="true" t="shared" si="4" ref="C39:Y39">SUM(C37:C38)</f>
        <v>33231557</v>
      </c>
      <c r="D39" s="29">
        <f>SUM(D37:D38)</f>
        <v>33231557</v>
      </c>
      <c r="E39" s="36">
        <f t="shared" si="4"/>
        <v>29684754</v>
      </c>
      <c r="F39" s="37">
        <f t="shared" si="4"/>
        <v>29684754</v>
      </c>
      <c r="G39" s="37">
        <f t="shared" si="4"/>
        <v>33231557</v>
      </c>
      <c r="H39" s="37">
        <f t="shared" si="4"/>
        <v>33231557</v>
      </c>
      <c r="I39" s="37">
        <f t="shared" si="4"/>
        <v>33231557</v>
      </c>
      <c r="J39" s="37">
        <f t="shared" si="4"/>
        <v>33231557</v>
      </c>
      <c r="K39" s="37">
        <f t="shared" si="4"/>
        <v>33231557</v>
      </c>
      <c r="L39" s="37">
        <f t="shared" si="4"/>
        <v>33231558</v>
      </c>
      <c r="M39" s="37">
        <f t="shared" si="4"/>
        <v>32453613</v>
      </c>
      <c r="N39" s="37">
        <f t="shared" si="4"/>
        <v>32453613</v>
      </c>
      <c r="O39" s="37">
        <f t="shared" si="4"/>
        <v>32453613</v>
      </c>
      <c r="P39" s="37">
        <f t="shared" si="4"/>
        <v>32453613</v>
      </c>
      <c r="Q39" s="37">
        <f t="shared" si="4"/>
        <v>32453613</v>
      </c>
      <c r="R39" s="37">
        <f t="shared" si="4"/>
        <v>32453613</v>
      </c>
      <c r="S39" s="37">
        <f t="shared" si="4"/>
        <v>32453613</v>
      </c>
      <c r="T39" s="37">
        <f t="shared" si="4"/>
        <v>32453613</v>
      </c>
      <c r="U39" s="37">
        <f t="shared" si="4"/>
        <v>31624624</v>
      </c>
      <c r="V39" s="37">
        <f t="shared" si="4"/>
        <v>31624624</v>
      </c>
      <c r="W39" s="37">
        <f t="shared" si="4"/>
        <v>31624624</v>
      </c>
      <c r="X39" s="37">
        <f t="shared" si="4"/>
        <v>29684754</v>
      </c>
      <c r="Y39" s="37">
        <f t="shared" si="4"/>
        <v>1939870</v>
      </c>
      <c r="Z39" s="38">
        <f>+IF(X39&lt;&gt;0,+(Y39/X39)*100,0)</f>
        <v>6.534903405296874</v>
      </c>
      <c r="AA39" s="39">
        <f>SUM(AA37:AA38)</f>
        <v>29684754</v>
      </c>
    </row>
    <row r="40" spans="1:27" ht="13.5">
      <c r="A40" s="27" t="s">
        <v>62</v>
      </c>
      <c r="B40" s="28"/>
      <c r="C40" s="29">
        <f aca="true" t="shared" si="5" ref="C40:Y40">+C34+C39</f>
        <v>49152683</v>
      </c>
      <c r="D40" s="29">
        <f>+D34+D39</f>
        <v>49152683</v>
      </c>
      <c r="E40" s="30">
        <f t="shared" si="5"/>
        <v>42470254</v>
      </c>
      <c r="F40" s="31">
        <f t="shared" si="5"/>
        <v>42470254</v>
      </c>
      <c r="G40" s="31">
        <f t="shared" si="5"/>
        <v>54659121</v>
      </c>
      <c r="H40" s="31">
        <f t="shared" si="5"/>
        <v>52251849</v>
      </c>
      <c r="I40" s="31">
        <f t="shared" si="5"/>
        <v>51836421</v>
      </c>
      <c r="J40" s="31">
        <f t="shared" si="5"/>
        <v>51836421</v>
      </c>
      <c r="K40" s="31">
        <f t="shared" si="5"/>
        <v>52813178</v>
      </c>
      <c r="L40" s="31">
        <f t="shared" si="5"/>
        <v>51947072</v>
      </c>
      <c r="M40" s="31">
        <f t="shared" si="5"/>
        <v>51727258</v>
      </c>
      <c r="N40" s="31">
        <f t="shared" si="5"/>
        <v>51727258</v>
      </c>
      <c r="O40" s="31">
        <f t="shared" si="5"/>
        <v>50804328</v>
      </c>
      <c r="P40" s="31">
        <f t="shared" si="5"/>
        <v>50267165</v>
      </c>
      <c r="Q40" s="31">
        <f t="shared" si="5"/>
        <v>77386950</v>
      </c>
      <c r="R40" s="31">
        <f t="shared" si="5"/>
        <v>77386950</v>
      </c>
      <c r="S40" s="31">
        <f t="shared" si="5"/>
        <v>43833414</v>
      </c>
      <c r="T40" s="31">
        <f t="shared" si="5"/>
        <v>43523785</v>
      </c>
      <c r="U40" s="31">
        <f t="shared" si="5"/>
        <v>44059219</v>
      </c>
      <c r="V40" s="31">
        <f t="shared" si="5"/>
        <v>44059219</v>
      </c>
      <c r="W40" s="31">
        <f t="shared" si="5"/>
        <v>44059219</v>
      </c>
      <c r="X40" s="31">
        <f t="shared" si="5"/>
        <v>42470254</v>
      </c>
      <c r="Y40" s="31">
        <f t="shared" si="5"/>
        <v>1588965</v>
      </c>
      <c r="Z40" s="32">
        <f>+IF(X40&lt;&gt;0,+(Y40/X40)*100,0)</f>
        <v>3.7413597761859396</v>
      </c>
      <c r="AA40" s="33">
        <f>+AA34+AA39</f>
        <v>42470254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103622557</v>
      </c>
      <c r="D42" s="43">
        <f>+D25-D40</f>
        <v>103622557</v>
      </c>
      <c r="E42" s="44">
        <f t="shared" si="6"/>
        <v>99994862</v>
      </c>
      <c r="F42" s="45">
        <f t="shared" si="6"/>
        <v>103051056</v>
      </c>
      <c r="G42" s="45">
        <f t="shared" si="6"/>
        <v>128907981</v>
      </c>
      <c r="H42" s="45">
        <f t="shared" si="6"/>
        <v>126347141</v>
      </c>
      <c r="I42" s="45">
        <f t="shared" si="6"/>
        <v>120808305</v>
      </c>
      <c r="J42" s="45">
        <f t="shared" si="6"/>
        <v>120808305</v>
      </c>
      <c r="K42" s="45">
        <f t="shared" si="6"/>
        <v>113703063</v>
      </c>
      <c r="L42" s="45">
        <f t="shared" si="6"/>
        <v>134705090</v>
      </c>
      <c r="M42" s="45">
        <f t="shared" si="6"/>
        <v>125352967</v>
      </c>
      <c r="N42" s="45">
        <f t="shared" si="6"/>
        <v>125352967</v>
      </c>
      <c r="O42" s="45">
        <f t="shared" si="6"/>
        <v>119536168</v>
      </c>
      <c r="P42" s="45">
        <f t="shared" si="6"/>
        <v>112208417</v>
      </c>
      <c r="Q42" s="45">
        <f t="shared" si="6"/>
        <v>103113108</v>
      </c>
      <c r="R42" s="45">
        <f t="shared" si="6"/>
        <v>103113108</v>
      </c>
      <c r="S42" s="45">
        <f t="shared" si="6"/>
        <v>129136122</v>
      </c>
      <c r="T42" s="45">
        <f t="shared" si="6"/>
        <v>122202352</v>
      </c>
      <c r="U42" s="45">
        <f t="shared" si="6"/>
        <v>110865320</v>
      </c>
      <c r="V42" s="45">
        <f t="shared" si="6"/>
        <v>110865320</v>
      </c>
      <c r="W42" s="45">
        <f t="shared" si="6"/>
        <v>110865320</v>
      </c>
      <c r="X42" s="45">
        <f t="shared" si="6"/>
        <v>103051056</v>
      </c>
      <c r="Y42" s="45">
        <f t="shared" si="6"/>
        <v>7814264</v>
      </c>
      <c r="Z42" s="46">
        <f>+IF(X42&lt;&gt;0,+(Y42/X42)*100,0)</f>
        <v>7.582905312488986</v>
      </c>
      <c r="AA42" s="47">
        <f>+AA25-AA40</f>
        <v>103051056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74818594</v>
      </c>
      <c r="D45" s="18">
        <v>74818594</v>
      </c>
      <c r="E45" s="19">
        <v>73332806</v>
      </c>
      <c r="F45" s="20">
        <v>76389000</v>
      </c>
      <c r="G45" s="20">
        <v>99870119</v>
      </c>
      <c r="H45" s="20">
        <v>97543178</v>
      </c>
      <c r="I45" s="20">
        <v>92004342</v>
      </c>
      <c r="J45" s="20">
        <v>92004342</v>
      </c>
      <c r="K45" s="20">
        <v>84899100</v>
      </c>
      <c r="L45" s="20">
        <v>105901126</v>
      </c>
      <c r="M45" s="20">
        <v>96591387</v>
      </c>
      <c r="N45" s="20">
        <v>96591387</v>
      </c>
      <c r="O45" s="20">
        <v>91700844</v>
      </c>
      <c r="P45" s="20">
        <v>84466165</v>
      </c>
      <c r="Q45" s="20">
        <v>75613230</v>
      </c>
      <c r="R45" s="20">
        <v>75613230</v>
      </c>
      <c r="S45" s="20">
        <v>101783177</v>
      </c>
      <c r="T45" s="20">
        <v>94970404</v>
      </c>
      <c r="U45" s="20">
        <v>80504012</v>
      </c>
      <c r="V45" s="20">
        <v>80504012</v>
      </c>
      <c r="W45" s="20">
        <v>80504012</v>
      </c>
      <c r="X45" s="20">
        <v>76389000</v>
      </c>
      <c r="Y45" s="20">
        <v>4115012</v>
      </c>
      <c r="Z45" s="48">
        <v>5.39</v>
      </c>
      <c r="AA45" s="22">
        <v>76389000</v>
      </c>
    </row>
    <row r="46" spans="1:27" ht="13.5">
      <c r="A46" s="23" t="s">
        <v>67</v>
      </c>
      <c r="B46" s="17"/>
      <c r="C46" s="18">
        <v>28803963</v>
      </c>
      <c r="D46" s="18">
        <v>28803963</v>
      </c>
      <c r="E46" s="19">
        <v>26662056</v>
      </c>
      <c r="F46" s="20">
        <v>26662056</v>
      </c>
      <c r="G46" s="20">
        <v>29037862</v>
      </c>
      <c r="H46" s="20">
        <v>28803963</v>
      </c>
      <c r="I46" s="20">
        <v>28803963</v>
      </c>
      <c r="J46" s="20">
        <v>28803963</v>
      </c>
      <c r="K46" s="20">
        <v>28803963</v>
      </c>
      <c r="L46" s="20">
        <v>28803964</v>
      </c>
      <c r="M46" s="20">
        <v>28761580</v>
      </c>
      <c r="N46" s="20">
        <v>28761580</v>
      </c>
      <c r="O46" s="20">
        <v>27835324</v>
      </c>
      <c r="P46" s="20">
        <v>27742252</v>
      </c>
      <c r="Q46" s="20">
        <v>27499878</v>
      </c>
      <c r="R46" s="20">
        <v>27499878</v>
      </c>
      <c r="S46" s="20">
        <v>27352945</v>
      </c>
      <c r="T46" s="20">
        <v>27231948</v>
      </c>
      <c r="U46" s="20">
        <v>30361308</v>
      </c>
      <c r="V46" s="20">
        <v>30361308</v>
      </c>
      <c r="W46" s="20">
        <v>30361308</v>
      </c>
      <c r="X46" s="20">
        <v>26662056</v>
      </c>
      <c r="Y46" s="20">
        <v>3699252</v>
      </c>
      <c r="Z46" s="48">
        <v>13.87</v>
      </c>
      <c r="AA46" s="22">
        <v>26662056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103622557</v>
      </c>
      <c r="D48" s="51">
        <f>SUM(D45:D47)</f>
        <v>103622557</v>
      </c>
      <c r="E48" s="52">
        <f t="shared" si="7"/>
        <v>99994862</v>
      </c>
      <c r="F48" s="53">
        <f t="shared" si="7"/>
        <v>103051056</v>
      </c>
      <c r="G48" s="53">
        <f t="shared" si="7"/>
        <v>128907981</v>
      </c>
      <c r="H48" s="53">
        <f t="shared" si="7"/>
        <v>126347141</v>
      </c>
      <c r="I48" s="53">
        <f t="shared" si="7"/>
        <v>120808305</v>
      </c>
      <c r="J48" s="53">
        <f t="shared" si="7"/>
        <v>120808305</v>
      </c>
      <c r="K48" s="53">
        <f t="shared" si="7"/>
        <v>113703063</v>
      </c>
      <c r="L48" s="53">
        <f t="shared" si="7"/>
        <v>134705090</v>
      </c>
      <c r="M48" s="53">
        <f t="shared" si="7"/>
        <v>125352967</v>
      </c>
      <c r="N48" s="53">
        <f t="shared" si="7"/>
        <v>125352967</v>
      </c>
      <c r="O48" s="53">
        <f t="shared" si="7"/>
        <v>119536168</v>
      </c>
      <c r="P48" s="53">
        <f t="shared" si="7"/>
        <v>112208417</v>
      </c>
      <c r="Q48" s="53">
        <f t="shared" si="7"/>
        <v>103113108</v>
      </c>
      <c r="R48" s="53">
        <f t="shared" si="7"/>
        <v>103113108</v>
      </c>
      <c r="S48" s="53">
        <f t="shared" si="7"/>
        <v>129136122</v>
      </c>
      <c r="T48" s="53">
        <f t="shared" si="7"/>
        <v>122202352</v>
      </c>
      <c r="U48" s="53">
        <f t="shared" si="7"/>
        <v>110865320</v>
      </c>
      <c r="V48" s="53">
        <f t="shared" si="7"/>
        <v>110865320</v>
      </c>
      <c r="W48" s="53">
        <f t="shared" si="7"/>
        <v>110865320</v>
      </c>
      <c r="X48" s="53">
        <f t="shared" si="7"/>
        <v>103051056</v>
      </c>
      <c r="Y48" s="53">
        <f t="shared" si="7"/>
        <v>7814264</v>
      </c>
      <c r="Z48" s="54">
        <f>+IF(X48&lt;&gt;0,+(Y48/X48)*100,0)</f>
        <v>7.582905312488986</v>
      </c>
      <c r="AA48" s="55">
        <f>SUM(AA45:AA47)</f>
        <v>103051056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14955517</v>
      </c>
      <c r="D6" s="18">
        <v>14955517</v>
      </c>
      <c r="E6" s="19">
        <v>34060673</v>
      </c>
      <c r="F6" s="20">
        <v>1305299</v>
      </c>
      <c r="G6" s="20">
        <v>66509418</v>
      </c>
      <c r="H6" s="20">
        <v>55840653</v>
      </c>
      <c r="I6" s="20">
        <v>38116480</v>
      </c>
      <c r="J6" s="20">
        <v>38116480</v>
      </c>
      <c r="K6" s="20">
        <v>40630539</v>
      </c>
      <c r="L6" s="20">
        <v>40630539</v>
      </c>
      <c r="M6" s="20">
        <v>25892045</v>
      </c>
      <c r="N6" s="20">
        <v>25892045</v>
      </c>
      <c r="O6" s="20">
        <v>37946263</v>
      </c>
      <c r="P6" s="20">
        <v>26432999</v>
      </c>
      <c r="Q6" s="20">
        <v>54273814</v>
      </c>
      <c r="R6" s="20">
        <v>54273814</v>
      </c>
      <c r="S6" s="20">
        <v>34194305</v>
      </c>
      <c r="T6" s="20">
        <v>17422111</v>
      </c>
      <c r="U6" s="20">
        <v>1852726</v>
      </c>
      <c r="V6" s="20">
        <v>1852726</v>
      </c>
      <c r="W6" s="20">
        <v>1852726</v>
      </c>
      <c r="X6" s="20">
        <v>1305299</v>
      </c>
      <c r="Y6" s="20">
        <v>547427</v>
      </c>
      <c r="Z6" s="21">
        <v>41.94</v>
      </c>
      <c r="AA6" s="22">
        <v>1305299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23506776</v>
      </c>
      <c r="D8" s="18">
        <v>23506776</v>
      </c>
      <c r="E8" s="19">
        <v>28285800</v>
      </c>
      <c r="F8" s="20">
        <v>28285800</v>
      </c>
      <c r="G8" s="20">
        <v>73033282</v>
      </c>
      <c r="H8" s="20">
        <v>72184184</v>
      </c>
      <c r="I8" s="20">
        <v>5952353</v>
      </c>
      <c r="J8" s="20">
        <v>5952353</v>
      </c>
      <c r="K8" s="20">
        <v>7408763</v>
      </c>
      <c r="L8" s="20">
        <v>7408763</v>
      </c>
      <c r="M8" s="20">
        <v>7180831</v>
      </c>
      <c r="N8" s="20">
        <v>7180831</v>
      </c>
      <c r="O8" s="20">
        <v>7180831</v>
      </c>
      <c r="P8" s="20">
        <v>5966831</v>
      </c>
      <c r="Q8" s="20">
        <v>11449613</v>
      </c>
      <c r="R8" s="20">
        <v>11449613</v>
      </c>
      <c r="S8" s="20">
        <v>8383781</v>
      </c>
      <c r="T8" s="20">
        <v>8383781</v>
      </c>
      <c r="U8" s="20">
        <v>71795527</v>
      </c>
      <c r="V8" s="20">
        <v>71795527</v>
      </c>
      <c r="W8" s="20">
        <v>71795527</v>
      </c>
      <c r="X8" s="20">
        <v>28285800</v>
      </c>
      <c r="Y8" s="20">
        <v>43509727</v>
      </c>
      <c r="Z8" s="21">
        <v>153.82</v>
      </c>
      <c r="AA8" s="22">
        <v>28285800</v>
      </c>
    </row>
    <row r="9" spans="1:27" ht="13.5">
      <c r="A9" s="23" t="s">
        <v>36</v>
      </c>
      <c r="B9" s="17"/>
      <c r="C9" s="18">
        <v>5396525</v>
      </c>
      <c r="D9" s="18">
        <v>5396525</v>
      </c>
      <c r="E9" s="19">
        <v>4769705</v>
      </c>
      <c r="F9" s="20">
        <v>4769705</v>
      </c>
      <c r="G9" s="20">
        <v>4769705</v>
      </c>
      <c r="H9" s="20">
        <v>4769705</v>
      </c>
      <c r="I9" s="20">
        <v>397475</v>
      </c>
      <c r="J9" s="20">
        <v>397475</v>
      </c>
      <c r="K9" s="20">
        <v>397475</v>
      </c>
      <c r="L9" s="20">
        <v>397475</v>
      </c>
      <c r="M9" s="20">
        <v>397475</v>
      </c>
      <c r="N9" s="20">
        <v>397475</v>
      </c>
      <c r="O9" s="20">
        <v>397475</v>
      </c>
      <c r="P9" s="20">
        <v>397475</v>
      </c>
      <c r="Q9" s="20">
        <v>3577280</v>
      </c>
      <c r="R9" s="20">
        <v>3577280</v>
      </c>
      <c r="S9" s="20">
        <v>3577280</v>
      </c>
      <c r="T9" s="20">
        <v>3577280</v>
      </c>
      <c r="U9" s="20">
        <v>4769705</v>
      </c>
      <c r="V9" s="20">
        <v>4769705</v>
      </c>
      <c r="W9" s="20">
        <v>4769705</v>
      </c>
      <c r="X9" s="20">
        <v>4769705</v>
      </c>
      <c r="Y9" s="20"/>
      <c r="Z9" s="21"/>
      <c r="AA9" s="22">
        <v>4769705</v>
      </c>
    </row>
    <row r="10" spans="1:27" ht="13.5">
      <c r="A10" s="23" t="s">
        <v>37</v>
      </c>
      <c r="B10" s="17"/>
      <c r="C10" s="18">
        <v>270734</v>
      </c>
      <c r="D10" s="18">
        <v>270734</v>
      </c>
      <c r="E10" s="19">
        <v>270734</v>
      </c>
      <c r="F10" s="20">
        <v>270734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225612</v>
      </c>
      <c r="V10" s="24">
        <v>225612</v>
      </c>
      <c r="W10" s="24">
        <v>225612</v>
      </c>
      <c r="X10" s="20">
        <v>270734</v>
      </c>
      <c r="Y10" s="24">
        <v>-45122</v>
      </c>
      <c r="Z10" s="25">
        <v>-16.67</v>
      </c>
      <c r="AA10" s="26">
        <v>270734</v>
      </c>
    </row>
    <row r="11" spans="1:27" ht="13.5">
      <c r="A11" s="23" t="s">
        <v>38</v>
      </c>
      <c r="B11" s="17"/>
      <c r="C11" s="18">
        <v>3980052</v>
      </c>
      <c r="D11" s="18">
        <v>3980052</v>
      </c>
      <c r="E11" s="19">
        <v>21527047</v>
      </c>
      <c r="F11" s="20">
        <v>3542716</v>
      </c>
      <c r="G11" s="20">
        <v>2156318</v>
      </c>
      <c r="H11" s="20">
        <v>2156318</v>
      </c>
      <c r="I11" s="20">
        <v>1793921</v>
      </c>
      <c r="J11" s="20">
        <v>1793921</v>
      </c>
      <c r="K11" s="20">
        <v>1793921</v>
      </c>
      <c r="L11" s="20">
        <v>1793921</v>
      </c>
      <c r="M11" s="20">
        <v>1793921</v>
      </c>
      <c r="N11" s="20">
        <v>1793921</v>
      </c>
      <c r="O11" s="20">
        <v>1793921</v>
      </c>
      <c r="P11" s="20">
        <v>1793921</v>
      </c>
      <c r="Q11" s="20">
        <v>1076352</v>
      </c>
      <c r="R11" s="20">
        <v>1076352</v>
      </c>
      <c r="S11" s="20">
        <v>1076352</v>
      </c>
      <c r="T11" s="20">
        <v>1076352</v>
      </c>
      <c r="U11" s="20">
        <v>3542716</v>
      </c>
      <c r="V11" s="20">
        <v>3542716</v>
      </c>
      <c r="W11" s="20">
        <v>3542716</v>
      </c>
      <c r="X11" s="20">
        <v>3542716</v>
      </c>
      <c r="Y11" s="20"/>
      <c r="Z11" s="21"/>
      <c r="AA11" s="22">
        <v>3542716</v>
      </c>
    </row>
    <row r="12" spans="1:27" ht="13.5">
      <c r="A12" s="27" t="s">
        <v>39</v>
      </c>
      <c r="B12" s="28"/>
      <c r="C12" s="29">
        <f aca="true" t="shared" si="0" ref="C12:Y12">SUM(C6:C11)</f>
        <v>48109604</v>
      </c>
      <c r="D12" s="29">
        <f>SUM(D6:D11)</f>
        <v>48109604</v>
      </c>
      <c r="E12" s="30">
        <f t="shared" si="0"/>
        <v>88913959</v>
      </c>
      <c r="F12" s="31">
        <f t="shared" si="0"/>
        <v>38174254</v>
      </c>
      <c r="G12" s="31">
        <f t="shared" si="0"/>
        <v>146468723</v>
      </c>
      <c r="H12" s="31">
        <f t="shared" si="0"/>
        <v>134950860</v>
      </c>
      <c r="I12" s="31">
        <f t="shared" si="0"/>
        <v>46260229</v>
      </c>
      <c r="J12" s="31">
        <f t="shared" si="0"/>
        <v>46260229</v>
      </c>
      <c r="K12" s="31">
        <f t="shared" si="0"/>
        <v>50230698</v>
      </c>
      <c r="L12" s="31">
        <f t="shared" si="0"/>
        <v>50230698</v>
      </c>
      <c r="M12" s="31">
        <f t="shared" si="0"/>
        <v>35264272</v>
      </c>
      <c r="N12" s="31">
        <f t="shared" si="0"/>
        <v>35264272</v>
      </c>
      <c r="O12" s="31">
        <f t="shared" si="0"/>
        <v>47318490</v>
      </c>
      <c r="P12" s="31">
        <f t="shared" si="0"/>
        <v>34591226</v>
      </c>
      <c r="Q12" s="31">
        <f t="shared" si="0"/>
        <v>70377059</v>
      </c>
      <c r="R12" s="31">
        <f t="shared" si="0"/>
        <v>70377059</v>
      </c>
      <c r="S12" s="31">
        <f t="shared" si="0"/>
        <v>47231718</v>
      </c>
      <c r="T12" s="31">
        <f t="shared" si="0"/>
        <v>30459524</v>
      </c>
      <c r="U12" s="31">
        <f t="shared" si="0"/>
        <v>82186286</v>
      </c>
      <c r="V12" s="31">
        <f t="shared" si="0"/>
        <v>82186286</v>
      </c>
      <c r="W12" s="31">
        <f t="shared" si="0"/>
        <v>82186286</v>
      </c>
      <c r="X12" s="31">
        <f t="shared" si="0"/>
        <v>38174254</v>
      </c>
      <c r="Y12" s="31">
        <f t="shared" si="0"/>
        <v>44012032</v>
      </c>
      <c r="Z12" s="32">
        <f>+IF(X12&lt;&gt;0,+(Y12/X12)*100,0)</f>
        <v>115.29244815104967</v>
      </c>
      <c r="AA12" s="33">
        <f>SUM(AA6:AA11)</f>
        <v>38174254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388197</v>
      </c>
      <c r="D15" s="18">
        <v>388197</v>
      </c>
      <c r="E15" s="19">
        <v>465395</v>
      </c>
      <c r="F15" s="20">
        <v>465395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465395</v>
      </c>
      <c r="Y15" s="20">
        <v>-465395</v>
      </c>
      <c r="Z15" s="21">
        <v>-100</v>
      </c>
      <c r="AA15" s="22">
        <v>465395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661000</v>
      </c>
      <c r="D17" s="18">
        <v>661000</v>
      </c>
      <c r="E17" s="19">
        <v>704000</v>
      </c>
      <c r="F17" s="20">
        <v>661000</v>
      </c>
      <c r="G17" s="20">
        <v>704000</v>
      </c>
      <c r="H17" s="20">
        <v>704000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661000</v>
      </c>
      <c r="Y17" s="20">
        <v>-661000</v>
      </c>
      <c r="Z17" s="21">
        <v>-100</v>
      </c>
      <c r="AA17" s="22">
        <v>661000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937496943</v>
      </c>
      <c r="D19" s="18">
        <v>937496943</v>
      </c>
      <c r="E19" s="19">
        <v>1161800008</v>
      </c>
      <c r="F19" s="20">
        <v>1031752818</v>
      </c>
      <c r="G19" s="20">
        <v>4430025</v>
      </c>
      <c r="H19" s="20">
        <v>18391572</v>
      </c>
      <c r="I19" s="20">
        <v>11436719</v>
      </c>
      <c r="J19" s="20">
        <v>11436719</v>
      </c>
      <c r="K19" s="20">
        <v>3192053</v>
      </c>
      <c r="L19" s="20">
        <v>3192053</v>
      </c>
      <c r="M19" s="20">
        <v>12075613</v>
      </c>
      <c r="N19" s="20">
        <v>12075613</v>
      </c>
      <c r="O19" s="20">
        <v>12075613</v>
      </c>
      <c r="P19" s="20">
        <v>1671835</v>
      </c>
      <c r="Q19" s="20">
        <v>6574642</v>
      </c>
      <c r="R19" s="20">
        <v>6574642</v>
      </c>
      <c r="S19" s="20">
        <v>19754463</v>
      </c>
      <c r="T19" s="20">
        <v>19754463</v>
      </c>
      <c r="U19" s="20">
        <v>1031752818</v>
      </c>
      <c r="V19" s="20">
        <v>1031752818</v>
      </c>
      <c r="W19" s="20">
        <v>1031752818</v>
      </c>
      <c r="X19" s="20">
        <v>1031752818</v>
      </c>
      <c r="Y19" s="20"/>
      <c r="Z19" s="21"/>
      <c r="AA19" s="22">
        <v>1031752818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1584840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657844</v>
      </c>
      <c r="D22" s="18">
        <v>657844</v>
      </c>
      <c r="E22" s="19">
        <v>93488</v>
      </c>
      <c r="F22" s="20">
        <v>657844</v>
      </c>
      <c r="G22" s="20">
        <v>88501</v>
      </c>
      <c r="H22" s="20">
        <v>88501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657844</v>
      </c>
      <c r="Y22" s="20">
        <v>-657844</v>
      </c>
      <c r="Z22" s="21">
        <v>-100</v>
      </c>
      <c r="AA22" s="22">
        <v>657844</v>
      </c>
    </row>
    <row r="23" spans="1:27" ht="13.5">
      <c r="A23" s="23" t="s">
        <v>49</v>
      </c>
      <c r="B23" s="17"/>
      <c r="C23" s="18">
        <v>1686000</v>
      </c>
      <c r="D23" s="18">
        <v>1686000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940889984</v>
      </c>
      <c r="D24" s="29">
        <f>SUM(D15:D23)</f>
        <v>940889984</v>
      </c>
      <c r="E24" s="36">
        <f t="shared" si="1"/>
        <v>1164647731</v>
      </c>
      <c r="F24" s="37">
        <f t="shared" si="1"/>
        <v>1033537057</v>
      </c>
      <c r="G24" s="37">
        <f t="shared" si="1"/>
        <v>5222526</v>
      </c>
      <c r="H24" s="37">
        <f t="shared" si="1"/>
        <v>19184073</v>
      </c>
      <c r="I24" s="37">
        <f t="shared" si="1"/>
        <v>11436719</v>
      </c>
      <c r="J24" s="37">
        <f t="shared" si="1"/>
        <v>11436719</v>
      </c>
      <c r="K24" s="37">
        <f t="shared" si="1"/>
        <v>3192053</v>
      </c>
      <c r="L24" s="37">
        <f t="shared" si="1"/>
        <v>3192053</v>
      </c>
      <c r="M24" s="37">
        <f t="shared" si="1"/>
        <v>12075613</v>
      </c>
      <c r="N24" s="37">
        <f t="shared" si="1"/>
        <v>12075613</v>
      </c>
      <c r="O24" s="37">
        <f t="shared" si="1"/>
        <v>12075613</v>
      </c>
      <c r="P24" s="37">
        <f t="shared" si="1"/>
        <v>1671835</v>
      </c>
      <c r="Q24" s="37">
        <f t="shared" si="1"/>
        <v>6574642</v>
      </c>
      <c r="R24" s="37">
        <f t="shared" si="1"/>
        <v>6574642</v>
      </c>
      <c r="S24" s="37">
        <f t="shared" si="1"/>
        <v>19754463</v>
      </c>
      <c r="T24" s="37">
        <f t="shared" si="1"/>
        <v>19754463</v>
      </c>
      <c r="U24" s="37">
        <f t="shared" si="1"/>
        <v>1031752818</v>
      </c>
      <c r="V24" s="37">
        <f t="shared" si="1"/>
        <v>1031752818</v>
      </c>
      <c r="W24" s="37">
        <f t="shared" si="1"/>
        <v>1031752818</v>
      </c>
      <c r="X24" s="37">
        <f t="shared" si="1"/>
        <v>1033537057</v>
      </c>
      <c r="Y24" s="37">
        <f t="shared" si="1"/>
        <v>-1784239</v>
      </c>
      <c r="Z24" s="38">
        <f>+IF(X24&lt;&gt;0,+(Y24/X24)*100,0)</f>
        <v>-0.172634255145048</v>
      </c>
      <c r="AA24" s="39">
        <f>SUM(AA15:AA23)</f>
        <v>1033537057</v>
      </c>
    </row>
    <row r="25" spans="1:27" ht="13.5">
      <c r="A25" s="27" t="s">
        <v>51</v>
      </c>
      <c r="B25" s="28"/>
      <c r="C25" s="29">
        <f aca="true" t="shared" si="2" ref="C25:Y25">+C12+C24</f>
        <v>988999588</v>
      </c>
      <c r="D25" s="29">
        <f>+D12+D24</f>
        <v>988999588</v>
      </c>
      <c r="E25" s="30">
        <f t="shared" si="2"/>
        <v>1253561690</v>
      </c>
      <c r="F25" s="31">
        <f t="shared" si="2"/>
        <v>1071711311</v>
      </c>
      <c r="G25" s="31">
        <f t="shared" si="2"/>
        <v>151691249</v>
      </c>
      <c r="H25" s="31">
        <f t="shared" si="2"/>
        <v>154134933</v>
      </c>
      <c r="I25" s="31">
        <f t="shared" si="2"/>
        <v>57696948</v>
      </c>
      <c r="J25" s="31">
        <f t="shared" si="2"/>
        <v>57696948</v>
      </c>
      <c r="K25" s="31">
        <f t="shared" si="2"/>
        <v>53422751</v>
      </c>
      <c r="L25" s="31">
        <f t="shared" si="2"/>
        <v>53422751</v>
      </c>
      <c r="M25" s="31">
        <f t="shared" si="2"/>
        <v>47339885</v>
      </c>
      <c r="N25" s="31">
        <f t="shared" si="2"/>
        <v>47339885</v>
      </c>
      <c r="O25" s="31">
        <f t="shared" si="2"/>
        <v>59394103</v>
      </c>
      <c r="P25" s="31">
        <f t="shared" si="2"/>
        <v>36263061</v>
      </c>
      <c r="Q25" s="31">
        <f t="shared" si="2"/>
        <v>76951701</v>
      </c>
      <c r="R25" s="31">
        <f t="shared" si="2"/>
        <v>76951701</v>
      </c>
      <c r="S25" s="31">
        <f t="shared" si="2"/>
        <v>66986181</v>
      </c>
      <c r="T25" s="31">
        <f t="shared" si="2"/>
        <v>50213987</v>
      </c>
      <c r="U25" s="31">
        <f t="shared" si="2"/>
        <v>1113939104</v>
      </c>
      <c r="V25" s="31">
        <f t="shared" si="2"/>
        <v>1113939104</v>
      </c>
      <c r="W25" s="31">
        <f t="shared" si="2"/>
        <v>1113939104</v>
      </c>
      <c r="X25" s="31">
        <f t="shared" si="2"/>
        <v>1071711311</v>
      </c>
      <c r="Y25" s="31">
        <f t="shared" si="2"/>
        <v>42227793</v>
      </c>
      <c r="Z25" s="32">
        <f>+IF(X25&lt;&gt;0,+(Y25/X25)*100,0)</f>
        <v>3.940220894057542</v>
      </c>
      <c r="AA25" s="33">
        <f>+AA12+AA24</f>
        <v>1071711311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2190551</v>
      </c>
      <c r="D30" s="18">
        <v>2190551</v>
      </c>
      <c r="E30" s="19">
        <v>2400000</v>
      </c>
      <c r="F30" s="20">
        <v>2400000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2400000</v>
      </c>
      <c r="Y30" s="20">
        <v>-2400000</v>
      </c>
      <c r="Z30" s="21">
        <v>-100</v>
      </c>
      <c r="AA30" s="22">
        <v>2400000</v>
      </c>
    </row>
    <row r="31" spans="1:27" ht="13.5">
      <c r="A31" s="23" t="s">
        <v>56</v>
      </c>
      <c r="B31" s="17"/>
      <c r="C31" s="18">
        <v>2655066</v>
      </c>
      <c r="D31" s="18">
        <v>2655066</v>
      </c>
      <c r="E31" s="19">
        <v>2562201</v>
      </c>
      <c r="F31" s="20">
        <v>2562201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2562201</v>
      </c>
      <c r="Y31" s="20">
        <v>-2562201</v>
      </c>
      <c r="Z31" s="21">
        <v>-100</v>
      </c>
      <c r="AA31" s="22">
        <v>2562201</v>
      </c>
    </row>
    <row r="32" spans="1:27" ht="13.5">
      <c r="A32" s="23" t="s">
        <v>57</v>
      </c>
      <c r="B32" s="17"/>
      <c r="C32" s="18">
        <v>34600125</v>
      </c>
      <c r="D32" s="18">
        <v>34600125</v>
      </c>
      <c r="E32" s="19">
        <v>24535255</v>
      </c>
      <c r="F32" s="20">
        <v>16384771</v>
      </c>
      <c r="G32" s="20">
        <v>31933505</v>
      </c>
      <c r="H32" s="20">
        <v>30793375</v>
      </c>
      <c r="I32" s="20">
        <v>22082375</v>
      </c>
      <c r="J32" s="20">
        <v>22082375</v>
      </c>
      <c r="K32" s="20">
        <v>30274803</v>
      </c>
      <c r="L32" s="20">
        <v>30274803</v>
      </c>
      <c r="M32" s="20">
        <v>11923562</v>
      </c>
      <c r="N32" s="20">
        <v>11923562</v>
      </c>
      <c r="O32" s="20">
        <v>11923562</v>
      </c>
      <c r="P32" s="20">
        <v>23461375</v>
      </c>
      <c r="Q32" s="20">
        <v>35464375</v>
      </c>
      <c r="R32" s="20">
        <v>35464375</v>
      </c>
      <c r="S32" s="20">
        <v>28388837</v>
      </c>
      <c r="T32" s="20">
        <v>28372242</v>
      </c>
      <c r="U32" s="20">
        <v>5203000</v>
      </c>
      <c r="V32" s="20">
        <v>5203000</v>
      </c>
      <c r="W32" s="20">
        <v>5203000</v>
      </c>
      <c r="X32" s="20">
        <v>16384771</v>
      </c>
      <c r="Y32" s="20">
        <v>-11181771</v>
      </c>
      <c r="Z32" s="21">
        <v>-68.24</v>
      </c>
      <c r="AA32" s="22">
        <v>16384771</v>
      </c>
    </row>
    <row r="33" spans="1:27" ht="13.5">
      <c r="A33" s="23" t="s">
        <v>58</v>
      </c>
      <c r="B33" s="17"/>
      <c r="C33" s="18">
        <v>1017533</v>
      </c>
      <c r="D33" s="18">
        <v>1017533</v>
      </c>
      <c r="E33" s="19">
        <v>478603</v>
      </c>
      <c r="F33" s="20">
        <v>2910000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2910000</v>
      </c>
      <c r="Y33" s="20">
        <v>-2910000</v>
      </c>
      <c r="Z33" s="21">
        <v>-100</v>
      </c>
      <c r="AA33" s="22">
        <v>2910000</v>
      </c>
    </row>
    <row r="34" spans="1:27" ht="13.5">
      <c r="A34" s="27" t="s">
        <v>59</v>
      </c>
      <c r="B34" s="28"/>
      <c r="C34" s="29">
        <f aca="true" t="shared" si="3" ref="C34:Y34">SUM(C29:C33)</f>
        <v>40463275</v>
      </c>
      <c r="D34" s="29">
        <f>SUM(D29:D33)</f>
        <v>40463275</v>
      </c>
      <c r="E34" s="30">
        <f t="shared" si="3"/>
        <v>29976059</v>
      </c>
      <c r="F34" s="31">
        <f t="shared" si="3"/>
        <v>24256972</v>
      </c>
      <c r="G34" s="31">
        <f t="shared" si="3"/>
        <v>31933505</v>
      </c>
      <c r="H34" s="31">
        <f t="shared" si="3"/>
        <v>30793375</v>
      </c>
      <c r="I34" s="31">
        <f t="shared" si="3"/>
        <v>22082375</v>
      </c>
      <c r="J34" s="31">
        <f t="shared" si="3"/>
        <v>22082375</v>
      </c>
      <c r="K34" s="31">
        <f t="shared" si="3"/>
        <v>30274803</v>
      </c>
      <c r="L34" s="31">
        <f t="shared" si="3"/>
        <v>30274803</v>
      </c>
      <c r="M34" s="31">
        <f t="shared" si="3"/>
        <v>11923562</v>
      </c>
      <c r="N34" s="31">
        <f t="shared" si="3"/>
        <v>11923562</v>
      </c>
      <c r="O34" s="31">
        <f t="shared" si="3"/>
        <v>11923562</v>
      </c>
      <c r="P34" s="31">
        <f t="shared" si="3"/>
        <v>23461375</v>
      </c>
      <c r="Q34" s="31">
        <f t="shared" si="3"/>
        <v>35464375</v>
      </c>
      <c r="R34" s="31">
        <f t="shared" si="3"/>
        <v>35464375</v>
      </c>
      <c r="S34" s="31">
        <f t="shared" si="3"/>
        <v>28388837</v>
      </c>
      <c r="T34" s="31">
        <f t="shared" si="3"/>
        <v>28372242</v>
      </c>
      <c r="U34" s="31">
        <f t="shared" si="3"/>
        <v>5203000</v>
      </c>
      <c r="V34" s="31">
        <f t="shared" si="3"/>
        <v>5203000</v>
      </c>
      <c r="W34" s="31">
        <f t="shared" si="3"/>
        <v>5203000</v>
      </c>
      <c r="X34" s="31">
        <f t="shared" si="3"/>
        <v>24256972</v>
      </c>
      <c r="Y34" s="31">
        <f t="shared" si="3"/>
        <v>-19053972</v>
      </c>
      <c r="Z34" s="32">
        <f>+IF(X34&lt;&gt;0,+(Y34/X34)*100,0)</f>
        <v>-78.55049673965901</v>
      </c>
      <c r="AA34" s="33">
        <f>SUM(AA29:AA33)</f>
        <v>24256972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25906636</v>
      </c>
      <c r="D37" s="18">
        <v>25906636</v>
      </c>
      <c r="E37" s="19">
        <v>3705000</v>
      </c>
      <c r="F37" s="20">
        <v>25756945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25756945</v>
      </c>
      <c r="Y37" s="20">
        <v>-25756945</v>
      </c>
      <c r="Z37" s="21">
        <v>-100</v>
      </c>
      <c r="AA37" s="22">
        <v>25756945</v>
      </c>
    </row>
    <row r="38" spans="1:27" ht="13.5">
      <c r="A38" s="23" t="s">
        <v>58</v>
      </c>
      <c r="B38" s="17"/>
      <c r="C38" s="18">
        <v>31730024</v>
      </c>
      <c r="D38" s="18">
        <v>31730024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57636660</v>
      </c>
      <c r="D39" s="29">
        <f>SUM(D37:D38)</f>
        <v>57636660</v>
      </c>
      <c r="E39" s="36">
        <f t="shared" si="4"/>
        <v>3705000</v>
      </c>
      <c r="F39" s="37">
        <f t="shared" si="4"/>
        <v>25756945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25756945</v>
      </c>
      <c r="Y39" s="37">
        <f t="shared" si="4"/>
        <v>-25756945</v>
      </c>
      <c r="Z39" s="38">
        <f>+IF(X39&lt;&gt;0,+(Y39/X39)*100,0)</f>
        <v>-100</v>
      </c>
      <c r="AA39" s="39">
        <f>SUM(AA37:AA38)</f>
        <v>25756945</v>
      </c>
    </row>
    <row r="40" spans="1:27" ht="13.5">
      <c r="A40" s="27" t="s">
        <v>62</v>
      </c>
      <c r="B40" s="28"/>
      <c r="C40" s="29">
        <f aca="true" t="shared" si="5" ref="C40:Y40">+C34+C39</f>
        <v>98099935</v>
      </c>
      <c r="D40" s="29">
        <f>+D34+D39</f>
        <v>98099935</v>
      </c>
      <c r="E40" s="30">
        <f t="shared" si="5"/>
        <v>33681059</v>
      </c>
      <c r="F40" s="31">
        <f t="shared" si="5"/>
        <v>50013917</v>
      </c>
      <c r="G40" s="31">
        <f t="shared" si="5"/>
        <v>31933505</v>
      </c>
      <c r="H40" s="31">
        <f t="shared" si="5"/>
        <v>30793375</v>
      </c>
      <c r="I40" s="31">
        <f t="shared" si="5"/>
        <v>22082375</v>
      </c>
      <c r="J40" s="31">
        <f t="shared" si="5"/>
        <v>22082375</v>
      </c>
      <c r="K40" s="31">
        <f t="shared" si="5"/>
        <v>30274803</v>
      </c>
      <c r="L40" s="31">
        <f t="shared" si="5"/>
        <v>30274803</v>
      </c>
      <c r="M40" s="31">
        <f t="shared" si="5"/>
        <v>11923562</v>
      </c>
      <c r="N40" s="31">
        <f t="shared" si="5"/>
        <v>11923562</v>
      </c>
      <c r="O40" s="31">
        <f t="shared" si="5"/>
        <v>11923562</v>
      </c>
      <c r="P40" s="31">
        <f t="shared" si="5"/>
        <v>23461375</v>
      </c>
      <c r="Q40" s="31">
        <f t="shared" si="5"/>
        <v>35464375</v>
      </c>
      <c r="R40" s="31">
        <f t="shared" si="5"/>
        <v>35464375</v>
      </c>
      <c r="S40" s="31">
        <f t="shared" si="5"/>
        <v>28388837</v>
      </c>
      <c r="T40" s="31">
        <f t="shared" si="5"/>
        <v>28372242</v>
      </c>
      <c r="U40" s="31">
        <f t="shared" si="5"/>
        <v>5203000</v>
      </c>
      <c r="V40" s="31">
        <f t="shared" si="5"/>
        <v>5203000</v>
      </c>
      <c r="W40" s="31">
        <f t="shared" si="5"/>
        <v>5203000</v>
      </c>
      <c r="X40" s="31">
        <f t="shared" si="5"/>
        <v>50013917</v>
      </c>
      <c r="Y40" s="31">
        <f t="shared" si="5"/>
        <v>-44810917</v>
      </c>
      <c r="Z40" s="32">
        <f>+IF(X40&lt;&gt;0,+(Y40/X40)*100,0)</f>
        <v>-89.59689560007867</v>
      </c>
      <c r="AA40" s="33">
        <f>+AA34+AA39</f>
        <v>50013917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890899653</v>
      </c>
      <c r="D42" s="43">
        <f>+D25-D40</f>
        <v>890899653</v>
      </c>
      <c r="E42" s="44">
        <f t="shared" si="6"/>
        <v>1219880631</v>
      </c>
      <c r="F42" s="45">
        <f t="shared" si="6"/>
        <v>1021697394</v>
      </c>
      <c r="G42" s="45">
        <f t="shared" si="6"/>
        <v>119757744</v>
      </c>
      <c r="H42" s="45">
        <f t="shared" si="6"/>
        <v>123341558</v>
      </c>
      <c r="I42" s="45">
        <f t="shared" si="6"/>
        <v>35614573</v>
      </c>
      <c r="J42" s="45">
        <f t="shared" si="6"/>
        <v>35614573</v>
      </c>
      <c r="K42" s="45">
        <f t="shared" si="6"/>
        <v>23147948</v>
      </c>
      <c r="L42" s="45">
        <f t="shared" si="6"/>
        <v>23147948</v>
      </c>
      <c r="M42" s="45">
        <f t="shared" si="6"/>
        <v>35416323</v>
      </c>
      <c r="N42" s="45">
        <f t="shared" si="6"/>
        <v>35416323</v>
      </c>
      <c r="O42" s="45">
        <f t="shared" si="6"/>
        <v>47470541</v>
      </c>
      <c r="P42" s="45">
        <f t="shared" si="6"/>
        <v>12801686</v>
      </c>
      <c r="Q42" s="45">
        <f t="shared" si="6"/>
        <v>41487326</v>
      </c>
      <c r="R42" s="45">
        <f t="shared" si="6"/>
        <v>41487326</v>
      </c>
      <c r="S42" s="45">
        <f t="shared" si="6"/>
        <v>38597344</v>
      </c>
      <c r="T42" s="45">
        <f t="shared" si="6"/>
        <v>21841745</v>
      </c>
      <c r="U42" s="45">
        <f t="shared" si="6"/>
        <v>1108736104</v>
      </c>
      <c r="V42" s="45">
        <f t="shared" si="6"/>
        <v>1108736104</v>
      </c>
      <c r="W42" s="45">
        <f t="shared" si="6"/>
        <v>1108736104</v>
      </c>
      <c r="X42" s="45">
        <f t="shared" si="6"/>
        <v>1021697394</v>
      </c>
      <c r="Y42" s="45">
        <f t="shared" si="6"/>
        <v>87038710</v>
      </c>
      <c r="Z42" s="46">
        <f>+IF(X42&lt;&gt;0,+(Y42/X42)*100,0)</f>
        <v>8.519030244291686</v>
      </c>
      <c r="AA42" s="47">
        <f>+AA25-AA40</f>
        <v>1021697394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890899653</v>
      </c>
      <c r="D45" s="18">
        <v>890899653</v>
      </c>
      <c r="E45" s="19">
        <v>1219880631</v>
      </c>
      <c r="F45" s="20">
        <v>1021697394</v>
      </c>
      <c r="G45" s="20">
        <v>119757744</v>
      </c>
      <c r="H45" s="20">
        <v>123341558</v>
      </c>
      <c r="I45" s="20">
        <v>35614573</v>
      </c>
      <c r="J45" s="20">
        <v>35614573</v>
      </c>
      <c r="K45" s="20">
        <v>23147948</v>
      </c>
      <c r="L45" s="20">
        <v>23147948</v>
      </c>
      <c r="M45" s="20">
        <v>35416323</v>
      </c>
      <c r="N45" s="20">
        <v>35416323</v>
      </c>
      <c r="O45" s="20">
        <v>47470541</v>
      </c>
      <c r="P45" s="20">
        <v>12801686</v>
      </c>
      <c r="Q45" s="20">
        <v>41487326</v>
      </c>
      <c r="R45" s="20">
        <v>41487326</v>
      </c>
      <c r="S45" s="20">
        <v>38597344</v>
      </c>
      <c r="T45" s="20">
        <v>21841745</v>
      </c>
      <c r="U45" s="20">
        <v>1108736104</v>
      </c>
      <c r="V45" s="20">
        <v>1108736104</v>
      </c>
      <c r="W45" s="20">
        <v>1108736104</v>
      </c>
      <c r="X45" s="20">
        <v>1021697394</v>
      </c>
      <c r="Y45" s="20">
        <v>87038710</v>
      </c>
      <c r="Z45" s="48">
        <v>8.52</v>
      </c>
      <c r="AA45" s="22">
        <v>1021697394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890899653</v>
      </c>
      <c r="D48" s="51">
        <f>SUM(D45:D47)</f>
        <v>890899653</v>
      </c>
      <c r="E48" s="52">
        <f t="shared" si="7"/>
        <v>1219880631</v>
      </c>
      <c r="F48" s="53">
        <f t="shared" si="7"/>
        <v>1021697394</v>
      </c>
      <c r="G48" s="53">
        <f t="shared" si="7"/>
        <v>119757744</v>
      </c>
      <c r="H48" s="53">
        <f t="shared" si="7"/>
        <v>123341558</v>
      </c>
      <c r="I48" s="53">
        <f t="shared" si="7"/>
        <v>35614573</v>
      </c>
      <c r="J48" s="53">
        <f t="shared" si="7"/>
        <v>35614573</v>
      </c>
      <c r="K48" s="53">
        <f t="shared" si="7"/>
        <v>23147948</v>
      </c>
      <c r="L48" s="53">
        <f t="shared" si="7"/>
        <v>23147948</v>
      </c>
      <c r="M48" s="53">
        <f t="shared" si="7"/>
        <v>35416323</v>
      </c>
      <c r="N48" s="53">
        <f t="shared" si="7"/>
        <v>35416323</v>
      </c>
      <c r="O48" s="53">
        <f t="shared" si="7"/>
        <v>47470541</v>
      </c>
      <c r="P48" s="53">
        <f t="shared" si="7"/>
        <v>12801686</v>
      </c>
      <c r="Q48" s="53">
        <f t="shared" si="7"/>
        <v>41487326</v>
      </c>
      <c r="R48" s="53">
        <f t="shared" si="7"/>
        <v>41487326</v>
      </c>
      <c r="S48" s="53">
        <f t="shared" si="7"/>
        <v>38597344</v>
      </c>
      <c r="T48" s="53">
        <f t="shared" si="7"/>
        <v>21841745</v>
      </c>
      <c r="U48" s="53">
        <f t="shared" si="7"/>
        <v>1108736104</v>
      </c>
      <c r="V48" s="53">
        <f t="shared" si="7"/>
        <v>1108736104</v>
      </c>
      <c r="W48" s="53">
        <f t="shared" si="7"/>
        <v>1108736104</v>
      </c>
      <c r="X48" s="53">
        <f t="shared" si="7"/>
        <v>1021697394</v>
      </c>
      <c r="Y48" s="53">
        <f t="shared" si="7"/>
        <v>87038710</v>
      </c>
      <c r="Z48" s="54">
        <f>+IF(X48&lt;&gt;0,+(Y48/X48)*100,0)</f>
        <v>8.519030244291686</v>
      </c>
      <c r="AA48" s="55">
        <f>SUM(AA45:AA47)</f>
        <v>1021697394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1800</v>
      </c>
      <c r="D6" s="18">
        <v>1800</v>
      </c>
      <c r="E6" s="19">
        <v>1560</v>
      </c>
      <c r="F6" s="20">
        <v>1560</v>
      </c>
      <c r="G6" s="20">
        <v>7553747</v>
      </c>
      <c r="H6" s="20">
        <v>756747</v>
      </c>
      <c r="I6" s="20">
        <v>1166437</v>
      </c>
      <c r="J6" s="20">
        <v>1166437</v>
      </c>
      <c r="K6" s="20">
        <v>5124114</v>
      </c>
      <c r="L6" s="20"/>
      <c r="M6" s="20">
        <v>6499433</v>
      </c>
      <c r="N6" s="20">
        <v>6499433</v>
      </c>
      <c r="O6" s="20"/>
      <c r="P6" s="20"/>
      <c r="Q6" s="20">
        <v>1095439</v>
      </c>
      <c r="R6" s="20">
        <v>1095439</v>
      </c>
      <c r="S6" s="20"/>
      <c r="T6" s="20">
        <v>25080924</v>
      </c>
      <c r="U6" s="20"/>
      <c r="V6" s="20">
        <v>25080924</v>
      </c>
      <c r="W6" s="20">
        <v>25080924</v>
      </c>
      <c r="X6" s="20">
        <v>1560</v>
      </c>
      <c r="Y6" s="20">
        <v>25079364</v>
      </c>
      <c r="Z6" s="21">
        <v>1607651.54</v>
      </c>
      <c r="AA6" s="22">
        <v>1560</v>
      </c>
    </row>
    <row r="7" spans="1:27" ht="13.5">
      <c r="A7" s="23" t="s">
        <v>34</v>
      </c>
      <c r="B7" s="17"/>
      <c r="C7" s="18">
        <v>10114003</v>
      </c>
      <c r="D7" s="18">
        <v>10114003</v>
      </c>
      <c r="E7" s="19">
        <v>4947664</v>
      </c>
      <c r="F7" s="20">
        <v>4947664</v>
      </c>
      <c r="G7" s="20">
        <v>-5000363</v>
      </c>
      <c r="H7" s="20">
        <v>-5000000</v>
      </c>
      <c r="I7" s="20"/>
      <c r="J7" s="20"/>
      <c r="K7" s="20"/>
      <c r="L7" s="20">
        <v>40000000</v>
      </c>
      <c r="M7" s="20"/>
      <c r="N7" s="20"/>
      <c r="O7" s="20">
        <v>-10000000</v>
      </c>
      <c r="P7" s="20"/>
      <c r="Q7" s="20"/>
      <c r="R7" s="20"/>
      <c r="S7" s="20">
        <v>-5000000</v>
      </c>
      <c r="T7" s="20">
        <v>-15000000</v>
      </c>
      <c r="U7" s="20"/>
      <c r="V7" s="20">
        <v>-15000000</v>
      </c>
      <c r="W7" s="20">
        <v>-15000000</v>
      </c>
      <c r="X7" s="20">
        <v>4947664</v>
      </c>
      <c r="Y7" s="20">
        <v>-19947664</v>
      </c>
      <c r="Z7" s="21">
        <v>-403.17</v>
      </c>
      <c r="AA7" s="22">
        <v>4947664</v>
      </c>
    </row>
    <row r="8" spans="1:27" ht="13.5">
      <c r="A8" s="23" t="s">
        <v>35</v>
      </c>
      <c r="B8" s="17"/>
      <c r="C8" s="18">
        <v>21930379</v>
      </c>
      <c r="D8" s="18">
        <v>21930379</v>
      </c>
      <c r="E8" s="19">
        <v>26169000</v>
      </c>
      <c r="F8" s="20">
        <v>26169000</v>
      </c>
      <c r="G8" s="20">
        <v>194753086</v>
      </c>
      <c r="H8" s="20">
        <v>23603247</v>
      </c>
      <c r="I8" s="20">
        <v>39709756</v>
      </c>
      <c r="J8" s="20">
        <v>39709756</v>
      </c>
      <c r="K8" s="20">
        <v>14531547</v>
      </c>
      <c r="L8" s="20">
        <v>22343699</v>
      </c>
      <c r="M8" s="20">
        <v>31186472</v>
      </c>
      <c r="N8" s="20">
        <v>31186472</v>
      </c>
      <c r="O8" s="20"/>
      <c r="P8" s="20">
        <v>35857846</v>
      </c>
      <c r="Q8" s="20">
        <v>115832745</v>
      </c>
      <c r="R8" s="20">
        <v>115832745</v>
      </c>
      <c r="S8" s="20">
        <v>42858051</v>
      </c>
      <c r="T8" s="20">
        <v>-71529927</v>
      </c>
      <c r="U8" s="20"/>
      <c r="V8" s="20">
        <v>-71529927</v>
      </c>
      <c r="W8" s="20">
        <v>-71529927</v>
      </c>
      <c r="X8" s="20">
        <v>26169000</v>
      </c>
      <c r="Y8" s="20">
        <v>-97698927</v>
      </c>
      <c r="Z8" s="21">
        <v>-373.34</v>
      </c>
      <c r="AA8" s="22">
        <v>26169000</v>
      </c>
    </row>
    <row r="9" spans="1:27" ht="13.5">
      <c r="A9" s="23" t="s">
        <v>36</v>
      </c>
      <c r="B9" s="17"/>
      <c r="C9" s="18">
        <v>16240984</v>
      </c>
      <c r="D9" s="18">
        <v>16240984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1187000</v>
      </c>
      <c r="D10" s="18">
        <v>1187000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589327</v>
      </c>
      <c r="D11" s="18">
        <v>589327</v>
      </c>
      <c r="E11" s="19">
        <v>1566766</v>
      </c>
      <c r="F11" s="20">
        <v>1566766</v>
      </c>
      <c r="G11" s="20">
        <v>-161923</v>
      </c>
      <c r="H11" s="20">
        <v>439787</v>
      </c>
      <c r="I11" s="20">
        <v>-423084</v>
      </c>
      <c r="J11" s="20">
        <v>-423084</v>
      </c>
      <c r="K11" s="20">
        <v>287050</v>
      </c>
      <c r="L11" s="20">
        <v>558584</v>
      </c>
      <c r="M11" s="20"/>
      <c r="N11" s="20"/>
      <c r="O11" s="20">
        <v>245087</v>
      </c>
      <c r="P11" s="20">
        <v>200601</v>
      </c>
      <c r="Q11" s="20">
        <v>212025</v>
      </c>
      <c r="R11" s="20">
        <v>212025</v>
      </c>
      <c r="S11" s="20">
        <v>-417664</v>
      </c>
      <c r="T11" s="20">
        <v>-170317</v>
      </c>
      <c r="U11" s="20"/>
      <c r="V11" s="20">
        <v>-170317</v>
      </c>
      <c r="W11" s="20">
        <v>-170317</v>
      </c>
      <c r="X11" s="20">
        <v>1566766</v>
      </c>
      <c r="Y11" s="20">
        <v>-1737083</v>
      </c>
      <c r="Z11" s="21">
        <v>-110.87</v>
      </c>
      <c r="AA11" s="22">
        <v>1566766</v>
      </c>
    </row>
    <row r="12" spans="1:27" ht="13.5">
      <c r="A12" s="27" t="s">
        <v>39</v>
      </c>
      <c r="B12" s="28"/>
      <c r="C12" s="29">
        <f aca="true" t="shared" si="0" ref="C12:Y12">SUM(C6:C11)</f>
        <v>50063493</v>
      </c>
      <c r="D12" s="29">
        <f>SUM(D6:D11)</f>
        <v>50063493</v>
      </c>
      <c r="E12" s="30">
        <f t="shared" si="0"/>
        <v>32684990</v>
      </c>
      <c r="F12" s="31">
        <f t="shared" si="0"/>
        <v>32684990</v>
      </c>
      <c r="G12" s="31">
        <f t="shared" si="0"/>
        <v>197144547</v>
      </c>
      <c r="H12" s="31">
        <f t="shared" si="0"/>
        <v>19799781</v>
      </c>
      <c r="I12" s="31">
        <f t="shared" si="0"/>
        <v>40453109</v>
      </c>
      <c r="J12" s="31">
        <f t="shared" si="0"/>
        <v>40453109</v>
      </c>
      <c r="K12" s="31">
        <f t="shared" si="0"/>
        <v>19942711</v>
      </c>
      <c r="L12" s="31">
        <f t="shared" si="0"/>
        <v>62902283</v>
      </c>
      <c r="M12" s="31">
        <f t="shared" si="0"/>
        <v>37685905</v>
      </c>
      <c r="N12" s="31">
        <f t="shared" si="0"/>
        <v>37685905</v>
      </c>
      <c r="O12" s="31">
        <f t="shared" si="0"/>
        <v>-9754913</v>
      </c>
      <c r="P12" s="31">
        <f t="shared" si="0"/>
        <v>36058447</v>
      </c>
      <c r="Q12" s="31">
        <f t="shared" si="0"/>
        <v>117140209</v>
      </c>
      <c r="R12" s="31">
        <f t="shared" si="0"/>
        <v>117140209</v>
      </c>
      <c r="S12" s="31">
        <f t="shared" si="0"/>
        <v>37440387</v>
      </c>
      <c r="T12" s="31">
        <f t="shared" si="0"/>
        <v>-61619320</v>
      </c>
      <c r="U12" s="31">
        <f t="shared" si="0"/>
        <v>0</v>
      </c>
      <c r="V12" s="31">
        <f t="shared" si="0"/>
        <v>-61619320</v>
      </c>
      <c r="W12" s="31">
        <f t="shared" si="0"/>
        <v>-61619320</v>
      </c>
      <c r="X12" s="31">
        <f t="shared" si="0"/>
        <v>32684990</v>
      </c>
      <c r="Y12" s="31">
        <f t="shared" si="0"/>
        <v>-94304310</v>
      </c>
      <c r="Z12" s="32">
        <f>+IF(X12&lt;&gt;0,+(Y12/X12)*100,0)</f>
        <v>-288.5248243918692</v>
      </c>
      <c r="AA12" s="33">
        <f>SUM(AA6:AA11)</f>
        <v>32684990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162966596</v>
      </c>
      <c r="D17" s="18">
        <v>162966596</v>
      </c>
      <c r="E17" s="19"/>
      <c r="F17" s="20">
        <v>162966596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162966596</v>
      </c>
      <c r="Y17" s="20">
        <v>-162966596</v>
      </c>
      <c r="Z17" s="21">
        <v>-100</v>
      </c>
      <c r="AA17" s="22">
        <v>162966596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883665970</v>
      </c>
      <c r="D19" s="18">
        <v>883665970</v>
      </c>
      <c r="E19" s="19">
        <v>1049008435</v>
      </c>
      <c r="F19" s="20">
        <v>1049008435</v>
      </c>
      <c r="G19" s="20">
        <v>-344787</v>
      </c>
      <c r="H19" s="20">
        <v>3160543</v>
      </c>
      <c r="I19" s="20">
        <v>-1432002</v>
      </c>
      <c r="J19" s="20">
        <v>-1432002</v>
      </c>
      <c r="K19" s="20">
        <v>-2601389</v>
      </c>
      <c r="L19" s="20">
        <v>5230976</v>
      </c>
      <c r="M19" s="20">
        <v>-1307168</v>
      </c>
      <c r="N19" s="20">
        <v>-1307168</v>
      </c>
      <c r="O19" s="20">
        <v>-3575086</v>
      </c>
      <c r="P19" s="20">
        <v>-1340936</v>
      </c>
      <c r="Q19" s="20">
        <v>1289175</v>
      </c>
      <c r="R19" s="20">
        <v>1289175</v>
      </c>
      <c r="S19" s="20">
        <v>12679627</v>
      </c>
      <c r="T19" s="20">
        <v>-9192618</v>
      </c>
      <c r="U19" s="20"/>
      <c r="V19" s="20">
        <v>-9192618</v>
      </c>
      <c r="W19" s="20">
        <v>-9192618</v>
      </c>
      <c r="X19" s="20">
        <v>1049008435</v>
      </c>
      <c r="Y19" s="20">
        <v>-1058201053</v>
      </c>
      <c r="Z19" s="21">
        <v>-100.88</v>
      </c>
      <c r="AA19" s="22">
        <v>1049008435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1133385</v>
      </c>
      <c r="D22" s="18">
        <v>1133385</v>
      </c>
      <c r="E22" s="19">
        <v>3173000</v>
      </c>
      <c r="F22" s="20">
        <v>3173000</v>
      </c>
      <c r="G22" s="20">
        <v>-27651</v>
      </c>
      <c r="H22" s="20"/>
      <c r="I22" s="20">
        <v>-55301</v>
      </c>
      <c r="J22" s="20">
        <v>-55301</v>
      </c>
      <c r="K22" s="20">
        <v>-27651</v>
      </c>
      <c r="L22" s="20">
        <v>-27651</v>
      </c>
      <c r="M22" s="20">
        <v>-27651</v>
      </c>
      <c r="N22" s="20">
        <v>-27651</v>
      </c>
      <c r="O22" s="20">
        <v>-27651</v>
      </c>
      <c r="P22" s="20">
        <v>-27651</v>
      </c>
      <c r="Q22" s="20"/>
      <c r="R22" s="20"/>
      <c r="S22" s="20"/>
      <c r="T22" s="20">
        <v>-82952</v>
      </c>
      <c r="U22" s="20"/>
      <c r="V22" s="20">
        <v>-82952</v>
      </c>
      <c r="W22" s="20">
        <v>-82952</v>
      </c>
      <c r="X22" s="20">
        <v>3173000</v>
      </c>
      <c r="Y22" s="20">
        <v>-3255952</v>
      </c>
      <c r="Z22" s="21">
        <v>-102.61</v>
      </c>
      <c r="AA22" s="22">
        <v>3173000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1047765951</v>
      </c>
      <c r="D24" s="29">
        <f>SUM(D15:D23)</f>
        <v>1047765951</v>
      </c>
      <c r="E24" s="36">
        <f t="shared" si="1"/>
        <v>1052181435</v>
      </c>
      <c r="F24" s="37">
        <f t="shared" si="1"/>
        <v>1215148031</v>
      </c>
      <c r="G24" s="37">
        <f t="shared" si="1"/>
        <v>-372438</v>
      </c>
      <c r="H24" s="37">
        <f t="shared" si="1"/>
        <v>3160543</v>
      </c>
      <c r="I24" s="37">
        <f t="shared" si="1"/>
        <v>-1487303</v>
      </c>
      <c r="J24" s="37">
        <f t="shared" si="1"/>
        <v>-1487303</v>
      </c>
      <c r="K24" s="37">
        <f t="shared" si="1"/>
        <v>-2629040</v>
      </c>
      <c r="L24" s="37">
        <f t="shared" si="1"/>
        <v>5203325</v>
      </c>
      <c r="M24" s="37">
        <f t="shared" si="1"/>
        <v>-1334819</v>
      </c>
      <c r="N24" s="37">
        <f t="shared" si="1"/>
        <v>-1334819</v>
      </c>
      <c r="O24" s="37">
        <f t="shared" si="1"/>
        <v>-3602737</v>
      </c>
      <c r="P24" s="37">
        <f t="shared" si="1"/>
        <v>-1368587</v>
      </c>
      <c r="Q24" s="37">
        <f t="shared" si="1"/>
        <v>1289175</v>
      </c>
      <c r="R24" s="37">
        <f t="shared" si="1"/>
        <v>1289175</v>
      </c>
      <c r="S24" s="37">
        <f t="shared" si="1"/>
        <v>12679627</v>
      </c>
      <c r="T24" s="37">
        <f t="shared" si="1"/>
        <v>-9275570</v>
      </c>
      <c r="U24" s="37">
        <f t="shared" si="1"/>
        <v>0</v>
      </c>
      <c r="V24" s="37">
        <f t="shared" si="1"/>
        <v>-9275570</v>
      </c>
      <c r="W24" s="37">
        <f t="shared" si="1"/>
        <v>-9275570</v>
      </c>
      <c r="X24" s="37">
        <f t="shared" si="1"/>
        <v>1215148031</v>
      </c>
      <c r="Y24" s="37">
        <f t="shared" si="1"/>
        <v>-1224423601</v>
      </c>
      <c r="Z24" s="38">
        <f>+IF(X24&lt;&gt;0,+(Y24/X24)*100,0)</f>
        <v>-100.76332839813489</v>
      </c>
      <c r="AA24" s="39">
        <f>SUM(AA15:AA23)</f>
        <v>1215148031</v>
      </c>
    </row>
    <row r="25" spans="1:27" ht="13.5">
      <c r="A25" s="27" t="s">
        <v>51</v>
      </c>
      <c r="B25" s="28"/>
      <c r="C25" s="29">
        <f aca="true" t="shared" si="2" ref="C25:Y25">+C12+C24</f>
        <v>1097829444</v>
      </c>
      <c r="D25" s="29">
        <f>+D12+D24</f>
        <v>1097829444</v>
      </c>
      <c r="E25" s="30">
        <f t="shared" si="2"/>
        <v>1084866425</v>
      </c>
      <c r="F25" s="31">
        <f t="shared" si="2"/>
        <v>1247833021</v>
      </c>
      <c r="G25" s="31">
        <f t="shared" si="2"/>
        <v>196772109</v>
      </c>
      <c r="H25" s="31">
        <f t="shared" si="2"/>
        <v>22960324</v>
      </c>
      <c r="I25" s="31">
        <f t="shared" si="2"/>
        <v>38965806</v>
      </c>
      <c r="J25" s="31">
        <f t="shared" si="2"/>
        <v>38965806</v>
      </c>
      <c r="K25" s="31">
        <f t="shared" si="2"/>
        <v>17313671</v>
      </c>
      <c r="L25" s="31">
        <f t="shared" si="2"/>
        <v>68105608</v>
      </c>
      <c r="M25" s="31">
        <f t="shared" si="2"/>
        <v>36351086</v>
      </c>
      <c r="N25" s="31">
        <f t="shared" si="2"/>
        <v>36351086</v>
      </c>
      <c r="O25" s="31">
        <f t="shared" si="2"/>
        <v>-13357650</v>
      </c>
      <c r="P25" s="31">
        <f t="shared" si="2"/>
        <v>34689860</v>
      </c>
      <c r="Q25" s="31">
        <f t="shared" si="2"/>
        <v>118429384</v>
      </c>
      <c r="R25" s="31">
        <f t="shared" si="2"/>
        <v>118429384</v>
      </c>
      <c r="S25" s="31">
        <f t="shared" si="2"/>
        <v>50120014</v>
      </c>
      <c r="T25" s="31">
        <f t="shared" si="2"/>
        <v>-70894890</v>
      </c>
      <c r="U25" s="31">
        <f t="shared" si="2"/>
        <v>0</v>
      </c>
      <c r="V25" s="31">
        <f t="shared" si="2"/>
        <v>-70894890</v>
      </c>
      <c r="W25" s="31">
        <f t="shared" si="2"/>
        <v>-70894890</v>
      </c>
      <c r="X25" s="31">
        <f t="shared" si="2"/>
        <v>1247833021</v>
      </c>
      <c r="Y25" s="31">
        <f t="shared" si="2"/>
        <v>-1318727911</v>
      </c>
      <c r="Z25" s="32">
        <f>+IF(X25&lt;&gt;0,+(Y25/X25)*100,0)</f>
        <v>-105.68144044971544</v>
      </c>
      <c r="AA25" s="33">
        <f>+AA12+AA24</f>
        <v>1247833021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30159496</v>
      </c>
      <c r="D29" s="18">
        <v>30159496</v>
      </c>
      <c r="E29" s="19"/>
      <c r="F29" s="20"/>
      <c r="G29" s="20"/>
      <c r="H29" s="20">
        <v>2827050</v>
      </c>
      <c r="I29" s="20">
        <v>5586706</v>
      </c>
      <c r="J29" s="20">
        <v>5586706</v>
      </c>
      <c r="K29" s="20"/>
      <c r="L29" s="20">
        <v>53234449</v>
      </c>
      <c r="M29" s="20"/>
      <c r="N29" s="20"/>
      <c r="O29" s="20">
        <v>22721688</v>
      </c>
      <c r="P29" s="20">
        <v>5506556</v>
      </c>
      <c r="Q29" s="20"/>
      <c r="R29" s="20"/>
      <c r="S29" s="20">
        <v>19044466</v>
      </c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4422609</v>
      </c>
      <c r="D30" s="18">
        <v>4422609</v>
      </c>
      <c r="E30" s="19">
        <v>14628354</v>
      </c>
      <c r="F30" s="20">
        <v>14628354</v>
      </c>
      <c r="G30" s="20"/>
      <c r="H30" s="20"/>
      <c r="I30" s="20"/>
      <c r="J30" s="20"/>
      <c r="K30" s="20"/>
      <c r="L30" s="20">
        <v>-2145787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14628354</v>
      </c>
      <c r="Y30" s="20">
        <v>-14628354</v>
      </c>
      <c r="Z30" s="21">
        <v>-100</v>
      </c>
      <c r="AA30" s="22">
        <v>14628354</v>
      </c>
    </row>
    <row r="31" spans="1:27" ht="13.5">
      <c r="A31" s="23" t="s">
        <v>56</v>
      </c>
      <c r="B31" s="17"/>
      <c r="C31" s="18">
        <v>4639486</v>
      </c>
      <c r="D31" s="18">
        <v>4639486</v>
      </c>
      <c r="E31" s="19"/>
      <c r="F31" s="20"/>
      <c r="G31" s="20">
        <v>61423</v>
      </c>
      <c r="H31" s="20">
        <v>63845</v>
      </c>
      <c r="I31" s="20">
        <v>7401</v>
      </c>
      <c r="J31" s="20">
        <v>7401</v>
      </c>
      <c r="K31" s="20">
        <v>60772</v>
      </c>
      <c r="L31" s="20">
        <v>80637</v>
      </c>
      <c r="M31" s="20">
        <v>8934</v>
      </c>
      <c r="N31" s="20">
        <v>8934</v>
      </c>
      <c r="O31" s="20"/>
      <c r="P31" s="20">
        <v>4198</v>
      </c>
      <c r="Q31" s="20">
        <v>76543</v>
      </c>
      <c r="R31" s="20">
        <v>76543</v>
      </c>
      <c r="S31" s="20">
        <v>689333</v>
      </c>
      <c r="T31" s="20">
        <v>46250</v>
      </c>
      <c r="U31" s="20"/>
      <c r="V31" s="20">
        <v>46250</v>
      </c>
      <c r="W31" s="20">
        <v>46250</v>
      </c>
      <c r="X31" s="20"/>
      <c r="Y31" s="20">
        <v>46250</v>
      </c>
      <c r="Z31" s="21"/>
      <c r="AA31" s="22"/>
    </row>
    <row r="32" spans="1:27" ht="13.5">
      <c r="A32" s="23" t="s">
        <v>57</v>
      </c>
      <c r="B32" s="17"/>
      <c r="C32" s="18">
        <v>15543913</v>
      </c>
      <c r="D32" s="18">
        <v>15543913</v>
      </c>
      <c r="E32" s="19">
        <v>14002763</v>
      </c>
      <c r="F32" s="20">
        <v>14002762</v>
      </c>
      <c r="G32" s="20">
        <v>3756362</v>
      </c>
      <c r="H32" s="20">
        <v>5308579</v>
      </c>
      <c r="I32" s="20">
        <v>1123790</v>
      </c>
      <c r="J32" s="20">
        <v>1123790</v>
      </c>
      <c r="K32" s="20">
        <v>4651749</v>
      </c>
      <c r="L32" s="20">
        <v>1046028</v>
      </c>
      <c r="M32" s="20">
        <v>16392112</v>
      </c>
      <c r="N32" s="20">
        <v>16392112</v>
      </c>
      <c r="O32" s="20">
        <v>-22973771</v>
      </c>
      <c r="P32" s="20">
        <v>490596</v>
      </c>
      <c r="Q32" s="20">
        <v>14990539</v>
      </c>
      <c r="R32" s="20">
        <v>14990539</v>
      </c>
      <c r="S32" s="20">
        <v>1242647</v>
      </c>
      <c r="T32" s="20">
        <v>-12702472</v>
      </c>
      <c r="U32" s="20"/>
      <c r="V32" s="20">
        <v>-12702472</v>
      </c>
      <c r="W32" s="20">
        <v>-12702472</v>
      </c>
      <c r="X32" s="20">
        <v>14002762</v>
      </c>
      <c r="Y32" s="20">
        <v>-26705234</v>
      </c>
      <c r="Z32" s="21">
        <v>-190.71</v>
      </c>
      <c r="AA32" s="22">
        <v>14002762</v>
      </c>
    </row>
    <row r="33" spans="1:27" ht="13.5">
      <c r="A33" s="23" t="s">
        <v>58</v>
      </c>
      <c r="B33" s="17"/>
      <c r="C33" s="18">
        <v>1586066</v>
      </c>
      <c r="D33" s="18">
        <v>1586066</v>
      </c>
      <c r="E33" s="19"/>
      <c r="F33" s="20"/>
      <c r="G33" s="20">
        <v>1938457</v>
      </c>
      <c r="H33" s="20"/>
      <c r="I33" s="20">
        <v>3262428</v>
      </c>
      <c r="J33" s="20">
        <v>3262428</v>
      </c>
      <c r="K33" s="20">
        <v>1631214</v>
      </c>
      <c r="L33" s="20">
        <v>1631214</v>
      </c>
      <c r="M33" s="20">
        <v>1631214</v>
      </c>
      <c r="N33" s="20">
        <v>1631214</v>
      </c>
      <c r="O33" s="20">
        <v>1368161</v>
      </c>
      <c r="P33" s="20">
        <v>3262428</v>
      </c>
      <c r="Q33" s="20">
        <v>3262428</v>
      </c>
      <c r="R33" s="20">
        <v>3262428</v>
      </c>
      <c r="S33" s="20">
        <v>3262428</v>
      </c>
      <c r="T33" s="20">
        <v>3262428</v>
      </c>
      <c r="U33" s="20"/>
      <c r="V33" s="20">
        <v>3262428</v>
      </c>
      <c r="W33" s="20">
        <v>3262428</v>
      </c>
      <c r="X33" s="20"/>
      <c r="Y33" s="20">
        <v>3262428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56351570</v>
      </c>
      <c r="D34" s="29">
        <f>SUM(D29:D33)</f>
        <v>56351570</v>
      </c>
      <c r="E34" s="30">
        <f t="shared" si="3"/>
        <v>28631117</v>
      </c>
      <c r="F34" s="31">
        <f t="shared" si="3"/>
        <v>28631116</v>
      </c>
      <c r="G34" s="31">
        <f t="shared" si="3"/>
        <v>5756242</v>
      </c>
      <c r="H34" s="31">
        <f t="shared" si="3"/>
        <v>8199474</v>
      </c>
      <c r="I34" s="31">
        <f t="shared" si="3"/>
        <v>9980325</v>
      </c>
      <c r="J34" s="31">
        <f t="shared" si="3"/>
        <v>9980325</v>
      </c>
      <c r="K34" s="31">
        <f t="shared" si="3"/>
        <v>6343735</v>
      </c>
      <c r="L34" s="31">
        <f t="shared" si="3"/>
        <v>53846541</v>
      </c>
      <c r="M34" s="31">
        <f t="shared" si="3"/>
        <v>18032260</v>
      </c>
      <c r="N34" s="31">
        <f t="shared" si="3"/>
        <v>18032260</v>
      </c>
      <c r="O34" s="31">
        <f t="shared" si="3"/>
        <v>1116078</v>
      </c>
      <c r="P34" s="31">
        <f t="shared" si="3"/>
        <v>9263778</v>
      </c>
      <c r="Q34" s="31">
        <f t="shared" si="3"/>
        <v>18329510</v>
      </c>
      <c r="R34" s="31">
        <f t="shared" si="3"/>
        <v>18329510</v>
      </c>
      <c r="S34" s="31">
        <f t="shared" si="3"/>
        <v>24238874</v>
      </c>
      <c r="T34" s="31">
        <f t="shared" si="3"/>
        <v>-9393794</v>
      </c>
      <c r="U34" s="31">
        <f t="shared" si="3"/>
        <v>0</v>
      </c>
      <c r="V34" s="31">
        <f t="shared" si="3"/>
        <v>-9393794</v>
      </c>
      <c r="W34" s="31">
        <f t="shared" si="3"/>
        <v>-9393794</v>
      </c>
      <c r="X34" s="31">
        <f t="shared" si="3"/>
        <v>28631116</v>
      </c>
      <c r="Y34" s="31">
        <f t="shared" si="3"/>
        <v>-38024910</v>
      </c>
      <c r="Z34" s="32">
        <f>+IF(X34&lt;&gt;0,+(Y34/X34)*100,0)</f>
        <v>-132.80973748979957</v>
      </c>
      <c r="AA34" s="33">
        <f>SUM(AA29:AA33)</f>
        <v>28631116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29237975</v>
      </c>
      <c r="D37" s="18">
        <v>29237975</v>
      </c>
      <c r="E37" s="19">
        <v>39447936</v>
      </c>
      <c r="F37" s="20">
        <v>39447936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39447936</v>
      </c>
      <c r="Y37" s="20">
        <v>-39447936</v>
      </c>
      <c r="Z37" s="21">
        <v>-100</v>
      </c>
      <c r="AA37" s="22">
        <v>39447936</v>
      </c>
    </row>
    <row r="38" spans="1:27" ht="13.5">
      <c r="A38" s="23" t="s">
        <v>58</v>
      </c>
      <c r="B38" s="17"/>
      <c r="C38" s="18">
        <v>37133687</v>
      </c>
      <c r="D38" s="18">
        <v>37133687</v>
      </c>
      <c r="E38" s="19">
        <v>23104503</v>
      </c>
      <c r="F38" s="20">
        <v>23104503</v>
      </c>
      <c r="G38" s="20">
        <v>370462</v>
      </c>
      <c r="H38" s="20"/>
      <c r="I38" s="20">
        <v>34377</v>
      </c>
      <c r="J38" s="20">
        <v>34377</v>
      </c>
      <c r="K38" s="20">
        <v>27368</v>
      </c>
      <c r="L38" s="20">
        <v>34377</v>
      </c>
      <c r="M38" s="20">
        <v>17188</v>
      </c>
      <c r="N38" s="20">
        <v>17188</v>
      </c>
      <c r="O38" s="20"/>
      <c r="P38" s="20">
        <v>17188</v>
      </c>
      <c r="Q38" s="20"/>
      <c r="R38" s="20"/>
      <c r="S38" s="20"/>
      <c r="T38" s="20">
        <v>68753</v>
      </c>
      <c r="U38" s="20"/>
      <c r="V38" s="20">
        <v>68753</v>
      </c>
      <c r="W38" s="20">
        <v>68753</v>
      </c>
      <c r="X38" s="20">
        <v>23104503</v>
      </c>
      <c r="Y38" s="20">
        <v>-23035750</v>
      </c>
      <c r="Z38" s="21">
        <v>-99.7</v>
      </c>
      <c r="AA38" s="22">
        <v>23104503</v>
      </c>
    </row>
    <row r="39" spans="1:27" ht="13.5">
      <c r="A39" s="27" t="s">
        <v>61</v>
      </c>
      <c r="B39" s="35"/>
      <c r="C39" s="29">
        <f aca="true" t="shared" si="4" ref="C39:Y39">SUM(C37:C38)</f>
        <v>66371662</v>
      </c>
      <c r="D39" s="29">
        <f>SUM(D37:D38)</f>
        <v>66371662</v>
      </c>
      <c r="E39" s="36">
        <f t="shared" si="4"/>
        <v>62552439</v>
      </c>
      <c r="F39" s="37">
        <f t="shared" si="4"/>
        <v>62552439</v>
      </c>
      <c r="G39" s="37">
        <f t="shared" si="4"/>
        <v>370462</v>
      </c>
      <c r="H39" s="37">
        <f t="shared" si="4"/>
        <v>0</v>
      </c>
      <c r="I39" s="37">
        <f t="shared" si="4"/>
        <v>34377</v>
      </c>
      <c r="J39" s="37">
        <f t="shared" si="4"/>
        <v>34377</v>
      </c>
      <c r="K39" s="37">
        <f t="shared" si="4"/>
        <v>27368</v>
      </c>
      <c r="L39" s="37">
        <f t="shared" si="4"/>
        <v>34377</v>
      </c>
      <c r="M39" s="37">
        <f t="shared" si="4"/>
        <v>17188</v>
      </c>
      <c r="N39" s="37">
        <f t="shared" si="4"/>
        <v>17188</v>
      </c>
      <c r="O39" s="37">
        <f t="shared" si="4"/>
        <v>0</v>
      </c>
      <c r="P39" s="37">
        <f t="shared" si="4"/>
        <v>17188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68753</v>
      </c>
      <c r="U39" s="37">
        <f t="shared" si="4"/>
        <v>0</v>
      </c>
      <c r="V39" s="37">
        <f t="shared" si="4"/>
        <v>68753</v>
      </c>
      <c r="W39" s="37">
        <f t="shared" si="4"/>
        <v>68753</v>
      </c>
      <c r="X39" s="37">
        <f t="shared" si="4"/>
        <v>62552439</v>
      </c>
      <c r="Y39" s="37">
        <f t="shared" si="4"/>
        <v>-62483686</v>
      </c>
      <c r="Z39" s="38">
        <f>+IF(X39&lt;&gt;0,+(Y39/X39)*100,0)</f>
        <v>-99.89008741929311</v>
      </c>
      <c r="AA39" s="39">
        <f>SUM(AA37:AA38)</f>
        <v>62552439</v>
      </c>
    </row>
    <row r="40" spans="1:27" ht="13.5">
      <c r="A40" s="27" t="s">
        <v>62</v>
      </c>
      <c r="B40" s="28"/>
      <c r="C40" s="29">
        <f aca="true" t="shared" si="5" ref="C40:Y40">+C34+C39</f>
        <v>122723232</v>
      </c>
      <c r="D40" s="29">
        <f>+D34+D39</f>
        <v>122723232</v>
      </c>
      <c r="E40" s="30">
        <f t="shared" si="5"/>
        <v>91183556</v>
      </c>
      <c r="F40" s="31">
        <f t="shared" si="5"/>
        <v>91183555</v>
      </c>
      <c r="G40" s="31">
        <f t="shared" si="5"/>
        <v>6126704</v>
      </c>
      <c r="H40" s="31">
        <f t="shared" si="5"/>
        <v>8199474</v>
      </c>
      <c r="I40" s="31">
        <f t="shared" si="5"/>
        <v>10014702</v>
      </c>
      <c r="J40" s="31">
        <f t="shared" si="5"/>
        <v>10014702</v>
      </c>
      <c r="K40" s="31">
        <f t="shared" si="5"/>
        <v>6371103</v>
      </c>
      <c r="L40" s="31">
        <f t="shared" si="5"/>
        <v>53880918</v>
      </c>
      <c r="M40" s="31">
        <f t="shared" si="5"/>
        <v>18049448</v>
      </c>
      <c r="N40" s="31">
        <f t="shared" si="5"/>
        <v>18049448</v>
      </c>
      <c r="O40" s="31">
        <f t="shared" si="5"/>
        <v>1116078</v>
      </c>
      <c r="P40" s="31">
        <f t="shared" si="5"/>
        <v>9280966</v>
      </c>
      <c r="Q40" s="31">
        <f t="shared" si="5"/>
        <v>18329510</v>
      </c>
      <c r="R40" s="31">
        <f t="shared" si="5"/>
        <v>18329510</v>
      </c>
      <c r="S40" s="31">
        <f t="shared" si="5"/>
        <v>24238874</v>
      </c>
      <c r="T40" s="31">
        <f t="shared" si="5"/>
        <v>-9325041</v>
      </c>
      <c r="U40" s="31">
        <f t="shared" si="5"/>
        <v>0</v>
      </c>
      <c r="V40" s="31">
        <f t="shared" si="5"/>
        <v>-9325041</v>
      </c>
      <c r="W40" s="31">
        <f t="shared" si="5"/>
        <v>-9325041</v>
      </c>
      <c r="X40" s="31">
        <f t="shared" si="5"/>
        <v>91183555</v>
      </c>
      <c r="Y40" s="31">
        <f t="shared" si="5"/>
        <v>-100508596</v>
      </c>
      <c r="Z40" s="32">
        <f>+IF(X40&lt;&gt;0,+(Y40/X40)*100,0)</f>
        <v>-110.22666971034415</v>
      </c>
      <c r="AA40" s="33">
        <f>+AA34+AA39</f>
        <v>91183555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975106212</v>
      </c>
      <c r="D42" s="43">
        <f>+D25-D40</f>
        <v>975106212</v>
      </c>
      <c r="E42" s="44">
        <f t="shared" si="6"/>
        <v>993682869</v>
      </c>
      <c r="F42" s="45">
        <f t="shared" si="6"/>
        <v>1156649466</v>
      </c>
      <c r="G42" s="45">
        <f t="shared" si="6"/>
        <v>190645405</v>
      </c>
      <c r="H42" s="45">
        <f t="shared" si="6"/>
        <v>14760850</v>
      </c>
      <c r="I42" s="45">
        <f t="shared" si="6"/>
        <v>28951104</v>
      </c>
      <c r="J42" s="45">
        <f t="shared" si="6"/>
        <v>28951104</v>
      </c>
      <c r="K42" s="45">
        <f t="shared" si="6"/>
        <v>10942568</v>
      </c>
      <c r="L42" s="45">
        <f t="shared" si="6"/>
        <v>14224690</v>
      </c>
      <c r="M42" s="45">
        <f t="shared" si="6"/>
        <v>18301638</v>
      </c>
      <c r="N42" s="45">
        <f t="shared" si="6"/>
        <v>18301638</v>
      </c>
      <c r="O42" s="45">
        <f t="shared" si="6"/>
        <v>-14473728</v>
      </c>
      <c r="P42" s="45">
        <f t="shared" si="6"/>
        <v>25408894</v>
      </c>
      <c r="Q42" s="45">
        <f t="shared" si="6"/>
        <v>100099874</v>
      </c>
      <c r="R42" s="45">
        <f t="shared" si="6"/>
        <v>100099874</v>
      </c>
      <c r="S42" s="45">
        <f t="shared" si="6"/>
        <v>25881140</v>
      </c>
      <c r="T42" s="45">
        <f t="shared" si="6"/>
        <v>-61569849</v>
      </c>
      <c r="U42" s="45">
        <f t="shared" si="6"/>
        <v>0</v>
      </c>
      <c r="V42" s="45">
        <f t="shared" si="6"/>
        <v>-61569849</v>
      </c>
      <c r="W42" s="45">
        <f t="shared" si="6"/>
        <v>-61569849</v>
      </c>
      <c r="X42" s="45">
        <f t="shared" si="6"/>
        <v>1156649466</v>
      </c>
      <c r="Y42" s="45">
        <f t="shared" si="6"/>
        <v>-1218219315</v>
      </c>
      <c r="Z42" s="46">
        <f>+IF(X42&lt;&gt;0,+(Y42/X42)*100,0)</f>
        <v>-105.32312085985089</v>
      </c>
      <c r="AA42" s="47">
        <f>+AA25-AA40</f>
        <v>1156649466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975106212</v>
      </c>
      <c r="D45" s="18">
        <v>975106212</v>
      </c>
      <c r="E45" s="19">
        <v>993682870</v>
      </c>
      <c r="F45" s="20">
        <v>1156649466</v>
      </c>
      <c r="G45" s="20">
        <v>190645405</v>
      </c>
      <c r="H45" s="20">
        <v>14760851</v>
      </c>
      <c r="I45" s="20">
        <v>28951104</v>
      </c>
      <c r="J45" s="20">
        <v>28951104</v>
      </c>
      <c r="K45" s="20">
        <v>10942568</v>
      </c>
      <c r="L45" s="20">
        <v>14224691</v>
      </c>
      <c r="M45" s="20">
        <v>18301637</v>
      </c>
      <c r="N45" s="20">
        <v>18301637</v>
      </c>
      <c r="O45" s="20">
        <v>-14473728</v>
      </c>
      <c r="P45" s="20">
        <v>25408895</v>
      </c>
      <c r="Q45" s="20">
        <v>100099875</v>
      </c>
      <c r="R45" s="20">
        <v>100099875</v>
      </c>
      <c r="S45" s="20">
        <v>25881140</v>
      </c>
      <c r="T45" s="20">
        <v>-61569849</v>
      </c>
      <c r="U45" s="20"/>
      <c r="V45" s="20">
        <v>-61569849</v>
      </c>
      <c r="W45" s="20">
        <v>-61569849</v>
      </c>
      <c r="X45" s="20">
        <v>1156649466</v>
      </c>
      <c r="Y45" s="20">
        <v>-1218219315</v>
      </c>
      <c r="Z45" s="48">
        <v>-105.32</v>
      </c>
      <c r="AA45" s="22">
        <v>1156649466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975106212</v>
      </c>
      <c r="D48" s="51">
        <f>SUM(D45:D47)</f>
        <v>975106212</v>
      </c>
      <c r="E48" s="52">
        <f t="shared" si="7"/>
        <v>993682870</v>
      </c>
      <c r="F48" s="53">
        <f t="shared" si="7"/>
        <v>1156649466</v>
      </c>
      <c r="G48" s="53">
        <f t="shared" si="7"/>
        <v>190645405</v>
      </c>
      <c r="H48" s="53">
        <f t="shared" si="7"/>
        <v>14760851</v>
      </c>
      <c r="I48" s="53">
        <f t="shared" si="7"/>
        <v>28951104</v>
      </c>
      <c r="J48" s="53">
        <f t="shared" si="7"/>
        <v>28951104</v>
      </c>
      <c r="K48" s="53">
        <f t="shared" si="7"/>
        <v>10942568</v>
      </c>
      <c r="L48" s="53">
        <f t="shared" si="7"/>
        <v>14224691</v>
      </c>
      <c r="M48" s="53">
        <f t="shared" si="7"/>
        <v>18301637</v>
      </c>
      <c r="N48" s="53">
        <f t="shared" si="7"/>
        <v>18301637</v>
      </c>
      <c r="O48" s="53">
        <f t="shared" si="7"/>
        <v>-14473728</v>
      </c>
      <c r="P48" s="53">
        <f t="shared" si="7"/>
        <v>25408895</v>
      </c>
      <c r="Q48" s="53">
        <f t="shared" si="7"/>
        <v>100099875</v>
      </c>
      <c r="R48" s="53">
        <f t="shared" si="7"/>
        <v>100099875</v>
      </c>
      <c r="S48" s="53">
        <f t="shared" si="7"/>
        <v>25881140</v>
      </c>
      <c r="T48" s="53">
        <f t="shared" si="7"/>
        <v>-61569849</v>
      </c>
      <c r="U48" s="53">
        <f t="shared" si="7"/>
        <v>0</v>
      </c>
      <c r="V48" s="53">
        <f t="shared" si="7"/>
        <v>-61569849</v>
      </c>
      <c r="W48" s="53">
        <f t="shared" si="7"/>
        <v>-61569849</v>
      </c>
      <c r="X48" s="53">
        <f t="shared" si="7"/>
        <v>1156649466</v>
      </c>
      <c r="Y48" s="53">
        <f t="shared" si="7"/>
        <v>-1218219315</v>
      </c>
      <c r="Z48" s="54">
        <f>+IF(X48&lt;&gt;0,+(Y48/X48)*100,0)</f>
        <v>-105.32312085985089</v>
      </c>
      <c r="AA48" s="55">
        <f>SUM(AA45:AA47)</f>
        <v>1156649466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2015-08-05T06:21:22Z</dcterms:created>
  <dcterms:modified xsi:type="dcterms:W3CDTF">2015-08-05T06:24:24Z</dcterms:modified>
  <cp:category/>
  <cp:version/>
  <cp:contentType/>
  <cp:contentStatus/>
</cp:coreProperties>
</file>