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DC37" sheetId="2" r:id="rId2"/>
    <sheet name="NW403" sheetId="3" r:id="rId3"/>
    <sheet name="NW384" sheetId="4" r:id="rId4"/>
    <sheet name="DC40" sheetId="5" r:id="rId5"/>
    <sheet name="DC39" sheetId="6" r:id="rId6"/>
    <sheet name="NW394" sheetId="7" r:id="rId7"/>
    <sheet name="NW397" sheetId="8" r:id="rId8"/>
    <sheet name="NW374" sheetId="9" r:id="rId9"/>
    <sheet name="NW396" sheetId="10" r:id="rId10"/>
    <sheet name="NW372" sheetId="11" r:id="rId11"/>
    <sheet name="NW383" sheetId="12" r:id="rId12"/>
    <sheet name="NW393" sheetId="13" r:id="rId13"/>
    <sheet name="NW404" sheetId="14" r:id="rId14"/>
    <sheet name="NW371" sheetId="15" r:id="rId15"/>
    <sheet name="NW375" sheetId="16" r:id="rId16"/>
    <sheet name="NW392" sheetId="17" r:id="rId17"/>
    <sheet name="DC38" sheetId="18" r:id="rId18"/>
    <sheet name="NW385" sheetId="19" r:id="rId19"/>
    <sheet name="NW381" sheetId="20" r:id="rId20"/>
    <sheet name="NW373" sheetId="21" r:id="rId21"/>
    <sheet name="NW402" sheetId="22" r:id="rId22"/>
    <sheet name="NW382" sheetId="23" r:id="rId23"/>
    <sheet name="NW401" sheetId="24" r:id="rId24"/>
  </sheets>
  <definedNames>
    <definedName name="_xlnm.Print_Area" localSheetId="1">'DC37'!$A$1:$AA$54</definedName>
    <definedName name="_xlnm.Print_Area" localSheetId="17">'DC38'!$A$1:$AA$54</definedName>
    <definedName name="_xlnm.Print_Area" localSheetId="5">'DC39'!$A$1:$AA$54</definedName>
    <definedName name="_xlnm.Print_Area" localSheetId="4">'DC40'!$A$1:$AA$54</definedName>
    <definedName name="_xlnm.Print_Area" localSheetId="14">'NW371'!$A$1:$AA$54</definedName>
    <definedName name="_xlnm.Print_Area" localSheetId="10">'NW372'!$A$1:$AA$54</definedName>
    <definedName name="_xlnm.Print_Area" localSheetId="20">'NW373'!$A$1:$AA$54</definedName>
    <definedName name="_xlnm.Print_Area" localSheetId="8">'NW374'!$A$1:$AA$54</definedName>
    <definedName name="_xlnm.Print_Area" localSheetId="15">'NW375'!$A$1:$AA$54</definedName>
    <definedName name="_xlnm.Print_Area" localSheetId="19">'NW381'!$A$1:$AA$54</definedName>
    <definedName name="_xlnm.Print_Area" localSheetId="22">'NW382'!$A$1:$AA$54</definedName>
    <definedName name="_xlnm.Print_Area" localSheetId="11">'NW383'!$A$1:$AA$54</definedName>
    <definedName name="_xlnm.Print_Area" localSheetId="3">'NW384'!$A$1:$AA$54</definedName>
    <definedName name="_xlnm.Print_Area" localSheetId="18">'NW385'!$A$1:$AA$54</definedName>
    <definedName name="_xlnm.Print_Area" localSheetId="16">'NW392'!$A$1:$AA$54</definedName>
    <definedName name="_xlnm.Print_Area" localSheetId="12">'NW393'!$A$1:$AA$54</definedName>
    <definedName name="_xlnm.Print_Area" localSheetId="6">'NW394'!$A$1:$AA$54</definedName>
    <definedName name="_xlnm.Print_Area" localSheetId="9">'NW396'!$A$1:$AA$54</definedName>
    <definedName name="_xlnm.Print_Area" localSheetId="7">'NW397'!$A$1:$AA$54</definedName>
    <definedName name="_xlnm.Print_Area" localSheetId="23">'NW401'!$A$1:$AA$54</definedName>
    <definedName name="_xlnm.Print_Area" localSheetId="21">'NW402'!$A$1:$AA$54</definedName>
    <definedName name="_xlnm.Print_Area" localSheetId="2">'NW403'!$A$1:$AA$54</definedName>
    <definedName name="_xlnm.Print_Area" localSheetId="13">'NW404'!$A$1:$AA$54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<sst xmlns="http://schemas.openxmlformats.org/spreadsheetml/2006/main" count="1872" uniqueCount="97">
  <si>
    <t>North West: Bojanala Platinum(DC37)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</si>
  <si>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</si>
  <si>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</si>
  <si>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</si>
  <si>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</si>
  <si>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</si>
  <si>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</si>
  <si>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</si>
  <si>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</si>
  <si>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</si>
  <si>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</si>
  <si>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</si>
  <si>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</si>
  <si>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</si>
  <si>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</si>
  <si>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</si>
  <si>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</si>
  <si>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</si>
  <si>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</si>
  <si>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</si>
  <si>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</si>
  <si>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</si>
  <si>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</si>
  <si>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</si>
  <si>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</si>
  <si>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</si>
  <si>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</si>
  <si>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</si>
  <si>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</si>
  <si>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</si>
  <si>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</si>
  <si>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</si>
  <si>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</si>
  <si>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</si>
  <si>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</si>
  <si>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</si>
  <si>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</si>
  <si>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</si>
  <si>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</si>
  <si>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</si>
  <si>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</si>
  <si>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</si>
  <si>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</si>
  <si>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</si>
  <si>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</si>
  <si>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</si>
  <si>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</si>
  <si>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</si>
  <si>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</si>
  <si>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</si>
  <si>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</si>
  <si>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</si>
  <si>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</si>
  <si>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</si>
  <si>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</si>
  <si>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</si>
  <si>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</si>
  <si>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</si>
  <si>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</si>
  <si>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</si>
  <si>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</si>
  <si>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</si>
  <si>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</si>
  <si>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</si>
  <si>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</si>
  <si>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</si>
  <si>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</si>
  <si>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</si>
  <si>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</si>
  <si>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</si>
  <si>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City Of Matlosana(NW403) - Table C6 Quarterly Budget Statement - Financial Position for 4th Quarter ended 30 June 2015 (Figures Finalised as at 2015/07/31)</t>
  </si>
  <si>
    <t>North West: Ditsobotla(NW384) - Table C6 Quarterly Budget Statement - Financial Position for 4th Quarter ended 30 June 2015 (Figures Finalised as at 2015/07/31)</t>
  </si>
  <si>
    <t>North West: Dr Kenneth Kaunda(DC40) - Table C6 Quarterly Budget Statement - Financial Position for 4th Quarter ended 30 June 2015 (Figures Finalised as at 2015/07/31)</t>
  </si>
  <si>
    <t>North West: Dr Ruth Segomotsi Mompati(DC39) - Table C6 Quarterly Budget Statement - Financial Position for 4th Quarter ended 30 June 2015 (Figures Finalised as at 2015/07/31)</t>
  </si>
  <si>
    <t>North West: Greater Taung(NW394) - Table C6 Quarterly Budget Statement - Financial Position for 4th Quarter ended 30 June 2015 (Figures Finalised as at 2015/07/31)</t>
  </si>
  <si>
    <t>North West: Kagisano-Molopo(NW397) - Table C6 Quarterly Budget Statement - Financial Position for 4th Quarter ended 30 June 2015 (Figures Finalised as at 2015/07/31)</t>
  </si>
  <si>
    <t>North West: Kgetlengrivier(NW374) - Table C6 Quarterly Budget Statement - Financial Position for 4th Quarter ended 30 June 2015 (Figures Finalised as at 2015/07/31)</t>
  </si>
  <si>
    <t>North West: Lekwa-Teemane(NW396) - Table C6 Quarterly Budget Statement - Financial Position for 4th Quarter ended 30 June 2015 (Figures Finalised as at 2015/07/31)</t>
  </si>
  <si>
    <t>North West: Madibeng(NW372) - Table C6 Quarterly Budget Statement - Financial Position for 4th Quarter ended 30 June 2015 (Figures Finalised as at 2015/07/31)</t>
  </si>
  <si>
    <t>North West: Mafikeng(NW383) - Table C6 Quarterly Budget Statement - Financial Position for 4th Quarter ended 30 June 2015 (Figures Finalised as at 2015/07/31)</t>
  </si>
  <si>
    <t>North West: Mamusa(NW393) - Table C6 Quarterly Budget Statement - Financial Position for 4th Quarter ended 30 June 2015 (Figures Finalised as at 2015/07/31)</t>
  </si>
  <si>
    <t>North West: Maquassi Hills(NW404) - Table C6 Quarterly Budget Statement - Financial Position for 4th Quarter ended 30 June 2015 (Figures Finalised as at 2015/07/31)</t>
  </si>
  <si>
    <t>North West: Moretele(NW371) - Table C6 Quarterly Budget Statement - Financial Position for 4th Quarter ended 30 June 2015 (Figures Finalised as at 2015/07/31)</t>
  </si>
  <si>
    <t>North West: Moses Kotane(NW375) - Table C6 Quarterly Budget Statement - Financial Position for 4th Quarter ended 30 June 2015 (Figures Finalised as at 2015/07/31)</t>
  </si>
  <si>
    <t>North West: Naledi (Nw)(NW392) - Table C6 Quarterly Budget Statement - Financial Position for 4th Quarter ended 30 June 2015 (Figures Finalised as at 2015/07/31)</t>
  </si>
  <si>
    <t>North West: Ngaka Modiri Molema(DC38) - Table C6 Quarterly Budget Statement - Financial Position for 4th Quarter ended 30 June 2015 (Figures Finalised as at 2015/07/31)</t>
  </si>
  <si>
    <t>North West: Ramotshere Moiloa(NW385) - Table C6 Quarterly Budget Statement - Financial Position for 4th Quarter ended 30 June 2015 (Figures Finalised as at 2015/07/31)</t>
  </si>
  <si>
    <t>North West: Ratlou(NW381) - Table C6 Quarterly Budget Statement - Financial Position for 4th Quarter ended 30 June 2015 (Figures Finalised as at 2015/07/31)</t>
  </si>
  <si>
    <t>North West: Rustenburg(NW373) - Table C6 Quarterly Budget Statement - Financial Position for 4th Quarter ended 30 June 2015 (Figures Finalised as at 2015/07/31)</t>
  </si>
  <si>
    <t>North West: Tlokwe(NW402) - Table C6 Quarterly Budget Statement - Financial Position for 4th Quarter ended 30 June 2015 (Figures Finalised as at 2015/07/31)</t>
  </si>
  <si>
    <t>North West: Tswaing(NW382) - Table C6 Quarterly Budget Statement - Financial Position for 4th Quarter ended 30 June 2015 (Figures Finalised as at 2015/07/31)</t>
  </si>
  <si>
    <t>North West: Ventersdorp(NW401)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</si>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</sst>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939558592</v>
      </c>
      <c r="D6" s="18"/>
      <c r="E6" s="19">
        <v>623652013</v>
      </c>
      <c r="F6" s="20">
        <v>539329559</v>
      </c>
      <c r="G6" s="20">
        <v>613109597</v>
      </c>
      <c r="H6" s="20">
        <v>198895769</v>
      </c>
      <c r="I6" s="20">
        <v>137207931</v>
      </c>
      <c r="J6" s="20">
        <v>137207931</v>
      </c>
      <c r="K6" s="20">
        <v>374822213</v>
      </c>
      <c r="L6" s="20">
        <v>724881052</v>
      </c>
      <c r="M6" s="20">
        <v>348383107</v>
      </c>
      <c r="N6" s="20">
        <v>348383107</v>
      </c>
      <c r="O6" s="20">
        <v>19012877</v>
      </c>
      <c r="P6" s="20">
        <v>410238650</v>
      </c>
      <c r="Q6" s="20">
        <v>473283425</v>
      </c>
      <c r="R6" s="20">
        <v>473283425</v>
      </c>
      <c r="S6" s="20">
        <v>194907184</v>
      </c>
      <c r="T6" s="20">
        <v>126920186</v>
      </c>
      <c r="U6" s="20">
        <v>-167964070</v>
      </c>
      <c r="V6" s="20">
        <v>-167964070</v>
      </c>
      <c r="W6" s="20">
        <v>-167964070</v>
      </c>
      <c r="X6" s="20">
        <v>539329559</v>
      </c>
      <c r="Y6" s="20">
        <v>-707293629</v>
      </c>
      <c r="Z6" s="21">
        <v>-131.14</v>
      </c>
      <c r="AA6" s="22">
        <v>539329559</v>
      </c>
    </row>
    <row r="7" spans="1:27" ht="13.5">
      <c r="A7" s="23" t="s">
        <v>34</v>
      </c>
      <c r="B7" s="17"/>
      <c r="C7" s="18">
        <v>45057667</v>
      </c>
      <c r="D7" s="18"/>
      <c r="E7" s="19">
        <v>1715435330</v>
      </c>
      <c r="F7" s="20">
        <v>1462445992</v>
      </c>
      <c r="G7" s="20">
        <v>446537271</v>
      </c>
      <c r="H7" s="20">
        <v>339240823</v>
      </c>
      <c r="I7" s="20">
        <v>390706409</v>
      </c>
      <c r="J7" s="20">
        <v>390706409</v>
      </c>
      <c r="K7" s="20">
        <v>366291169</v>
      </c>
      <c r="L7" s="20">
        <v>373859097</v>
      </c>
      <c r="M7" s="20">
        <v>365381116</v>
      </c>
      <c r="N7" s="20">
        <v>365381116</v>
      </c>
      <c r="O7" s="20">
        <v>271725958</v>
      </c>
      <c r="P7" s="20">
        <v>204128052</v>
      </c>
      <c r="Q7" s="20">
        <v>443793162</v>
      </c>
      <c r="R7" s="20">
        <v>443793162</v>
      </c>
      <c r="S7" s="20">
        <v>372722177</v>
      </c>
      <c r="T7" s="20">
        <v>398135167</v>
      </c>
      <c r="U7" s="20">
        <v>255535173</v>
      </c>
      <c r="V7" s="20">
        <v>255535173</v>
      </c>
      <c r="W7" s="20">
        <v>255535173</v>
      </c>
      <c r="X7" s="20">
        <v>1462445992</v>
      </c>
      <c r="Y7" s="20">
        <v>-1206910819</v>
      </c>
      <c r="Z7" s="21">
        <v>-82.53</v>
      </c>
      <c r="AA7" s="22">
        <v>1462445992</v>
      </c>
    </row>
    <row r="8" spans="1:27" ht="13.5">
      <c r="A8" s="23" t="s">
        <v>35</v>
      </c>
      <c r="B8" s="17"/>
      <c r="C8" s="18">
        <v>700803496</v>
      </c>
      <c r="D8" s="18"/>
      <c r="E8" s="19">
        <v>1962338021</v>
      </c>
      <c r="F8" s="20">
        <v>1918023966</v>
      </c>
      <c r="G8" s="20">
        <v>662163126</v>
      </c>
      <c r="H8" s="20">
        <v>-435695441</v>
      </c>
      <c r="I8" s="20">
        <v>407439750</v>
      </c>
      <c r="J8" s="20">
        <v>407439750</v>
      </c>
      <c r="K8" s="20">
        <v>518963459</v>
      </c>
      <c r="L8" s="20">
        <v>919358343</v>
      </c>
      <c r="M8" s="20">
        <v>499570402</v>
      </c>
      <c r="N8" s="20">
        <v>499570402</v>
      </c>
      <c r="O8" s="20">
        <v>523273252</v>
      </c>
      <c r="P8" s="20">
        <v>490358584</v>
      </c>
      <c r="Q8" s="20">
        <v>299548807</v>
      </c>
      <c r="R8" s="20">
        <v>299548807</v>
      </c>
      <c r="S8" s="20">
        <v>349412624</v>
      </c>
      <c r="T8" s="20">
        <v>124489287</v>
      </c>
      <c r="U8" s="20">
        <v>829390203</v>
      </c>
      <c r="V8" s="20">
        <v>829390203</v>
      </c>
      <c r="W8" s="20">
        <v>829390203</v>
      </c>
      <c r="X8" s="20">
        <v>1918023966</v>
      </c>
      <c r="Y8" s="20">
        <v>-1088633763</v>
      </c>
      <c r="Z8" s="21">
        <v>-56.76</v>
      </c>
      <c r="AA8" s="22">
        <v>1918023966</v>
      </c>
    </row>
    <row r="9" spans="1:27" ht="13.5">
      <c r="A9" s="23" t="s">
        <v>36</v>
      </c>
      <c r="B9" s="17"/>
      <c r="C9" s="18">
        <v>749110613</v>
      </c>
      <c r="D9" s="18"/>
      <c r="E9" s="19">
        <v>285399869</v>
      </c>
      <c r="F9" s="20">
        <v>401971814</v>
      </c>
      <c r="G9" s="20">
        <v>299721464</v>
      </c>
      <c r="H9" s="20">
        <v>681565159</v>
      </c>
      <c r="I9" s="20">
        <v>156627248</v>
      </c>
      <c r="J9" s="20">
        <v>156627248</v>
      </c>
      <c r="K9" s="20">
        <v>124818848</v>
      </c>
      <c r="L9" s="20">
        <v>403136329</v>
      </c>
      <c r="M9" s="20">
        <v>466043288</v>
      </c>
      <c r="N9" s="20">
        <v>466043288</v>
      </c>
      <c r="O9" s="20">
        <v>204447617</v>
      </c>
      <c r="P9" s="20">
        <v>256282162</v>
      </c>
      <c r="Q9" s="20">
        <v>420466724</v>
      </c>
      <c r="R9" s="20">
        <v>420466724</v>
      </c>
      <c r="S9" s="20">
        <v>321409044</v>
      </c>
      <c r="T9" s="20">
        <v>410830349</v>
      </c>
      <c r="U9" s="20">
        <v>377113183</v>
      </c>
      <c r="V9" s="20">
        <v>377113183</v>
      </c>
      <c r="W9" s="20">
        <v>377113183</v>
      </c>
      <c r="X9" s="20">
        <v>401971814</v>
      </c>
      <c r="Y9" s="20">
        <v>-24858631</v>
      </c>
      <c r="Z9" s="21">
        <v>-6.18</v>
      </c>
      <c r="AA9" s="22">
        <v>401971814</v>
      </c>
    </row>
    <row r="10" spans="1:27" ht="13.5">
      <c r="A10" s="23" t="s">
        <v>37</v>
      </c>
      <c r="B10" s="17"/>
      <c r="C10" s="18">
        <v>309615396</v>
      </c>
      <c r="D10" s="18"/>
      <c r="E10" s="19">
        <v>53728842</v>
      </c>
      <c r="F10" s="20">
        <v>53702554</v>
      </c>
      <c r="G10" s="24">
        <v>67213166</v>
      </c>
      <c r="H10" s="24">
        <v>357240</v>
      </c>
      <c r="I10" s="24">
        <v>87545180</v>
      </c>
      <c r="J10" s="20">
        <v>87545180</v>
      </c>
      <c r="K10" s="24">
        <v>87545220</v>
      </c>
      <c r="L10" s="24">
        <v>-489928</v>
      </c>
      <c r="M10" s="20">
        <v>37512523</v>
      </c>
      <c r="N10" s="24">
        <v>37512523</v>
      </c>
      <c r="O10" s="24">
        <v>25685262</v>
      </c>
      <c r="P10" s="24">
        <v>-141710</v>
      </c>
      <c r="Q10" s="20">
        <v>-141710</v>
      </c>
      <c r="R10" s="24">
        <v>-141710</v>
      </c>
      <c r="S10" s="24">
        <v>6888383</v>
      </c>
      <c r="T10" s="20">
        <v>6888383</v>
      </c>
      <c r="U10" s="24">
        <v>6586898</v>
      </c>
      <c r="V10" s="24">
        <v>6586898</v>
      </c>
      <c r="W10" s="24">
        <v>6586898</v>
      </c>
      <c r="X10" s="20">
        <v>53702554</v>
      </c>
      <c r="Y10" s="24">
        <v>-47115656</v>
      </c>
      <c r="Z10" s="25">
        <v>-87.73</v>
      </c>
      <c r="AA10" s="26">
        <v>53702554</v>
      </c>
    </row>
    <row r="11" spans="1:27" ht="13.5">
      <c r="A11" s="23" t="s">
        <v>38</v>
      </c>
      <c r="B11" s="17"/>
      <c r="C11" s="18">
        <v>424212892</v>
      </c>
      <c r="D11" s="18"/>
      <c r="E11" s="19">
        <v>548007259</v>
      </c>
      <c r="F11" s="20">
        <v>599106504</v>
      </c>
      <c r="G11" s="20">
        <v>1060070466</v>
      </c>
      <c r="H11" s="20">
        <v>165408437</v>
      </c>
      <c r="I11" s="20">
        <v>753463805</v>
      </c>
      <c r="J11" s="20">
        <v>753463805</v>
      </c>
      <c r="K11" s="20">
        <v>748371296</v>
      </c>
      <c r="L11" s="20">
        <v>414644771</v>
      </c>
      <c r="M11" s="20">
        <v>808303937</v>
      </c>
      <c r="N11" s="20">
        <v>808303937</v>
      </c>
      <c r="O11" s="20">
        <v>908249971</v>
      </c>
      <c r="P11" s="20">
        <v>811121737</v>
      </c>
      <c r="Q11" s="20">
        <v>415172022</v>
      </c>
      <c r="R11" s="20">
        <v>415172022</v>
      </c>
      <c r="S11" s="20">
        <v>381157762</v>
      </c>
      <c r="T11" s="20">
        <v>380707555</v>
      </c>
      <c r="U11" s="20">
        <v>372926621</v>
      </c>
      <c r="V11" s="20">
        <v>372926621</v>
      </c>
      <c r="W11" s="20">
        <v>372926621</v>
      </c>
      <c r="X11" s="20">
        <v>599106504</v>
      </c>
      <c r="Y11" s="20">
        <v>-226179883</v>
      </c>
      <c r="Z11" s="21">
        <v>-37.75</v>
      </c>
      <c r="AA11" s="22">
        <v>599106504</v>
      </c>
    </row>
    <row r="12" spans="1:27" ht="13.5">
      <c r="A12" s="27" t="s">
        <v>39</v>
      </c>
      <c r="B12" s="28"/>
      <c r="C12" s="29">
        <f aca="true" t="shared" si="0" ref="C12:Y12">SUM(C6:C11)</f>
        <v>3168358656</v>
      </c>
      <c r="D12" s="29">
        <f>SUM(D6:D11)</f>
        <v>0</v>
      </c>
      <c r="E12" s="30">
        <f t="shared" si="0"/>
        <v>5188561334</v>
      </c>
      <c r="F12" s="31">
        <f t="shared" si="0"/>
        <v>4974580389</v>
      </c>
      <c r="G12" s="31">
        <f t="shared" si="0"/>
        <v>3148815090</v>
      </c>
      <c r="H12" s="31">
        <f t="shared" si="0"/>
        <v>949771987</v>
      </c>
      <c r="I12" s="31">
        <f t="shared" si="0"/>
        <v>1932990323</v>
      </c>
      <c r="J12" s="31">
        <f t="shared" si="0"/>
        <v>1932990323</v>
      </c>
      <c r="K12" s="31">
        <f t="shared" si="0"/>
        <v>2220812205</v>
      </c>
      <c r="L12" s="31">
        <f t="shared" si="0"/>
        <v>2835389664</v>
      </c>
      <c r="M12" s="31">
        <f t="shared" si="0"/>
        <v>2525194373</v>
      </c>
      <c r="N12" s="31">
        <f t="shared" si="0"/>
        <v>2525194373</v>
      </c>
      <c r="O12" s="31">
        <f t="shared" si="0"/>
        <v>1952394937</v>
      </c>
      <c r="P12" s="31">
        <f t="shared" si="0"/>
        <v>2171987475</v>
      </c>
      <c r="Q12" s="31">
        <f t="shared" si="0"/>
        <v>2052122430</v>
      </c>
      <c r="R12" s="31">
        <f t="shared" si="0"/>
        <v>2052122430</v>
      </c>
      <c r="S12" s="31">
        <f t="shared" si="0"/>
        <v>1626497174</v>
      </c>
      <c r="T12" s="31">
        <f t="shared" si="0"/>
        <v>1447970927</v>
      </c>
      <c r="U12" s="31">
        <f t="shared" si="0"/>
        <v>1673588008</v>
      </c>
      <c r="V12" s="31">
        <f t="shared" si="0"/>
        <v>1673588008</v>
      </c>
      <c r="W12" s="31">
        <f t="shared" si="0"/>
        <v>1673588008</v>
      </c>
      <c r="X12" s="31">
        <f t="shared" si="0"/>
        <v>4974580389</v>
      </c>
      <c r="Y12" s="31">
        <f t="shared" si="0"/>
        <v>-3300992381</v>
      </c>
      <c r="Z12" s="32">
        <f>+IF(X12&lt;&gt;0,+(Y12/X12)*100,0)</f>
        <v>-66.35720247479149</v>
      </c>
      <c r="AA12" s="33">
        <f>SUM(AA6:AA11)</f>
        <v>4974580389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186599</v>
      </c>
      <c r="D15" s="18"/>
      <c r="E15" s="19">
        <v>4387963</v>
      </c>
      <c r="F15" s="20">
        <v>4243125</v>
      </c>
      <c r="G15" s="20">
        <v>1187451</v>
      </c>
      <c r="H15" s="20">
        <v>1205990</v>
      </c>
      <c r="I15" s="20">
        <v>-887072</v>
      </c>
      <c r="J15" s="20">
        <v>-887072</v>
      </c>
      <c r="K15" s="20">
        <v>-935601</v>
      </c>
      <c r="L15" s="20">
        <v>3288026</v>
      </c>
      <c r="M15" s="20">
        <v>202454</v>
      </c>
      <c r="N15" s="20">
        <v>202454</v>
      </c>
      <c r="O15" s="20">
        <v>126251</v>
      </c>
      <c r="P15" s="20">
        <v>129297</v>
      </c>
      <c r="Q15" s="20">
        <v>127299</v>
      </c>
      <c r="R15" s="20">
        <v>127299</v>
      </c>
      <c r="S15" s="20">
        <v>125773</v>
      </c>
      <c r="T15" s="20">
        <v>-3403171</v>
      </c>
      <c r="U15" s="20">
        <v>120426</v>
      </c>
      <c r="V15" s="20">
        <v>120426</v>
      </c>
      <c r="W15" s="20">
        <v>120426</v>
      </c>
      <c r="X15" s="20">
        <v>4243125</v>
      </c>
      <c r="Y15" s="20">
        <v>-4122699</v>
      </c>
      <c r="Z15" s="21">
        <v>-97.16</v>
      </c>
      <c r="AA15" s="22">
        <v>4243125</v>
      </c>
    </row>
    <row r="16" spans="1:27" ht="13.5">
      <c r="A16" s="23" t="s">
        <v>42</v>
      </c>
      <c r="B16" s="17"/>
      <c r="C16" s="18">
        <v>74688180</v>
      </c>
      <c r="D16" s="18"/>
      <c r="E16" s="19">
        <v>56744891</v>
      </c>
      <c r="F16" s="20">
        <v>39262391</v>
      </c>
      <c r="G16" s="24">
        <v>60192822</v>
      </c>
      <c r="H16" s="24">
        <v>69812373</v>
      </c>
      <c r="I16" s="24">
        <v>1156260</v>
      </c>
      <c r="J16" s="20">
        <v>1156260</v>
      </c>
      <c r="K16" s="24">
        <v>48530819</v>
      </c>
      <c r="L16" s="24">
        <v>25086351</v>
      </c>
      <c r="M16" s="20">
        <v>24265820</v>
      </c>
      <c r="N16" s="24">
        <v>24265820</v>
      </c>
      <c r="O16" s="24">
        <v>28946322</v>
      </c>
      <c r="P16" s="24">
        <v>28798137</v>
      </c>
      <c r="Q16" s="20">
        <v>1803053</v>
      </c>
      <c r="R16" s="24">
        <v>1803053</v>
      </c>
      <c r="S16" s="24">
        <v>69476269</v>
      </c>
      <c r="T16" s="20">
        <v>24265843</v>
      </c>
      <c r="U16" s="24">
        <v>-3312937</v>
      </c>
      <c r="V16" s="24">
        <v>-3312937</v>
      </c>
      <c r="W16" s="24">
        <v>-3312937</v>
      </c>
      <c r="X16" s="20">
        <v>39262391</v>
      </c>
      <c r="Y16" s="24">
        <v>-42575328</v>
      </c>
      <c r="Z16" s="25">
        <v>-108.44</v>
      </c>
      <c r="AA16" s="26">
        <v>39262391</v>
      </c>
    </row>
    <row r="17" spans="1:27" ht="13.5">
      <c r="A17" s="23" t="s">
        <v>43</v>
      </c>
      <c r="B17" s="17"/>
      <c r="C17" s="18">
        <v>1172331242</v>
      </c>
      <c r="D17" s="18"/>
      <c r="E17" s="19">
        <v>969703703</v>
      </c>
      <c r="F17" s="20">
        <v>1032325176</v>
      </c>
      <c r="G17" s="20">
        <v>117429720</v>
      </c>
      <c r="H17" s="20">
        <v>92605842</v>
      </c>
      <c r="I17" s="20">
        <v>126708683</v>
      </c>
      <c r="J17" s="20">
        <v>126708683</v>
      </c>
      <c r="K17" s="20">
        <v>126708683</v>
      </c>
      <c r="L17" s="20">
        <v>310826234</v>
      </c>
      <c r="M17" s="20">
        <v>29556924</v>
      </c>
      <c r="N17" s="20">
        <v>29556924</v>
      </c>
      <c r="O17" s="20">
        <v>50905167</v>
      </c>
      <c r="P17" s="20">
        <v>50905167</v>
      </c>
      <c r="Q17" s="20">
        <v>50544019</v>
      </c>
      <c r="R17" s="20">
        <v>50544019</v>
      </c>
      <c r="S17" s="20">
        <v>38333593</v>
      </c>
      <c r="T17" s="20">
        <v>50544019</v>
      </c>
      <c r="U17" s="20">
        <v>50544019</v>
      </c>
      <c r="V17" s="20">
        <v>50544019</v>
      </c>
      <c r="W17" s="20">
        <v>50544019</v>
      </c>
      <c r="X17" s="20">
        <v>1032325176</v>
      </c>
      <c r="Y17" s="20">
        <v>-981781157</v>
      </c>
      <c r="Z17" s="21">
        <v>-95.1</v>
      </c>
      <c r="AA17" s="22">
        <v>1032325176</v>
      </c>
    </row>
    <row r="18" spans="1:27" ht="13.5">
      <c r="A18" s="23" t="s">
        <v>44</v>
      </c>
      <c r="B18" s="17"/>
      <c r="C18" s="18">
        <v>120</v>
      </c>
      <c r="D18" s="18"/>
      <c r="E18" s="19"/>
      <c r="F18" s="20"/>
      <c r="G18" s="20"/>
      <c r="H18" s="20"/>
      <c r="I18" s="20"/>
      <c r="J18" s="20"/>
      <c r="K18" s="20"/>
      <c r="L18" s="20">
        <v>1025935</v>
      </c>
      <c r="M18" s="20">
        <v>1025935</v>
      </c>
      <c r="N18" s="20">
        <v>1025935</v>
      </c>
      <c r="O18" s="20">
        <v>1025935</v>
      </c>
      <c r="P18" s="20">
        <v>1025935</v>
      </c>
      <c r="Q18" s="20">
        <v>1025935</v>
      </c>
      <c r="R18" s="20">
        <v>1025935</v>
      </c>
      <c r="S18" s="20">
        <v>1025935</v>
      </c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27995568801</v>
      </c>
      <c r="D19" s="18"/>
      <c r="E19" s="19">
        <v>31552872462</v>
      </c>
      <c r="F19" s="20">
        <v>26692736876</v>
      </c>
      <c r="G19" s="20">
        <v>13976587746</v>
      </c>
      <c r="H19" s="20">
        <v>11204516232</v>
      </c>
      <c r="I19" s="20">
        <v>10817319463</v>
      </c>
      <c r="J19" s="20">
        <v>10817319463</v>
      </c>
      <c r="K19" s="20">
        <v>10737717742</v>
      </c>
      <c r="L19" s="20">
        <v>18580151812</v>
      </c>
      <c r="M19" s="20">
        <v>11625495528</v>
      </c>
      <c r="N19" s="20">
        <v>11625495528</v>
      </c>
      <c r="O19" s="20">
        <v>11506990655</v>
      </c>
      <c r="P19" s="20">
        <v>11521243375</v>
      </c>
      <c r="Q19" s="20">
        <v>12085129671</v>
      </c>
      <c r="R19" s="20">
        <v>12085129671</v>
      </c>
      <c r="S19" s="20">
        <v>12024741763</v>
      </c>
      <c r="T19" s="20">
        <v>11917854921</v>
      </c>
      <c r="U19" s="20">
        <v>12165177829</v>
      </c>
      <c r="V19" s="20">
        <v>12165177829</v>
      </c>
      <c r="W19" s="20">
        <v>12165177829</v>
      </c>
      <c r="X19" s="20">
        <v>26692736876</v>
      </c>
      <c r="Y19" s="20">
        <v>-14527559047</v>
      </c>
      <c r="Z19" s="21">
        <v>-54.43</v>
      </c>
      <c r="AA19" s="22">
        <v>26692736876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92190220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11849273</v>
      </c>
      <c r="D22" s="18"/>
      <c r="E22" s="19">
        <v>24890836</v>
      </c>
      <c r="F22" s="20">
        <v>24564886</v>
      </c>
      <c r="G22" s="20">
        <v>10803261</v>
      </c>
      <c r="H22" s="20">
        <v>2279854</v>
      </c>
      <c r="I22" s="20">
        <v>2631047</v>
      </c>
      <c r="J22" s="20">
        <v>2631047</v>
      </c>
      <c r="K22" s="20">
        <v>2542510</v>
      </c>
      <c r="L22" s="20">
        <v>2242567</v>
      </c>
      <c r="M22" s="20">
        <v>1230725</v>
      </c>
      <c r="N22" s="20">
        <v>1230725</v>
      </c>
      <c r="O22" s="20">
        <v>1052459</v>
      </c>
      <c r="P22" s="20">
        <v>1141146</v>
      </c>
      <c r="Q22" s="20">
        <v>1202896</v>
      </c>
      <c r="R22" s="20">
        <v>1202896</v>
      </c>
      <c r="S22" s="20">
        <v>1204069</v>
      </c>
      <c r="T22" s="20">
        <v>1008265</v>
      </c>
      <c r="U22" s="20">
        <v>1538322</v>
      </c>
      <c r="V22" s="20">
        <v>1538322</v>
      </c>
      <c r="W22" s="20">
        <v>1538322</v>
      </c>
      <c r="X22" s="20">
        <v>24564886</v>
      </c>
      <c r="Y22" s="20">
        <v>-23026564</v>
      </c>
      <c r="Z22" s="21">
        <v>-93.74</v>
      </c>
      <c r="AA22" s="22">
        <v>24564886</v>
      </c>
    </row>
    <row r="23" spans="1:27" ht="13.5">
      <c r="A23" s="23" t="s">
        <v>49</v>
      </c>
      <c r="B23" s="17"/>
      <c r="C23" s="18">
        <v>28874572</v>
      </c>
      <c r="D23" s="18"/>
      <c r="E23" s="19">
        <v>143617295</v>
      </c>
      <c r="F23" s="20">
        <v>137619295</v>
      </c>
      <c r="G23" s="24">
        <v>122345571</v>
      </c>
      <c r="H23" s="24">
        <v>52692115</v>
      </c>
      <c r="I23" s="24">
        <v>52981859</v>
      </c>
      <c r="J23" s="20">
        <v>52981859</v>
      </c>
      <c r="K23" s="24">
        <v>61445524</v>
      </c>
      <c r="L23" s="24">
        <v>63243330</v>
      </c>
      <c r="M23" s="20">
        <v>67897557</v>
      </c>
      <c r="N23" s="24">
        <v>67897557</v>
      </c>
      <c r="O23" s="24">
        <v>68600812</v>
      </c>
      <c r="P23" s="24">
        <v>68600828</v>
      </c>
      <c r="Q23" s="20">
        <v>68600828</v>
      </c>
      <c r="R23" s="24">
        <v>68600828</v>
      </c>
      <c r="S23" s="24">
        <v>76195327</v>
      </c>
      <c r="T23" s="20">
        <v>79515276</v>
      </c>
      <c r="U23" s="24">
        <v>1745221</v>
      </c>
      <c r="V23" s="24">
        <v>1745221</v>
      </c>
      <c r="W23" s="24">
        <v>1745221</v>
      </c>
      <c r="X23" s="20">
        <v>137619295</v>
      </c>
      <c r="Y23" s="24">
        <v>-135874074</v>
      </c>
      <c r="Z23" s="25">
        <v>-98.73</v>
      </c>
      <c r="AA23" s="26">
        <v>137619295</v>
      </c>
    </row>
    <row r="24" spans="1:27" ht="13.5">
      <c r="A24" s="27" t="s">
        <v>50</v>
      </c>
      <c r="B24" s="35"/>
      <c r="C24" s="29">
        <f aca="true" t="shared" si="1" ref="C24:Y24">SUM(C15:C23)</f>
        <v>29375689007</v>
      </c>
      <c r="D24" s="29">
        <f>SUM(D15:D23)</f>
        <v>0</v>
      </c>
      <c r="E24" s="36">
        <f t="shared" si="1"/>
        <v>32752217150</v>
      </c>
      <c r="F24" s="37">
        <f t="shared" si="1"/>
        <v>27930751749</v>
      </c>
      <c r="G24" s="37">
        <f t="shared" si="1"/>
        <v>14288546571</v>
      </c>
      <c r="H24" s="37">
        <f t="shared" si="1"/>
        <v>11423112406</v>
      </c>
      <c r="I24" s="37">
        <f t="shared" si="1"/>
        <v>10999910240</v>
      </c>
      <c r="J24" s="37">
        <f t="shared" si="1"/>
        <v>10999910240</v>
      </c>
      <c r="K24" s="37">
        <f t="shared" si="1"/>
        <v>10976009677</v>
      </c>
      <c r="L24" s="37">
        <f t="shared" si="1"/>
        <v>18985864255</v>
      </c>
      <c r="M24" s="37">
        <f t="shared" si="1"/>
        <v>11749674943</v>
      </c>
      <c r="N24" s="37">
        <f t="shared" si="1"/>
        <v>11749674943</v>
      </c>
      <c r="O24" s="37">
        <f t="shared" si="1"/>
        <v>11657647601</v>
      </c>
      <c r="P24" s="37">
        <f t="shared" si="1"/>
        <v>11671843885</v>
      </c>
      <c r="Q24" s="37">
        <f t="shared" si="1"/>
        <v>12208433701</v>
      </c>
      <c r="R24" s="37">
        <f t="shared" si="1"/>
        <v>12208433701</v>
      </c>
      <c r="S24" s="37">
        <f t="shared" si="1"/>
        <v>12211102729</v>
      </c>
      <c r="T24" s="37">
        <f t="shared" si="1"/>
        <v>12069785153</v>
      </c>
      <c r="U24" s="37">
        <f t="shared" si="1"/>
        <v>12215812880</v>
      </c>
      <c r="V24" s="37">
        <f t="shared" si="1"/>
        <v>12215812880</v>
      </c>
      <c r="W24" s="37">
        <f t="shared" si="1"/>
        <v>12215812880</v>
      </c>
      <c r="X24" s="37">
        <f t="shared" si="1"/>
        <v>27930751749</v>
      </c>
      <c r="Y24" s="37">
        <f t="shared" si="1"/>
        <v>-15714938869</v>
      </c>
      <c r="Z24" s="38">
        <f>+IF(X24&lt;&gt;0,+(Y24/X24)*100,0)</f>
        <v>-56.263930918231154</v>
      </c>
      <c r="AA24" s="39">
        <f>SUM(AA15:AA23)</f>
        <v>27930751749</v>
      </c>
    </row>
    <row r="25" spans="1:27" ht="13.5">
      <c r="A25" s="27" t="s">
        <v>51</v>
      </c>
      <c r="B25" s="28"/>
      <c r="C25" s="29">
        <f aca="true" t="shared" si="2" ref="C25:Y25">+C12+C24</f>
        <v>32544047663</v>
      </c>
      <c r="D25" s="29">
        <f>+D12+D24</f>
        <v>0</v>
      </c>
      <c r="E25" s="30">
        <f t="shared" si="2"/>
        <v>37940778484</v>
      </c>
      <c r="F25" s="31">
        <f t="shared" si="2"/>
        <v>32905332138</v>
      </c>
      <c r="G25" s="31">
        <f t="shared" si="2"/>
        <v>17437361661</v>
      </c>
      <c r="H25" s="31">
        <f t="shared" si="2"/>
        <v>12372884393</v>
      </c>
      <c r="I25" s="31">
        <f t="shared" si="2"/>
        <v>12932900563</v>
      </c>
      <c r="J25" s="31">
        <f t="shared" si="2"/>
        <v>12932900563</v>
      </c>
      <c r="K25" s="31">
        <f t="shared" si="2"/>
        <v>13196821882</v>
      </c>
      <c r="L25" s="31">
        <f t="shared" si="2"/>
        <v>21821253919</v>
      </c>
      <c r="M25" s="31">
        <f t="shared" si="2"/>
        <v>14274869316</v>
      </c>
      <c r="N25" s="31">
        <f t="shared" si="2"/>
        <v>14274869316</v>
      </c>
      <c r="O25" s="31">
        <f t="shared" si="2"/>
        <v>13610042538</v>
      </c>
      <c r="P25" s="31">
        <f t="shared" si="2"/>
        <v>13843831360</v>
      </c>
      <c r="Q25" s="31">
        <f t="shared" si="2"/>
        <v>14260556131</v>
      </c>
      <c r="R25" s="31">
        <f t="shared" si="2"/>
        <v>14260556131</v>
      </c>
      <c r="S25" s="31">
        <f t="shared" si="2"/>
        <v>13837599903</v>
      </c>
      <c r="T25" s="31">
        <f t="shared" si="2"/>
        <v>13517756080</v>
      </c>
      <c r="U25" s="31">
        <f t="shared" si="2"/>
        <v>13889400888</v>
      </c>
      <c r="V25" s="31">
        <f t="shared" si="2"/>
        <v>13889400888</v>
      </c>
      <c r="W25" s="31">
        <f t="shared" si="2"/>
        <v>13889400888</v>
      </c>
      <c r="X25" s="31">
        <f t="shared" si="2"/>
        <v>32905332138</v>
      </c>
      <c r="Y25" s="31">
        <f t="shared" si="2"/>
        <v>-19015931250</v>
      </c>
      <c r="Z25" s="32">
        <f>+IF(X25&lt;&gt;0,+(Y25/X25)*100,0)</f>
        <v>-57.78981707356745</v>
      </c>
      <c r="AA25" s="33">
        <f>+AA12+AA24</f>
        <v>32905332138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294554820</v>
      </c>
      <c r="D29" s="18"/>
      <c r="E29" s="19">
        <v>120037734</v>
      </c>
      <c r="F29" s="20">
        <v>121637734</v>
      </c>
      <c r="G29" s="20">
        <v>30697009</v>
      </c>
      <c r="H29" s="20"/>
      <c r="I29" s="20">
        <v>59607207</v>
      </c>
      <c r="J29" s="20">
        <v>59607207</v>
      </c>
      <c r="K29" s="20">
        <v>59607207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121637734</v>
      </c>
      <c r="Y29" s="20">
        <v>-121637734</v>
      </c>
      <c r="Z29" s="21">
        <v>-100</v>
      </c>
      <c r="AA29" s="22">
        <v>121637734</v>
      </c>
    </row>
    <row r="30" spans="1:27" ht="13.5">
      <c r="A30" s="23" t="s">
        <v>55</v>
      </c>
      <c r="B30" s="17"/>
      <c r="C30" s="18">
        <v>233330111</v>
      </c>
      <c r="D30" s="18"/>
      <c r="E30" s="19">
        <v>177753287</v>
      </c>
      <c r="F30" s="20">
        <v>176839857</v>
      </c>
      <c r="G30" s="20">
        <v>70674065</v>
      </c>
      <c r="H30" s="20">
        <v>88211839</v>
      </c>
      <c r="I30" s="20">
        <v>64303747</v>
      </c>
      <c r="J30" s="20">
        <v>64303747</v>
      </c>
      <c r="K30" s="20">
        <v>64303748</v>
      </c>
      <c r="L30" s="20">
        <v>89964304</v>
      </c>
      <c r="M30" s="20">
        <v>59839391</v>
      </c>
      <c r="N30" s="20">
        <v>59839391</v>
      </c>
      <c r="O30" s="20">
        <v>59839392</v>
      </c>
      <c r="P30" s="20">
        <v>59839392</v>
      </c>
      <c r="Q30" s="20">
        <v>59839392</v>
      </c>
      <c r="R30" s="20">
        <v>59839392</v>
      </c>
      <c r="S30" s="20">
        <v>55920049</v>
      </c>
      <c r="T30" s="20">
        <v>55326790</v>
      </c>
      <c r="U30" s="20">
        <v>56334491</v>
      </c>
      <c r="V30" s="20">
        <v>56334491</v>
      </c>
      <c r="W30" s="20">
        <v>56334491</v>
      </c>
      <c r="X30" s="20">
        <v>176839857</v>
      </c>
      <c r="Y30" s="20">
        <v>-120505366</v>
      </c>
      <c r="Z30" s="21">
        <v>-68.14</v>
      </c>
      <c r="AA30" s="22">
        <v>176839857</v>
      </c>
    </row>
    <row r="31" spans="1:27" ht="13.5">
      <c r="A31" s="23" t="s">
        <v>56</v>
      </c>
      <c r="B31" s="17"/>
      <c r="C31" s="18">
        <v>83257212</v>
      </c>
      <c r="D31" s="18"/>
      <c r="E31" s="19">
        <v>1621682754</v>
      </c>
      <c r="F31" s="20">
        <v>1589257560</v>
      </c>
      <c r="G31" s="20">
        <v>51005402</v>
      </c>
      <c r="H31" s="20">
        <v>55409002</v>
      </c>
      <c r="I31" s="20">
        <v>41296567</v>
      </c>
      <c r="J31" s="20">
        <v>41296567</v>
      </c>
      <c r="K31" s="20">
        <v>41398208</v>
      </c>
      <c r="L31" s="20">
        <v>60668179</v>
      </c>
      <c r="M31" s="20">
        <v>34552764</v>
      </c>
      <c r="N31" s="20">
        <v>34552764</v>
      </c>
      <c r="O31" s="20">
        <v>35644269</v>
      </c>
      <c r="P31" s="20">
        <v>34860430</v>
      </c>
      <c r="Q31" s="20">
        <v>44326370</v>
      </c>
      <c r="R31" s="20">
        <v>44326370</v>
      </c>
      <c r="S31" s="20">
        <v>61361057</v>
      </c>
      <c r="T31" s="20">
        <v>52802281</v>
      </c>
      <c r="U31" s="20">
        <v>49680272</v>
      </c>
      <c r="V31" s="20">
        <v>49680272</v>
      </c>
      <c r="W31" s="20">
        <v>49680272</v>
      </c>
      <c r="X31" s="20">
        <v>1589257560</v>
      </c>
      <c r="Y31" s="20">
        <v>-1539577288</v>
      </c>
      <c r="Z31" s="21">
        <v>-96.87</v>
      </c>
      <c r="AA31" s="22">
        <v>1589257560</v>
      </c>
    </row>
    <row r="32" spans="1:27" ht="13.5">
      <c r="A32" s="23" t="s">
        <v>57</v>
      </c>
      <c r="B32" s="17"/>
      <c r="C32" s="18">
        <v>3555786731</v>
      </c>
      <c r="D32" s="18"/>
      <c r="E32" s="19">
        <v>2689546510</v>
      </c>
      <c r="F32" s="20">
        <v>2528922487</v>
      </c>
      <c r="G32" s="20">
        <v>1591331492</v>
      </c>
      <c r="H32" s="20">
        <v>1079681586</v>
      </c>
      <c r="I32" s="20">
        <v>1066207261</v>
      </c>
      <c r="J32" s="20">
        <v>1066207261</v>
      </c>
      <c r="K32" s="20">
        <v>1188190154</v>
      </c>
      <c r="L32" s="20">
        <v>2479868761</v>
      </c>
      <c r="M32" s="20">
        <v>1762773265</v>
      </c>
      <c r="N32" s="20">
        <v>1762773265</v>
      </c>
      <c r="O32" s="20">
        <v>1513264946</v>
      </c>
      <c r="P32" s="20">
        <v>1456360456</v>
      </c>
      <c r="Q32" s="20">
        <v>2119224832</v>
      </c>
      <c r="R32" s="20">
        <v>2119224832</v>
      </c>
      <c r="S32" s="20">
        <v>1817086225</v>
      </c>
      <c r="T32" s="20">
        <v>1455725752</v>
      </c>
      <c r="U32" s="20">
        <v>1356480684</v>
      </c>
      <c r="V32" s="20">
        <v>1356480684</v>
      </c>
      <c r="W32" s="20">
        <v>1356480684</v>
      </c>
      <c r="X32" s="20">
        <v>2528922487</v>
      </c>
      <c r="Y32" s="20">
        <v>-1172441803</v>
      </c>
      <c r="Z32" s="21">
        <v>-46.36</v>
      </c>
      <c r="AA32" s="22">
        <v>2528922487</v>
      </c>
    </row>
    <row r="33" spans="1:27" ht="13.5">
      <c r="A33" s="23" t="s">
        <v>58</v>
      </c>
      <c r="B33" s="17"/>
      <c r="C33" s="18">
        <v>152105964</v>
      </c>
      <c r="D33" s="18"/>
      <c r="E33" s="19">
        <v>298902420</v>
      </c>
      <c r="F33" s="20">
        <v>301081050</v>
      </c>
      <c r="G33" s="20">
        <v>482031689</v>
      </c>
      <c r="H33" s="20">
        <v>462592280</v>
      </c>
      <c r="I33" s="20">
        <v>507262170</v>
      </c>
      <c r="J33" s="20">
        <v>507262170</v>
      </c>
      <c r="K33" s="20">
        <v>447883022</v>
      </c>
      <c r="L33" s="20">
        <v>436747527</v>
      </c>
      <c r="M33" s="20">
        <v>595596685</v>
      </c>
      <c r="N33" s="20">
        <v>595596685</v>
      </c>
      <c r="O33" s="20">
        <v>420644896</v>
      </c>
      <c r="P33" s="20">
        <v>445543151</v>
      </c>
      <c r="Q33" s="20">
        <v>421205436</v>
      </c>
      <c r="R33" s="20">
        <v>421205436</v>
      </c>
      <c r="S33" s="20">
        <v>435536928</v>
      </c>
      <c r="T33" s="20">
        <v>425917489</v>
      </c>
      <c r="U33" s="20">
        <v>425939696</v>
      </c>
      <c r="V33" s="20">
        <v>425939696</v>
      </c>
      <c r="W33" s="20">
        <v>425939696</v>
      </c>
      <c r="X33" s="20">
        <v>301081050</v>
      </c>
      <c r="Y33" s="20">
        <v>124858646</v>
      </c>
      <c r="Z33" s="21">
        <v>41.47</v>
      </c>
      <c r="AA33" s="22">
        <v>301081050</v>
      </c>
    </row>
    <row r="34" spans="1:27" ht="13.5">
      <c r="A34" s="27" t="s">
        <v>59</v>
      </c>
      <c r="B34" s="28"/>
      <c r="C34" s="29">
        <f aca="true" t="shared" si="3" ref="C34:Y34">SUM(C29:C33)</f>
        <v>4319034838</v>
      </c>
      <c r="D34" s="29">
        <f>SUM(D29:D33)</f>
        <v>0</v>
      </c>
      <c r="E34" s="30">
        <f t="shared" si="3"/>
        <v>4907922705</v>
      </c>
      <c r="F34" s="31">
        <f t="shared" si="3"/>
        <v>4717738688</v>
      </c>
      <c r="G34" s="31">
        <f t="shared" si="3"/>
        <v>2225739657</v>
      </c>
      <c r="H34" s="31">
        <f t="shared" si="3"/>
        <v>1685894707</v>
      </c>
      <c r="I34" s="31">
        <f t="shared" si="3"/>
        <v>1738676952</v>
      </c>
      <c r="J34" s="31">
        <f t="shared" si="3"/>
        <v>1738676952</v>
      </c>
      <c r="K34" s="31">
        <f t="shared" si="3"/>
        <v>1801382339</v>
      </c>
      <c r="L34" s="31">
        <f t="shared" si="3"/>
        <v>3067248771</v>
      </c>
      <c r="M34" s="31">
        <f t="shared" si="3"/>
        <v>2452762105</v>
      </c>
      <c r="N34" s="31">
        <f t="shared" si="3"/>
        <v>2452762105</v>
      </c>
      <c r="O34" s="31">
        <f t="shared" si="3"/>
        <v>2029393503</v>
      </c>
      <c r="P34" s="31">
        <f t="shared" si="3"/>
        <v>1996603429</v>
      </c>
      <c r="Q34" s="31">
        <f t="shared" si="3"/>
        <v>2644596030</v>
      </c>
      <c r="R34" s="31">
        <f t="shared" si="3"/>
        <v>2644596030</v>
      </c>
      <c r="S34" s="31">
        <f t="shared" si="3"/>
        <v>2369904259</v>
      </c>
      <c r="T34" s="31">
        <f t="shared" si="3"/>
        <v>1989772312</v>
      </c>
      <c r="U34" s="31">
        <f t="shared" si="3"/>
        <v>1888435143</v>
      </c>
      <c r="V34" s="31">
        <f t="shared" si="3"/>
        <v>1888435143</v>
      </c>
      <c r="W34" s="31">
        <f t="shared" si="3"/>
        <v>1888435143</v>
      </c>
      <c r="X34" s="31">
        <f t="shared" si="3"/>
        <v>4717738688</v>
      </c>
      <c r="Y34" s="31">
        <f t="shared" si="3"/>
        <v>-2829303545</v>
      </c>
      <c r="Z34" s="32">
        <f>+IF(X34&lt;&gt;0,+(Y34/X34)*100,0)</f>
        <v>-59.97160360315404</v>
      </c>
      <c r="AA34" s="33">
        <f>SUM(AA29:AA33)</f>
        <v>4717738688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1402281546</v>
      </c>
      <c r="D37" s="18"/>
      <c r="E37" s="19">
        <v>1382146233</v>
      </c>
      <c r="F37" s="20">
        <v>1188158090</v>
      </c>
      <c r="G37" s="20">
        <v>257962070</v>
      </c>
      <c r="H37" s="20">
        <v>190370057</v>
      </c>
      <c r="I37" s="20">
        <v>152621775</v>
      </c>
      <c r="J37" s="20">
        <v>152621775</v>
      </c>
      <c r="K37" s="20">
        <v>262530986</v>
      </c>
      <c r="L37" s="20">
        <v>647791889</v>
      </c>
      <c r="M37" s="20">
        <v>293703252</v>
      </c>
      <c r="N37" s="20">
        <v>293703252</v>
      </c>
      <c r="O37" s="20">
        <v>123393847</v>
      </c>
      <c r="P37" s="20">
        <v>352533131</v>
      </c>
      <c r="Q37" s="20">
        <v>203226439</v>
      </c>
      <c r="R37" s="20">
        <v>203226439</v>
      </c>
      <c r="S37" s="20">
        <v>197718630</v>
      </c>
      <c r="T37" s="20">
        <v>199997250</v>
      </c>
      <c r="U37" s="20">
        <v>184240723</v>
      </c>
      <c r="V37" s="20">
        <v>184240723</v>
      </c>
      <c r="W37" s="20">
        <v>184240723</v>
      </c>
      <c r="X37" s="20">
        <v>1188158090</v>
      </c>
      <c r="Y37" s="20">
        <v>-1003917367</v>
      </c>
      <c r="Z37" s="21">
        <v>-84.49</v>
      </c>
      <c r="AA37" s="22">
        <v>1188158090</v>
      </c>
    </row>
    <row r="38" spans="1:27" ht="13.5">
      <c r="A38" s="23" t="s">
        <v>58</v>
      </c>
      <c r="B38" s="17"/>
      <c r="C38" s="18">
        <v>962510746</v>
      </c>
      <c r="D38" s="18"/>
      <c r="E38" s="19">
        <v>961564025</v>
      </c>
      <c r="F38" s="20">
        <v>722424032</v>
      </c>
      <c r="G38" s="20">
        <v>460849153</v>
      </c>
      <c r="H38" s="20">
        <v>271712629</v>
      </c>
      <c r="I38" s="20">
        <v>283623229</v>
      </c>
      <c r="J38" s="20">
        <v>283623229</v>
      </c>
      <c r="K38" s="20">
        <v>283590263</v>
      </c>
      <c r="L38" s="20">
        <v>317172134</v>
      </c>
      <c r="M38" s="20">
        <v>405867774</v>
      </c>
      <c r="N38" s="20">
        <v>405867774</v>
      </c>
      <c r="O38" s="20">
        <v>307761776</v>
      </c>
      <c r="P38" s="20">
        <v>307399423</v>
      </c>
      <c r="Q38" s="20">
        <v>307618099</v>
      </c>
      <c r="R38" s="20">
        <v>307618099</v>
      </c>
      <c r="S38" s="20">
        <v>312582539</v>
      </c>
      <c r="T38" s="20">
        <v>315820985</v>
      </c>
      <c r="U38" s="20">
        <v>315583685</v>
      </c>
      <c r="V38" s="20">
        <v>315583685</v>
      </c>
      <c r="W38" s="20">
        <v>315583685</v>
      </c>
      <c r="X38" s="20">
        <v>722424032</v>
      </c>
      <c r="Y38" s="20">
        <v>-406840347</v>
      </c>
      <c r="Z38" s="21">
        <v>-56.32</v>
      </c>
      <c r="AA38" s="22">
        <v>722424032</v>
      </c>
    </row>
    <row r="39" spans="1:27" ht="13.5">
      <c r="A39" s="27" t="s">
        <v>61</v>
      </c>
      <c r="B39" s="35"/>
      <c r="C39" s="29">
        <f aca="true" t="shared" si="4" ref="C39:Y39">SUM(C37:C38)</f>
        <v>2364792292</v>
      </c>
      <c r="D39" s="29">
        <f>SUM(D37:D38)</f>
        <v>0</v>
      </c>
      <c r="E39" s="36">
        <f t="shared" si="4"/>
        <v>2343710258</v>
      </c>
      <c r="F39" s="37">
        <f t="shared" si="4"/>
        <v>1910582122</v>
      </c>
      <c r="G39" s="37">
        <f t="shared" si="4"/>
        <v>718811223</v>
      </c>
      <c r="H39" s="37">
        <f t="shared" si="4"/>
        <v>462082686</v>
      </c>
      <c r="I39" s="37">
        <f t="shared" si="4"/>
        <v>436245004</v>
      </c>
      <c r="J39" s="37">
        <f t="shared" si="4"/>
        <v>436245004</v>
      </c>
      <c r="K39" s="37">
        <f t="shared" si="4"/>
        <v>546121249</v>
      </c>
      <c r="L39" s="37">
        <f t="shared" si="4"/>
        <v>964964023</v>
      </c>
      <c r="M39" s="37">
        <f t="shared" si="4"/>
        <v>699571026</v>
      </c>
      <c r="N39" s="37">
        <f t="shared" si="4"/>
        <v>699571026</v>
      </c>
      <c r="O39" s="37">
        <f t="shared" si="4"/>
        <v>431155623</v>
      </c>
      <c r="P39" s="37">
        <f t="shared" si="4"/>
        <v>659932554</v>
      </c>
      <c r="Q39" s="37">
        <f t="shared" si="4"/>
        <v>510844538</v>
      </c>
      <c r="R39" s="37">
        <f t="shared" si="4"/>
        <v>510844538</v>
      </c>
      <c r="S39" s="37">
        <f t="shared" si="4"/>
        <v>510301169</v>
      </c>
      <c r="T39" s="37">
        <f t="shared" si="4"/>
        <v>515818235</v>
      </c>
      <c r="U39" s="37">
        <f t="shared" si="4"/>
        <v>499824408</v>
      </c>
      <c r="V39" s="37">
        <f t="shared" si="4"/>
        <v>499824408</v>
      </c>
      <c r="W39" s="37">
        <f t="shared" si="4"/>
        <v>499824408</v>
      </c>
      <c r="X39" s="37">
        <f t="shared" si="4"/>
        <v>1910582122</v>
      </c>
      <c r="Y39" s="37">
        <f t="shared" si="4"/>
        <v>-1410757714</v>
      </c>
      <c r="Z39" s="38">
        <f>+IF(X39&lt;&gt;0,+(Y39/X39)*100,0)</f>
        <v>-73.83915602241777</v>
      </c>
      <c r="AA39" s="39">
        <f>SUM(AA37:AA38)</f>
        <v>1910582122</v>
      </c>
    </row>
    <row r="40" spans="1:27" ht="13.5">
      <c r="A40" s="27" t="s">
        <v>62</v>
      </c>
      <c r="B40" s="28"/>
      <c r="C40" s="29">
        <f aca="true" t="shared" si="5" ref="C40:Y40">+C34+C39</f>
        <v>6683827130</v>
      </c>
      <c r="D40" s="29">
        <f>+D34+D39</f>
        <v>0</v>
      </c>
      <c r="E40" s="30">
        <f t="shared" si="5"/>
        <v>7251632963</v>
      </c>
      <c r="F40" s="31">
        <f t="shared" si="5"/>
        <v>6628320810</v>
      </c>
      <c r="G40" s="31">
        <f t="shared" si="5"/>
        <v>2944550880</v>
      </c>
      <c r="H40" s="31">
        <f t="shared" si="5"/>
        <v>2147977393</v>
      </c>
      <c r="I40" s="31">
        <f t="shared" si="5"/>
        <v>2174921956</v>
      </c>
      <c r="J40" s="31">
        <f t="shared" si="5"/>
        <v>2174921956</v>
      </c>
      <c r="K40" s="31">
        <f t="shared" si="5"/>
        <v>2347503588</v>
      </c>
      <c r="L40" s="31">
        <f t="shared" si="5"/>
        <v>4032212794</v>
      </c>
      <c r="M40" s="31">
        <f t="shared" si="5"/>
        <v>3152333131</v>
      </c>
      <c r="N40" s="31">
        <f t="shared" si="5"/>
        <v>3152333131</v>
      </c>
      <c r="O40" s="31">
        <f t="shared" si="5"/>
        <v>2460549126</v>
      </c>
      <c r="P40" s="31">
        <f t="shared" si="5"/>
        <v>2656535983</v>
      </c>
      <c r="Q40" s="31">
        <f t="shared" si="5"/>
        <v>3155440568</v>
      </c>
      <c r="R40" s="31">
        <f t="shared" si="5"/>
        <v>3155440568</v>
      </c>
      <c r="S40" s="31">
        <f t="shared" si="5"/>
        <v>2880205428</v>
      </c>
      <c r="T40" s="31">
        <f t="shared" si="5"/>
        <v>2505590547</v>
      </c>
      <c r="U40" s="31">
        <f t="shared" si="5"/>
        <v>2388259551</v>
      </c>
      <c r="V40" s="31">
        <f t="shared" si="5"/>
        <v>2388259551</v>
      </c>
      <c r="W40" s="31">
        <f t="shared" si="5"/>
        <v>2388259551</v>
      </c>
      <c r="X40" s="31">
        <f t="shared" si="5"/>
        <v>6628320810</v>
      </c>
      <c r="Y40" s="31">
        <f t="shared" si="5"/>
        <v>-4240061259</v>
      </c>
      <c r="Z40" s="32">
        <f>+IF(X40&lt;&gt;0,+(Y40/X40)*100,0)</f>
        <v>-63.9688599954775</v>
      </c>
      <c r="AA40" s="33">
        <f>+AA34+AA39</f>
        <v>6628320810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25860220533</v>
      </c>
      <c r="D42" s="43">
        <f>+D25-D40</f>
        <v>0</v>
      </c>
      <c r="E42" s="44">
        <f t="shared" si="6"/>
        <v>30689145521</v>
      </c>
      <c r="F42" s="45">
        <f t="shared" si="6"/>
        <v>26277011328</v>
      </c>
      <c r="G42" s="45">
        <f t="shared" si="6"/>
        <v>14492810781</v>
      </c>
      <c r="H42" s="45">
        <f t="shared" si="6"/>
        <v>10224907000</v>
      </c>
      <c r="I42" s="45">
        <f t="shared" si="6"/>
        <v>10757978607</v>
      </c>
      <c r="J42" s="45">
        <f t="shared" si="6"/>
        <v>10757978607</v>
      </c>
      <c r="K42" s="45">
        <f t="shared" si="6"/>
        <v>10849318294</v>
      </c>
      <c r="L42" s="45">
        <f t="shared" si="6"/>
        <v>17789041125</v>
      </c>
      <c r="M42" s="45">
        <f t="shared" si="6"/>
        <v>11122536185</v>
      </c>
      <c r="N42" s="45">
        <f t="shared" si="6"/>
        <v>11122536185</v>
      </c>
      <c r="O42" s="45">
        <f t="shared" si="6"/>
        <v>11149493412</v>
      </c>
      <c r="P42" s="45">
        <f t="shared" si="6"/>
        <v>11187295377</v>
      </c>
      <c r="Q42" s="45">
        <f t="shared" si="6"/>
        <v>11105115563</v>
      </c>
      <c r="R42" s="45">
        <f t="shared" si="6"/>
        <v>11105115563</v>
      </c>
      <c r="S42" s="45">
        <f t="shared" si="6"/>
        <v>10957394475</v>
      </c>
      <c r="T42" s="45">
        <f t="shared" si="6"/>
        <v>11012165533</v>
      </c>
      <c r="U42" s="45">
        <f t="shared" si="6"/>
        <v>11501141337</v>
      </c>
      <c r="V42" s="45">
        <f t="shared" si="6"/>
        <v>11501141337</v>
      </c>
      <c r="W42" s="45">
        <f t="shared" si="6"/>
        <v>11501141337</v>
      </c>
      <c r="X42" s="45">
        <f t="shared" si="6"/>
        <v>26277011328</v>
      </c>
      <c r="Y42" s="45">
        <f t="shared" si="6"/>
        <v>-14775869991</v>
      </c>
      <c r="Z42" s="46">
        <f>+IF(X42&lt;&gt;0,+(Y42/X42)*100,0)</f>
        <v>-56.23116649972775</v>
      </c>
      <c r="AA42" s="47">
        <f>+AA25-AA40</f>
        <v>26277011328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25851598559</v>
      </c>
      <c r="D45" s="18"/>
      <c r="E45" s="19">
        <v>30343245500</v>
      </c>
      <c r="F45" s="20">
        <v>24793899778</v>
      </c>
      <c r="G45" s="20">
        <v>14010714237</v>
      </c>
      <c r="H45" s="20">
        <v>10557370997</v>
      </c>
      <c r="I45" s="20">
        <v>10705307699</v>
      </c>
      <c r="J45" s="20">
        <v>10705307699</v>
      </c>
      <c r="K45" s="20">
        <v>10482332675</v>
      </c>
      <c r="L45" s="20">
        <v>17392868143</v>
      </c>
      <c r="M45" s="20">
        <v>11106976650</v>
      </c>
      <c r="N45" s="20">
        <v>11106976650</v>
      </c>
      <c r="O45" s="20">
        <v>11134070932</v>
      </c>
      <c r="P45" s="20">
        <v>11171578140</v>
      </c>
      <c r="Q45" s="20">
        <v>11088928714</v>
      </c>
      <c r="R45" s="20">
        <v>11088928714</v>
      </c>
      <c r="S45" s="20">
        <v>10888432383</v>
      </c>
      <c r="T45" s="20">
        <v>10996563156</v>
      </c>
      <c r="U45" s="20">
        <v>11140158347</v>
      </c>
      <c r="V45" s="20">
        <v>11140158347</v>
      </c>
      <c r="W45" s="20">
        <v>11140158347</v>
      </c>
      <c r="X45" s="20">
        <v>24793899778</v>
      </c>
      <c r="Y45" s="20">
        <v>-13653741431</v>
      </c>
      <c r="Z45" s="48">
        <v>-55.07</v>
      </c>
      <c r="AA45" s="22">
        <v>24793899778</v>
      </c>
    </row>
    <row r="46" spans="1:27" ht="13.5">
      <c r="A46" s="23" t="s">
        <v>67</v>
      </c>
      <c r="B46" s="17"/>
      <c r="C46" s="18">
        <v>8621974</v>
      </c>
      <c r="D46" s="18"/>
      <c r="E46" s="19">
        <v>340774021</v>
      </c>
      <c r="F46" s="20">
        <v>1483111550</v>
      </c>
      <c r="G46" s="20">
        <v>482096544</v>
      </c>
      <c r="H46" s="20">
        <v>-332463997</v>
      </c>
      <c r="I46" s="20">
        <v>52670908</v>
      </c>
      <c r="J46" s="20">
        <v>52670908</v>
      </c>
      <c r="K46" s="20">
        <v>366985619</v>
      </c>
      <c r="L46" s="20">
        <v>396172982</v>
      </c>
      <c r="M46" s="20">
        <v>15559535</v>
      </c>
      <c r="N46" s="20">
        <v>15559535</v>
      </c>
      <c r="O46" s="20">
        <v>15422480</v>
      </c>
      <c r="P46" s="20">
        <v>15717237</v>
      </c>
      <c r="Q46" s="20">
        <v>16186849</v>
      </c>
      <c r="R46" s="20">
        <v>16186849</v>
      </c>
      <c r="S46" s="20">
        <v>68962092</v>
      </c>
      <c r="T46" s="20">
        <v>15602377</v>
      </c>
      <c r="U46" s="20">
        <v>360982990</v>
      </c>
      <c r="V46" s="20">
        <v>360982990</v>
      </c>
      <c r="W46" s="20">
        <v>360982990</v>
      </c>
      <c r="X46" s="20">
        <v>1483111550</v>
      </c>
      <c r="Y46" s="20">
        <v>-1122128560</v>
      </c>
      <c r="Z46" s="48">
        <v>-75.66</v>
      </c>
      <c r="AA46" s="22">
        <v>1483111550</v>
      </c>
    </row>
    <row r="47" spans="1:27" ht="13.5">
      <c r="A47" s="23" t="s">
        <v>68</v>
      </c>
      <c r="B47" s="17"/>
      <c r="C47" s="18"/>
      <c r="D47" s="18"/>
      <c r="E47" s="19">
        <v>5126000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25860220533</v>
      </c>
      <c r="D48" s="51">
        <f>SUM(D45:D47)</f>
        <v>0</v>
      </c>
      <c r="E48" s="52">
        <f t="shared" si="7"/>
        <v>30689145521</v>
      </c>
      <c r="F48" s="53">
        <f t="shared" si="7"/>
        <v>26277011328</v>
      </c>
      <c r="G48" s="53">
        <f t="shared" si="7"/>
        <v>14492810781</v>
      </c>
      <c r="H48" s="53">
        <f t="shared" si="7"/>
        <v>10224907000</v>
      </c>
      <c r="I48" s="53">
        <f t="shared" si="7"/>
        <v>10757978607</v>
      </c>
      <c r="J48" s="53">
        <f t="shared" si="7"/>
        <v>10757978607</v>
      </c>
      <c r="K48" s="53">
        <f t="shared" si="7"/>
        <v>10849318294</v>
      </c>
      <c r="L48" s="53">
        <f t="shared" si="7"/>
        <v>17789041125</v>
      </c>
      <c r="M48" s="53">
        <f t="shared" si="7"/>
        <v>11122536185</v>
      </c>
      <c r="N48" s="53">
        <f t="shared" si="7"/>
        <v>11122536185</v>
      </c>
      <c r="O48" s="53">
        <f t="shared" si="7"/>
        <v>11149493412</v>
      </c>
      <c r="P48" s="53">
        <f t="shared" si="7"/>
        <v>11187295377</v>
      </c>
      <c r="Q48" s="53">
        <f t="shared" si="7"/>
        <v>11105115563</v>
      </c>
      <c r="R48" s="53">
        <f t="shared" si="7"/>
        <v>11105115563</v>
      </c>
      <c r="S48" s="53">
        <f t="shared" si="7"/>
        <v>10957394475</v>
      </c>
      <c r="T48" s="53">
        <f t="shared" si="7"/>
        <v>11012165533</v>
      </c>
      <c r="U48" s="53">
        <f t="shared" si="7"/>
        <v>11501141337</v>
      </c>
      <c r="V48" s="53">
        <f t="shared" si="7"/>
        <v>11501141337</v>
      </c>
      <c r="W48" s="53">
        <f t="shared" si="7"/>
        <v>11501141337</v>
      </c>
      <c r="X48" s="53">
        <f t="shared" si="7"/>
        <v>26277011328</v>
      </c>
      <c r="Y48" s="53">
        <f t="shared" si="7"/>
        <v>-14775869991</v>
      </c>
      <c r="Z48" s="54">
        <f>+IF(X48&lt;&gt;0,+(Y48/X48)*100,0)</f>
        <v>-56.23116649972775</v>
      </c>
      <c r="AA48" s="55">
        <f>SUM(AA45:AA47)</f>
        <v>26277011328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1799983</v>
      </c>
      <c r="D6" s="18">
        <v>1799983</v>
      </c>
      <c r="E6" s="19">
        <v>679000</v>
      </c>
      <c r="F6" s="20">
        <v>679000</v>
      </c>
      <c r="G6" s="20">
        <v>12025569</v>
      </c>
      <c r="H6" s="20">
        <v>18336344</v>
      </c>
      <c r="I6" s="20"/>
      <c r="J6" s="20"/>
      <c r="K6" s="20"/>
      <c r="L6" s="20">
        <v>-10630675</v>
      </c>
      <c r="M6" s="20">
        <v>-10581803</v>
      </c>
      <c r="N6" s="20">
        <v>-10581803</v>
      </c>
      <c r="O6" s="20">
        <v>-13966259</v>
      </c>
      <c r="P6" s="20">
        <v>-19363947</v>
      </c>
      <c r="Q6" s="20">
        <v>-26989486</v>
      </c>
      <c r="R6" s="20">
        <v>-26989486</v>
      </c>
      <c r="S6" s="20">
        <v>-46449115</v>
      </c>
      <c r="T6" s="20">
        <v>-20869841</v>
      </c>
      <c r="U6" s="20">
        <v>-16786988</v>
      </c>
      <c r="V6" s="20">
        <v>-16786988</v>
      </c>
      <c r="W6" s="20">
        <v>-16786988</v>
      </c>
      <c r="X6" s="20">
        <v>679000</v>
      </c>
      <c r="Y6" s="20">
        <v>-17465988</v>
      </c>
      <c r="Z6" s="21">
        <v>-2572.31</v>
      </c>
      <c r="AA6" s="22">
        <v>679000</v>
      </c>
    </row>
    <row r="7" spans="1:27" ht="13.5">
      <c r="A7" s="23" t="s">
        <v>34</v>
      </c>
      <c r="B7" s="17"/>
      <c r="C7" s="18">
        <v>1997812</v>
      </c>
      <c r="D7" s="18">
        <v>1997812</v>
      </c>
      <c r="E7" s="19">
        <v>1506000</v>
      </c>
      <c r="F7" s="20">
        <v>1506000</v>
      </c>
      <c r="G7" s="20"/>
      <c r="H7" s="20"/>
      <c r="I7" s="20"/>
      <c r="J7" s="20"/>
      <c r="K7" s="20"/>
      <c r="L7" s="20">
        <v>9400000</v>
      </c>
      <c r="M7" s="20">
        <v>11462519</v>
      </c>
      <c r="N7" s="20">
        <v>11462519</v>
      </c>
      <c r="O7" s="20">
        <v>1616280</v>
      </c>
      <c r="P7" s="20">
        <v>3316280</v>
      </c>
      <c r="Q7" s="20">
        <v>3316280</v>
      </c>
      <c r="R7" s="20">
        <v>3316280</v>
      </c>
      <c r="S7" s="20">
        <v>10225072</v>
      </c>
      <c r="T7" s="20">
        <v>10225072</v>
      </c>
      <c r="U7" s="20">
        <v>-1011616</v>
      </c>
      <c r="V7" s="20">
        <v>-1011616</v>
      </c>
      <c r="W7" s="20">
        <v>-1011616</v>
      </c>
      <c r="X7" s="20">
        <v>1506000</v>
      </c>
      <c r="Y7" s="20">
        <v>-2517616</v>
      </c>
      <c r="Z7" s="21">
        <v>-167.17</v>
      </c>
      <c r="AA7" s="22">
        <v>1506000</v>
      </c>
    </row>
    <row r="8" spans="1:27" ht="13.5">
      <c r="A8" s="23" t="s">
        <v>35</v>
      </c>
      <c r="B8" s="17"/>
      <c r="C8" s="18">
        <v>43696340</v>
      </c>
      <c r="D8" s="18">
        <v>43696340</v>
      </c>
      <c r="E8" s="19">
        <v>54632000</v>
      </c>
      <c r="F8" s="20">
        <v>54632000</v>
      </c>
      <c r="G8" s="20">
        <v>7201328</v>
      </c>
      <c r="H8" s="20">
        <v>5179315</v>
      </c>
      <c r="I8" s="20"/>
      <c r="J8" s="20"/>
      <c r="K8" s="20"/>
      <c r="L8" s="20">
        <v>16706323</v>
      </c>
      <c r="M8" s="20">
        <v>69445563</v>
      </c>
      <c r="N8" s="20">
        <v>69445563</v>
      </c>
      <c r="O8" s="20">
        <v>78736244</v>
      </c>
      <c r="P8" s="20">
        <v>80898907</v>
      </c>
      <c r="Q8" s="20">
        <v>85185807</v>
      </c>
      <c r="R8" s="20">
        <v>85185807</v>
      </c>
      <c r="S8" s="20">
        <v>92016777</v>
      </c>
      <c r="T8" s="20">
        <v>91442873</v>
      </c>
      <c r="U8" s="20">
        <v>95470737</v>
      </c>
      <c r="V8" s="20">
        <v>95470737</v>
      </c>
      <c r="W8" s="20">
        <v>95470737</v>
      </c>
      <c r="X8" s="20">
        <v>54632000</v>
      </c>
      <c r="Y8" s="20">
        <v>40838737</v>
      </c>
      <c r="Z8" s="21">
        <v>74.75</v>
      </c>
      <c r="AA8" s="22">
        <v>54632000</v>
      </c>
    </row>
    <row r="9" spans="1:27" ht="13.5">
      <c r="A9" s="23" t="s">
        <v>36</v>
      </c>
      <c r="B9" s="17"/>
      <c r="C9" s="18">
        <v>10953558</v>
      </c>
      <c r="D9" s="18">
        <v>10953558</v>
      </c>
      <c r="E9" s="19">
        <v>24954000</v>
      </c>
      <c r="F9" s="20">
        <v>24954000</v>
      </c>
      <c r="G9" s="20">
        <v>4240050</v>
      </c>
      <c r="H9" s="20">
        <v>8947307</v>
      </c>
      <c r="I9" s="20"/>
      <c r="J9" s="20"/>
      <c r="K9" s="20"/>
      <c r="L9" s="20">
        <v>-8617021</v>
      </c>
      <c r="M9" s="20">
        <v>22619338</v>
      </c>
      <c r="N9" s="20">
        <v>22619338</v>
      </c>
      <c r="O9" s="20">
        <v>22407852</v>
      </c>
      <c r="P9" s="20">
        <v>22424479</v>
      </c>
      <c r="Q9" s="20">
        <v>23251741</v>
      </c>
      <c r="R9" s="20">
        <v>23251741</v>
      </c>
      <c r="S9" s="20">
        <v>26592215</v>
      </c>
      <c r="T9" s="20">
        <v>24119746</v>
      </c>
      <c r="U9" s="20">
        <v>29851262</v>
      </c>
      <c r="V9" s="20">
        <v>29851262</v>
      </c>
      <c r="W9" s="20">
        <v>29851262</v>
      </c>
      <c r="X9" s="20">
        <v>24954000</v>
      </c>
      <c r="Y9" s="20">
        <v>4897262</v>
      </c>
      <c r="Z9" s="21">
        <v>19.63</v>
      </c>
      <c r="AA9" s="22">
        <v>24954000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>
        <v>-140160</v>
      </c>
      <c r="I10" s="24"/>
      <c r="J10" s="20"/>
      <c r="K10" s="24"/>
      <c r="L10" s="24">
        <v>-140160</v>
      </c>
      <c r="M10" s="20">
        <v>-140160</v>
      </c>
      <c r="N10" s="24">
        <v>-140160</v>
      </c>
      <c r="O10" s="24">
        <v>-140160</v>
      </c>
      <c r="P10" s="24">
        <v>-140160</v>
      </c>
      <c r="Q10" s="20">
        <v>-140160</v>
      </c>
      <c r="R10" s="24">
        <v>-140160</v>
      </c>
      <c r="S10" s="24">
        <v>-140160</v>
      </c>
      <c r="T10" s="20">
        <v>-140160</v>
      </c>
      <c r="U10" s="24">
        <v>-140160</v>
      </c>
      <c r="V10" s="24">
        <v>-140160</v>
      </c>
      <c r="W10" s="24">
        <v>-140160</v>
      </c>
      <c r="X10" s="20"/>
      <c r="Y10" s="24">
        <v>-140160</v>
      </c>
      <c r="Z10" s="25"/>
      <c r="AA10" s="26"/>
    </row>
    <row r="11" spans="1:27" ht="13.5">
      <c r="A11" s="23" t="s">
        <v>38</v>
      </c>
      <c r="B11" s="17"/>
      <c r="C11" s="18">
        <v>850187</v>
      </c>
      <c r="D11" s="18">
        <v>850187</v>
      </c>
      <c r="E11" s="19">
        <v>659000</v>
      </c>
      <c r="F11" s="20">
        <v>659000</v>
      </c>
      <c r="G11" s="20"/>
      <c r="H11" s="20"/>
      <c r="I11" s="20"/>
      <c r="J11" s="20"/>
      <c r="K11" s="20"/>
      <c r="L11" s="20">
        <v>54869</v>
      </c>
      <c r="M11" s="20">
        <v>944555</v>
      </c>
      <c r="N11" s="20">
        <v>944555</v>
      </c>
      <c r="O11" s="20">
        <v>944555</v>
      </c>
      <c r="P11" s="20">
        <v>944555</v>
      </c>
      <c r="Q11" s="20">
        <v>944555</v>
      </c>
      <c r="R11" s="20">
        <v>944555</v>
      </c>
      <c r="S11" s="20">
        <v>944555</v>
      </c>
      <c r="T11" s="20">
        <v>944555</v>
      </c>
      <c r="U11" s="20">
        <v>947068</v>
      </c>
      <c r="V11" s="20">
        <v>947068</v>
      </c>
      <c r="W11" s="20">
        <v>947068</v>
      </c>
      <c r="X11" s="20">
        <v>659000</v>
      </c>
      <c r="Y11" s="20">
        <v>288068</v>
      </c>
      <c r="Z11" s="21">
        <v>43.71</v>
      </c>
      <c r="AA11" s="22">
        <v>659000</v>
      </c>
    </row>
    <row r="12" spans="1:27" ht="13.5">
      <c r="A12" s="27" t="s">
        <v>39</v>
      </c>
      <c r="B12" s="28"/>
      <c r="C12" s="29">
        <f aca="true" t="shared" si="0" ref="C12:Y12">SUM(C6:C11)</f>
        <v>59297880</v>
      </c>
      <c r="D12" s="29">
        <f>SUM(D6:D11)</f>
        <v>59297880</v>
      </c>
      <c r="E12" s="30">
        <f t="shared" si="0"/>
        <v>82430000</v>
      </c>
      <c r="F12" s="31">
        <f t="shared" si="0"/>
        <v>82430000</v>
      </c>
      <c r="G12" s="31">
        <f t="shared" si="0"/>
        <v>23466947</v>
      </c>
      <c r="H12" s="31">
        <f t="shared" si="0"/>
        <v>32322806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6773336</v>
      </c>
      <c r="M12" s="31">
        <f t="shared" si="0"/>
        <v>93750012</v>
      </c>
      <c r="N12" s="31">
        <f t="shared" si="0"/>
        <v>93750012</v>
      </c>
      <c r="O12" s="31">
        <f t="shared" si="0"/>
        <v>89598512</v>
      </c>
      <c r="P12" s="31">
        <f t="shared" si="0"/>
        <v>88080114</v>
      </c>
      <c r="Q12" s="31">
        <f t="shared" si="0"/>
        <v>85568737</v>
      </c>
      <c r="R12" s="31">
        <f t="shared" si="0"/>
        <v>85568737</v>
      </c>
      <c r="S12" s="31">
        <f t="shared" si="0"/>
        <v>83189344</v>
      </c>
      <c r="T12" s="31">
        <f t="shared" si="0"/>
        <v>105722245</v>
      </c>
      <c r="U12" s="31">
        <f t="shared" si="0"/>
        <v>108330303</v>
      </c>
      <c r="V12" s="31">
        <f t="shared" si="0"/>
        <v>108330303</v>
      </c>
      <c r="W12" s="31">
        <f t="shared" si="0"/>
        <v>108330303</v>
      </c>
      <c r="X12" s="31">
        <f t="shared" si="0"/>
        <v>82430000</v>
      </c>
      <c r="Y12" s="31">
        <f t="shared" si="0"/>
        <v>25900303</v>
      </c>
      <c r="Z12" s="32">
        <f>+IF(X12&lt;&gt;0,+(Y12/X12)*100,0)</f>
        <v>31.42096688098993</v>
      </c>
      <c r="AA12" s="33">
        <f>SUM(AA6:AA11)</f>
        <v>82430000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>
        <v>-65664</v>
      </c>
      <c r="P15" s="20">
        <v>-65664</v>
      </c>
      <c r="Q15" s="20">
        <v>-65664</v>
      </c>
      <c r="R15" s="20">
        <v>-65664</v>
      </c>
      <c r="S15" s="20">
        <v>-65664</v>
      </c>
      <c r="T15" s="20">
        <v>-65664</v>
      </c>
      <c r="U15" s="20">
        <v>-65664</v>
      </c>
      <c r="V15" s="20">
        <v>-65664</v>
      </c>
      <c r="W15" s="20">
        <v>-65664</v>
      </c>
      <c r="X15" s="20"/>
      <c r="Y15" s="20">
        <v>-65664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20000</v>
      </c>
      <c r="F16" s="20">
        <v>20000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20000</v>
      </c>
      <c r="Y16" s="24">
        <v>-20000</v>
      </c>
      <c r="Z16" s="25">
        <v>-100</v>
      </c>
      <c r="AA16" s="26">
        <v>20000</v>
      </c>
    </row>
    <row r="17" spans="1:27" ht="13.5">
      <c r="A17" s="23" t="s">
        <v>43</v>
      </c>
      <c r="B17" s="17"/>
      <c r="C17" s="18">
        <v>22466054</v>
      </c>
      <c r="D17" s="18">
        <v>22466054</v>
      </c>
      <c r="E17" s="19">
        <v>2973000</v>
      </c>
      <c r="F17" s="20">
        <v>2973000</v>
      </c>
      <c r="G17" s="20"/>
      <c r="H17" s="20"/>
      <c r="I17" s="20"/>
      <c r="J17" s="20"/>
      <c r="K17" s="20"/>
      <c r="L17" s="20"/>
      <c r="M17" s="20">
        <v>20100</v>
      </c>
      <c r="N17" s="20">
        <v>20100</v>
      </c>
      <c r="O17" s="20">
        <v>20100</v>
      </c>
      <c r="P17" s="20">
        <v>20100</v>
      </c>
      <c r="Q17" s="20">
        <v>20100</v>
      </c>
      <c r="R17" s="20">
        <v>20100</v>
      </c>
      <c r="S17" s="20">
        <v>20100</v>
      </c>
      <c r="T17" s="20">
        <v>20100</v>
      </c>
      <c r="U17" s="20">
        <v>20100</v>
      </c>
      <c r="V17" s="20">
        <v>20100</v>
      </c>
      <c r="W17" s="20">
        <v>20100</v>
      </c>
      <c r="X17" s="20">
        <v>2973000</v>
      </c>
      <c r="Y17" s="20">
        <v>-2952900</v>
      </c>
      <c r="Z17" s="21">
        <v>-99.32</v>
      </c>
      <c r="AA17" s="22">
        <v>2973000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667259493</v>
      </c>
      <c r="D19" s="18">
        <v>667259493</v>
      </c>
      <c r="E19" s="19">
        <v>558159000</v>
      </c>
      <c r="F19" s="20">
        <v>558159000</v>
      </c>
      <c r="G19" s="20">
        <v>13457</v>
      </c>
      <c r="H19" s="20">
        <v>13457</v>
      </c>
      <c r="I19" s="20"/>
      <c r="J19" s="20"/>
      <c r="K19" s="20"/>
      <c r="L19" s="20">
        <v>3372976</v>
      </c>
      <c r="M19" s="20">
        <v>696220935</v>
      </c>
      <c r="N19" s="20">
        <v>696220935</v>
      </c>
      <c r="O19" s="20">
        <v>696669309</v>
      </c>
      <c r="P19" s="20">
        <v>701215107</v>
      </c>
      <c r="Q19" s="20">
        <v>703413539</v>
      </c>
      <c r="R19" s="20">
        <v>703413539</v>
      </c>
      <c r="S19" s="20">
        <v>707218253</v>
      </c>
      <c r="T19" s="20">
        <v>708196328</v>
      </c>
      <c r="U19" s="20">
        <v>708951304</v>
      </c>
      <c r="V19" s="20">
        <v>708951304</v>
      </c>
      <c r="W19" s="20">
        <v>708951304</v>
      </c>
      <c r="X19" s="20">
        <v>558159000</v>
      </c>
      <c r="Y19" s="20">
        <v>150792304</v>
      </c>
      <c r="Z19" s="21">
        <v>27.02</v>
      </c>
      <c r="AA19" s="22">
        <v>558159000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942608</v>
      </c>
      <c r="D22" s="18">
        <v>942608</v>
      </c>
      <c r="E22" s="19">
        <v>935000</v>
      </c>
      <c r="F22" s="20">
        <v>935000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935000</v>
      </c>
      <c r="Y22" s="20">
        <v>-935000</v>
      </c>
      <c r="Z22" s="21">
        <v>-100</v>
      </c>
      <c r="AA22" s="22">
        <v>935000</v>
      </c>
    </row>
    <row r="23" spans="1:27" ht="13.5">
      <c r="A23" s="23" t="s">
        <v>49</v>
      </c>
      <c r="B23" s="17"/>
      <c r="C23" s="18">
        <v>20100</v>
      </c>
      <c r="D23" s="18">
        <v>20100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690688255</v>
      </c>
      <c r="D24" s="29">
        <f>SUM(D15:D23)</f>
        <v>690688255</v>
      </c>
      <c r="E24" s="36">
        <f t="shared" si="1"/>
        <v>562087000</v>
      </c>
      <c r="F24" s="37">
        <f t="shared" si="1"/>
        <v>562087000</v>
      </c>
      <c r="G24" s="37">
        <f t="shared" si="1"/>
        <v>13457</v>
      </c>
      <c r="H24" s="37">
        <f t="shared" si="1"/>
        <v>13457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3372976</v>
      </c>
      <c r="M24" s="37">
        <f t="shared" si="1"/>
        <v>696241035</v>
      </c>
      <c r="N24" s="37">
        <f t="shared" si="1"/>
        <v>696241035</v>
      </c>
      <c r="O24" s="37">
        <f t="shared" si="1"/>
        <v>696623745</v>
      </c>
      <c r="P24" s="37">
        <f t="shared" si="1"/>
        <v>701169543</v>
      </c>
      <c r="Q24" s="37">
        <f t="shared" si="1"/>
        <v>703367975</v>
      </c>
      <c r="R24" s="37">
        <f t="shared" si="1"/>
        <v>703367975</v>
      </c>
      <c r="S24" s="37">
        <f t="shared" si="1"/>
        <v>707172689</v>
      </c>
      <c r="T24" s="37">
        <f t="shared" si="1"/>
        <v>708150764</v>
      </c>
      <c r="U24" s="37">
        <f t="shared" si="1"/>
        <v>708905740</v>
      </c>
      <c r="V24" s="37">
        <f t="shared" si="1"/>
        <v>708905740</v>
      </c>
      <c r="W24" s="37">
        <f t="shared" si="1"/>
        <v>708905740</v>
      </c>
      <c r="X24" s="37">
        <f t="shared" si="1"/>
        <v>562087000</v>
      </c>
      <c r="Y24" s="37">
        <f t="shared" si="1"/>
        <v>146818740</v>
      </c>
      <c r="Z24" s="38">
        <f>+IF(X24&lt;&gt;0,+(Y24/X24)*100,0)</f>
        <v>26.120287428814397</v>
      </c>
      <c r="AA24" s="39">
        <f>SUM(AA15:AA23)</f>
        <v>562087000</v>
      </c>
    </row>
    <row r="25" spans="1:27" ht="13.5">
      <c r="A25" s="27" t="s">
        <v>51</v>
      </c>
      <c r="B25" s="28"/>
      <c r="C25" s="29">
        <f aca="true" t="shared" si="2" ref="C25:Y25">+C12+C24</f>
        <v>749986135</v>
      </c>
      <c r="D25" s="29">
        <f>+D12+D24</f>
        <v>749986135</v>
      </c>
      <c r="E25" s="30">
        <f t="shared" si="2"/>
        <v>644517000</v>
      </c>
      <c r="F25" s="31">
        <f t="shared" si="2"/>
        <v>644517000</v>
      </c>
      <c r="G25" s="31">
        <f t="shared" si="2"/>
        <v>23480404</v>
      </c>
      <c r="H25" s="31">
        <f t="shared" si="2"/>
        <v>32336263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10146312</v>
      </c>
      <c r="M25" s="31">
        <f t="shared" si="2"/>
        <v>789991047</v>
      </c>
      <c r="N25" s="31">
        <f t="shared" si="2"/>
        <v>789991047</v>
      </c>
      <c r="O25" s="31">
        <f t="shared" si="2"/>
        <v>786222257</v>
      </c>
      <c r="P25" s="31">
        <f t="shared" si="2"/>
        <v>789249657</v>
      </c>
      <c r="Q25" s="31">
        <f t="shared" si="2"/>
        <v>788936712</v>
      </c>
      <c r="R25" s="31">
        <f t="shared" si="2"/>
        <v>788936712</v>
      </c>
      <c r="S25" s="31">
        <f t="shared" si="2"/>
        <v>790362033</v>
      </c>
      <c r="T25" s="31">
        <f t="shared" si="2"/>
        <v>813873009</v>
      </c>
      <c r="U25" s="31">
        <f t="shared" si="2"/>
        <v>817236043</v>
      </c>
      <c r="V25" s="31">
        <f t="shared" si="2"/>
        <v>817236043</v>
      </c>
      <c r="W25" s="31">
        <f t="shared" si="2"/>
        <v>817236043</v>
      </c>
      <c r="X25" s="31">
        <f t="shared" si="2"/>
        <v>644517000</v>
      </c>
      <c r="Y25" s="31">
        <f t="shared" si="2"/>
        <v>172719043</v>
      </c>
      <c r="Z25" s="32">
        <f>+IF(X25&lt;&gt;0,+(Y25/X25)*100,0)</f>
        <v>26.798213701112616</v>
      </c>
      <c r="AA25" s="33">
        <f>+AA12+AA24</f>
        <v>644517000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16365784</v>
      </c>
      <c r="D30" s="18">
        <v>16365784</v>
      </c>
      <c r="E30" s="19">
        <v>6890000</v>
      </c>
      <c r="F30" s="20">
        <v>6890000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6890000</v>
      </c>
      <c r="Y30" s="20">
        <v>-6890000</v>
      </c>
      <c r="Z30" s="21">
        <v>-100</v>
      </c>
      <c r="AA30" s="22">
        <v>6890000</v>
      </c>
    </row>
    <row r="31" spans="1:27" ht="13.5">
      <c r="A31" s="23" t="s">
        <v>56</v>
      </c>
      <c r="B31" s="17"/>
      <c r="C31" s="18">
        <v>997013</v>
      </c>
      <c r="D31" s="18">
        <v>997013</v>
      </c>
      <c r="E31" s="19"/>
      <c r="F31" s="20"/>
      <c r="G31" s="20">
        <v>10798</v>
      </c>
      <c r="H31" s="20">
        <v>18729</v>
      </c>
      <c r="I31" s="20"/>
      <c r="J31" s="20"/>
      <c r="K31" s="20"/>
      <c r="L31" s="20">
        <v>41860</v>
      </c>
      <c r="M31" s="20">
        <v>1045501</v>
      </c>
      <c r="N31" s="20">
        <v>1045501</v>
      </c>
      <c r="O31" s="20">
        <v>1042449</v>
      </c>
      <c r="P31" s="20">
        <v>1046063</v>
      </c>
      <c r="Q31" s="20">
        <v>1050071</v>
      </c>
      <c r="R31" s="20">
        <v>1050071</v>
      </c>
      <c r="S31" s="20">
        <v>1058767</v>
      </c>
      <c r="T31" s="20">
        <v>1064922</v>
      </c>
      <c r="U31" s="20">
        <v>1091212</v>
      </c>
      <c r="V31" s="20">
        <v>1091212</v>
      </c>
      <c r="W31" s="20">
        <v>1091212</v>
      </c>
      <c r="X31" s="20"/>
      <c r="Y31" s="20">
        <v>1091212</v>
      </c>
      <c r="Z31" s="21"/>
      <c r="AA31" s="22"/>
    </row>
    <row r="32" spans="1:27" ht="13.5">
      <c r="A32" s="23" t="s">
        <v>57</v>
      </c>
      <c r="B32" s="17"/>
      <c r="C32" s="18">
        <v>196256344</v>
      </c>
      <c r="D32" s="18">
        <v>196256344</v>
      </c>
      <c r="E32" s="19">
        <v>162581000</v>
      </c>
      <c r="F32" s="20">
        <v>162581000</v>
      </c>
      <c r="G32" s="20">
        <v>3278965</v>
      </c>
      <c r="H32" s="20">
        <v>9696175</v>
      </c>
      <c r="I32" s="20"/>
      <c r="J32" s="20"/>
      <c r="K32" s="20"/>
      <c r="L32" s="20">
        <v>4156505</v>
      </c>
      <c r="M32" s="20">
        <v>233400156</v>
      </c>
      <c r="N32" s="20">
        <v>233400156</v>
      </c>
      <c r="O32" s="20">
        <v>230459261</v>
      </c>
      <c r="P32" s="20">
        <v>236345425</v>
      </c>
      <c r="Q32" s="20">
        <v>239053401</v>
      </c>
      <c r="R32" s="20">
        <v>239053401</v>
      </c>
      <c r="S32" s="20">
        <v>239465978</v>
      </c>
      <c r="T32" s="20">
        <v>255330353</v>
      </c>
      <c r="U32" s="20">
        <v>238785632</v>
      </c>
      <c r="V32" s="20">
        <v>238785632</v>
      </c>
      <c r="W32" s="20">
        <v>238785632</v>
      </c>
      <c r="X32" s="20">
        <v>162581000</v>
      </c>
      <c r="Y32" s="20">
        <v>76204632</v>
      </c>
      <c r="Z32" s="21">
        <v>46.87</v>
      </c>
      <c r="AA32" s="22">
        <v>162581000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213619141</v>
      </c>
      <c r="D34" s="29">
        <f>SUM(D29:D33)</f>
        <v>213619141</v>
      </c>
      <c r="E34" s="30">
        <f t="shared" si="3"/>
        <v>169471000</v>
      </c>
      <c r="F34" s="31">
        <f t="shared" si="3"/>
        <v>169471000</v>
      </c>
      <c r="G34" s="31">
        <f t="shared" si="3"/>
        <v>3289763</v>
      </c>
      <c r="H34" s="31">
        <f t="shared" si="3"/>
        <v>9714904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4198365</v>
      </c>
      <c r="M34" s="31">
        <f t="shared" si="3"/>
        <v>234445657</v>
      </c>
      <c r="N34" s="31">
        <f t="shared" si="3"/>
        <v>234445657</v>
      </c>
      <c r="O34" s="31">
        <f t="shared" si="3"/>
        <v>231501710</v>
      </c>
      <c r="P34" s="31">
        <f t="shared" si="3"/>
        <v>237391488</v>
      </c>
      <c r="Q34" s="31">
        <f t="shared" si="3"/>
        <v>240103472</v>
      </c>
      <c r="R34" s="31">
        <f t="shared" si="3"/>
        <v>240103472</v>
      </c>
      <c r="S34" s="31">
        <f t="shared" si="3"/>
        <v>240524745</v>
      </c>
      <c r="T34" s="31">
        <f t="shared" si="3"/>
        <v>256395275</v>
      </c>
      <c r="U34" s="31">
        <f t="shared" si="3"/>
        <v>239876844</v>
      </c>
      <c r="V34" s="31">
        <f t="shared" si="3"/>
        <v>239876844</v>
      </c>
      <c r="W34" s="31">
        <f t="shared" si="3"/>
        <v>239876844</v>
      </c>
      <c r="X34" s="31">
        <f t="shared" si="3"/>
        <v>169471000</v>
      </c>
      <c r="Y34" s="31">
        <f t="shared" si="3"/>
        <v>70405844</v>
      </c>
      <c r="Z34" s="32">
        <f>+IF(X34&lt;&gt;0,+(Y34/X34)*100,0)</f>
        <v>41.54447899640646</v>
      </c>
      <c r="AA34" s="33">
        <f>SUM(AA29:AA33)</f>
        <v>169471000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20159245</v>
      </c>
      <c r="D37" s="18">
        <v>20159245</v>
      </c>
      <c r="E37" s="19">
        <v>6675000</v>
      </c>
      <c r="F37" s="20">
        <v>6675000</v>
      </c>
      <c r="G37" s="20"/>
      <c r="H37" s="20"/>
      <c r="I37" s="20"/>
      <c r="J37" s="20"/>
      <c r="K37" s="20"/>
      <c r="L37" s="20"/>
      <c r="M37" s="20">
        <v>4988426</v>
      </c>
      <c r="N37" s="20">
        <v>4988426</v>
      </c>
      <c r="O37" s="20">
        <v>4988426</v>
      </c>
      <c r="P37" s="20">
        <v>4988426</v>
      </c>
      <c r="Q37" s="20">
        <v>4988426</v>
      </c>
      <c r="R37" s="20">
        <v>4988426</v>
      </c>
      <c r="S37" s="20">
        <v>4988426</v>
      </c>
      <c r="T37" s="20">
        <v>4988426</v>
      </c>
      <c r="U37" s="20">
        <v>4562413</v>
      </c>
      <c r="V37" s="20">
        <v>4562413</v>
      </c>
      <c r="W37" s="20">
        <v>4562413</v>
      </c>
      <c r="X37" s="20">
        <v>6675000</v>
      </c>
      <c r="Y37" s="20">
        <v>-2112587</v>
      </c>
      <c r="Z37" s="21">
        <v>-31.65</v>
      </c>
      <c r="AA37" s="22">
        <v>6675000</v>
      </c>
    </row>
    <row r="38" spans="1:27" ht="13.5">
      <c r="A38" s="23" t="s">
        <v>58</v>
      </c>
      <c r="B38" s="17"/>
      <c r="C38" s="18">
        <v>6566558</v>
      </c>
      <c r="D38" s="18">
        <v>6566558</v>
      </c>
      <c r="E38" s="19">
        <v>10110000</v>
      </c>
      <c r="F38" s="20">
        <v>10110000</v>
      </c>
      <c r="G38" s="20"/>
      <c r="H38" s="20"/>
      <c r="I38" s="20"/>
      <c r="J38" s="20"/>
      <c r="K38" s="20"/>
      <c r="L38" s="20"/>
      <c r="M38" s="20">
        <v>27151557</v>
      </c>
      <c r="N38" s="20">
        <v>27151557</v>
      </c>
      <c r="O38" s="20">
        <v>27151557</v>
      </c>
      <c r="P38" s="20">
        <v>27151558</v>
      </c>
      <c r="Q38" s="20">
        <v>27151557</v>
      </c>
      <c r="R38" s="20">
        <v>27151557</v>
      </c>
      <c r="S38" s="20">
        <v>27151557</v>
      </c>
      <c r="T38" s="20">
        <v>27151557</v>
      </c>
      <c r="U38" s="20">
        <v>27151557</v>
      </c>
      <c r="V38" s="20">
        <v>27151557</v>
      </c>
      <c r="W38" s="20">
        <v>27151557</v>
      </c>
      <c r="X38" s="20">
        <v>10110000</v>
      </c>
      <c r="Y38" s="20">
        <v>17041557</v>
      </c>
      <c r="Z38" s="21">
        <v>168.56</v>
      </c>
      <c r="AA38" s="22">
        <v>10110000</v>
      </c>
    </row>
    <row r="39" spans="1:27" ht="13.5">
      <c r="A39" s="27" t="s">
        <v>61</v>
      </c>
      <c r="B39" s="35"/>
      <c r="C39" s="29">
        <f aca="true" t="shared" si="4" ref="C39:Y39">SUM(C37:C38)</f>
        <v>26725803</v>
      </c>
      <c r="D39" s="29">
        <f>SUM(D37:D38)</f>
        <v>26725803</v>
      </c>
      <c r="E39" s="36">
        <f t="shared" si="4"/>
        <v>16785000</v>
      </c>
      <c r="F39" s="37">
        <f t="shared" si="4"/>
        <v>16785000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32139983</v>
      </c>
      <c r="N39" s="37">
        <f t="shared" si="4"/>
        <v>32139983</v>
      </c>
      <c r="O39" s="37">
        <f t="shared" si="4"/>
        <v>32139983</v>
      </c>
      <c r="P39" s="37">
        <f t="shared" si="4"/>
        <v>32139984</v>
      </c>
      <c r="Q39" s="37">
        <f t="shared" si="4"/>
        <v>32139983</v>
      </c>
      <c r="R39" s="37">
        <f t="shared" si="4"/>
        <v>32139983</v>
      </c>
      <c r="S39" s="37">
        <f t="shared" si="4"/>
        <v>32139983</v>
      </c>
      <c r="T39" s="37">
        <f t="shared" si="4"/>
        <v>32139983</v>
      </c>
      <c r="U39" s="37">
        <f t="shared" si="4"/>
        <v>31713970</v>
      </c>
      <c r="V39" s="37">
        <f t="shared" si="4"/>
        <v>31713970</v>
      </c>
      <c r="W39" s="37">
        <f t="shared" si="4"/>
        <v>31713970</v>
      </c>
      <c r="X39" s="37">
        <f t="shared" si="4"/>
        <v>16785000</v>
      </c>
      <c r="Y39" s="37">
        <f t="shared" si="4"/>
        <v>14928970</v>
      </c>
      <c r="Z39" s="38">
        <f>+IF(X39&lt;&gt;0,+(Y39/X39)*100,0)</f>
        <v>88.94232946082812</v>
      </c>
      <c r="AA39" s="39">
        <f>SUM(AA37:AA38)</f>
        <v>16785000</v>
      </c>
    </row>
    <row r="40" spans="1:27" ht="13.5">
      <c r="A40" s="27" t="s">
        <v>62</v>
      </c>
      <c r="B40" s="28"/>
      <c r="C40" s="29">
        <f aca="true" t="shared" si="5" ref="C40:Y40">+C34+C39</f>
        <v>240344944</v>
      </c>
      <c r="D40" s="29">
        <f>+D34+D39</f>
        <v>240344944</v>
      </c>
      <c r="E40" s="30">
        <f t="shared" si="5"/>
        <v>186256000</v>
      </c>
      <c r="F40" s="31">
        <f t="shared" si="5"/>
        <v>186256000</v>
      </c>
      <c r="G40" s="31">
        <f t="shared" si="5"/>
        <v>3289763</v>
      </c>
      <c r="H40" s="31">
        <f t="shared" si="5"/>
        <v>9714904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4198365</v>
      </c>
      <c r="M40" s="31">
        <f t="shared" si="5"/>
        <v>266585640</v>
      </c>
      <c r="N40" s="31">
        <f t="shared" si="5"/>
        <v>266585640</v>
      </c>
      <c r="O40" s="31">
        <f t="shared" si="5"/>
        <v>263641693</v>
      </c>
      <c r="P40" s="31">
        <f t="shared" si="5"/>
        <v>269531472</v>
      </c>
      <c r="Q40" s="31">
        <f t="shared" si="5"/>
        <v>272243455</v>
      </c>
      <c r="R40" s="31">
        <f t="shared" si="5"/>
        <v>272243455</v>
      </c>
      <c r="S40" s="31">
        <f t="shared" si="5"/>
        <v>272664728</v>
      </c>
      <c r="T40" s="31">
        <f t="shared" si="5"/>
        <v>288535258</v>
      </c>
      <c r="U40" s="31">
        <f t="shared" si="5"/>
        <v>271590814</v>
      </c>
      <c r="V40" s="31">
        <f t="shared" si="5"/>
        <v>271590814</v>
      </c>
      <c r="W40" s="31">
        <f t="shared" si="5"/>
        <v>271590814</v>
      </c>
      <c r="X40" s="31">
        <f t="shared" si="5"/>
        <v>186256000</v>
      </c>
      <c r="Y40" s="31">
        <f t="shared" si="5"/>
        <v>85334814</v>
      </c>
      <c r="Z40" s="32">
        <f>+IF(X40&lt;&gt;0,+(Y40/X40)*100,0)</f>
        <v>45.815873851043726</v>
      </c>
      <c r="AA40" s="33">
        <f>+AA34+AA39</f>
        <v>186256000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509641191</v>
      </c>
      <c r="D42" s="43">
        <f>+D25-D40</f>
        <v>509641191</v>
      </c>
      <c r="E42" s="44">
        <f t="shared" si="6"/>
        <v>458261000</v>
      </c>
      <c r="F42" s="45">
        <f t="shared" si="6"/>
        <v>458261000</v>
      </c>
      <c r="G42" s="45">
        <f t="shared" si="6"/>
        <v>20190641</v>
      </c>
      <c r="H42" s="45">
        <f t="shared" si="6"/>
        <v>22621359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5947947</v>
      </c>
      <c r="M42" s="45">
        <f t="shared" si="6"/>
        <v>523405407</v>
      </c>
      <c r="N42" s="45">
        <f t="shared" si="6"/>
        <v>523405407</v>
      </c>
      <c r="O42" s="45">
        <f t="shared" si="6"/>
        <v>522580564</v>
      </c>
      <c r="P42" s="45">
        <f t="shared" si="6"/>
        <v>519718185</v>
      </c>
      <c r="Q42" s="45">
        <f t="shared" si="6"/>
        <v>516693257</v>
      </c>
      <c r="R42" s="45">
        <f t="shared" si="6"/>
        <v>516693257</v>
      </c>
      <c r="S42" s="45">
        <f t="shared" si="6"/>
        <v>517697305</v>
      </c>
      <c r="T42" s="45">
        <f t="shared" si="6"/>
        <v>525337751</v>
      </c>
      <c r="U42" s="45">
        <f t="shared" si="6"/>
        <v>545645229</v>
      </c>
      <c r="V42" s="45">
        <f t="shared" si="6"/>
        <v>545645229</v>
      </c>
      <c r="W42" s="45">
        <f t="shared" si="6"/>
        <v>545645229</v>
      </c>
      <c r="X42" s="45">
        <f t="shared" si="6"/>
        <v>458261000</v>
      </c>
      <c r="Y42" s="45">
        <f t="shared" si="6"/>
        <v>87384229</v>
      </c>
      <c r="Z42" s="46">
        <f>+IF(X42&lt;&gt;0,+(Y42/X42)*100,0)</f>
        <v>19.068659344783867</v>
      </c>
      <c r="AA42" s="47">
        <f>+AA25-AA40</f>
        <v>458261000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509641191</v>
      </c>
      <c r="D45" s="18">
        <v>509641191</v>
      </c>
      <c r="E45" s="19">
        <v>458261000</v>
      </c>
      <c r="F45" s="20">
        <v>458261000</v>
      </c>
      <c r="G45" s="20">
        <v>20190641</v>
      </c>
      <c r="H45" s="20">
        <v>22621359</v>
      </c>
      <c r="I45" s="20"/>
      <c r="J45" s="20"/>
      <c r="K45" s="20"/>
      <c r="L45" s="20">
        <v>5947947</v>
      </c>
      <c r="M45" s="20">
        <v>523405407</v>
      </c>
      <c r="N45" s="20">
        <v>523405407</v>
      </c>
      <c r="O45" s="20">
        <v>522580564</v>
      </c>
      <c r="P45" s="20">
        <v>519718185</v>
      </c>
      <c r="Q45" s="20">
        <v>516693257</v>
      </c>
      <c r="R45" s="20">
        <v>516693257</v>
      </c>
      <c r="S45" s="20">
        <v>517697305</v>
      </c>
      <c r="T45" s="20">
        <v>525337751</v>
      </c>
      <c r="U45" s="20">
        <v>545645229</v>
      </c>
      <c r="V45" s="20">
        <v>545645229</v>
      </c>
      <c r="W45" s="20">
        <v>545645229</v>
      </c>
      <c r="X45" s="20">
        <v>458261000</v>
      </c>
      <c r="Y45" s="20">
        <v>87384229</v>
      </c>
      <c r="Z45" s="48">
        <v>19.07</v>
      </c>
      <c r="AA45" s="22">
        <v>458261000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509641191</v>
      </c>
      <c r="D48" s="51">
        <f>SUM(D45:D47)</f>
        <v>509641191</v>
      </c>
      <c r="E48" s="52">
        <f t="shared" si="7"/>
        <v>458261000</v>
      </c>
      <c r="F48" s="53">
        <f t="shared" si="7"/>
        <v>458261000</v>
      </c>
      <c r="G48" s="53">
        <f t="shared" si="7"/>
        <v>20190641</v>
      </c>
      <c r="H48" s="53">
        <f t="shared" si="7"/>
        <v>22621359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5947947</v>
      </c>
      <c r="M48" s="53">
        <f t="shared" si="7"/>
        <v>523405407</v>
      </c>
      <c r="N48" s="53">
        <f t="shared" si="7"/>
        <v>523405407</v>
      </c>
      <c r="O48" s="53">
        <f t="shared" si="7"/>
        <v>522580564</v>
      </c>
      <c r="P48" s="53">
        <f t="shared" si="7"/>
        <v>519718185</v>
      </c>
      <c r="Q48" s="53">
        <f t="shared" si="7"/>
        <v>516693257</v>
      </c>
      <c r="R48" s="53">
        <f t="shared" si="7"/>
        <v>516693257</v>
      </c>
      <c r="S48" s="53">
        <f t="shared" si="7"/>
        <v>517697305</v>
      </c>
      <c r="T48" s="53">
        <f t="shared" si="7"/>
        <v>525337751</v>
      </c>
      <c r="U48" s="53">
        <f t="shared" si="7"/>
        <v>545645229</v>
      </c>
      <c r="V48" s="53">
        <f t="shared" si="7"/>
        <v>545645229</v>
      </c>
      <c r="W48" s="53">
        <f t="shared" si="7"/>
        <v>545645229</v>
      </c>
      <c r="X48" s="53">
        <f t="shared" si="7"/>
        <v>458261000</v>
      </c>
      <c r="Y48" s="53">
        <f t="shared" si="7"/>
        <v>87384229</v>
      </c>
      <c r="Z48" s="54">
        <f>+IF(X48&lt;&gt;0,+(Y48/X48)*100,0)</f>
        <v>19.068659344783867</v>
      </c>
      <c r="AA48" s="55">
        <f>SUM(AA45:AA47)</f>
        <v>458261000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31636027</v>
      </c>
      <c r="D6" s="18">
        <v>31636027</v>
      </c>
      <c r="E6" s="19">
        <v>40000000</v>
      </c>
      <c r="F6" s="20">
        <v>40000000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40000000</v>
      </c>
      <c r="Y6" s="20">
        <v>-40000000</v>
      </c>
      <c r="Z6" s="21">
        <v>-100</v>
      </c>
      <c r="AA6" s="22">
        <v>40000000</v>
      </c>
    </row>
    <row r="7" spans="1:27" ht="13.5">
      <c r="A7" s="23" t="s">
        <v>34</v>
      </c>
      <c r="B7" s="17"/>
      <c r="C7" s="18">
        <v>3034500</v>
      </c>
      <c r="D7" s="18">
        <v>3034500</v>
      </c>
      <c r="E7" s="19">
        <v>150000000</v>
      </c>
      <c r="F7" s="20">
        <v>150000000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150000000</v>
      </c>
      <c r="Y7" s="20">
        <v>-150000000</v>
      </c>
      <c r="Z7" s="21">
        <v>-100</v>
      </c>
      <c r="AA7" s="22">
        <v>150000000</v>
      </c>
    </row>
    <row r="8" spans="1:27" ht="13.5">
      <c r="A8" s="23" t="s">
        <v>35</v>
      </c>
      <c r="B8" s="17"/>
      <c r="C8" s="18">
        <v>65884709</v>
      </c>
      <c r="D8" s="18">
        <v>65884709</v>
      </c>
      <c r="E8" s="19">
        <v>50000000</v>
      </c>
      <c r="F8" s="20">
        <v>50000000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50000000</v>
      </c>
      <c r="Y8" s="20">
        <v>-50000000</v>
      </c>
      <c r="Z8" s="21">
        <v>-100</v>
      </c>
      <c r="AA8" s="22">
        <v>50000000</v>
      </c>
    </row>
    <row r="9" spans="1:27" ht="13.5">
      <c r="A9" s="23" t="s">
        <v>36</v>
      </c>
      <c r="B9" s="17"/>
      <c r="C9" s="18">
        <v>31958596</v>
      </c>
      <c r="D9" s="18">
        <v>31958596</v>
      </c>
      <c r="E9" s="19">
        <v>7385000</v>
      </c>
      <c r="F9" s="20">
        <v>7385000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7385000</v>
      </c>
      <c r="Y9" s="20">
        <v>-7385000</v>
      </c>
      <c r="Z9" s="21">
        <v>-100</v>
      </c>
      <c r="AA9" s="22">
        <v>7385000</v>
      </c>
    </row>
    <row r="10" spans="1:27" ht="13.5">
      <c r="A10" s="23" t="s">
        <v>37</v>
      </c>
      <c r="B10" s="17"/>
      <c r="C10" s="18">
        <v>2513092</v>
      </c>
      <c r="D10" s="18">
        <v>2513092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5403952</v>
      </c>
      <c r="D11" s="18">
        <v>5403952</v>
      </c>
      <c r="E11" s="19">
        <v>6330000</v>
      </c>
      <c r="F11" s="20">
        <v>6330000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6330000</v>
      </c>
      <c r="Y11" s="20">
        <v>-6330000</v>
      </c>
      <c r="Z11" s="21">
        <v>-100</v>
      </c>
      <c r="AA11" s="22">
        <v>6330000</v>
      </c>
    </row>
    <row r="12" spans="1:27" ht="13.5">
      <c r="A12" s="27" t="s">
        <v>39</v>
      </c>
      <c r="B12" s="28"/>
      <c r="C12" s="29">
        <f aca="true" t="shared" si="0" ref="C12:Y12">SUM(C6:C11)</f>
        <v>140430876</v>
      </c>
      <c r="D12" s="29">
        <f>SUM(D6:D11)</f>
        <v>140430876</v>
      </c>
      <c r="E12" s="30">
        <f t="shared" si="0"/>
        <v>253715000</v>
      </c>
      <c r="F12" s="31">
        <f t="shared" si="0"/>
        <v>253715000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253715000</v>
      </c>
      <c r="Y12" s="31">
        <f t="shared" si="0"/>
        <v>-253715000</v>
      </c>
      <c r="Z12" s="32">
        <f>+IF(X12&lt;&gt;0,+(Y12/X12)*100,0)</f>
        <v>-100</v>
      </c>
      <c r="AA12" s="33">
        <f>SUM(AA6:AA11)</f>
        <v>253715000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11733089</v>
      </c>
      <c r="D16" s="18">
        <v>11733089</v>
      </c>
      <c r="E16" s="19">
        <v>23315000</v>
      </c>
      <c r="F16" s="20">
        <v>23315000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23315000</v>
      </c>
      <c r="Y16" s="24">
        <v>-23315000</v>
      </c>
      <c r="Z16" s="25">
        <v>-100</v>
      </c>
      <c r="AA16" s="26">
        <v>23315000</v>
      </c>
    </row>
    <row r="17" spans="1:27" ht="13.5">
      <c r="A17" s="23" t="s">
        <v>43</v>
      </c>
      <c r="B17" s="17"/>
      <c r="C17" s="18">
        <v>466341266</v>
      </c>
      <c r="D17" s="18">
        <v>466341266</v>
      </c>
      <c r="E17" s="19">
        <v>800000000</v>
      </c>
      <c r="F17" s="20">
        <v>800000000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800000000</v>
      </c>
      <c r="Y17" s="20">
        <v>-800000000</v>
      </c>
      <c r="Z17" s="21">
        <v>-100</v>
      </c>
      <c r="AA17" s="22">
        <v>800000000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3960629667</v>
      </c>
      <c r="D19" s="18">
        <v>3960629667</v>
      </c>
      <c r="E19" s="19">
        <v>4209138961</v>
      </c>
      <c r="F19" s="20">
        <v>4209138961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4209138961</v>
      </c>
      <c r="Y19" s="20">
        <v>-4209138961</v>
      </c>
      <c r="Z19" s="21">
        <v>-100</v>
      </c>
      <c r="AA19" s="22">
        <v>4209138961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10100</v>
      </c>
      <c r="D23" s="18">
        <v>10100</v>
      </c>
      <c r="E23" s="19">
        <v>12403609</v>
      </c>
      <c r="F23" s="20">
        <v>12403609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12403609</v>
      </c>
      <c r="Y23" s="24">
        <v>-12403609</v>
      </c>
      <c r="Z23" s="25">
        <v>-100</v>
      </c>
      <c r="AA23" s="26">
        <v>12403609</v>
      </c>
    </row>
    <row r="24" spans="1:27" ht="13.5">
      <c r="A24" s="27" t="s">
        <v>50</v>
      </c>
      <c r="B24" s="35"/>
      <c r="C24" s="29">
        <f aca="true" t="shared" si="1" ref="C24:Y24">SUM(C15:C23)</f>
        <v>4438714122</v>
      </c>
      <c r="D24" s="29">
        <f>SUM(D15:D23)</f>
        <v>4438714122</v>
      </c>
      <c r="E24" s="36">
        <f t="shared" si="1"/>
        <v>5044857570</v>
      </c>
      <c r="F24" s="37">
        <f t="shared" si="1"/>
        <v>5044857570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5044857570</v>
      </c>
      <c r="Y24" s="37">
        <f t="shared" si="1"/>
        <v>-5044857570</v>
      </c>
      <c r="Z24" s="38">
        <f>+IF(X24&lt;&gt;0,+(Y24/X24)*100,0)</f>
        <v>-100</v>
      </c>
      <c r="AA24" s="39">
        <f>SUM(AA15:AA23)</f>
        <v>5044857570</v>
      </c>
    </row>
    <row r="25" spans="1:27" ht="13.5">
      <c r="A25" s="27" t="s">
        <v>51</v>
      </c>
      <c r="B25" s="28"/>
      <c r="C25" s="29">
        <f aca="true" t="shared" si="2" ref="C25:Y25">+C12+C24</f>
        <v>4579144998</v>
      </c>
      <c r="D25" s="29">
        <f>+D12+D24</f>
        <v>4579144998</v>
      </c>
      <c r="E25" s="30">
        <f t="shared" si="2"/>
        <v>5298572570</v>
      </c>
      <c r="F25" s="31">
        <f t="shared" si="2"/>
        <v>5298572570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5298572570</v>
      </c>
      <c r="Y25" s="31">
        <f t="shared" si="2"/>
        <v>-5298572570</v>
      </c>
      <c r="Z25" s="32">
        <f>+IF(X25&lt;&gt;0,+(Y25/X25)*100,0)</f>
        <v>-100</v>
      </c>
      <c r="AA25" s="33">
        <f>+AA12+AA24</f>
        <v>5298572570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35489536</v>
      </c>
      <c r="D29" s="18">
        <v>35489536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58053</v>
      </c>
      <c r="D30" s="18">
        <v>58053</v>
      </c>
      <c r="E30" s="19">
        <v>700000</v>
      </c>
      <c r="F30" s="20">
        <v>700000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700000</v>
      </c>
      <c r="Y30" s="20">
        <v>-700000</v>
      </c>
      <c r="Z30" s="21">
        <v>-100</v>
      </c>
      <c r="AA30" s="22">
        <v>700000</v>
      </c>
    </row>
    <row r="31" spans="1:27" ht="13.5">
      <c r="A31" s="23" t="s">
        <v>56</v>
      </c>
      <c r="B31" s="17"/>
      <c r="C31" s="18">
        <v>12922478</v>
      </c>
      <c r="D31" s="18">
        <v>12922478</v>
      </c>
      <c r="E31" s="19">
        <v>25550000</v>
      </c>
      <c r="F31" s="20">
        <v>25550000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25550000</v>
      </c>
      <c r="Y31" s="20">
        <v>-25550000</v>
      </c>
      <c r="Z31" s="21">
        <v>-100</v>
      </c>
      <c r="AA31" s="22">
        <v>25550000</v>
      </c>
    </row>
    <row r="32" spans="1:27" ht="13.5">
      <c r="A32" s="23" t="s">
        <v>57</v>
      </c>
      <c r="B32" s="17"/>
      <c r="C32" s="18">
        <v>286956873</v>
      </c>
      <c r="D32" s="18">
        <v>286956873</v>
      </c>
      <c r="E32" s="19">
        <v>143000000</v>
      </c>
      <c r="F32" s="20">
        <v>143000000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143000000</v>
      </c>
      <c r="Y32" s="20">
        <v>-143000000</v>
      </c>
      <c r="Z32" s="21">
        <v>-100</v>
      </c>
      <c r="AA32" s="22">
        <v>143000000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335426940</v>
      </c>
      <c r="D34" s="29">
        <f>SUM(D29:D33)</f>
        <v>335426940</v>
      </c>
      <c r="E34" s="30">
        <f t="shared" si="3"/>
        <v>169250000</v>
      </c>
      <c r="F34" s="31">
        <f t="shared" si="3"/>
        <v>169250000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169250000</v>
      </c>
      <c r="Y34" s="31">
        <f t="shared" si="3"/>
        <v>-169250000</v>
      </c>
      <c r="Z34" s="32">
        <f>+IF(X34&lt;&gt;0,+(Y34/X34)*100,0)</f>
        <v>-100</v>
      </c>
      <c r="AA34" s="33">
        <f>SUM(AA29:AA33)</f>
        <v>169250000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687424704</v>
      </c>
      <c r="D37" s="18">
        <v>687424704</v>
      </c>
      <c r="E37" s="19">
        <v>743000000</v>
      </c>
      <c r="F37" s="20">
        <v>743000000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743000000</v>
      </c>
      <c r="Y37" s="20">
        <v>-743000000</v>
      </c>
      <c r="Z37" s="21">
        <v>-100</v>
      </c>
      <c r="AA37" s="22">
        <v>743000000</v>
      </c>
    </row>
    <row r="38" spans="1:27" ht="13.5">
      <c r="A38" s="23" t="s">
        <v>58</v>
      </c>
      <c r="B38" s="17"/>
      <c r="C38" s="18">
        <v>146031399</v>
      </c>
      <c r="D38" s="18">
        <v>146031399</v>
      </c>
      <c r="E38" s="19">
        <v>108000000</v>
      </c>
      <c r="F38" s="20">
        <v>108000000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108000000</v>
      </c>
      <c r="Y38" s="20">
        <v>-108000000</v>
      </c>
      <c r="Z38" s="21">
        <v>-100</v>
      </c>
      <c r="AA38" s="22">
        <v>108000000</v>
      </c>
    </row>
    <row r="39" spans="1:27" ht="13.5">
      <c r="A39" s="27" t="s">
        <v>61</v>
      </c>
      <c r="B39" s="35"/>
      <c r="C39" s="29">
        <f aca="true" t="shared" si="4" ref="C39:Y39">SUM(C37:C38)</f>
        <v>833456103</v>
      </c>
      <c r="D39" s="29">
        <f>SUM(D37:D38)</f>
        <v>833456103</v>
      </c>
      <c r="E39" s="36">
        <f t="shared" si="4"/>
        <v>851000000</v>
      </c>
      <c r="F39" s="37">
        <f t="shared" si="4"/>
        <v>851000000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851000000</v>
      </c>
      <c r="Y39" s="37">
        <f t="shared" si="4"/>
        <v>-851000000</v>
      </c>
      <c r="Z39" s="38">
        <f>+IF(X39&lt;&gt;0,+(Y39/X39)*100,0)</f>
        <v>-100</v>
      </c>
      <c r="AA39" s="39">
        <f>SUM(AA37:AA38)</f>
        <v>851000000</v>
      </c>
    </row>
    <row r="40" spans="1:27" ht="13.5">
      <c r="A40" s="27" t="s">
        <v>62</v>
      </c>
      <c r="B40" s="28"/>
      <c r="C40" s="29">
        <f aca="true" t="shared" si="5" ref="C40:Y40">+C34+C39</f>
        <v>1168883043</v>
      </c>
      <c r="D40" s="29">
        <f>+D34+D39</f>
        <v>1168883043</v>
      </c>
      <c r="E40" s="30">
        <f t="shared" si="5"/>
        <v>1020250000</v>
      </c>
      <c r="F40" s="31">
        <f t="shared" si="5"/>
        <v>1020250000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1020250000</v>
      </c>
      <c r="Y40" s="31">
        <f t="shared" si="5"/>
        <v>-1020250000</v>
      </c>
      <c r="Z40" s="32">
        <f>+IF(X40&lt;&gt;0,+(Y40/X40)*100,0)</f>
        <v>-100</v>
      </c>
      <c r="AA40" s="33">
        <f>+AA34+AA39</f>
        <v>1020250000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3410261955</v>
      </c>
      <c r="D42" s="43">
        <f>+D25-D40</f>
        <v>3410261955</v>
      </c>
      <c r="E42" s="44">
        <f t="shared" si="6"/>
        <v>4278322570</v>
      </c>
      <c r="F42" s="45">
        <f t="shared" si="6"/>
        <v>4278322570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4278322570</v>
      </c>
      <c r="Y42" s="45">
        <f t="shared" si="6"/>
        <v>-4278322570</v>
      </c>
      <c r="Z42" s="46">
        <f>+IF(X42&lt;&gt;0,+(Y42/X42)*100,0)</f>
        <v>-100</v>
      </c>
      <c r="AA42" s="47">
        <f>+AA25-AA40</f>
        <v>4278322570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3410261955</v>
      </c>
      <c r="D45" s="18">
        <v>3410261955</v>
      </c>
      <c r="E45" s="19">
        <v>4278322570</v>
      </c>
      <c r="F45" s="20">
        <v>4278322570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4278322570</v>
      </c>
      <c r="Y45" s="20">
        <v>-4278322570</v>
      </c>
      <c r="Z45" s="48">
        <v>-100</v>
      </c>
      <c r="AA45" s="22">
        <v>4278322570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3410261955</v>
      </c>
      <c r="D48" s="51">
        <f>SUM(D45:D47)</f>
        <v>3410261955</v>
      </c>
      <c r="E48" s="52">
        <f t="shared" si="7"/>
        <v>4278322570</v>
      </c>
      <c r="F48" s="53">
        <f t="shared" si="7"/>
        <v>4278322570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4278322570</v>
      </c>
      <c r="Y48" s="53">
        <f t="shared" si="7"/>
        <v>-4278322570</v>
      </c>
      <c r="Z48" s="54">
        <f>+IF(X48&lt;&gt;0,+(Y48/X48)*100,0)</f>
        <v>-100</v>
      </c>
      <c r="AA48" s="55">
        <f>SUM(AA45:AA47)</f>
        <v>4278322570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30081712</v>
      </c>
      <c r="D6" s="18">
        <v>30081712</v>
      </c>
      <c r="E6" s="19">
        <v>49000000</v>
      </c>
      <c r="F6" s="20"/>
      <c r="G6" s="20">
        <v>30081712</v>
      </c>
      <c r="H6" s="20">
        <v>71027147</v>
      </c>
      <c r="I6" s="20">
        <v>69525948</v>
      </c>
      <c r="J6" s="20">
        <v>69525948</v>
      </c>
      <c r="K6" s="20">
        <v>31342967</v>
      </c>
      <c r="L6" s="20">
        <v>71525016</v>
      </c>
      <c r="M6" s="20">
        <v>61131527</v>
      </c>
      <c r="N6" s="20">
        <v>61131527</v>
      </c>
      <c r="O6" s="20">
        <v>59882567</v>
      </c>
      <c r="P6" s="20">
        <v>82925883</v>
      </c>
      <c r="Q6" s="20">
        <v>55527462</v>
      </c>
      <c r="R6" s="20">
        <v>55527462</v>
      </c>
      <c r="S6" s="20">
        <v>53330399</v>
      </c>
      <c r="T6" s="20">
        <v>67545408</v>
      </c>
      <c r="U6" s="20">
        <v>-23338068</v>
      </c>
      <c r="V6" s="20">
        <v>-23338068</v>
      </c>
      <c r="W6" s="20">
        <v>-23338068</v>
      </c>
      <c r="X6" s="20"/>
      <c r="Y6" s="20">
        <v>-23338068</v>
      </c>
      <c r="Z6" s="21"/>
      <c r="AA6" s="22"/>
    </row>
    <row r="7" spans="1:27" ht="13.5">
      <c r="A7" s="23" t="s">
        <v>34</v>
      </c>
      <c r="B7" s="17"/>
      <c r="C7" s="18">
        <v>13194255</v>
      </c>
      <c r="D7" s="18">
        <v>13194255</v>
      </c>
      <c r="E7" s="19">
        <v>44990010</v>
      </c>
      <c r="F7" s="20"/>
      <c r="G7" s="20">
        <v>13799432</v>
      </c>
      <c r="H7" s="20">
        <v>13799432</v>
      </c>
      <c r="I7" s="20">
        <v>13799432</v>
      </c>
      <c r="J7" s="20">
        <v>13799432</v>
      </c>
      <c r="K7" s="20">
        <v>13799432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160287748</v>
      </c>
      <c r="D8" s="18">
        <v>160287748</v>
      </c>
      <c r="E8" s="19">
        <v>90074642</v>
      </c>
      <c r="F8" s="20">
        <v>160287629</v>
      </c>
      <c r="G8" s="20">
        <v>56576984</v>
      </c>
      <c r="H8" s="20">
        <v>67595676</v>
      </c>
      <c r="I8" s="20">
        <v>77702677</v>
      </c>
      <c r="J8" s="20">
        <v>77702677</v>
      </c>
      <c r="K8" s="20">
        <v>91274281</v>
      </c>
      <c r="L8" s="20">
        <v>176124228</v>
      </c>
      <c r="M8" s="20">
        <v>176124228</v>
      </c>
      <c r="N8" s="20">
        <v>176124228</v>
      </c>
      <c r="O8" s="20">
        <v>220313809</v>
      </c>
      <c r="P8" s="20">
        <v>200779729</v>
      </c>
      <c r="Q8" s="20">
        <v>211591896</v>
      </c>
      <c r="R8" s="20">
        <v>211591896</v>
      </c>
      <c r="S8" s="20">
        <v>217426424</v>
      </c>
      <c r="T8" s="20">
        <v>204083561</v>
      </c>
      <c r="U8" s="20">
        <v>219342793</v>
      </c>
      <c r="V8" s="20">
        <v>219342793</v>
      </c>
      <c r="W8" s="20">
        <v>219342793</v>
      </c>
      <c r="X8" s="20">
        <v>160287629</v>
      </c>
      <c r="Y8" s="20">
        <v>59055164</v>
      </c>
      <c r="Z8" s="21">
        <v>36.84</v>
      </c>
      <c r="AA8" s="22">
        <v>160287629</v>
      </c>
    </row>
    <row r="9" spans="1:27" ht="13.5">
      <c r="A9" s="23" t="s">
        <v>36</v>
      </c>
      <c r="B9" s="17"/>
      <c r="C9" s="18">
        <v>86837512</v>
      </c>
      <c r="D9" s="18">
        <v>86837512</v>
      </c>
      <c r="E9" s="19">
        <v>8500010</v>
      </c>
      <c r="F9" s="20">
        <v>99268081</v>
      </c>
      <c r="G9" s="20">
        <v>26069618</v>
      </c>
      <c r="H9" s="20">
        <v>26718495</v>
      </c>
      <c r="I9" s="20">
        <v>25898840</v>
      </c>
      <c r="J9" s="20">
        <v>25898840</v>
      </c>
      <c r="K9" s="20">
        <v>25732939</v>
      </c>
      <c r="L9" s="20">
        <v>139745283</v>
      </c>
      <c r="M9" s="20">
        <v>157008976</v>
      </c>
      <c r="N9" s="20">
        <v>157008976</v>
      </c>
      <c r="O9" s="20">
        <v>121418133</v>
      </c>
      <c r="P9" s="20">
        <v>122458456</v>
      </c>
      <c r="Q9" s="20">
        <v>123775245</v>
      </c>
      <c r="R9" s="20">
        <v>123775245</v>
      </c>
      <c r="S9" s="20">
        <v>123192458</v>
      </c>
      <c r="T9" s="20">
        <v>123232761</v>
      </c>
      <c r="U9" s="20">
        <v>123184921</v>
      </c>
      <c r="V9" s="20">
        <v>123184921</v>
      </c>
      <c r="W9" s="20">
        <v>123184921</v>
      </c>
      <c r="X9" s="20">
        <v>99268081</v>
      </c>
      <c r="Y9" s="20">
        <v>23916840</v>
      </c>
      <c r="Z9" s="21">
        <v>24.09</v>
      </c>
      <c r="AA9" s="22">
        <v>99268081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156847449</v>
      </c>
      <c r="D11" s="18">
        <v>156847449</v>
      </c>
      <c r="E11" s="19">
        <v>3500010</v>
      </c>
      <c r="F11" s="20">
        <v>156847449</v>
      </c>
      <c r="G11" s="20">
        <v>3178219</v>
      </c>
      <c r="H11" s="20">
        <v>3961571</v>
      </c>
      <c r="I11" s="20">
        <v>3487242</v>
      </c>
      <c r="J11" s="20">
        <v>3487242</v>
      </c>
      <c r="K11" s="20">
        <v>3918579</v>
      </c>
      <c r="L11" s="20">
        <v>256819739</v>
      </c>
      <c r="M11" s="20">
        <v>257255783</v>
      </c>
      <c r="N11" s="20">
        <v>257255783</v>
      </c>
      <c r="O11" s="20">
        <v>257013401</v>
      </c>
      <c r="P11" s="20">
        <v>257235063</v>
      </c>
      <c r="Q11" s="20">
        <v>257152571</v>
      </c>
      <c r="R11" s="20">
        <v>257152571</v>
      </c>
      <c r="S11" s="20">
        <v>256268184</v>
      </c>
      <c r="T11" s="20">
        <v>255963165</v>
      </c>
      <c r="U11" s="20">
        <v>255483890</v>
      </c>
      <c r="V11" s="20">
        <v>255483890</v>
      </c>
      <c r="W11" s="20">
        <v>255483890</v>
      </c>
      <c r="X11" s="20">
        <v>156847449</v>
      </c>
      <c r="Y11" s="20">
        <v>98636441</v>
      </c>
      <c r="Z11" s="21">
        <v>62.89</v>
      </c>
      <c r="AA11" s="22">
        <v>156847449</v>
      </c>
    </row>
    <row r="12" spans="1:27" ht="13.5">
      <c r="A12" s="27" t="s">
        <v>39</v>
      </c>
      <c r="B12" s="28"/>
      <c r="C12" s="29">
        <f aca="true" t="shared" si="0" ref="C12:Y12">SUM(C6:C11)</f>
        <v>447248676</v>
      </c>
      <c r="D12" s="29">
        <f>SUM(D6:D11)</f>
        <v>447248676</v>
      </c>
      <c r="E12" s="30">
        <f t="shared" si="0"/>
        <v>196064672</v>
      </c>
      <c r="F12" s="31">
        <f t="shared" si="0"/>
        <v>416403159</v>
      </c>
      <c r="G12" s="31">
        <f t="shared" si="0"/>
        <v>129705965</v>
      </c>
      <c r="H12" s="31">
        <f t="shared" si="0"/>
        <v>183102321</v>
      </c>
      <c r="I12" s="31">
        <f t="shared" si="0"/>
        <v>190414139</v>
      </c>
      <c r="J12" s="31">
        <f t="shared" si="0"/>
        <v>190414139</v>
      </c>
      <c r="K12" s="31">
        <f t="shared" si="0"/>
        <v>166068198</v>
      </c>
      <c r="L12" s="31">
        <f t="shared" si="0"/>
        <v>644214266</v>
      </c>
      <c r="M12" s="31">
        <f t="shared" si="0"/>
        <v>651520514</v>
      </c>
      <c r="N12" s="31">
        <f t="shared" si="0"/>
        <v>651520514</v>
      </c>
      <c r="O12" s="31">
        <f t="shared" si="0"/>
        <v>658627910</v>
      </c>
      <c r="P12" s="31">
        <f t="shared" si="0"/>
        <v>663399131</v>
      </c>
      <c r="Q12" s="31">
        <f t="shared" si="0"/>
        <v>648047174</v>
      </c>
      <c r="R12" s="31">
        <f t="shared" si="0"/>
        <v>648047174</v>
      </c>
      <c r="S12" s="31">
        <f t="shared" si="0"/>
        <v>650217465</v>
      </c>
      <c r="T12" s="31">
        <f t="shared" si="0"/>
        <v>650824895</v>
      </c>
      <c r="U12" s="31">
        <f t="shared" si="0"/>
        <v>574673536</v>
      </c>
      <c r="V12" s="31">
        <f t="shared" si="0"/>
        <v>574673536</v>
      </c>
      <c r="W12" s="31">
        <f t="shared" si="0"/>
        <v>574673536</v>
      </c>
      <c r="X12" s="31">
        <f t="shared" si="0"/>
        <v>416403159</v>
      </c>
      <c r="Y12" s="31">
        <f t="shared" si="0"/>
        <v>158270377</v>
      </c>
      <c r="Z12" s="32">
        <f>+IF(X12&lt;&gt;0,+(Y12/X12)*100,0)</f>
        <v>38.00892802544757</v>
      </c>
      <c r="AA12" s="33">
        <f>SUM(AA6:AA11)</f>
        <v>416403159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>
        <v>-1089180</v>
      </c>
      <c r="I15" s="20">
        <v>-1089180</v>
      </c>
      <c r="J15" s="20">
        <v>-1089180</v>
      </c>
      <c r="K15" s="20">
        <v>-1089180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>
        <v>24265000</v>
      </c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167342145</v>
      </c>
      <c r="D17" s="18">
        <v>167342145</v>
      </c>
      <c r="E17" s="19">
        <v>50881000</v>
      </c>
      <c r="F17" s="20">
        <v>167342145</v>
      </c>
      <c r="G17" s="20">
        <v>69413042</v>
      </c>
      <c r="H17" s="20">
        <v>69413042</v>
      </c>
      <c r="I17" s="20">
        <v>69413042</v>
      </c>
      <c r="J17" s="20">
        <v>69413042</v>
      </c>
      <c r="K17" s="20">
        <v>69413042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167342145</v>
      </c>
      <c r="Y17" s="20">
        <v>-167342145</v>
      </c>
      <c r="Z17" s="21">
        <v>-100</v>
      </c>
      <c r="AA17" s="22">
        <v>167342145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826508772</v>
      </c>
      <c r="D19" s="18">
        <v>826508772</v>
      </c>
      <c r="E19" s="19">
        <v>458670368</v>
      </c>
      <c r="F19" s="20">
        <v>826509140</v>
      </c>
      <c r="G19" s="20">
        <v>821072148</v>
      </c>
      <c r="H19" s="20">
        <v>821072148</v>
      </c>
      <c r="I19" s="20">
        <v>821072148</v>
      </c>
      <c r="J19" s="20">
        <v>821072148</v>
      </c>
      <c r="K19" s="20">
        <v>821072148</v>
      </c>
      <c r="L19" s="20">
        <v>917535071</v>
      </c>
      <c r="M19" s="20">
        <v>922362529</v>
      </c>
      <c r="N19" s="20">
        <v>922362529</v>
      </c>
      <c r="O19" s="20">
        <v>923822758</v>
      </c>
      <c r="P19" s="20">
        <v>923947223</v>
      </c>
      <c r="Q19" s="20">
        <v>926942653</v>
      </c>
      <c r="R19" s="20">
        <v>926942653</v>
      </c>
      <c r="S19" s="20">
        <v>934040183</v>
      </c>
      <c r="T19" s="20">
        <v>935465291</v>
      </c>
      <c r="U19" s="20">
        <v>936139637</v>
      </c>
      <c r="V19" s="20">
        <v>936139637</v>
      </c>
      <c r="W19" s="20">
        <v>936139637</v>
      </c>
      <c r="X19" s="20">
        <v>826509140</v>
      </c>
      <c r="Y19" s="20">
        <v>109630497</v>
      </c>
      <c r="Z19" s="21">
        <v>13.26</v>
      </c>
      <c r="AA19" s="22">
        <v>826509140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1488725</v>
      </c>
      <c r="D22" s="18">
        <v>1488725</v>
      </c>
      <c r="E22" s="19">
        <v>885978</v>
      </c>
      <c r="F22" s="20">
        <v>1488725</v>
      </c>
      <c r="G22" s="20">
        <v>1488725</v>
      </c>
      <c r="H22" s="20">
        <v>1488725</v>
      </c>
      <c r="I22" s="20">
        <v>1488725</v>
      </c>
      <c r="J22" s="20">
        <v>1488725</v>
      </c>
      <c r="K22" s="20">
        <v>1488725</v>
      </c>
      <c r="L22" s="20"/>
      <c r="M22" s="20">
        <v>9174</v>
      </c>
      <c r="N22" s="20">
        <v>9174</v>
      </c>
      <c r="O22" s="20">
        <v>9174</v>
      </c>
      <c r="P22" s="20">
        <v>31804</v>
      </c>
      <c r="Q22" s="20">
        <v>77064</v>
      </c>
      <c r="R22" s="20">
        <v>77064</v>
      </c>
      <c r="S22" s="20">
        <v>78237</v>
      </c>
      <c r="T22" s="20">
        <v>78237</v>
      </c>
      <c r="U22" s="20">
        <v>87487</v>
      </c>
      <c r="V22" s="20">
        <v>87487</v>
      </c>
      <c r="W22" s="20">
        <v>87487</v>
      </c>
      <c r="X22" s="20">
        <v>1488725</v>
      </c>
      <c r="Y22" s="20">
        <v>-1401238</v>
      </c>
      <c r="Z22" s="21">
        <v>-94.12</v>
      </c>
      <c r="AA22" s="22">
        <v>1488725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995339642</v>
      </c>
      <c r="D24" s="29">
        <f>SUM(D15:D23)</f>
        <v>995339642</v>
      </c>
      <c r="E24" s="36">
        <f t="shared" si="1"/>
        <v>510437346</v>
      </c>
      <c r="F24" s="37">
        <f t="shared" si="1"/>
        <v>995340010</v>
      </c>
      <c r="G24" s="37">
        <f t="shared" si="1"/>
        <v>891973915</v>
      </c>
      <c r="H24" s="37">
        <f t="shared" si="1"/>
        <v>890884735</v>
      </c>
      <c r="I24" s="37">
        <f t="shared" si="1"/>
        <v>890884735</v>
      </c>
      <c r="J24" s="37">
        <f t="shared" si="1"/>
        <v>890884735</v>
      </c>
      <c r="K24" s="37">
        <f t="shared" si="1"/>
        <v>915149735</v>
      </c>
      <c r="L24" s="37">
        <f t="shared" si="1"/>
        <v>917535071</v>
      </c>
      <c r="M24" s="37">
        <f t="shared" si="1"/>
        <v>922371703</v>
      </c>
      <c r="N24" s="37">
        <f t="shared" si="1"/>
        <v>922371703</v>
      </c>
      <c r="O24" s="37">
        <f t="shared" si="1"/>
        <v>923831932</v>
      </c>
      <c r="P24" s="37">
        <f t="shared" si="1"/>
        <v>923979027</v>
      </c>
      <c r="Q24" s="37">
        <f t="shared" si="1"/>
        <v>927019717</v>
      </c>
      <c r="R24" s="37">
        <f t="shared" si="1"/>
        <v>927019717</v>
      </c>
      <c r="S24" s="37">
        <f t="shared" si="1"/>
        <v>934118420</v>
      </c>
      <c r="T24" s="37">
        <f t="shared" si="1"/>
        <v>935543528</v>
      </c>
      <c r="U24" s="37">
        <f t="shared" si="1"/>
        <v>936227124</v>
      </c>
      <c r="V24" s="37">
        <f t="shared" si="1"/>
        <v>936227124</v>
      </c>
      <c r="W24" s="37">
        <f t="shared" si="1"/>
        <v>936227124</v>
      </c>
      <c r="X24" s="37">
        <f t="shared" si="1"/>
        <v>995340010</v>
      </c>
      <c r="Y24" s="37">
        <f t="shared" si="1"/>
        <v>-59112886</v>
      </c>
      <c r="Z24" s="38">
        <f>+IF(X24&lt;&gt;0,+(Y24/X24)*100,0)</f>
        <v>-5.938964113378704</v>
      </c>
      <c r="AA24" s="39">
        <f>SUM(AA15:AA23)</f>
        <v>995340010</v>
      </c>
    </row>
    <row r="25" spans="1:27" ht="13.5">
      <c r="A25" s="27" t="s">
        <v>51</v>
      </c>
      <c r="B25" s="28"/>
      <c r="C25" s="29">
        <f aca="true" t="shared" si="2" ref="C25:Y25">+C12+C24</f>
        <v>1442588318</v>
      </c>
      <c r="D25" s="29">
        <f>+D12+D24</f>
        <v>1442588318</v>
      </c>
      <c r="E25" s="30">
        <f t="shared" si="2"/>
        <v>706502018</v>
      </c>
      <c r="F25" s="31">
        <f t="shared" si="2"/>
        <v>1411743169</v>
      </c>
      <c r="G25" s="31">
        <f t="shared" si="2"/>
        <v>1021679880</v>
      </c>
      <c r="H25" s="31">
        <f t="shared" si="2"/>
        <v>1073987056</v>
      </c>
      <c r="I25" s="31">
        <f t="shared" si="2"/>
        <v>1081298874</v>
      </c>
      <c r="J25" s="31">
        <f t="shared" si="2"/>
        <v>1081298874</v>
      </c>
      <c r="K25" s="31">
        <f t="shared" si="2"/>
        <v>1081217933</v>
      </c>
      <c r="L25" s="31">
        <f t="shared" si="2"/>
        <v>1561749337</v>
      </c>
      <c r="M25" s="31">
        <f t="shared" si="2"/>
        <v>1573892217</v>
      </c>
      <c r="N25" s="31">
        <f t="shared" si="2"/>
        <v>1573892217</v>
      </c>
      <c r="O25" s="31">
        <f t="shared" si="2"/>
        <v>1582459842</v>
      </c>
      <c r="P25" s="31">
        <f t="shared" si="2"/>
        <v>1587378158</v>
      </c>
      <c r="Q25" s="31">
        <f t="shared" si="2"/>
        <v>1575066891</v>
      </c>
      <c r="R25" s="31">
        <f t="shared" si="2"/>
        <v>1575066891</v>
      </c>
      <c r="S25" s="31">
        <f t="shared" si="2"/>
        <v>1584335885</v>
      </c>
      <c r="T25" s="31">
        <f t="shared" si="2"/>
        <v>1586368423</v>
      </c>
      <c r="U25" s="31">
        <f t="shared" si="2"/>
        <v>1510900660</v>
      </c>
      <c r="V25" s="31">
        <f t="shared" si="2"/>
        <v>1510900660</v>
      </c>
      <c r="W25" s="31">
        <f t="shared" si="2"/>
        <v>1510900660</v>
      </c>
      <c r="X25" s="31">
        <f t="shared" si="2"/>
        <v>1411743169</v>
      </c>
      <c r="Y25" s="31">
        <f t="shared" si="2"/>
        <v>99157491</v>
      </c>
      <c r="Z25" s="32">
        <f>+IF(X25&lt;&gt;0,+(Y25/X25)*100,0)</f>
        <v>7.0237627620495315</v>
      </c>
      <c r="AA25" s="33">
        <f>+AA12+AA24</f>
        <v>1411743169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8396919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18071235</v>
      </c>
      <c r="D30" s="18">
        <v>18071235</v>
      </c>
      <c r="E30" s="19">
        <v>4000000</v>
      </c>
      <c r="F30" s="20">
        <v>18071235</v>
      </c>
      <c r="G30" s="20">
        <v>18071235</v>
      </c>
      <c r="H30" s="20">
        <v>18071235</v>
      </c>
      <c r="I30" s="20">
        <v>18071235</v>
      </c>
      <c r="J30" s="20">
        <v>18071235</v>
      </c>
      <c r="K30" s="20">
        <v>18071235</v>
      </c>
      <c r="L30" s="20">
        <v>11638000</v>
      </c>
      <c r="M30" s="20">
        <v>11638000</v>
      </c>
      <c r="N30" s="20">
        <v>11638000</v>
      </c>
      <c r="O30" s="20">
        <v>11638000</v>
      </c>
      <c r="P30" s="20">
        <v>11638000</v>
      </c>
      <c r="Q30" s="20">
        <v>11638000</v>
      </c>
      <c r="R30" s="20">
        <v>11638000</v>
      </c>
      <c r="S30" s="20">
        <v>11638000</v>
      </c>
      <c r="T30" s="20">
        <v>11638000</v>
      </c>
      <c r="U30" s="20">
        <v>11638000</v>
      </c>
      <c r="V30" s="20">
        <v>11638000</v>
      </c>
      <c r="W30" s="20">
        <v>11638000</v>
      </c>
      <c r="X30" s="20">
        <v>18071235</v>
      </c>
      <c r="Y30" s="20">
        <v>-6433235</v>
      </c>
      <c r="Z30" s="21">
        <v>-35.6</v>
      </c>
      <c r="AA30" s="22">
        <v>18071235</v>
      </c>
    </row>
    <row r="31" spans="1:27" ht="13.5">
      <c r="A31" s="23" t="s">
        <v>56</v>
      </c>
      <c r="B31" s="17"/>
      <c r="C31" s="18">
        <v>5998669</v>
      </c>
      <c r="D31" s="18">
        <v>5998669</v>
      </c>
      <c r="E31" s="19">
        <v>5236226</v>
      </c>
      <c r="F31" s="20">
        <v>5998669</v>
      </c>
      <c r="G31" s="20">
        <v>5998669</v>
      </c>
      <c r="H31" s="20">
        <v>5998669</v>
      </c>
      <c r="I31" s="20">
        <v>5998669</v>
      </c>
      <c r="J31" s="20">
        <v>5998669</v>
      </c>
      <c r="K31" s="20">
        <v>5998669</v>
      </c>
      <c r="L31" s="20">
        <v>6399622</v>
      </c>
      <c r="M31" s="20">
        <v>6398734</v>
      </c>
      <c r="N31" s="20">
        <v>6398734</v>
      </c>
      <c r="O31" s="20">
        <v>6478681</v>
      </c>
      <c r="P31" s="20">
        <v>6584262</v>
      </c>
      <c r="Q31" s="20">
        <v>6657446</v>
      </c>
      <c r="R31" s="20">
        <v>6657446</v>
      </c>
      <c r="S31" s="20">
        <v>6758503</v>
      </c>
      <c r="T31" s="20">
        <v>6850555</v>
      </c>
      <c r="U31" s="20">
        <v>6972548</v>
      </c>
      <c r="V31" s="20">
        <v>6972548</v>
      </c>
      <c r="W31" s="20">
        <v>6972548</v>
      </c>
      <c r="X31" s="20">
        <v>5998669</v>
      </c>
      <c r="Y31" s="20">
        <v>973879</v>
      </c>
      <c r="Z31" s="21">
        <v>16.23</v>
      </c>
      <c r="AA31" s="22">
        <v>5998669</v>
      </c>
    </row>
    <row r="32" spans="1:27" ht="13.5">
      <c r="A32" s="23" t="s">
        <v>57</v>
      </c>
      <c r="B32" s="17"/>
      <c r="C32" s="18">
        <v>233560881</v>
      </c>
      <c r="D32" s="18">
        <v>233560881</v>
      </c>
      <c r="E32" s="19">
        <v>126574000</v>
      </c>
      <c r="F32" s="20">
        <v>192279233</v>
      </c>
      <c r="G32" s="20">
        <v>210361378</v>
      </c>
      <c r="H32" s="20">
        <v>202677568</v>
      </c>
      <c r="I32" s="20">
        <v>214850482</v>
      </c>
      <c r="J32" s="20">
        <v>214850482</v>
      </c>
      <c r="K32" s="20">
        <v>213447945</v>
      </c>
      <c r="L32" s="20">
        <v>300813896</v>
      </c>
      <c r="M32" s="20">
        <v>307381431</v>
      </c>
      <c r="N32" s="20">
        <v>307381431</v>
      </c>
      <c r="O32" s="20">
        <v>221771983</v>
      </c>
      <c r="P32" s="20">
        <v>228369977</v>
      </c>
      <c r="Q32" s="20">
        <v>226609077</v>
      </c>
      <c r="R32" s="20">
        <v>226609077</v>
      </c>
      <c r="S32" s="20">
        <v>235423348</v>
      </c>
      <c r="T32" s="20">
        <v>170457201</v>
      </c>
      <c r="U32" s="20">
        <v>89459936</v>
      </c>
      <c r="V32" s="20">
        <v>89459936</v>
      </c>
      <c r="W32" s="20">
        <v>89459936</v>
      </c>
      <c r="X32" s="20">
        <v>192279233</v>
      </c>
      <c r="Y32" s="20">
        <v>-102819297</v>
      </c>
      <c r="Z32" s="21">
        <v>-53.47</v>
      </c>
      <c r="AA32" s="22">
        <v>192279233</v>
      </c>
    </row>
    <row r="33" spans="1:27" ht="13.5">
      <c r="A33" s="23" t="s">
        <v>58</v>
      </c>
      <c r="B33" s="17"/>
      <c r="C33" s="18">
        <v>4738061</v>
      </c>
      <c r="D33" s="18">
        <v>4738061</v>
      </c>
      <c r="E33" s="19">
        <v>414883</v>
      </c>
      <c r="F33" s="20">
        <v>-117</v>
      </c>
      <c r="G33" s="20">
        <v>1326322</v>
      </c>
      <c r="H33" s="20">
        <v>1326322</v>
      </c>
      <c r="I33" s="20">
        <v>1326322</v>
      </c>
      <c r="J33" s="20">
        <v>1326322</v>
      </c>
      <c r="K33" s="20">
        <v>1326322</v>
      </c>
      <c r="L33" s="20">
        <v>4738061</v>
      </c>
      <c r="M33" s="20">
        <v>4738061</v>
      </c>
      <c r="N33" s="20">
        <v>4738061</v>
      </c>
      <c r="O33" s="20">
        <v>4738061</v>
      </c>
      <c r="P33" s="20">
        <v>4738061</v>
      </c>
      <c r="Q33" s="20">
        <v>4738061</v>
      </c>
      <c r="R33" s="20">
        <v>4738061</v>
      </c>
      <c r="S33" s="20">
        <v>4738061</v>
      </c>
      <c r="T33" s="20">
        <v>4738061</v>
      </c>
      <c r="U33" s="20">
        <v>4738061</v>
      </c>
      <c r="V33" s="20">
        <v>4738061</v>
      </c>
      <c r="W33" s="20">
        <v>4738061</v>
      </c>
      <c r="X33" s="20">
        <v>-117</v>
      </c>
      <c r="Y33" s="20">
        <v>4738178</v>
      </c>
      <c r="Z33" s="21">
        <v>-4049724.79</v>
      </c>
      <c r="AA33" s="22">
        <v>-117</v>
      </c>
    </row>
    <row r="34" spans="1:27" ht="13.5">
      <c r="A34" s="27" t="s">
        <v>59</v>
      </c>
      <c r="B34" s="28"/>
      <c r="C34" s="29">
        <f aca="true" t="shared" si="3" ref="C34:Y34">SUM(C29:C33)</f>
        <v>262368846</v>
      </c>
      <c r="D34" s="29">
        <f>SUM(D29:D33)</f>
        <v>262368846</v>
      </c>
      <c r="E34" s="30">
        <f t="shared" si="3"/>
        <v>136225109</v>
      </c>
      <c r="F34" s="31">
        <f t="shared" si="3"/>
        <v>216349020</v>
      </c>
      <c r="G34" s="31">
        <f t="shared" si="3"/>
        <v>244154523</v>
      </c>
      <c r="H34" s="31">
        <f t="shared" si="3"/>
        <v>228073794</v>
      </c>
      <c r="I34" s="31">
        <f t="shared" si="3"/>
        <v>240246708</v>
      </c>
      <c r="J34" s="31">
        <f t="shared" si="3"/>
        <v>240246708</v>
      </c>
      <c r="K34" s="31">
        <f t="shared" si="3"/>
        <v>238844171</v>
      </c>
      <c r="L34" s="31">
        <f t="shared" si="3"/>
        <v>323589579</v>
      </c>
      <c r="M34" s="31">
        <f t="shared" si="3"/>
        <v>330156226</v>
      </c>
      <c r="N34" s="31">
        <f t="shared" si="3"/>
        <v>330156226</v>
      </c>
      <c r="O34" s="31">
        <f t="shared" si="3"/>
        <v>244626725</v>
      </c>
      <c r="P34" s="31">
        <f t="shared" si="3"/>
        <v>251330300</v>
      </c>
      <c r="Q34" s="31">
        <f t="shared" si="3"/>
        <v>249642584</v>
      </c>
      <c r="R34" s="31">
        <f t="shared" si="3"/>
        <v>249642584</v>
      </c>
      <c r="S34" s="31">
        <f t="shared" si="3"/>
        <v>258557912</v>
      </c>
      <c r="T34" s="31">
        <f t="shared" si="3"/>
        <v>193683817</v>
      </c>
      <c r="U34" s="31">
        <f t="shared" si="3"/>
        <v>112808545</v>
      </c>
      <c r="V34" s="31">
        <f t="shared" si="3"/>
        <v>112808545</v>
      </c>
      <c r="W34" s="31">
        <f t="shared" si="3"/>
        <v>112808545</v>
      </c>
      <c r="X34" s="31">
        <f t="shared" si="3"/>
        <v>216349020</v>
      </c>
      <c r="Y34" s="31">
        <f t="shared" si="3"/>
        <v>-103540475</v>
      </c>
      <c r="Z34" s="32">
        <f>+IF(X34&lt;&gt;0,+(Y34/X34)*100,0)</f>
        <v>-47.85807442067452</v>
      </c>
      <c r="AA34" s="33">
        <f>SUM(AA29:AA33)</f>
        <v>216349020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21367502</v>
      </c>
      <c r="D37" s="18">
        <v>21367502</v>
      </c>
      <c r="E37" s="19">
        <v>11800000</v>
      </c>
      <c r="F37" s="20">
        <v>11800000</v>
      </c>
      <c r="G37" s="20">
        <v>20747994</v>
      </c>
      <c r="H37" s="20">
        <v>20541516</v>
      </c>
      <c r="I37" s="20">
        <v>20334162</v>
      </c>
      <c r="J37" s="20">
        <v>20334162</v>
      </c>
      <c r="K37" s="20">
        <v>19795506</v>
      </c>
      <c r="L37" s="20">
        <v>26165408</v>
      </c>
      <c r="M37" s="20">
        <v>26165408</v>
      </c>
      <c r="N37" s="20">
        <v>26165408</v>
      </c>
      <c r="O37" s="20">
        <v>25470099</v>
      </c>
      <c r="P37" s="20">
        <v>25470099</v>
      </c>
      <c r="Q37" s="20">
        <v>25470099</v>
      </c>
      <c r="R37" s="20">
        <v>25470099</v>
      </c>
      <c r="S37" s="20">
        <v>25091970</v>
      </c>
      <c r="T37" s="20">
        <v>25091970</v>
      </c>
      <c r="U37" s="20">
        <v>25091970</v>
      </c>
      <c r="V37" s="20">
        <v>25091970</v>
      </c>
      <c r="W37" s="20">
        <v>25091970</v>
      </c>
      <c r="X37" s="20">
        <v>11800000</v>
      </c>
      <c r="Y37" s="20">
        <v>13291970</v>
      </c>
      <c r="Z37" s="21">
        <v>112.64</v>
      </c>
      <c r="AA37" s="22">
        <v>11800000</v>
      </c>
    </row>
    <row r="38" spans="1:27" ht="13.5">
      <c r="A38" s="23" t="s">
        <v>58</v>
      </c>
      <c r="B38" s="17"/>
      <c r="C38" s="18">
        <v>84686220</v>
      </c>
      <c r="D38" s="18">
        <v>84686220</v>
      </c>
      <c r="E38" s="19">
        <v>37829909</v>
      </c>
      <c r="F38" s="20">
        <v>64642129</v>
      </c>
      <c r="G38" s="20">
        <v>84989504</v>
      </c>
      <c r="H38" s="20">
        <v>84989504</v>
      </c>
      <c r="I38" s="20">
        <v>84989504</v>
      </c>
      <c r="J38" s="20">
        <v>84989504</v>
      </c>
      <c r="K38" s="20">
        <v>84989504</v>
      </c>
      <c r="L38" s="20">
        <v>84697845</v>
      </c>
      <c r="M38" s="20">
        <v>84697845</v>
      </c>
      <c r="N38" s="20">
        <v>84697845</v>
      </c>
      <c r="O38" s="20">
        <v>84702891</v>
      </c>
      <c r="P38" s="20">
        <v>84702891</v>
      </c>
      <c r="Q38" s="20">
        <v>84702891</v>
      </c>
      <c r="R38" s="20">
        <v>84702891</v>
      </c>
      <c r="S38" s="20">
        <v>84702891</v>
      </c>
      <c r="T38" s="20">
        <v>84702891</v>
      </c>
      <c r="U38" s="20">
        <v>84702891</v>
      </c>
      <c r="V38" s="20">
        <v>84702891</v>
      </c>
      <c r="W38" s="20">
        <v>84702891</v>
      </c>
      <c r="X38" s="20">
        <v>64642129</v>
      </c>
      <c r="Y38" s="20">
        <v>20060762</v>
      </c>
      <c r="Z38" s="21">
        <v>31.03</v>
      </c>
      <c r="AA38" s="22">
        <v>64642129</v>
      </c>
    </row>
    <row r="39" spans="1:27" ht="13.5">
      <c r="A39" s="27" t="s">
        <v>61</v>
      </c>
      <c r="B39" s="35"/>
      <c r="C39" s="29">
        <f aca="true" t="shared" si="4" ref="C39:Y39">SUM(C37:C38)</f>
        <v>106053722</v>
      </c>
      <c r="D39" s="29">
        <f>SUM(D37:D38)</f>
        <v>106053722</v>
      </c>
      <c r="E39" s="36">
        <f t="shared" si="4"/>
        <v>49629909</v>
      </c>
      <c r="F39" s="37">
        <f t="shared" si="4"/>
        <v>76442129</v>
      </c>
      <c r="G39" s="37">
        <f t="shared" si="4"/>
        <v>105737498</v>
      </c>
      <c r="H39" s="37">
        <f t="shared" si="4"/>
        <v>105531020</v>
      </c>
      <c r="I39" s="37">
        <f t="shared" si="4"/>
        <v>105323666</v>
      </c>
      <c r="J39" s="37">
        <f t="shared" si="4"/>
        <v>105323666</v>
      </c>
      <c r="K39" s="37">
        <f t="shared" si="4"/>
        <v>104785010</v>
      </c>
      <c r="L39" s="37">
        <f t="shared" si="4"/>
        <v>110863253</v>
      </c>
      <c r="M39" s="37">
        <f t="shared" si="4"/>
        <v>110863253</v>
      </c>
      <c r="N39" s="37">
        <f t="shared" si="4"/>
        <v>110863253</v>
      </c>
      <c r="O39" s="37">
        <f t="shared" si="4"/>
        <v>110172990</v>
      </c>
      <c r="P39" s="37">
        <f t="shared" si="4"/>
        <v>110172990</v>
      </c>
      <c r="Q39" s="37">
        <f t="shared" si="4"/>
        <v>110172990</v>
      </c>
      <c r="R39" s="37">
        <f t="shared" si="4"/>
        <v>110172990</v>
      </c>
      <c r="S39" s="37">
        <f t="shared" si="4"/>
        <v>109794861</v>
      </c>
      <c r="T39" s="37">
        <f t="shared" si="4"/>
        <v>109794861</v>
      </c>
      <c r="U39" s="37">
        <f t="shared" si="4"/>
        <v>109794861</v>
      </c>
      <c r="V39" s="37">
        <f t="shared" si="4"/>
        <v>109794861</v>
      </c>
      <c r="W39" s="37">
        <f t="shared" si="4"/>
        <v>109794861</v>
      </c>
      <c r="X39" s="37">
        <f t="shared" si="4"/>
        <v>76442129</v>
      </c>
      <c r="Y39" s="37">
        <f t="shared" si="4"/>
        <v>33352732</v>
      </c>
      <c r="Z39" s="38">
        <f>+IF(X39&lt;&gt;0,+(Y39/X39)*100,0)</f>
        <v>43.63134888616197</v>
      </c>
      <c r="AA39" s="39">
        <f>SUM(AA37:AA38)</f>
        <v>76442129</v>
      </c>
    </row>
    <row r="40" spans="1:27" ht="13.5">
      <c r="A40" s="27" t="s">
        <v>62</v>
      </c>
      <c r="B40" s="28"/>
      <c r="C40" s="29">
        <f aca="true" t="shared" si="5" ref="C40:Y40">+C34+C39</f>
        <v>368422568</v>
      </c>
      <c r="D40" s="29">
        <f>+D34+D39</f>
        <v>368422568</v>
      </c>
      <c r="E40" s="30">
        <f t="shared" si="5"/>
        <v>185855018</v>
      </c>
      <c r="F40" s="31">
        <f t="shared" si="5"/>
        <v>292791149</v>
      </c>
      <c r="G40" s="31">
        <f t="shared" si="5"/>
        <v>349892021</v>
      </c>
      <c r="H40" s="31">
        <f t="shared" si="5"/>
        <v>333604814</v>
      </c>
      <c r="I40" s="31">
        <f t="shared" si="5"/>
        <v>345570374</v>
      </c>
      <c r="J40" s="31">
        <f t="shared" si="5"/>
        <v>345570374</v>
      </c>
      <c r="K40" s="31">
        <f t="shared" si="5"/>
        <v>343629181</v>
      </c>
      <c r="L40" s="31">
        <f t="shared" si="5"/>
        <v>434452832</v>
      </c>
      <c r="M40" s="31">
        <f t="shared" si="5"/>
        <v>441019479</v>
      </c>
      <c r="N40" s="31">
        <f t="shared" si="5"/>
        <v>441019479</v>
      </c>
      <c r="O40" s="31">
        <f t="shared" si="5"/>
        <v>354799715</v>
      </c>
      <c r="P40" s="31">
        <f t="shared" si="5"/>
        <v>361503290</v>
      </c>
      <c r="Q40" s="31">
        <f t="shared" si="5"/>
        <v>359815574</v>
      </c>
      <c r="R40" s="31">
        <f t="shared" si="5"/>
        <v>359815574</v>
      </c>
      <c r="S40" s="31">
        <f t="shared" si="5"/>
        <v>368352773</v>
      </c>
      <c r="T40" s="31">
        <f t="shared" si="5"/>
        <v>303478678</v>
      </c>
      <c r="U40" s="31">
        <f t="shared" si="5"/>
        <v>222603406</v>
      </c>
      <c r="V40" s="31">
        <f t="shared" si="5"/>
        <v>222603406</v>
      </c>
      <c r="W40" s="31">
        <f t="shared" si="5"/>
        <v>222603406</v>
      </c>
      <c r="X40" s="31">
        <f t="shared" si="5"/>
        <v>292791149</v>
      </c>
      <c r="Y40" s="31">
        <f t="shared" si="5"/>
        <v>-70187743</v>
      </c>
      <c r="Z40" s="32">
        <f>+IF(X40&lt;&gt;0,+(Y40/X40)*100,0)</f>
        <v>-23.97194834602053</v>
      </c>
      <c r="AA40" s="33">
        <f>+AA34+AA39</f>
        <v>292791149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1074165750</v>
      </c>
      <c r="D42" s="43">
        <f>+D25-D40</f>
        <v>1074165750</v>
      </c>
      <c r="E42" s="44">
        <f t="shared" si="6"/>
        <v>520647000</v>
      </c>
      <c r="F42" s="45">
        <f t="shared" si="6"/>
        <v>1118952020</v>
      </c>
      <c r="G42" s="45">
        <f t="shared" si="6"/>
        <v>671787859</v>
      </c>
      <c r="H42" s="45">
        <f t="shared" si="6"/>
        <v>740382242</v>
      </c>
      <c r="I42" s="45">
        <f t="shared" si="6"/>
        <v>735728500</v>
      </c>
      <c r="J42" s="45">
        <f t="shared" si="6"/>
        <v>735728500</v>
      </c>
      <c r="K42" s="45">
        <f t="shared" si="6"/>
        <v>737588752</v>
      </c>
      <c r="L42" s="45">
        <f t="shared" si="6"/>
        <v>1127296505</v>
      </c>
      <c r="M42" s="45">
        <f t="shared" si="6"/>
        <v>1132872738</v>
      </c>
      <c r="N42" s="45">
        <f t="shared" si="6"/>
        <v>1132872738</v>
      </c>
      <c r="O42" s="45">
        <f t="shared" si="6"/>
        <v>1227660127</v>
      </c>
      <c r="P42" s="45">
        <f t="shared" si="6"/>
        <v>1225874868</v>
      </c>
      <c r="Q42" s="45">
        <f t="shared" si="6"/>
        <v>1215251317</v>
      </c>
      <c r="R42" s="45">
        <f t="shared" si="6"/>
        <v>1215251317</v>
      </c>
      <c r="S42" s="45">
        <f t="shared" si="6"/>
        <v>1215983112</v>
      </c>
      <c r="T42" s="45">
        <f t="shared" si="6"/>
        <v>1282889745</v>
      </c>
      <c r="U42" s="45">
        <f t="shared" si="6"/>
        <v>1288297254</v>
      </c>
      <c r="V42" s="45">
        <f t="shared" si="6"/>
        <v>1288297254</v>
      </c>
      <c r="W42" s="45">
        <f t="shared" si="6"/>
        <v>1288297254</v>
      </c>
      <c r="X42" s="45">
        <f t="shared" si="6"/>
        <v>1118952020</v>
      </c>
      <c r="Y42" s="45">
        <f t="shared" si="6"/>
        <v>169345234</v>
      </c>
      <c r="Z42" s="46">
        <f>+IF(X42&lt;&gt;0,+(Y42/X42)*100,0)</f>
        <v>15.134271262140444</v>
      </c>
      <c r="AA42" s="47">
        <f>+AA25-AA40</f>
        <v>1118952020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1074165750</v>
      </c>
      <c r="D45" s="18">
        <v>1074165750</v>
      </c>
      <c r="E45" s="19">
        <v>491597000</v>
      </c>
      <c r="F45" s="20">
        <v>1118952020</v>
      </c>
      <c r="G45" s="20">
        <v>671787859</v>
      </c>
      <c r="H45" s="20">
        <v>740382242</v>
      </c>
      <c r="I45" s="20">
        <v>735728500</v>
      </c>
      <c r="J45" s="20">
        <v>735728500</v>
      </c>
      <c r="K45" s="20">
        <v>737588752</v>
      </c>
      <c r="L45" s="20">
        <v>1127296505</v>
      </c>
      <c r="M45" s="20">
        <v>1132872738</v>
      </c>
      <c r="N45" s="20">
        <v>1132872738</v>
      </c>
      <c r="O45" s="20">
        <v>1227660127</v>
      </c>
      <c r="P45" s="20">
        <v>1225874868</v>
      </c>
      <c r="Q45" s="20">
        <v>1215251317</v>
      </c>
      <c r="R45" s="20">
        <v>1215251317</v>
      </c>
      <c r="S45" s="20">
        <v>1215983112</v>
      </c>
      <c r="T45" s="20">
        <v>1282889745</v>
      </c>
      <c r="U45" s="20">
        <v>1288297254</v>
      </c>
      <c r="V45" s="20">
        <v>1288297254</v>
      </c>
      <c r="W45" s="20">
        <v>1288297254</v>
      </c>
      <c r="X45" s="20">
        <v>1118952020</v>
      </c>
      <c r="Y45" s="20">
        <v>169345234</v>
      </c>
      <c r="Z45" s="48">
        <v>15.13</v>
      </c>
      <c r="AA45" s="22">
        <v>1118952020</v>
      </c>
    </row>
    <row r="46" spans="1:27" ht="13.5">
      <c r="A46" s="23" t="s">
        <v>67</v>
      </c>
      <c r="B46" s="17"/>
      <c r="C46" s="18"/>
      <c r="D46" s="18"/>
      <c r="E46" s="19">
        <v>29050000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1074165750</v>
      </c>
      <c r="D48" s="51">
        <f>SUM(D45:D47)</f>
        <v>1074165750</v>
      </c>
      <c r="E48" s="52">
        <f t="shared" si="7"/>
        <v>520647000</v>
      </c>
      <c r="F48" s="53">
        <f t="shared" si="7"/>
        <v>1118952020</v>
      </c>
      <c r="G48" s="53">
        <f t="shared" si="7"/>
        <v>671787859</v>
      </c>
      <c r="H48" s="53">
        <f t="shared" si="7"/>
        <v>740382242</v>
      </c>
      <c r="I48" s="53">
        <f t="shared" si="7"/>
        <v>735728500</v>
      </c>
      <c r="J48" s="53">
        <f t="shared" si="7"/>
        <v>735728500</v>
      </c>
      <c r="K48" s="53">
        <f t="shared" si="7"/>
        <v>737588752</v>
      </c>
      <c r="L48" s="53">
        <f t="shared" si="7"/>
        <v>1127296505</v>
      </c>
      <c r="M48" s="53">
        <f t="shared" si="7"/>
        <v>1132872738</v>
      </c>
      <c r="N48" s="53">
        <f t="shared" si="7"/>
        <v>1132872738</v>
      </c>
      <c r="O48" s="53">
        <f t="shared" si="7"/>
        <v>1227660127</v>
      </c>
      <c r="P48" s="53">
        <f t="shared" si="7"/>
        <v>1225874868</v>
      </c>
      <c r="Q48" s="53">
        <f t="shared" si="7"/>
        <v>1215251317</v>
      </c>
      <c r="R48" s="53">
        <f t="shared" si="7"/>
        <v>1215251317</v>
      </c>
      <c r="S48" s="53">
        <f t="shared" si="7"/>
        <v>1215983112</v>
      </c>
      <c r="T48" s="53">
        <f t="shared" si="7"/>
        <v>1282889745</v>
      </c>
      <c r="U48" s="53">
        <f t="shared" si="7"/>
        <v>1288297254</v>
      </c>
      <c r="V48" s="53">
        <f t="shared" si="7"/>
        <v>1288297254</v>
      </c>
      <c r="W48" s="53">
        <f t="shared" si="7"/>
        <v>1288297254</v>
      </c>
      <c r="X48" s="53">
        <f t="shared" si="7"/>
        <v>1118952020</v>
      </c>
      <c r="Y48" s="53">
        <f t="shared" si="7"/>
        <v>169345234</v>
      </c>
      <c r="Z48" s="54">
        <f>+IF(X48&lt;&gt;0,+(Y48/X48)*100,0)</f>
        <v>15.134271262140444</v>
      </c>
      <c r="AA48" s="55">
        <f>SUM(AA45:AA47)</f>
        <v>1118952020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3742781</v>
      </c>
      <c r="D6" s="18">
        <v>3742781</v>
      </c>
      <c r="E6" s="19"/>
      <c r="F6" s="20">
        <v>6000</v>
      </c>
      <c r="G6" s="20">
        <v>9180529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6000</v>
      </c>
      <c r="Y6" s="20">
        <v>-6000</v>
      </c>
      <c r="Z6" s="21">
        <v>-100</v>
      </c>
      <c r="AA6" s="22">
        <v>6000</v>
      </c>
    </row>
    <row r="7" spans="1:27" ht="13.5">
      <c r="A7" s="23" t="s">
        <v>34</v>
      </c>
      <c r="B7" s="17"/>
      <c r="C7" s="18"/>
      <c r="D7" s="18"/>
      <c r="E7" s="19">
        <v>3420000</v>
      </c>
      <c r="F7" s="20">
        <v>3420000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3420000</v>
      </c>
      <c r="Y7" s="20">
        <v>-3420000</v>
      </c>
      <c r="Z7" s="21">
        <v>-100</v>
      </c>
      <c r="AA7" s="22">
        <v>3420000</v>
      </c>
    </row>
    <row r="8" spans="1:27" ht="13.5">
      <c r="A8" s="23" t="s">
        <v>35</v>
      </c>
      <c r="B8" s="17"/>
      <c r="C8" s="18">
        <v>18548543</v>
      </c>
      <c r="D8" s="18">
        <v>18548543</v>
      </c>
      <c r="E8" s="19">
        <v>40000000</v>
      </c>
      <c r="F8" s="20">
        <v>30563000</v>
      </c>
      <c r="G8" s="20">
        <v>76287702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30563000</v>
      </c>
      <c r="Y8" s="20">
        <v>-30563000</v>
      </c>
      <c r="Z8" s="21">
        <v>-100</v>
      </c>
      <c r="AA8" s="22">
        <v>30563000</v>
      </c>
    </row>
    <row r="9" spans="1:27" ht="13.5">
      <c r="A9" s="23" t="s">
        <v>36</v>
      </c>
      <c r="B9" s="17"/>
      <c r="C9" s="18">
        <v>1508765</v>
      </c>
      <c r="D9" s="18">
        <v>1508765</v>
      </c>
      <c r="E9" s="19"/>
      <c r="F9" s="20">
        <v>1600000</v>
      </c>
      <c r="G9" s="20">
        <v>52372825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1600000</v>
      </c>
      <c r="Y9" s="20">
        <v>-1600000</v>
      </c>
      <c r="Z9" s="21">
        <v>-100</v>
      </c>
      <c r="AA9" s="22">
        <v>1600000</v>
      </c>
    </row>
    <row r="10" spans="1:27" ht="13.5">
      <c r="A10" s="23" t="s">
        <v>37</v>
      </c>
      <c r="B10" s="17"/>
      <c r="C10" s="18">
        <v>6371231</v>
      </c>
      <c r="D10" s="18">
        <v>6371231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16364205</v>
      </c>
      <c r="D11" s="18">
        <v>16364205</v>
      </c>
      <c r="E11" s="19"/>
      <c r="F11" s="20">
        <v>17346057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17346057</v>
      </c>
      <c r="Y11" s="20">
        <v>-17346057</v>
      </c>
      <c r="Z11" s="21">
        <v>-100</v>
      </c>
      <c r="AA11" s="22">
        <v>17346057</v>
      </c>
    </row>
    <row r="12" spans="1:27" ht="13.5">
      <c r="A12" s="27" t="s">
        <v>39</v>
      </c>
      <c r="B12" s="28"/>
      <c r="C12" s="29">
        <f aca="true" t="shared" si="0" ref="C12:Y12">SUM(C6:C11)</f>
        <v>46535525</v>
      </c>
      <c r="D12" s="29">
        <f>SUM(D6:D11)</f>
        <v>46535525</v>
      </c>
      <c r="E12" s="30">
        <f t="shared" si="0"/>
        <v>43420000</v>
      </c>
      <c r="F12" s="31">
        <f t="shared" si="0"/>
        <v>52935057</v>
      </c>
      <c r="G12" s="31">
        <f t="shared" si="0"/>
        <v>137841056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52935057</v>
      </c>
      <c r="Y12" s="31">
        <f t="shared" si="0"/>
        <v>-52935057</v>
      </c>
      <c r="Z12" s="32">
        <f>+IF(X12&lt;&gt;0,+(Y12/X12)*100,0)</f>
        <v>-100</v>
      </c>
      <c r="AA12" s="33">
        <f>SUM(AA6:AA11)</f>
        <v>52935057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15674281</v>
      </c>
      <c r="D16" s="18">
        <v>15674281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>
        <v>15674000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15674000</v>
      </c>
      <c r="Y17" s="20">
        <v>-15674000</v>
      </c>
      <c r="Z17" s="21">
        <v>-100</v>
      </c>
      <c r="AA17" s="22">
        <v>15674000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248500643</v>
      </c>
      <c r="D19" s="18">
        <v>248500643</v>
      </c>
      <c r="E19" s="19">
        <v>137517000</v>
      </c>
      <c r="F19" s="20">
        <v>271269000</v>
      </c>
      <c r="G19" s="20">
        <v>103330900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271269000</v>
      </c>
      <c r="Y19" s="20">
        <v>-271269000</v>
      </c>
      <c r="Z19" s="21">
        <v>-100</v>
      </c>
      <c r="AA19" s="22">
        <v>271269000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427502</v>
      </c>
      <c r="D22" s="18">
        <v>427502</v>
      </c>
      <c r="E22" s="19">
        <v>999393</v>
      </c>
      <c r="F22" s="20">
        <v>999393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999393</v>
      </c>
      <c r="Y22" s="20">
        <v>-999393</v>
      </c>
      <c r="Z22" s="21">
        <v>-100</v>
      </c>
      <c r="AA22" s="22">
        <v>999393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264602426</v>
      </c>
      <c r="D24" s="29">
        <f>SUM(D15:D23)</f>
        <v>264602426</v>
      </c>
      <c r="E24" s="36">
        <f t="shared" si="1"/>
        <v>138516393</v>
      </c>
      <c r="F24" s="37">
        <f t="shared" si="1"/>
        <v>287942393</v>
      </c>
      <c r="G24" s="37">
        <f t="shared" si="1"/>
        <v>103330900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287942393</v>
      </c>
      <c r="Y24" s="37">
        <f t="shared" si="1"/>
        <v>-287942393</v>
      </c>
      <c r="Z24" s="38">
        <f>+IF(X24&lt;&gt;0,+(Y24/X24)*100,0)</f>
        <v>-100</v>
      </c>
      <c r="AA24" s="39">
        <f>SUM(AA15:AA23)</f>
        <v>287942393</v>
      </c>
    </row>
    <row r="25" spans="1:27" ht="13.5">
      <c r="A25" s="27" t="s">
        <v>51</v>
      </c>
      <c r="B25" s="28"/>
      <c r="C25" s="29">
        <f aca="true" t="shared" si="2" ref="C25:Y25">+C12+C24</f>
        <v>311137951</v>
      </c>
      <c r="D25" s="29">
        <f>+D12+D24</f>
        <v>311137951</v>
      </c>
      <c r="E25" s="30">
        <f t="shared" si="2"/>
        <v>181936393</v>
      </c>
      <c r="F25" s="31">
        <f t="shared" si="2"/>
        <v>340877450</v>
      </c>
      <c r="G25" s="31">
        <f t="shared" si="2"/>
        <v>241171956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340877450</v>
      </c>
      <c r="Y25" s="31">
        <f t="shared" si="2"/>
        <v>-340877450</v>
      </c>
      <c r="Z25" s="32">
        <f>+IF(X25&lt;&gt;0,+(Y25/X25)*100,0)</f>
        <v>-100</v>
      </c>
      <c r="AA25" s="33">
        <f>+AA12+AA24</f>
        <v>340877450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3624070</v>
      </c>
      <c r="D29" s="18">
        <v>3624070</v>
      </c>
      <c r="E29" s="19">
        <v>1600000</v>
      </c>
      <c r="F29" s="20">
        <v>3200000</v>
      </c>
      <c r="G29" s="20">
        <v>4203522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3200000</v>
      </c>
      <c r="Y29" s="20">
        <v>-3200000</v>
      </c>
      <c r="Z29" s="21">
        <v>-100</v>
      </c>
      <c r="AA29" s="22">
        <v>3200000</v>
      </c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722058</v>
      </c>
      <c r="D31" s="18">
        <v>722058</v>
      </c>
      <c r="E31" s="19">
        <v>791000</v>
      </c>
      <c r="F31" s="20">
        <v>791000</v>
      </c>
      <c r="G31" s="20">
        <v>23001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791000</v>
      </c>
      <c r="Y31" s="20">
        <v>-791000</v>
      </c>
      <c r="Z31" s="21">
        <v>-100</v>
      </c>
      <c r="AA31" s="22">
        <v>791000</v>
      </c>
    </row>
    <row r="32" spans="1:27" ht="13.5">
      <c r="A32" s="23" t="s">
        <v>57</v>
      </c>
      <c r="B32" s="17"/>
      <c r="C32" s="18">
        <v>73525203</v>
      </c>
      <c r="D32" s="18">
        <v>73525203</v>
      </c>
      <c r="E32" s="19">
        <v>13200000</v>
      </c>
      <c r="F32" s="20">
        <v>31620000</v>
      </c>
      <c r="G32" s="20">
        <v>10483070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31620000</v>
      </c>
      <c r="Y32" s="20">
        <v>-31620000</v>
      </c>
      <c r="Z32" s="21">
        <v>-100</v>
      </c>
      <c r="AA32" s="22">
        <v>31620000</v>
      </c>
    </row>
    <row r="33" spans="1:27" ht="13.5">
      <c r="A33" s="23" t="s">
        <v>58</v>
      </c>
      <c r="B33" s="17"/>
      <c r="C33" s="18">
        <v>1778500</v>
      </c>
      <c r="D33" s="18">
        <v>1778500</v>
      </c>
      <c r="E33" s="19"/>
      <c r="F33" s="20"/>
      <c r="G33" s="20">
        <v>1500200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79649831</v>
      </c>
      <c r="D34" s="29">
        <f>SUM(D29:D33)</f>
        <v>79649831</v>
      </c>
      <c r="E34" s="30">
        <f t="shared" si="3"/>
        <v>15591000</v>
      </c>
      <c r="F34" s="31">
        <f t="shared" si="3"/>
        <v>35611000</v>
      </c>
      <c r="G34" s="31">
        <f t="shared" si="3"/>
        <v>16209793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35611000</v>
      </c>
      <c r="Y34" s="31">
        <f t="shared" si="3"/>
        <v>-35611000</v>
      </c>
      <c r="Z34" s="32">
        <f>+IF(X34&lt;&gt;0,+(Y34/X34)*100,0)</f>
        <v>-100</v>
      </c>
      <c r="AA34" s="33">
        <f>SUM(AA29:AA33)</f>
        <v>35611000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20728887</v>
      </c>
      <c r="D38" s="18">
        <v>20728887</v>
      </c>
      <c r="E38" s="19">
        <v>13945000</v>
      </c>
      <c r="F38" s="20">
        <v>24284387</v>
      </c>
      <c r="G38" s="20">
        <v>1230259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24284387</v>
      </c>
      <c r="Y38" s="20">
        <v>-24284387</v>
      </c>
      <c r="Z38" s="21">
        <v>-100</v>
      </c>
      <c r="AA38" s="22">
        <v>24284387</v>
      </c>
    </row>
    <row r="39" spans="1:27" ht="13.5">
      <c r="A39" s="27" t="s">
        <v>61</v>
      </c>
      <c r="B39" s="35"/>
      <c r="C39" s="29">
        <f aca="true" t="shared" si="4" ref="C39:Y39">SUM(C37:C38)</f>
        <v>20728887</v>
      </c>
      <c r="D39" s="29">
        <f>SUM(D37:D38)</f>
        <v>20728887</v>
      </c>
      <c r="E39" s="36">
        <f t="shared" si="4"/>
        <v>13945000</v>
      </c>
      <c r="F39" s="37">
        <f t="shared" si="4"/>
        <v>24284387</v>
      </c>
      <c r="G39" s="37">
        <f t="shared" si="4"/>
        <v>1230259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24284387</v>
      </c>
      <c r="Y39" s="37">
        <f t="shared" si="4"/>
        <v>-24284387</v>
      </c>
      <c r="Z39" s="38">
        <f>+IF(X39&lt;&gt;0,+(Y39/X39)*100,0)</f>
        <v>-100</v>
      </c>
      <c r="AA39" s="39">
        <f>SUM(AA37:AA38)</f>
        <v>24284387</v>
      </c>
    </row>
    <row r="40" spans="1:27" ht="13.5">
      <c r="A40" s="27" t="s">
        <v>62</v>
      </c>
      <c r="B40" s="28"/>
      <c r="C40" s="29">
        <f aca="true" t="shared" si="5" ref="C40:Y40">+C34+C39</f>
        <v>100378718</v>
      </c>
      <c r="D40" s="29">
        <f>+D34+D39</f>
        <v>100378718</v>
      </c>
      <c r="E40" s="30">
        <f t="shared" si="5"/>
        <v>29536000</v>
      </c>
      <c r="F40" s="31">
        <f t="shared" si="5"/>
        <v>59895387</v>
      </c>
      <c r="G40" s="31">
        <f t="shared" si="5"/>
        <v>17440052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59895387</v>
      </c>
      <c r="Y40" s="31">
        <f t="shared" si="5"/>
        <v>-59895387</v>
      </c>
      <c r="Z40" s="32">
        <f>+IF(X40&lt;&gt;0,+(Y40/X40)*100,0)</f>
        <v>-100</v>
      </c>
      <c r="AA40" s="33">
        <f>+AA34+AA39</f>
        <v>59895387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210759233</v>
      </c>
      <c r="D42" s="43">
        <f>+D25-D40</f>
        <v>210759233</v>
      </c>
      <c r="E42" s="44">
        <f t="shared" si="6"/>
        <v>152400393</v>
      </c>
      <c r="F42" s="45">
        <f t="shared" si="6"/>
        <v>280982063</v>
      </c>
      <c r="G42" s="45">
        <f t="shared" si="6"/>
        <v>223731904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280982063</v>
      </c>
      <c r="Y42" s="45">
        <f t="shared" si="6"/>
        <v>-280982063</v>
      </c>
      <c r="Z42" s="46">
        <f>+IF(X42&lt;&gt;0,+(Y42/X42)*100,0)</f>
        <v>-100</v>
      </c>
      <c r="AA42" s="47">
        <f>+AA25-AA40</f>
        <v>280982063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210759233</v>
      </c>
      <c r="D45" s="18">
        <v>210759233</v>
      </c>
      <c r="E45" s="19">
        <v>152400393</v>
      </c>
      <c r="F45" s="20">
        <v>280982063</v>
      </c>
      <c r="G45" s="20">
        <v>223731904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280982063</v>
      </c>
      <c r="Y45" s="20">
        <v>-280982063</v>
      </c>
      <c r="Z45" s="48">
        <v>-100</v>
      </c>
      <c r="AA45" s="22">
        <v>280982063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210759233</v>
      </c>
      <c r="D48" s="51">
        <f>SUM(D45:D47)</f>
        <v>210759233</v>
      </c>
      <c r="E48" s="52">
        <f t="shared" si="7"/>
        <v>152400393</v>
      </c>
      <c r="F48" s="53">
        <f t="shared" si="7"/>
        <v>280982063</v>
      </c>
      <c r="G48" s="53">
        <f t="shared" si="7"/>
        <v>223731904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280982063</v>
      </c>
      <c r="Y48" s="53">
        <f t="shared" si="7"/>
        <v>-280982063</v>
      </c>
      <c r="Z48" s="54">
        <f>+IF(X48&lt;&gt;0,+(Y48/X48)*100,0)</f>
        <v>-100</v>
      </c>
      <c r="AA48" s="55">
        <f>SUM(AA45:AA47)</f>
        <v>280982063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16891150</v>
      </c>
      <c r="D6" s="18">
        <v>16891150</v>
      </c>
      <c r="E6" s="19">
        <v>9600000</v>
      </c>
      <c r="F6" s="20">
        <v>9600000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9600000</v>
      </c>
      <c r="Y6" s="20">
        <v>-9600000</v>
      </c>
      <c r="Z6" s="21">
        <v>-100</v>
      </c>
      <c r="AA6" s="22">
        <v>9600000</v>
      </c>
    </row>
    <row r="7" spans="1:27" ht="13.5">
      <c r="A7" s="23" t="s">
        <v>34</v>
      </c>
      <c r="B7" s="17"/>
      <c r="C7" s="18">
        <v>714861</v>
      </c>
      <c r="D7" s="18">
        <v>714861</v>
      </c>
      <c r="E7" s="19">
        <v>970000</v>
      </c>
      <c r="F7" s="20">
        <v>970000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970000</v>
      </c>
      <c r="Y7" s="20">
        <v>-970000</v>
      </c>
      <c r="Z7" s="21">
        <v>-100</v>
      </c>
      <c r="AA7" s="22">
        <v>970000</v>
      </c>
    </row>
    <row r="8" spans="1:27" ht="13.5">
      <c r="A8" s="23" t="s">
        <v>35</v>
      </c>
      <c r="B8" s="17"/>
      <c r="C8" s="18">
        <v>15138424</v>
      </c>
      <c r="D8" s="18">
        <v>15138424</v>
      </c>
      <c r="E8" s="19">
        <v>300000000</v>
      </c>
      <c r="F8" s="20">
        <v>300000000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300000000</v>
      </c>
      <c r="Y8" s="20">
        <v>-300000000</v>
      </c>
      <c r="Z8" s="21">
        <v>-100</v>
      </c>
      <c r="AA8" s="22">
        <v>300000000</v>
      </c>
    </row>
    <row r="9" spans="1:27" ht="13.5">
      <c r="A9" s="23" t="s">
        <v>36</v>
      </c>
      <c r="B9" s="17"/>
      <c r="C9" s="18">
        <v>36186214</v>
      </c>
      <c r="D9" s="18">
        <v>36186214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710520</v>
      </c>
      <c r="D11" s="18">
        <v>710520</v>
      </c>
      <c r="E11" s="19">
        <v>600000</v>
      </c>
      <c r="F11" s="20">
        <v>600000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600000</v>
      </c>
      <c r="Y11" s="20">
        <v>-600000</v>
      </c>
      <c r="Z11" s="21">
        <v>-100</v>
      </c>
      <c r="AA11" s="22">
        <v>600000</v>
      </c>
    </row>
    <row r="12" spans="1:27" ht="13.5">
      <c r="A12" s="27" t="s">
        <v>39</v>
      </c>
      <c r="B12" s="28"/>
      <c r="C12" s="29">
        <f aca="true" t="shared" si="0" ref="C12:Y12">SUM(C6:C11)</f>
        <v>69641169</v>
      </c>
      <c r="D12" s="29">
        <f>SUM(D6:D11)</f>
        <v>69641169</v>
      </c>
      <c r="E12" s="30">
        <f t="shared" si="0"/>
        <v>311170000</v>
      </c>
      <c r="F12" s="31">
        <f t="shared" si="0"/>
        <v>311170000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311170000</v>
      </c>
      <c r="Y12" s="31">
        <f t="shared" si="0"/>
        <v>-311170000</v>
      </c>
      <c r="Z12" s="32">
        <f>+IF(X12&lt;&gt;0,+(Y12/X12)*100,0)</f>
        <v>-100</v>
      </c>
      <c r="AA12" s="33">
        <f>SUM(AA6:AA11)</f>
        <v>311170000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32587374</v>
      </c>
      <c r="D17" s="18">
        <v>32587374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653894206</v>
      </c>
      <c r="D19" s="18">
        <v>653894206</v>
      </c>
      <c r="E19" s="19">
        <v>27731000</v>
      </c>
      <c r="F19" s="20">
        <v>8295946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8295946</v>
      </c>
      <c r="Y19" s="20">
        <v>-8295946</v>
      </c>
      <c r="Z19" s="21">
        <v>-100</v>
      </c>
      <c r="AA19" s="22">
        <v>8295946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40000</v>
      </c>
      <c r="F22" s="20">
        <v>40000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40000</v>
      </c>
      <c r="Y22" s="20">
        <v>-40000</v>
      </c>
      <c r="Z22" s="21">
        <v>-100</v>
      </c>
      <c r="AA22" s="22">
        <v>40000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686481580</v>
      </c>
      <c r="D24" s="29">
        <f>SUM(D15:D23)</f>
        <v>686481580</v>
      </c>
      <c r="E24" s="36">
        <f t="shared" si="1"/>
        <v>27771000</v>
      </c>
      <c r="F24" s="37">
        <f t="shared" si="1"/>
        <v>8335946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8335946</v>
      </c>
      <c r="Y24" s="37">
        <f t="shared" si="1"/>
        <v>-8335946</v>
      </c>
      <c r="Z24" s="38">
        <f>+IF(X24&lt;&gt;0,+(Y24/X24)*100,0)</f>
        <v>-100</v>
      </c>
      <c r="AA24" s="39">
        <f>SUM(AA15:AA23)</f>
        <v>8335946</v>
      </c>
    </row>
    <row r="25" spans="1:27" ht="13.5">
      <c r="A25" s="27" t="s">
        <v>51</v>
      </c>
      <c r="B25" s="28"/>
      <c r="C25" s="29">
        <f aca="true" t="shared" si="2" ref="C25:Y25">+C12+C24</f>
        <v>756122749</v>
      </c>
      <c r="D25" s="29">
        <f>+D12+D24</f>
        <v>756122749</v>
      </c>
      <c r="E25" s="30">
        <f t="shared" si="2"/>
        <v>338941000</v>
      </c>
      <c r="F25" s="31">
        <f t="shared" si="2"/>
        <v>319505946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319505946</v>
      </c>
      <c r="Y25" s="31">
        <f t="shared" si="2"/>
        <v>-319505946</v>
      </c>
      <c r="Z25" s="32">
        <f>+IF(X25&lt;&gt;0,+(Y25/X25)*100,0)</f>
        <v>-100</v>
      </c>
      <c r="AA25" s="33">
        <f>+AA12+AA24</f>
        <v>319505946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2857740</v>
      </c>
      <c r="D29" s="18">
        <v>2857740</v>
      </c>
      <c r="E29" s="19">
        <v>22000000</v>
      </c>
      <c r="F29" s="20">
        <v>22000000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22000000</v>
      </c>
      <c r="Y29" s="20">
        <v>-22000000</v>
      </c>
      <c r="Z29" s="21">
        <v>-100</v>
      </c>
      <c r="AA29" s="22">
        <v>22000000</v>
      </c>
    </row>
    <row r="30" spans="1:27" ht="13.5">
      <c r="A30" s="23" t="s">
        <v>55</v>
      </c>
      <c r="B30" s="17"/>
      <c r="C30" s="18">
        <v>6352015</v>
      </c>
      <c r="D30" s="18">
        <v>6352015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2184881</v>
      </c>
      <c r="D31" s="18">
        <v>2184881</v>
      </c>
      <c r="E31" s="19">
        <v>2201000</v>
      </c>
      <c r="F31" s="20">
        <v>2201000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2201000</v>
      </c>
      <c r="Y31" s="20">
        <v>-2201000</v>
      </c>
      <c r="Z31" s="21">
        <v>-100</v>
      </c>
      <c r="AA31" s="22">
        <v>2201000</v>
      </c>
    </row>
    <row r="32" spans="1:27" ht="13.5">
      <c r="A32" s="23" t="s">
        <v>57</v>
      </c>
      <c r="B32" s="17"/>
      <c r="C32" s="18">
        <v>109863490</v>
      </c>
      <c r="D32" s="18">
        <v>109863490</v>
      </c>
      <c r="E32" s="19">
        <v>79000000</v>
      </c>
      <c r="F32" s="20">
        <v>79000000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79000000</v>
      </c>
      <c r="Y32" s="20">
        <v>-79000000</v>
      </c>
      <c r="Z32" s="21">
        <v>-100</v>
      </c>
      <c r="AA32" s="22">
        <v>79000000</v>
      </c>
    </row>
    <row r="33" spans="1:27" ht="13.5">
      <c r="A33" s="23" t="s">
        <v>58</v>
      </c>
      <c r="B33" s="17"/>
      <c r="C33" s="18">
        <v>63120572</v>
      </c>
      <c r="D33" s="18">
        <v>63120572</v>
      </c>
      <c r="E33" s="19">
        <v>87546000</v>
      </c>
      <c r="F33" s="20">
        <v>87546037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87546037</v>
      </c>
      <c r="Y33" s="20">
        <v>-87546037</v>
      </c>
      <c r="Z33" s="21">
        <v>-100</v>
      </c>
      <c r="AA33" s="22">
        <v>87546037</v>
      </c>
    </row>
    <row r="34" spans="1:27" ht="13.5">
      <c r="A34" s="27" t="s">
        <v>59</v>
      </c>
      <c r="B34" s="28"/>
      <c r="C34" s="29">
        <f aca="true" t="shared" si="3" ref="C34:Y34">SUM(C29:C33)</f>
        <v>184378698</v>
      </c>
      <c r="D34" s="29">
        <f>SUM(D29:D33)</f>
        <v>184378698</v>
      </c>
      <c r="E34" s="30">
        <f t="shared" si="3"/>
        <v>190747000</v>
      </c>
      <c r="F34" s="31">
        <f t="shared" si="3"/>
        <v>190747037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190747037</v>
      </c>
      <c r="Y34" s="31">
        <f t="shared" si="3"/>
        <v>-190747037</v>
      </c>
      <c r="Z34" s="32">
        <f>+IF(X34&lt;&gt;0,+(Y34/X34)*100,0)</f>
        <v>-100</v>
      </c>
      <c r="AA34" s="33">
        <f>SUM(AA29:AA33)</f>
        <v>190747037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45954235</v>
      </c>
      <c r="D37" s="18">
        <v>45954235</v>
      </c>
      <c r="E37" s="19">
        <v>45449000</v>
      </c>
      <c r="F37" s="20">
        <v>45448798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45448798</v>
      </c>
      <c r="Y37" s="20">
        <v>-45448798</v>
      </c>
      <c r="Z37" s="21">
        <v>-100</v>
      </c>
      <c r="AA37" s="22">
        <v>45448798</v>
      </c>
    </row>
    <row r="38" spans="1:27" ht="13.5">
      <c r="A38" s="23" t="s">
        <v>58</v>
      </c>
      <c r="B38" s="17"/>
      <c r="C38" s="18">
        <v>24897434</v>
      </c>
      <c r="D38" s="18">
        <v>24897434</v>
      </c>
      <c r="E38" s="19">
        <v>46866000</v>
      </c>
      <c r="F38" s="20">
        <v>27431025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27431025</v>
      </c>
      <c r="Y38" s="20">
        <v>-27431025</v>
      </c>
      <c r="Z38" s="21">
        <v>-100</v>
      </c>
      <c r="AA38" s="22">
        <v>27431025</v>
      </c>
    </row>
    <row r="39" spans="1:27" ht="13.5">
      <c r="A39" s="27" t="s">
        <v>61</v>
      </c>
      <c r="B39" s="35"/>
      <c r="C39" s="29">
        <f aca="true" t="shared" si="4" ref="C39:Y39">SUM(C37:C38)</f>
        <v>70851669</v>
      </c>
      <c r="D39" s="29">
        <f>SUM(D37:D38)</f>
        <v>70851669</v>
      </c>
      <c r="E39" s="36">
        <f t="shared" si="4"/>
        <v>92315000</v>
      </c>
      <c r="F39" s="37">
        <f t="shared" si="4"/>
        <v>72879823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72879823</v>
      </c>
      <c r="Y39" s="37">
        <f t="shared" si="4"/>
        <v>-72879823</v>
      </c>
      <c r="Z39" s="38">
        <f>+IF(X39&lt;&gt;0,+(Y39/X39)*100,0)</f>
        <v>-100</v>
      </c>
      <c r="AA39" s="39">
        <f>SUM(AA37:AA38)</f>
        <v>72879823</v>
      </c>
    </row>
    <row r="40" spans="1:27" ht="13.5">
      <c r="A40" s="27" t="s">
        <v>62</v>
      </c>
      <c r="B40" s="28"/>
      <c r="C40" s="29">
        <f aca="true" t="shared" si="5" ref="C40:Y40">+C34+C39</f>
        <v>255230367</v>
      </c>
      <c r="D40" s="29">
        <f>+D34+D39</f>
        <v>255230367</v>
      </c>
      <c r="E40" s="30">
        <f t="shared" si="5"/>
        <v>283062000</v>
      </c>
      <c r="F40" s="31">
        <f t="shared" si="5"/>
        <v>263626860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263626860</v>
      </c>
      <c r="Y40" s="31">
        <f t="shared" si="5"/>
        <v>-263626860</v>
      </c>
      <c r="Z40" s="32">
        <f>+IF(X40&lt;&gt;0,+(Y40/X40)*100,0)</f>
        <v>-100</v>
      </c>
      <c r="AA40" s="33">
        <f>+AA34+AA39</f>
        <v>263626860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500892382</v>
      </c>
      <c r="D42" s="43">
        <f>+D25-D40</f>
        <v>500892382</v>
      </c>
      <c r="E42" s="44">
        <f t="shared" si="6"/>
        <v>55879000</v>
      </c>
      <c r="F42" s="45">
        <f t="shared" si="6"/>
        <v>55879086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55879086</v>
      </c>
      <c r="Y42" s="45">
        <f t="shared" si="6"/>
        <v>-55879086</v>
      </c>
      <c r="Z42" s="46">
        <f>+IF(X42&lt;&gt;0,+(Y42/X42)*100,0)</f>
        <v>-100</v>
      </c>
      <c r="AA42" s="47">
        <f>+AA25-AA40</f>
        <v>55879086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500892382</v>
      </c>
      <c r="D45" s="18">
        <v>500892382</v>
      </c>
      <c r="E45" s="19">
        <v>55879000</v>
      </c>
      <c r="F45" s="20">
        <v>55879086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55879086</v>
      </c>
      <c r="Y45" s="20">
        <v>-55879086</v>
      </c>
      <c r="Z45" s="48">
        <v>-100</v>
      </c>
      <c r="AA45" s="22">
        <v>55879086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500892382</v>
      </c>
      <c r="D48" s="51">
        <f>SUM(D45:D47)</f>
        <v>500892382</v>
      </c>
      <c r="E48" s="52">
        <f t="shared" si="7"/>
        <v>55879000</v>
      </c>
      <c r="F48" s="53">
        <f t="shared" si="7"/>
        <v>55879086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55879086</v>
      </c>
      <c r="Y48" s="53">
        <f t="shared" si="7"/>
        <v>-55879086</v>
      </c>
      <c r="Z48" s="54">
        <f>+IF(X48&lt;&gt;0,+(Y48/X48)*100,0)</f>
        <v>-100</v>
      </c>
      <c r="AA48" s="55">
        <f>SUM(AA45:AA47)</f>
        <v>55879086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20485700</v>
      </c>
      <c r="D6" s="18">
        <v>20485700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12412800</v>
      </c>
      <c r="F7" s="20">
        <v>12413000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12413000</v>
      </c>
      <c r="Y7" s="20">
        <v>-12413000</v>
      </c>
      <c r="Z7" s="21">
        <v>-100</v>
      </c>
      <c r="AA7" s="22">
        <v>12413000</v>
      </c>
    </row>
    <row r="8" spans="1:27" ht="13.5">
      <c r="A8" s="23" t="s">
        <v>35</v>
      </c>
      <c r="B8" s="17"/>
      <c r="C8" s="18">
        <v>59016988</v>
      </c>
      <c r="D8" s="18">
        <v>59016988</v>
      </c>
      <c r="E8" s="19">
        <v>35043427</v>
      </c>
      <c r="F8" s="20">
        <v>35043000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35043000</v>
      </c>
      <c r="Y8" s="20">
        <v>-35043000</v>
      </c>
      <c r="Z8" s="21">
        <v>-100</v>
      </c>
      <c r="AA8" s="22">
        <v>35043000</v>
      </c>
    </row>
    <row r="9" spans="1:27" ht="13.5">
      <c r="A9" s="23" t="s">
        <v>36</v>
      </c>
      <c r="B9" s="17"/>
      <c r="C9" s="18">
        <v>6109186</v>
      </c>
      <c r="D9" s="18">
        <v>6109186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414437</v>
      </c>
      <c r="D11" s="18">
        <v>414437</v>
      </c>
      <c r="E11" s="19">
        <v>713000</v>
      </c>
      <c r="F11" s="20">
        <v>713000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713000</v>
      </c>
      <c r="Y11" s="20">
        <v>-713000</v>
      </c>
      <c r="Z11" s="21">
        <v>-100</v>
      </c>
      <c r="AA11" s="22">
        <v>713000</v>
      </c>
    </row>
    <row r="12" spans="1:27" ht="13.5">
      <c r="A12" s="27" t="s">
        <v>39</v>
      </c>
      <c r="B12" s="28"/>
      <c r="C12" s="29">
        <f aca="true" t="shared" si="0" ref="C12:Y12">SUM(C6:C11)</f>
        <v>86026311</v>
      </c>
      <c r="D12" s="29">
        <f>SUM(D6:D11)</f>
        <v>86026311</v>
      </c>
      <c r="E12" s="30">
        <f t="shared" si="0"/>
        <v>48169227</v>
      </c>
      <c r="F12" s="31">
        <f t="shared" si="0"/>
        <v>48169000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48169000</v>
      </c>
      <c r="Y12" s="31">
        <f t="shared" si="0"/>
        <v>-48169000</v>
      </c>
      <c r="Z12" s="32">
        <f>+IF(X12&lt;&gt;0,+(Y12/X12)*100,0)</f>
        <v>-100</v>
      </c>
      <c r="AA12" s="33">
        <f>SUM(AA6:AA11)</f>
        <v>48169000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1046171371</v>
      </c>
      <c r="D19" s="18">
        <v>1046171371</v>
      </c>
      <c r="E19" s="19">
        <v>689438072</v>
      </c>
      <c r="F19" s="20">
        <v>1210241000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1210241000</v>
      </c>
      <c r="Y19" s="20">
        <v>-1210241000</v>
      </c>
      <c r="Z19" s="21">
        <v>-100</v>
      </c>
      <c r="AA19" s="22">
        <v>1210241000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1046171371</v>
      </c>
      <c r="D24" s="29">
        <f>SUM(D15:D23)</f>
        <v>1046171371</v>
      </c>
      <c r="E24" s="36">
        <f t="shared" si="1"/>
        <v>689438072</v>
      </c>
      <c r="F24" s="37">
        <f t="shared" si="1"/>
        <v>1210241000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1210241000</v>
      </c>
      <c r="Y24" s="37">
        <f t="shared" si="1"/>
        <v>-1210241000</v>
      </c>
      <c r="Z24" s="38">
        <f>+IF(X24&lt;&gt;0,+(Y24/X24)*100,0)</f>
        <v>-100</v>
      </c>
      <c r="AA24" s="39">
        <f>SUM(AA15:AA23)</f>
        <v>1210241000</v>
      </c>
    </row>
    <row r="25" spans="1:27" ht="13.5">
      <c r="A25" s="27" t="s">
        <v>51</v>
      </c>
      <c r="B25" s="28"/>
      <c r="C25" s="29">
        <f aca="true" t="shared" si="2" ref="C25:Y25">+C12+C24</f>
        <v>1132197682</v>
      </c>
      <c r="D25" s="29">
        <f>+D12+D24</f>
        <v>1132197682</v>
      </c>
      <c r="E25" s="30">
        <f t="shared" si="2"/>
        <v>737607299</v>
      </c>
      <c r="F25" s="31">
        <f t="shared" si="2"/>
        <v>1258410000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1258410000</v>
      </c>
      <c r="Y25" s="31">
        <f t="shared" si="2"/>
        <v>-1258410000</v>
      </c>
      <c r="Z25" s="32">
        <f>+IF(X25&lt;&gt;0,+(Y25/X25)*100,0)</f>
        <v>-100</v>
      </c>
      <c r="AA25" s="33">
        <f>+AA12+AA24</f>
        <v>1258410000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28244</v>
      </c>
      <c r="D30" s="18">
        <v>28244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109453668</v>
      </c>
      <c r="D32" s="18">
        <v>109453668</v>
      </c>
      <c r="E32" s="19">
        <v>40395000</v>
      </c>
      <c r="F32" s="20">
        <v>16000000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16000000</v>
      </c>
      <c r="Y32" s="20">
        <v>-16000000</v>
      </c>
      <c r="Z32" s="21">
        <v>-100</v>
      </c>
      <c r="AA32" s="22">
        <v>16000000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109481912</v>
      </c>
      <c r="D34" s="29">
        <f>SUM(D29:D33)</f>
        <v>109481912</v>
      </c>
      <c r="E34" s="30">
        <f t="shared" si="3"/>
        <v>40395000</v>
      </c>
      <c r="F34" s="31">
        <f t="shared" si="3"/>
        <v>16000000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16000000</v>
      </c>
      <c r="Y34" s="31">
        <f t="shared" si="3"/>
        <v>-16000000</v>
      </c>
      <c r="Z34" s="32">
        <f>+IF(X34&lt;&gt;0,+(Y34/X34)*100,0)</f>
        <v>-100</v>
      </c>
      <c r="AA34" s="33">
        <f>SUM(AA29:AA33)</f>
        <v>16000000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116889</v>
      </c>
      <c r="D37" s="18">
        <v>116889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35599874</v>
      </c>
      <c r="D38" s="18">
        <v>35599874</v>
      </c>
      <c r="E38" s="19">
        <v>32588040</v>
      </c>
      <c r="F38" s="20">
        <v>32588000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32588000</v>
      </c>
      <c r="Y38" s="20">
        <v>-32588000</v>
      </c>
      <c r="Z38" s="21">
        <v>-100</v>
      </c>
      <c r="AA38" s="22">
        <v>32588000</v>
      </c>
    </row>
    <row r="39" spans="1:27" ht="13.5">
      <c r="A39" s="27" t="s">
        <v>61</v>
      </c>
      <c r="B39" s="35"/>
      <c r="C39" s="29">
        <f aca="true" t="shared" si="4" ref="C39:Y39">SUM(C37:C38)</f>
        <v>35716763</v>
      </c>
      <c r="D39" s="29">
        <f>SUM(D37:D38)</f>
        <v>35716763</v>
      </c>
      <c r="E39" s="36">
        <f t="shared" si="4"/>
        <v>32588040</v>
      </c>
      <c r="F39" s="37">
        <f t="shared" si="4"/>
        <v>32588000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32588000</v>
      </c>
      <c r="Y39" s="37">
        <f t="shared" si="4"/>
        <v>-32588000</v>
      </c>
      <c r="Z39" s="38">
        <f>+IF(X39&lt;&gt;0,+(Y39/X39)*100,0)</f>
        <v>-100</v>
      </c>
      <c r="AA39" s="39">
        <f>SUM(AA37:AA38)</f>
        <v>32588000</v>
      </c>
    </row>
    <row r="40" spans="1:27" ht="13.5">
      <c r="A40" s="27" t="s">
        <v>62</v>
      </c>
      <c r="B40" s="28"/>
      <c r="C40" s="29">
        <f aca="true" t="shared" si="5" ref="C40:Y40">+C34+C39</f>
        <v>145198675</v>
      </c>
      <c r="D40" s="29">
        <f>+D34+D39</f>
        <v>145198675</v>
      </c>
      <c r="E40" s="30">
        <f t="shared" si="5"/>
        <v>72983040</v>
      </c>
      <c r="F40" s="31">
        <f t="shared" si="5"/>
        <v>48588000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48588000</v>
      </c>
      <c r="Y40" s="31">
        <f t="shared" si="5"/>
        <v>-48588000</v>
      </c>
      <c r="Z40" s="32">
        <f>+IF(X40&lt;&gt;0,+(Y40/X40)*100,0)</f>
        <v>-100</v>
      </c>
      <c r="AA40" s="33">
        <f>+AA34+AA39</f>
        <v>48588000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986999007</v>
      </c>
      <c r="D42" s="43">
        <f>+D25-D40</f>
        <v>986999007</v>
      </c>
      <c r="E42" s="44">
        <f t="shared" si="6"/>
        <v>664624259</v>
      </c>
      <c r="F42" s="45">
        <f t="shared" si="6"/>
        <v>1209822000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1209822000</v>
      </c>
      <c r="Y42" s="45">
        <f t="shared" si="6"/>
        <v>-1209822000</v>
      </c>
      <c r="Z42" s="46">
        <f>+IF(X42&lt;&gt;0,+(Y42/X42)*100,0)</f>
        <v>-100</v>
      </c>
      <c r="AA42" s="47">
        <f>+AA25-AA40</f>
        <v>1209822000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986999007</v>
      </c>
      <c r="D45" s="18">
        <v>986999007</v>
      </c>
      <c r="E45" s="19">
        <v>664624259</v>
      </c>
      <c r="F45" s="20">
        <v>1209822000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1209822000</v>
      </c>
      <c r="Y45" s="20">
        <v>-1209822000</v>
      </c>
      <c r="Z45" s="48">
        <v>-100</v>
      </c>
      <c r="AA45" s="22">
        <v>1209822000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986999007</v>
      </c>
      <c r="D48" s="51">
        <f>SUM(D45:D47)</f>
        <v>986999007</v>
      </c>
      <c r="E48" s="52">
        <f t="shared" si="7"/>
        <v>664624259</v>
      </c>
      <c r="F48" s="53">
        <f t="shared" si="7"/>
        <v>1209822000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1209822000</v>
      </c>
      <c r="Y48" s="53">
        <f t="shared" si="7"/>
        <v>-1209822000</v>
      </c>
      <c r="Z48" s="54">
        <f>+IF(X48&lt;&gt;0,+(Y48/X48)*100,0)</f>
        <v>-100</v>
      </c>
      <c r="AA48" s="55">
        <f>SUM(AA45:AA47)</f>
        <v>1209822000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28000000</v>
      </c>
      <c r="F6" s="20">
        <v>28000</v>
      </c>
      <c r="G6" s="20">
        <v>5287490</v>
      </c>
      <c r="H6" s="20">
        <v>8802251</v>
      </c>
      <c r="I6" s="20">
        <v>11654267</v>
      </c>
      <c r="J6" s="20">
        <v>11654267</v>
      </c>
      <c r="K6" s="20">
        <v>9425106</v>
      </c>
      <c r="L6" s="20">
        <v>9349857</v>
      </c>
      <c r="M6" s="20">
        <v>7252180</v>
      </c>
      <c r="N6" s="20">
        <v>7252180</v>
      </c>
      <c r="O6" s="20">
        <v>6892946</v>
      </c>
      <c r="P6" s="20">
        <v>596816</v>
      </c>
      <c r="Q6" s="20">
        <v>44416659</v>
      </c>
      <c r="R6" s="20">
        <v>44416659</v>
      </c>
      <c r="S6" s="20">
        <v>8259603</v>
      </c>
      <c r="T6" s="20">
        <v>12796568</v>
      </c>
      <c r="U6" s="20">
        <v>9955863</v>
      </c>
      <c r="V6" s="20">
        <v>9955863</v>
      </c>
      <c r="W6" s="20">
        <v>9955863</v>
      </c>
      <c r="X6" s="20">
        <v>28000</v>
      </c>
      <c r="Y6" s="20">
        <v>9927863</v>
      </c>
      <c r="Z6" s="21">
        <v>35456.65</v>
      </c>
      <c r="AA6" s="22">
        <v>28000</v>
      </c>
    </row>
    <row r="7" spans="1:27" ht="13.5">
      <c r="A7" s="23" t="s">
        <v>34</v>
      </c>
      <c r="B7" s="17"/>
      <c r="C7" s="18"/>
      <c r="D7" s="18"/>
      <c r="E7" s="19">
        <v>140248712</v>
      </c>
      <c r="F7" s="20">
        <v>140249000</v>
      </c>
      <c r="G7" s="20">
        <v>242953565</v>
      </c>
      <c r="H7" s="20">
        <v>208988314</v>
      </c>
      <c r="I7" s="20">
        <v>179280358</v>
      </c>
      <c r="J7" s="20">
        <v>179280358</v>
      </c>
      <c r="K7" s="20">
        <v>164768215</v>
      </c>
      <c r="L7" s="20">
        <v>262857834</v>
      </c>
      <c r="M7" s="20">
        <v>228447788</v>
      </c>
      <c r="N7" s="20">
        <v>228447788</v>
      </c>
      <c r="O7" s="20">
        <v>197410032</v>
      </c>
      <c r="P7" s="20">
        <v>163305490</v>
      </c>
      <c r="Q7" s="20">
        <v>221679330</v>
      </c>
      <c r="R7" s="20">
        <v>221679330</v>
      </c>
      <c r="S7" s="20">
        <v>202496337</v>
      </c>
      <c r="T7" s="20">
        <v>148388782</v>
      </c>
      <c r="U7" s="20">
        <v>76153305</v>
      </c>
      <c r="V7" s="20">
        <v>76153305</v>
      </c>
      <c r="W7" s="20">
        <v>76153305</v>
      </c>
      <c r="X7" s="20">
        <v>140249000</v>
      </c>
      <c r="Y7" s="20">
        <v>-64095695</v>
      </c>
      <c r="Z7" s="21">
        <v>-45.7</v>
      </c>
      <c r="AA7" s="22">
        <v>140249000</v>
      </c>
    </row>
    <row r="8" spans="1:27" ht="13.5">
      <c r="A8" s="23" t="s">
        <v>35</v>
      </c>
      <c r="B8" s="17"/>
      <c r="C8" s="18"/>
      <c r="D8" s="18"/>
      <c r="E8" s="19">
        <v>62898000</v>
      </c>
      <c r="F8" s="20">
        <v>60418000</v>
      </c>
      <c r="G8" s="20">
        <v>94554000</v>
      </c>
      <c r="H8" s="20">
        <v>106941413</v>
      </c>
      <c r="I8" s="20">
        <v>110002010</v>
      </c>
      <c r="J8" s="20">
        <v>110002010</v>
      </c>
      <c r="K8" s="20">
        <v>115674986</v>
      </c>
      <c r="L8" s="20">
        <v>116766697</v>
      </c>
      <c r="M8" s="20">
        <v>117567287</v>
      </c>
      <c r="N8" s="20">
        <v>117567287</v>
      </c>
      <c r="O8" s="20">
        <v>122161548</v>
      </c>
      <c r="P8" s="20">
        <v>121123124</v>
      </c>
      <c r="Q8" s="20">
        <v>120262804</v>
      </c>
      <c r="R8" s="20">
        <v>120262804</v>
      </c>
      <c r="S8" s="20">
        <v>122547292</v>
      </c>
      <c r="T8" s="20">
        <v>127190369</v>
      </c>
      <c r="U8" s="20">
        <v>233126152</v>
      </c>
      <c r="V8" s="20">
        <v>233126152</v>
      </c>
      <c r="W8" s="20">
        <v>233126152</v>
      </c>
      <c r="X8" s="20">
        <v>60418000</v>
      </c>
      <c r="Y8" s="20">
        <v>172708152</v>
      </c>
      <c r="Z8" s="21">
        <v>285.86</v>
      </c>
      <c r="AA8" s="22">
        <v>60418000</v>
      </c>
    </row>
    <row r="9" spans="1:27" ht="13.5">
      <c r="A9" s="23" t="s">
        <v>36</v>
      </c>
      <c r="B9" s="17"/>
      <c r="C9" s="18"/>
      <c r="D9" s="18"/>
      <c r="E9" s="19">
        <v>5000000</v>
      </c>
      <c r="F9" s="20">
        <v>5000000</v>
      </c>
      <c r="G9" s="20">
        <v>33050826</v>
      </c>
      <c r="H9" s="20">
        <v>14190512</v>
      </c>
      <c r="I9" s="20">
        <v>17451092</v>
      </c>
      <c r="J9" s="20">
        <v>17451092</v>
      </c>
      <c r="K9" s="20">
        <v>17506402</v>
      </c>
      <c r="L9" s="20">
        <v>18216261</v>
      </c>
      <c r="M9" s="20">
        <v>16875136</v>
      </c>
      <c r="N9" s="20">
        <v>16875136</v>
      </c>
      <c r="O9" s="20">
        <v>25146299</v>
      </c>
      <c r="P9" s="20">
        <v>28628309</v>
      </c>
      <c r="Q9" s="20">
        <v>32766448</v>
      </c>
      <c r="R9" s="20">
        <v>32766448</v>
      </c>
      <c r="S9" s="20">
        <v>30571526</v>
      </c>
      <c r="T9" s="20">
        <v>36749398</v>
      </c>
      <c r="U9" s="20">
        <v>14503123</v>
      </c>
      <c r="V9" s="20">
        <v>14503123</v>
      </c>
      <c r="W9" s="20">
        <v>14503123</v>
      </c>
      <c r="X9" s="20">
        <v>5000000</v>
      </c>
      <c r="Y9" s="20">
        <v>9503123</v>
      </c>
      <c r="Z9" s="21">
        <v>190.06</v>
      </c>
      <c r="AA9" s="22">
        <v>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3000000</v>
      </c>
      <c r="F11" s="20">
        <v>3000000</v>
      </c>
      <c r="G11" s="20">
        <v>2567763</v>
      </c>
      <c r="H11" s="20">
        <v>3493782</v>
      </c>
      <c r="I11" s="20">
        <v>4195391</v>
      </c>
      <c r="J11" s="20">
        <v>4195391</v>
      </c>
      <c r="K11" s="20">
        <v>4506184</v>
      </c>
      <c r="L11" s="20">
        <v>4506184</v>
      </c>
      <c r="M11" s="20">
        <v>4577713</v>
      </c>
      <c r="N11" s="20">
        <v>4577713</v>
      </c>
      <c r="O11" s="20">
        <v>4721114</v>
      </c>
      <c r="P11" s="20">
        <v>4747389</v>
      </c>
      <c r="Q11" s="20">
        <v>5575123</v>
      </c>
      <c r="R11" s="20">
        <v>5575123</v>
      </c>
      <c r="S11" s="20">
        <v>5437993</v>
      </c>
      <c r="T11" s="20">
        <v>5361529</v>
      </c>
      <c r="U11" s="20">
        <v>4921093</v>
      </c>
      <c r="V11" s="20">
        <v>4921093</v>
      </c>
      <c r="W11" s="20">
        <v>4921093</v>
      </c>
      <c r="X11" s="20">
        <v>3000000</v>
      </c>
      <c r="Y11" s="20">
        <v>1921093</v>
      </c>
      <c r="Z11" s="21">
        <v>64.04</v>
      </c>
      <c r="AA11" s="22">
        <v>3000000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239146712</v>
      </c>
      <c r="F12" s="31">
        <f t="shared" si="0"/>
        <v>208695000</v>
      </c>
      <c r="G12" s="31">
        <f t="shared" si="0"/>
        <v>378413644</v>
      </c>
      <c r="H12" s="31">
        <f t="shared" si="0"/>
        <v>342416272</v>
      </c>
      <c r="I12" s="31">
        <f t="shared" si="0"/>
        <v>322583118</v>
      </c>
      <c r="J12" s="31">
        <f t="shared" si="0"/>
        <v>322583118</v>
      </c>
      <c r="K12" s="31">
        <f t="shared" si="0"/>
        <v>311880893</v>
      </c>
      <c r="L12" s="31">
        <f t="shared" si="0"/>
        <v>411696833</v>
      </c>
      <c r="M12" s="31">
        <f t="shared" si="0"/>
        <v>374720104</v>
      </c>
      <c r="N12" s="31">
        <f t="shared" si="0"/>
        <v>374720104</v>
      </c>
      <c r="O12" s="31">
        <f t="shared" si="0"/>
        <v>356331939</v>
      </c>
      <c r="P12" s="31">
        <f t="shared" si="0"/>
        <v>318401128</v>
      </c>
      <c r="Q12" s="31">
        <f t="shared" si="0"/>
        <v>424700364</v>
      </c>
      <c r="R12" s="31">
        <f t="shared" si="0"/>
        <v>424700364</v>
      </c>
      <c r="S12" s="31">
        <f t="shared" si="0"/>
        <v>369312751</v>
      </c>
      <c r="T12" s="31">
        <f t="shared" si="0"/>
        <v>330486646</v>
      </c>
      <c r="U12" s="31">
        <f t="shared" si="0"/>
        <v>338659536</v>
      </c>
      <c r="V12" s="31">
        <f t="shared" si="0"/>
        <v>338659536</v>
      </c>
      <c r="W12" s="31">
        <f t="shared" si="0"/>
        <v>338659536</v>
      </c>
      <c r="X12" s="31">
        <f t="shared" si="0"/>
        <v>208695000</v>
      </c>
      <c r="Y12" s="31">
        <f t="shared" si="0"/>
        <v>129964536</v>
      </c>
      <c r="Z12" s="32">
        <f>+IF(X12&lt;&gt;0,+(Y12/X12)*100,0)</f>
        <v>62.27486810896284</v>
      </c>
      <c r="AA12" s="33">
        <f>SUM(AA6:AA11)</f>
        <v>208695000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236869</v>
      </c>
      <c r="H16" s="24">
        <v>236869</v>
      </c>
      <c r="I16" s="24">
        <v>236869</v>
      </c>
      <c r="J16" s="20">
        <v>236869</v>
      </c>
      <c r="K16" s="24">
        <v>249802</v>
      </c>
      <c r="L16" s="24">
        <v>249802</v>
      </c>
      <c r="M16" s="20">
        <v>249802</v>
      </c>
      <c r="N16" s="24">
        <v>249802</v>
      </c>
      <c r="O16" s="24">
        <v>249802</v>
      </c>
      <c r="P16" s="24">
        <v>249802</v>
      </c>
      <c r="Q16" s="20">
        <v>249802</v>
      </c>
      <c r="R16" s="24">
        <v>249802</v>
      </c>
      <c r="S16" s="24">
        <v>249802</v>
      </c>
      <c r="T16" s="20">
        <v>249802</v>
      </c>
      <c r="U16" s="24">
        <v>249802</v>
      </c>
      <c r="V16" s="24">
        <v>249802</v>
      </c>
      <c r="W16" s="24">
        <v>249802</v>
      </c>
      <c r="X16" s="20"/>
      <c r="Y16" s="24">
        <v>249802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11715000</v>
      </c>
      <c r="F17" s="20">
        <v>11715000</v>
      </c>
      <c r="G17" s="20">
        <v>11715400</v>
      </c>
      <c r="H17" s="20">
        <v>11790400</v>
      </c>
      <c r="I17" s="20">
        <v>11790400</v>
      </c>
      <c r="J17" s="20">
        <v>11790400</v>
      </c>
      <c r="K17" s="20">
        <v>11790400</v>
      </c>
      <c r="L17" s="20">
        <v>11790400</v>
      </c>
      <c r="M17" s="20">
        <v>11790400</v>
      </c>
      <c r="N17" s="20">
        <v>11790400</v>
      </c>
      <c r="O17" s="20">
        <v>11790400</v>
      </c>
      <c r="P17" s="20">
        <v>11790400</v>
      </c>
      <c r="Q17" s="20">
        <v>11790400</v>
      </c>
      <c r="R17" s="20">
        <v>11790400</v>
      </c>
      <c r="S17" s="20">
        <v>11790400</v>
      </c>
      <c r="T17" s="20">
        <v>11790400</v>
      </c>
      <c r="U17" s="20">
        <v>11790400</v>
      </c>
      <c r="V17" s="20">
        <v>11790400</v>
      </c>
      <c r="W17" s="20">
        <v>11790400</v>
      </c>
      <c r="X17" s="20">
        <v>11715000</v>
      </c>
      <c r="Y17" s="20">
        <v>75400</v>
      </c>
      <c r="Z17" s="21">
        <v>0.64</v>
      </c>
      <c r="AA17" s="22">
        <v>11715000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1048734000</v>
      </c>
      <c r="F19" s="20">
        <v>1082993000</v>
      </c>
      <c r="G19" s="20">
        <v>868101789</v>
      </c>
      <c r="H19" s="20">
        <v>945700398</v>
      </c>
      <c r="I19" s="20">
        <v>948358559</v>
      </c>
      <c r="J19" s="20">
        <v>948358559</v>
      </c>
      <c r="K19" s="20">
        <v>958438451</v>
      </c>
      <c r="L19" s="20">
        <v>958620342</v>
      </c>
      <c r="M19" s="20">
        <v>960450962</v>
      </c>
      <c r="N19" s="20">
        <v>960450962</v>
      </c>
      <c r="O19" s="20">
        <v>953209164</v>
      </c>
      <c r="P19" s="20">
        <v>949840846</v>
      </c>
      <c r="Q19" s="20">
        <v>956247637</v>
      </c>
      <c r="R19" s="20">
        <v>956247637</v>
      </c>
      <c r="S19" s="20">
        <v>974232249</v>
      </c>
      <c r="T19" s="20">
        <v>982007418</v>
      </c>
      <c r="U19" s="20">
        <v>1016942343</v>
      </c>
      <c r="V19" s="20">
        <v>1016942343</v>
      </c>
      <c r="W19" s="20">
        <v>1016942343</v>
      </c>
      <c r="X19" s="20">
        <v>1082993000</v>
      </c>
      <c r="Y19" s="20">
        <v>-66050657</v>
      </c>
      <c r="Z19" s="21">
        <v>-6.1</v>
      </c>
      <c r="AA19" s="22">
        <v>1082993000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1060449000</v>
      </c>
      <c r="F24" s="37">
        <f t="shared" si="1"/>
        <v>1094708000</v>
      </c>
      <c r="G24" s="37">
        <f t="shared" si="1"/>
        <v>880054058</v>
      </c>
      <c r="H24" s="37">
        <f t="shared" si="1"/>
        <v>957727667</v>
      </c>
      <c r="I24" s="37">
        <f t="shared" si="1"/>
        <v>960385828</v>
      </c>
      <c r="J24" s="37">
        <f t="shared" si="1"/>
        <v>960385828</v>
      </c>
      <c r="K24" s="37">
        <f t="shared" si="1"/>
        <v>970478653</v>
      </c>
      <c r="L24" s="37">
        <f t="shared" si="1"/>
        <v>970660544</v>
      </c>
      <c r="M24" s="37">
        <f t="shared" si="1"/>
        <v>972491164</v>
      </c>
      <c r="N24" s="37">
        <f t="shared" si="1"/>
        <v>972491164</v>
      </c>
      <c r="O24" s="37">
        <f t="shared" si="1"/>
        <v>965249366</v>
      </c>
      <c r="P24" s="37">
        <f t="shared" si="1"/>
        <v>961881048</v>
      </c>
      <c r="Q24" s="37">
        <f t="shared" si="1"/>
        <v>968287839</v>
      </c>
      <c r="R24" s="37">
        <f t="shared" si="1"/>
        <v>968287839</v>
      </c>
      <c r="S24" s="37">
        <f t="shared" si="1"/>
        <v>986272451</v>
      </c>
      <c r="T24" s="37">
        <f t="shared" si="1"/>
        <v>994047620</v>
      </c>
      <c r="U24" s="37">
        <f t="shared" si="1"/>
        <v>1028982545</v>
      </c>
      <c r="V24" s="37">
        <f t="shared" si="1"/>
        <v>1028982545</v>
      </c>
      <c r="W24" s="37">
        <f t="shared" si="1"/>
        <v>1028982545</v>
      </c>
      <c r="X24" s="37">
        <f t="shared" si="1"/>
        <v>1094708000</v>
      </c>
      <c r="Y24" s="37">
        <f t="shared" si="1"/>
        <v>-65725455</v>
      </c>
      <c r="Z24" s="38">
        <f>+IF(X24&lt;&gt;0,+(Y24/X24)*100,0)</f>
        <v>-6.003925704388751</v>
      </c>
      <c r="AA24" s="39">
        <f>SUM(AA15:AA23)</f>
        <v>1094708000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1299595712</v>
      </c>
      <c r="F25" s="31">
        <f t="shared" si="2"/>
        <v>1303403000</v>
      </c>
      <c r="G25" s="31">
        <f t="shared" si="2"/>
        <v>1258467702</v>
      </c>
      <c r="H25" s="31">
        <f t="shared" si="2"/>
        <v>1300143939</v>
      </c>
      <c r="I25" s="31">
        <f t="shared" si="2"/>
        <v>1282968946</v>
      </c>
      <c r="J25" s="31">
        <f t="shared" si="2"/>
        <v>1282968946</v>
      </c>
      <c r="K25" s="31">
        <f t="shared" si="2"/>
        <v>1282359546</v>
      </c>
      <c r="L25" s="31">
        <f t="shared" si="2"/>
        <v>1382357377</v>
      </c>
      <c r="M25" s="31">
        <f t="shared" si="2"/>
        <v>1347211268</v>
      </c>
      <c r="N25" s="31">
        <f t="shared" si="2"/>
        <v>1347211268</v>
      </c>
      <c r="O25" s="31">
        <f t="shared" si="2"/>
        <v>1321581305</v>
      </c>
      <c r="P25" s="31">
        <f t="shared" si="2"/>
        <v>1280282176</v>
      </c>
      <c r="Q25" s="31">
        <f t="shared" si="2"/>
        <v>1392988203</v>
      </c>
      <c r="R25" s="31">
        <f t="shared" si="2"/>
        <v>1392988203</v>
      </c>
      <c r="S25" s="31">
        <f t="shared" si="2"/>
        <v>1355585202</v>
      </c>
      <c r="T25" s="31">
        <f t="shared" si="2"/>
        <v>1324534266</v>
      </c>
      <c r="U25" s="31">
        <f t="shared" si="2"/>
        <v>1367642081</v>
      </c>
      <c r="V25" s="31">
        <f t="shared" si="2"/>
        <v>1367642081</v>
      </c>
      <c r="W25" s="31">
        <f t="shared" si="2"/>
        <v>1367642081</v>
      </c>
      <c r="X25" s="31">
        <f t="shared" si="2"/>
        <v>1303403000</v>
      </c>
      <c r="Y25" s="31">
        <f t="shared" si="2"/>
        <v>64239081</v>
      </c>
      <c r="Z25" s="32">
        <f>+IF(X25&lt;&gt;0,+(Y25/X25)*100,0)</f>
        <v>4.928566299141555</v>
      </c>
      <c r="AA25" s="33">
        <f>+AA12+AA24</f>
        <v>1303403000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9936665</v>
      </c>
      <c r="F30" s="20">
        <v>9937000</v>
      </c>
      <c r="G30" s="20">
        <v>7503900</v>
      </c>
      <c r="H30" s="20">
        <v>7251260</v>
      </c>
      <c r="I30" s="20">
        <v>7251260</v>
      </c>
      <c r="J30" s="20">
        <v>7251260</v>
      </c>
      <c r="K30" s="20">
        <v>7251260</v>
      </c>
      <c r="L30" s="20">
        <v>7251260</v>
      </c>
      <c r="M30" s="20">
        <v>7251260</v>
      </c>
      <c r="N30" s="20">
        <v>7251260</v>
      </c>
      <c r="O30" s="20">
        <v>7251260</v>
      </c>
      <c r="P30" s="20">
        <v>7251260</v>
      </c>
      <c r="Q30" s="20">
        <v>7251260</v>
      </c>
      <c r="R30" s="20">
        <v>7251260</v>
      </c>
      <c r="S30" s="20">
        <v>7251260</v>
      </c>
      <c r="T30" s="20">
        <v>7251260</v>
      </c>
      <c r="U30" s="20">
        <v>7251260</v>
      </c>
      <c r="V30" s="20">
        <v>7251260</v>
      </c>
      <c r="W30" s="20">
        <v>7251260</v>
      </c>
      <c r="X30" s="20">
        <v>9937000</v>
      </c>
      <c r="Y30" s="20">
        <v>-2685740</v>
      </c>
      <c r="Z30" s="21">
        <v>-27.03</v>
      </c>
      <c r="AA30" s="22">
        <v>9937000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60000000</v>
      </c>
      <c r="F32" s="20">
        <v>83259000</v>
      </c>
      <c r="G32" s="20">
        <v>204769408</v>
      </c>
      <c r="H32" s="20">
        <v>94683214</v>
      </c>
      <c r="I32" s="20">
        <v>76618928</v>
      </c>
      <c r="J32" s="20">
        <v>76618928</v>
      </c>
      <c r="K32" s="20">
        <v>106164539</v>
      </c>
      <c r="L32" s="20">
        <v>155573025</v>
      </c>
      <c r="M32" s="20">
        <v>141835234</v>
      </c>
      <c r="N32" s="20">
        <v>141835234</v>
      </c>
      <c r="O32" s="20">
        <v>136814162</v>
      </c>
      <c r="P32" s="20">
        <v>131061363</v>
      </c>
      <c r="Q32" s="20">
        <v>198068543</v>
      </c>
      <c r="R32" s="20">
        <v>198068543</v>
      </c>
      <c r="S32" s="20">
        <v>192967325</v>
      </c>
      <c r="T32" s="20">
        <v>191638176</v>
      </c>
      <c r="U32" s="20">
        <v>185928333</v>
      </c>
      <c r="V32" s="20">
        <v>185928333</v>
      </c>
      <c r="W32" s="20">
        <v>185928333</v>
      </c>
      <c r="X32" s="20">
        <v>83259000</v>
      </c>
      <c r="Y32" s="20">
        <v>102669333</v>
      </c>
      <c r="Z32" s="21">
        <v>123.31</v>
      </c>
      <c r="AA32" s="22">
        <v>83259000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11687422</v>
      </c>
      <c r="H33" s="20">
        <v>16733529</v>
      </c>
      <c r="I33" s="20">
        <v>16402637</v>
      </c>
      <c r="J33" s="20">
        <v>16402637</v>
      </c>
      <c r="K33" s="20">
        <v>16233013</v>
      </c>
      <c r="L33" s="20">
        <v>15999070</v>
      </c>
      <c r="M33" s="20">
        <v>15753117</v>
      </c>
      <c r="N33" s="20">
        <v>15753117</v>
      </c>
      <c r="O33" s="20">
        <v>15686720</v>
      </c>
      <c r="P33" s="20">
        <v>15343558</v>
      </c>
      <c r="Q33" s="20">
        <v>14657367</v>
      </c>
      <c r="R33" s="20">
        <v>14657367</v>
      </c>
      <c r="S33" s="20">
        <v>14083905</v>
      </c>
      <c r="T33" s="20">
        <v>13543056</v>
      </c>
      <c r="U33" s="20">
        <v>13586806</v>
      </c>
      <c r="V33" s="20">
        <v>13586806</v>
      </c>
      <c r="W33" s="20">
        <v>13586806</v>
      </c>
      <c r="X33" s="20"/>
      <c r="Y33" s="20">
        <v>13586806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69936665</v>
      </c>
      <c r="F34" s="31">
        <f t="shared" si="3"/>
        <v>93196000</v>
      </c>
      <c r="G34" s="31">
        <f t="shared" si="3"/>
        <v>223960730</v>
      </c>
      <c r="H34" s="31">
        <f t="shared" si="3"/>
        <v>118668003</v>
      </c>
      <c r="I34" s="31">
        <f t="shared" si="3"/>
        <v>100272825</v>
      </c>
      <c r="J34" s="31">
        <f t="shared" si="3"/>
        <v>100272825</v>
      </c>
      <c r="K34" s="31">
        <f t="shared" si="3"/>
        <v>129648812</v>
      </c>
      <c r="L34" s="31">
        <f t="shared" si="3"/>
        <v>178823355</v>
      </c>
      <c r="M34" s="31">
        <f t="shared" si="3"/>
        <v>164839611</v>
      </c>
      <c r="N34" s="31">
        <f t="shared" si="3"/>
        <v>164839611</v>
      </c>
      <c r="O34" s="31">
        <f t="shared" si="3"/>
        <v>159752142</v>
      </c>
      <c r="P34" s="31">
        <f t="shared" si="3"/>
        <v>153656181</v>
      </c>
      <c r="Q34" s="31">
        <f t="shared" si="3"/>
        <v>219977170</v>
      </c>
      <c r="R34" s="31">
        <f t="shared" si="3"/>
        <v>219977170</v>
      </c>
      <c r="S34" s="31">
        <f t="shared" si="3"/>
        <v>214302490</v>
      </c>
      <c r="T34" s="31">
        <f t="shared" si="3"/>
        <v>212432492</v>
      </c>
      <c r="U34" s="31">
        <f t="shared" si="3"/>
        <v>206766399</v>
      </c>
      <c r="V34" s="31">
        <f t="shared" si="3"/>
        <v>206766399</v>
      </c>
      <c r="W34" s="31">
        <f t="shared" si="3"/>
        <v>206766399</v>
      </c>
      <c r="X34" s="31">
        <f t="shared" si="3"/>
        <v>93196000</v>
      </c>
      <c r="Y34" s="31">
        <f t="shared" si="3"/>
        <v>113570399</v>
      </c>
      <c r="Z34" s="32">
        <f>+IF(X34&lt;&gt;0,+(Y34/X34)*100,0)</f>
        <v>121.86188141121936</v>
      </c>
      <c r="AA34" s="33">
        <f>SUM(AA29:AA33)</f>
        <v>93196000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82317741</v>
      </c>
      <c r="F37" s="20">
        <v>8231800</v>
      </c>
      <c r="G37" s="20">
        <v>64932613</v>
      </c>
      <c r="H37" s="20">
        <v>72301108</v>
      </c>
      <c r="I37" s="20">
        <v>85100931</v>
      </c>
      <c r="J37" s="20">
        <v>85100931</v>
      </c>
      <c r="K37" s="20">
        <v>84970441</v>
      </c>
      <c r="L37" s="20">
        <v>84839951</v>
      </c>
      <c r="M37" s="20">
        <v>82190330</v>
      </c>
      <c r="N37" s="20">
        <v>82190330</v>
      </c>
      <c r="O37" s="20">
        <v>82059840</v>
      </c>
      <c r="P37" s="20">
        <v>81400543</v>
      </c>
      <c r="Q37" s="20">
        <v>80033071</v>
      </c>
      <c r="R37" s="20">
        <v>80033071</v>
      </c>
      <c r="S37" s="20">
        <v>79902575</v>
      </c>
      <c r="T37" s="20">
        <v>79772080</v>
      </c>
      <c r="U37" s="20">
        <v>78701419</v>
      </c>
      <c r="V37" s="20">
        <v>78701419</v>
      </c>
      <c r="W37" s="20">
        <v>78701419</v>
      </c>
      <c r="X37" s="20">
        <v>8231800</v>
      </c>
      <c r="Y37" s="20">
        <v>70469619</v>
      </c>
      <c r="Z37" s="21">
        <v>856.07</v>
      </c>
      <c r="AA37" s="22">
        <v>8231800</v>
      </c>
    </row>
    <row r="38" spans="1:27" ht="13.5">
      <c r="A38" s="23" t="s">
        <v>58</v>
      </c>
      <c r="B38" s="17"/>
      <c r="C38" s="18"/>
      <c r="D38" s="18"/>
      <c r="E38" s="19">
        <v>29392050</v>
      </c>
      <c r="F38" s="20">
        <v>29392000</v>
      </c>
      <c r="G38" s="20">
        <v>15077542</v>
      </c>
      <c r="H38" s="20">
        <v>15899545</v>
      </c>
      <c r="I38" s="20">
        <v>15924545</v>
      </c>
      <c r="J38" s="20">
        <v>15924545</v>
      </c>
      <c r="K38" s="20">
        <v>15949545</v>
      </c>
      <c r="L38" s="20">
        <v>15974545</v>
      </c>
      <c r="M38" s="20">
        <v>15999545</v>
      </c>
      <c r="N38" s="20">
        <v>15999545</v>
      </c>
      <c r="O38" s="20">
        <v>16024545</v>
      </c>
      <c r="P38" s="20">
        <v>16049545</v>
      </c>
      <c r="Q38" s="20">
        <v>16074545</v>
      </c>
      <c r="R38" s="20">
        <v>16074545</v>
      </c>
      <c r="S38" s="20">
        <v>16099545</v>
      </c>
      <c r="T38" s="20">
        <v>16124545</v>
      </c>
      <c r="U38" s="20">
        <v>16149545</v>
      </c>
      <c r="V38" s="20">
        <v>16149545</v>
      </c>
      <c r="W38" s="20">
        <v>16149545</v>
      </c>
      <c r="X38" s="20">
        <v>29392000</v>
      </c>
      <c r="Y38" s="20">
        <v>-13242455</v>
      </c>
      <c r="Z38" s="21">
        <v>-45.05</v>
      </c>
      <c r="AA38" s="22">
        <v>29392000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111709791</v>
      </c>
      <c r="F39" s="37">
        <f t="shared" si="4"/>
        <v>37623800</v>
      </c>
      <c r="G39" s="37">
        <f t="shared" si="4"/>
        <v>80010155</v>
      </c>
      <c r="H39" s="37">
        <f t="shared" si="4"/>
        <v>88200653</v>
      </c>
      <c r="I39" s="37">
        <f t="shared" si="4"/>
        <v>101025476</v>
      </c>
      <c r="J39" s="37">
        <f t="shared" si="4"/>
        <v>101025476</v>
      </c>
      <c r="K39" s="37">
        <f t="shared" si="4"/>
        <v>100919986</v>
      </c>
      <c r="L39" s="37">
        <f t="shared" si="4"/>
        <v>100814496</v>
      </c>
      <c r="M39" s="37">
        <f t="shared" si="4"/>
        <v>98189875</v>
      </c>
      <c r="N39" s="37">
        <f t="shared" si="4"/>
        <v>98189875</v>
      </c>
      <c r="O39" s="37">
        <f t="shared" si="4"/>
        <v>98084385</v>
      </c>
      <c r="P39" s="37">
        <f t="shared" si="4"/>
        <v>97450088</v>
      </c>
      <c r="Q39" s="37">
        <f t="shared" si="4"/>
        <v>96107616</v>
      </c>
      <c r="R39" s="37">
        <f t="shared" si="4"/>
        <v>96107616</v>
      </c>
      <c r="S39" s="37">
        <f t="shared" si="4"/>
        <v>96002120</v>
      </c>
      <c r="T39" s="37">
        <f t="shared" si="4"/>
        <v>95896625</v>
      </c>
      <c r="U39" s="37">
        <f t="shared" si="4"/>
        <v>94850964</v>
      </c>
      <c r="V39" s="37">
        <f t="shared" si="4"/>
        <v>94850964</v>
      </c>
      <c r="W39" s="37">
        <f t="shared" si="4"/>
        <v>94850964</v>
      </c>
      <c r="X39" s="37">
        <f t="shared" si="4"/>
        <v>37623800</v>
      </c>
      <c r="Y39" s="37">
        <f t="shared" si="4"/>
        <v>57227164</v>
      </c>
      <c r="Z39" s="38">
        <f>+IF(X39&lt;&gt;0,+(Y39/X39)*100,0)</f>
        <v>152.1036258963741</v>
      </c>
      <c r="AA39" s="39">
        <f>SUM(AA37:AA38)</f>
        <v>37623800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181646456</v>
      </c>
      <c r="F40" s="31">
        <f t="shared" si="5"/>
        <v>130819800</v>
      </c>
      <c r="G40" s="31">
        <f t="shared" si="5"/>
        <v>303970885</v>
      </c>
      <c r="H40" s="31">
        <f t="shared" si="5"/>
        <v>206868656</v>
      </c>
      <c r="I40" s="31">
        <f t="shared" si="5"/>
        <v>201298301</v>
      </c>
      <c r="J40" s="31">
        <f t="shared" si="5"/>
        <v>201298301</v>
      </c>
      <c r="K40" s="31">
        <f t="shared" si="5"/>
        <v>230568798</v>
      </c>
      <c r="L40" s="31">
        <f t="shared" si="5"/>
        <v>279637851</v>
      </c>
      <c r="M40" s="31">
        <f t="shared" si="5"/>
        <v>263029486</v>
      </c>
      <c r="N40" s="31">
        <f t="shared" si="5"/>
        <v>263029486</v>
      </c>
      <c r="O40" s="31">
        <f t="shared" si="5"/>
        <v>257836527</v>
      </c>
      <c r="P40" s="31">
        <f t="shared" si="5"/>
        <v>251106269</v>
      </c>
      <c r="Q40" s="31">
        <f t="shared" si="5"/>
        <v>316084786</v>
      </c>
      <c r="R40" s="31">
        <f t="shared" si="5"/>
        <v>316084786</v>
      </c>
      <c r="S40" s="31">
        <f t="shared" si="5"/>
        <v>310304610</v>
      </c>
      <c r="T40" s="31">
        <f t="shared" si="5"/>
        <v>308329117</v>
      </c>
      <c r="U40" s="31">
        <f t="shared" si="5"/>
        <v>301617363</v>
      </c>
      <c r="V40" s="31">
        <f t="shared" si="5"/>
        <v>301617363</v>
      </c>
      <c r="W40" s="31">
        <f t="shared" si="5"/>
        <v>301617363</v>
      </c>
      <c r="X40" s="31">
        <f t="shared" si="5"/>
        <v>130819800</v>
      </c>
      <c r="Y40" s="31">
        <f t="shared" si="5"/>
        <v>170797563</v>
      </c>
      <c r="Z40" s="32">
        <f>+IF(X40&lt;&gt;0,+(Y40/X40)*100,0)</f>
        <v>130.55941302463387</v>
      </c>
      <c r="AA40" s="33">
        <f>+AA34+AA39</f>
        <v>130819800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1117949256</v>
      </c>
      <c r="F42" s="45">
        <f t="shared" si="6"/>
        <v>1172583200</v>
      </c>
      <c r="G42" s="45">
        <f t="shared" si="6"/>
        <v>954496817</v>
      </c>
      <c r="H42" s="45">
        <f t="shared" si="6"/>
        <v>1093275283</v>
      </c>
      <c r="I42" s="45">
        <f t="shared" si="6"/>
        <v>1081670645</v>
      </c>
      <c r="J42" s="45">
        <f t="shared" si="6"/>
        <v>1081670645</v>
      </c>
      <c r="K42" s="45">
        <f t="shared" si="6"/>
        <v>1051790748</v>
      </c>
      <c r="L42" s="45">
        <f t="shared" si="6"/>
        <v>1102719526</v>
      </c>
      <c r="M42" s="45">
        <f t="shared" si="6"/>
        <v>1084181782</v>
      </c>
      <c r="N42" s="45">
        <f t="shared" si="6"/>
        <v>1084181782</v>
      </c>
      <c r="O42" s="45">
        <f t="shared" si="6"/>
        <v>1063744778</v>
      </c>
      <c r="P42" s="45">
        <f t="shared" si="6"/>
        <v>1029175907</v>
      </c>
      <c r="Q42" s="45">
        <f t="shared" si="6"/>
        <v>1076903417</v>
      </c>
      <c r="R42" s="45">
        <f t="shared" si="6"/>
        <v>1076903417</v>
      </c>
      <c r="S42" s="45">
        <f t="shared" si="6"/>
        <v>1045280592</v>
      </c>
      <c r="T42" s="45">
        <f t="shared" si="6"/>
        <v>1016205149</v>
      </c>
      <c r="U42" s="45">
        <f t="shared" si="6"/>
        <v>1066024718</v>
      </c>
      <c r="V42" s="45">
        <f t="shared" si="6"/>
        <v>1066024718</v>
      </c>
      <c r="W42" s="45">
        <f t="shared" si="6"/>
        <v>1066024718</v>
      </c>
      <c r="X42" s="45">
        <f t="shared" si="6"/>
        <v>1172583200</v>
      </c>
      <c r="Y42" s="45">
        <f t="shared" si="6"/>
        <v>-106558482</v>
      </c>
      <c r="Z42" s="46">
        <f>+IF(X42&lt;&gt;0,+(Y42/X42)*100,0)</f>
        <v>-9.087498609906742</v>
      </c>
      <c r="AA42" s="47">
        <f>+AA25-AA40</f>
        <v>1172583200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1117949256</v>
      </c>
      <c r="F45" s="20"/>
      <c r="G45" s="20">
        <v>954496817</v>
      </c>
      <c r="H45" s="20">
        <v>1093249062</v>
      </c>
      <c r="I45" s="20">
        <v>1081670645</v>
      </c>
      <c r="J45" s="20">
        <v>1081670645</v>
      </c>
      <c r="K45" s="20">
        <v>1051790748</v>
      </c>
      <c r="L45" s="20">
        <v>1095719526</v>
      </c>
      <c r="M45" s="20">
        <v>1084181782</v>
      </c>
      <c r="N45" s="20">
        <v>1084181782</v>
      </c>
      <c r="O45" s="20">
        <v>1063744778</v>
      </c>
      <c r="P45" s="20">
        <v>1029175907</v>
      </c>
      <c r="Q45" s="20">
        <v>1076903417</v>
      </c>
      <c r="R45" s="20">
        <v>1076903417</v>
      </c>
      <c r="S45" s="20">
        <v>1045280592</v>
      </c>
      <c r="T45" s="20">
        <v>1016205149</v>
      </c>
      <c r="U45" s="20">
        <v>1063641090</v>
      </c>
      <c r="V45" s="20">
        <v>1063641090</v>
      </c>
      <c r="W45" s="20">
        <v>1063641090</v>
      </c>
      <c r="X45" s="20"/>
      <c r="Y45" s="20">
        <v>1063641090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>
        <v>1172583200</v>
      </c>
      <c r="G46" s="20"/>
      <c r="H46" s="20">
        <v>26221</v>
      </c>
      <c r="I46" s="20"/>
      <c r="J46" s="20"/>
      <c r="K46" s="20"/>
      <c r="L46" s="20">
        <v>7000000</v>
      </c>
      <c r="M46" s="20"/>
      <c r="N46" s="20"/>
      <c r="O46" s="20"/>
      <c r="P46" s="20"/>
      <c r="Q46" s="20"/>
      <c r="R46" s="20"/>
      <c r="S46" s="20"/>
      <c r="T46" s="20"/>
      <c r="U46" s="20">
        <v>2383628</v>
      </c>
      <c r="V46" s="20">
        <v>2383628</v>
      </c>
      <c r="W46" s="20">
        <v>2383628</v>
      </c>
      <c r="X46" s="20">
        <v>1172583200</v>
      </c>
      <c r="Y46" s="20">
        <v>-1170199572</v>
      </c>
      <c r="Z46" s="48">
        <v>-99.8</v>
      </c>
      <c r="AA46" s="22">
        <v>1172583200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1117949256</v>
      </c>
      <c r="F48" s="53">
        <f t="shared" si="7"/>
        <v>1172583200</v>
      </c>
      <c r="G48" s="53">
        <f t="shared" si="7"/>
        <v>954496817</v>
      </c>
      <c r="H48" s="53">
        <f t="shared" si="7"/>
        <v>1093275283</v>
      </c>
      <c r="I48" s="53">
        <f t="shared" si="7"/>
        <v>1081670645</v>
      </c>
      <c r="J48" s="53">
        <f t="shared" si="7"/>
        <v>1081670645</v>
      </c>
      <c r="K48" s="53">
        <f t="shared" si="7"/>
        <v>1051790748</v>
      </c>
      <c r="L48" s="53">
        <f t="shared" si="7"/>
        <v>1102719526</v>
      </c>
      <c r="M48" s="53">
        <f t="shared" si="7"/>
        <v>1084181782</v>
      </c>
      <c r="N48" s="53">
        <f t="shared" si="7"/>
        <v>1084181782</v>
      </c>
      <c r="O48" s="53">
        <f t="shared" si="7"/>
        <v>1063744778</v>
      </c>
      <c r="P48" s="53">
        <f t="shared" si="7"/>
        <v>1029175907</v>
      </c>
      <c r="Q48" s="53">
        <f t="shared" si="7"/>
        <v>1076903417</v>
      </c>
      <c r="R48" s="53">
        <f t="shared" si="7"/>
        <v>1076903417</v>
      </c>
      <c r="S48" s="53">
        <f t="shared" si="7"/>
        <v>1045280592</v>
      </c>
      <c r="T48" s="53">
        <f t="shared" si="7"/>
        <v>1016205149</v>
      </c>
      <c r="U48" s="53">
        <f t="shared" si="7"/>
        <v>1066024718</v>
      </c>
      <c r="V48" s="53">
        <f t="shared" si="7"/>
        <v>1066024718</v>
      </c>
      <c r="W48" s="53">
        <f t="shared" si="7"/>
        <v>1066024718</v>
      </c>
      <c r="X48" s="53">
        <f t="shared" si="7"/>
        <v>1172583200</v>
      </c>
      <c r="Y48" s="53">
        <f t="shared" si="7"/>
        <v>-106558482</v>
      </c>
      <c r="Z48" s="54">
        <f>+IF(X48&lt;&gt;0,+(Y48/X48)*100,0)</f>
        <v>-9.087498609906742</v>
      </c>
      <c r="AA48" s="55">
        <f>SUM(AA45:AA47)</f>
        <v>1172583200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13110</v>
      </c>
      <c r="F6" s="20">
        <v>13110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13110</v>
      </c>
      <c r="Y6" s="20">
        <v>-13110</v>
      </c>
      <c r="Z6" s="21">
        <v>-100</v>
      </c>
      <c r="AA6" s="22">
        <v>13110</v>
      </c>
    </row>
    <row r="7" spans="1:27" ht="13.5">
      <c r="A7" s="23" t="s">
        <v>34</v>
      </c>
      <c r="B7" s="17"/>
      <c r="C7" s="18">
        <v>1459026</v>
      </c>
      <c r="D7" s="18">
        <v>1459026</v>
      </c>
      <c r="E7" s="19">
        <v>13109982</v>
      </c>
      <c r="F7" s="20">
        <v>13109982</v>
      </c>
      <c r="G7" s="20">
        <v>13846650</v>
      </c>
      <c r="H7" s="20">
        <v>6917290</v>
      </c>
      <c r="I7" s="20">
        <v>1478886</v>
      </c>
      <c r="J7" s="20">
        <v>1478886</v>
      </c>
      <c r="K7" s="20">
        <v>1184719</v>
      </c>
      <c r="L7" s="20">
        <v>7212741</v>
      </c>
      <c r="M7" s="20">
        <v>3536145</v>
      </c>
      <c r="N7" s="20">
        <v>3536145</v>
      </c>
      <c r="O7" s="20">
        <v>1554660</v>
      </c>
      <c r="P7" s="20">
        <v>2656067</v>
      </c>
      <c r="Q7" s="20">
        <v>19326805</v>
      </c>
      <c r="R7" s="20">
        <v>19326805</v>
      </c>
      <c r="S7" s="20">
        <v>5967497</v>
      </c>
      <c r="T7" s="20">
        <v>1194501</v>
      </c>
      <c r="U7" s="20">
        <v>1404879</v>
      </c>
      <c r="V7" s="20">
        <v>1404879</v>
      </c>
      <c r="W7" s="20">
        <v>1404879</v>
      </c>
      <c r="X7" s="20">
        <v>13109982</v>
      </c>
      <c r="Y7" s="20">
        <v>-11705103</v>
      </c>
      <c r="Z7" s="21">
        <v>-89.28</v>
      </c>
      <c r="AA7" s="22">
        <v>13109982</v>
      </c>
    </row>
    <row r="8" spans="1:27" ht="13.5">
      <c r="A8" s="23" t="s">
        <v>35</v>
      </c>
      <c r="B8" s="17"/>
      <c r="C8" s="18">
        <v>25407914</v>
      </c>
      <c r="D8" s="18">
        <v>25407914</v>
      </c>
      <c r="E8" s="19">
        <v>85163374</v>
      </c>
      <c r="F8" s="20">
        <v>85163374</v>
      </c>
      <c r="G8" s="20">
        <v>44540219</v>
      </c>
      <c r="H8" s="20">
        <v>32365850</v>
      </c>
      <c r="I8" s="20">
        <v>10825394</v>
      </c>
      <c r="J8" s="20">
        <v>10825394</v>
      </c>
      <c r="K8" s="20">
        <v>34498350</v>
      </c>
      <c r="L8" s="20">
        <v>35204120</v>
      </c>
      <c r="M8" s="20">
        <v>50934940</v>
      </c>
      <c r="N8" s="20">
        <v>50934940</v>
      </c>
      <c r="O8" s="20">
        <v>49856837</v>
      </c>
      <c r="P8" s="20">
        <v>52351112</v>
      </c>
      <c r="Q8" s="20">
        <v>51489657</v>
      </c>
      <c r="R8" s="20">
        <v>51489657</v>
      </c>
      <c r="S8" s="20">
        <v>54909237</v>
      </c>
      <c r="T8" s="20">
        <v>57852210</v>
      </c>
      <c r="U8" s="20">
        <v>55062403</v>
      </c>
      <c r="V8" s="20">
        <v>55062403</v>
      </c>
      <c r="W8" s="20">
        <v>55062403</v>
      </c>
      <c r="X8" s="20">
        <v>85163374</v>
      </c>
      <c r="Y8" s="20">
        <v>-30100971</v>
      </c>
      <c r="Z8" s="21">
        <v>-35.34</v>
      </c>
      <c r="AA8" s="22">
        <v>85163374</v>
      </c>
    </row>
    <row r="9" spans="1:27" ht="13.5">
      <c r="A9" s="23" t="s">
        <v>36</v>
      </c>
      <c r="B9" s="17"/>
      <c r="C9" s="18">
        <v>20597547</v>
      </c>
      <c r="D9" s="18">
        <v>20597547</v>
      </c>
      <c r="E9" s="19">
        <v>22666487</v>
      </c>
      <c r="F9" s="20">
        <v>22666487</v>
      </c>
      <c r="G9" s="20">
        <v>28040386</v>
      </c>
      <c r="H9" s="20">
        <v>32003618</v>
      </c>
      <c r="I9" s="20">
        <v>40336159</v>
      </c>
      <c r="J9" s="20">
        <v>40336159</v>
      </c>
      <c r="K9" s="20">
        <v>29186622</v>
      </c>
      <c r="L9" s="20">
        <v>22511493</v>
      </c>
      <c r="M9" s="20">
        <v>23090953</v>
      </c>
      <c r="N9" s="20">
        <v>23090953</v>
      </c>
      <c r="O9" s="20">
        <v>23900579</v>
      </c>
      <c r="P9" s="20">
        <v>32930611</v>
      </c>
      <c r="Q9" s="20">
        <v>28276294</v>
      </c>
      <c r="R9" s="20">
        <v>28276294</v>
      </c>
      <c r="S9" s="20">
        <v>28972740</v>
      </c>
      <c r="T9" s="20">
        <v>26817607</v>
      </c>
      <c r="U9" s="20">
        <v>28848650</v>
      </c>
      <c r="V9" s="20">
        <v>28848650</v>
      </c>
      <c r="W9" s="20">
        <v>28848650</v>
      </c>
      <c r="X9" s="20">
        <v>22666487</v>
      </c>
      <c r="Y9" s="20">
        <v>6182163</v>
      </c>
      <c r="Z9" s="21">
        <v>27.27</v>
      </c>
      <c r="AA9" s="22">
        <v>22666487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18792770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2830474</v>
      </c>
      <c r="D11" s="18">
        <v>2830474</v>
      </c>
      <c r="E11" s="19">
        <v>2615317</v>
      </c>
      <c r="F11" s="20">
        <v>2615317</v>
      </c>
      <c r="G11" s="20">
        <v>2462634</v>
      </c>
      <c r="H11" s="20">
        <v>2261572</v>
      </c>
      <c r="I11" s="20">
        <v>2261572</v>
      </c>
      <c r="J11" s="20">
        <v>2261572</v>
      </c>
      <c r="K11" s="20">
        <v>2261572</v>
      </c>
      <c r="L11" s="20">
        <v>2261572</v>
      </c>
      <c r="M11" s="20">
        <v>2261572</v>
      </c>
      <c r="N11" s="20">
        <v>2261572</v>
      </c>
      <c r="O11" s="20">
        <v>2261572</v>
      </c>
      <c r="P11" s="20">
        <v>2261572</v>
      </c>
      <c r="Q11" s="20">
        <v>2332322</v>
      </c>
      <c r="R11" s="20">
        <v>2332322</v>
      </c>
      <c r="S11" s="20">
        <v>2332322</v>
      </c>
      <c r="T11" s="20">
        <v>2332322</v>
      </c>
      <c r="U11" s="20">
        <v>2332322</v>
      </c>
      <c r="V11" s="20">
        <v>2332322</v>
      </c>
      <c r="W11" s="20">
        <v>2332322</v>
      </c>
      <c r="X11" s="20">
        <v>2615317</v>
      </c>
      <c r="Y11" s="20">
        <v>-282995</v>
      </c>
      <c r="Z11" s="21">
        <v>-10.82</v>
      </c>
      <c r="AA11" s="22">
        <v>2615317</v>
      </c>
    </row>
    <row r="12" spans="1:27" ht="13.5">
      <c r="A12" s="27" t="s">
        <v>39</v>
      </c>
      <c r="B12" s="28"/>
      <c r="C12" s="29">
        <f aca="true" t="shared" si="0" ref="C12:Y12">SUM(C6:C11)</f>
        <v>50294961</v>
      </c>
      <c r="D12" s="29">
        <f>SUM(D6:D11)</f>
        <v>50294961</v>
      </c>
      <c r="E12" s="30">
        <f t="shared" si="0"/>
        <v>123568270</v>
      </c>
      <c r="F12" s="31">
        <f t="shared" si="0"/>
        <v>123568270</v>
      </c>
      <c r="G12" s="31">
        <f t="shared" si="0"/>
        <v>107682659</v>
      </c>
      <c r="H12" s="31">
        <f t="shared" si="0"/>
        <v>73548330</v>
      </c>
      <c r="I12" s="31">
        <f t="shared" si="0"/>
        <v>54902011</v>
      </c>
      <c r="J12" s="31">
        <f t="shared" si="0"/>
        <v>54902011</v>
      </c>
      <c r="K12" s="31">
        <f t="shared" si="0"/>
        <v>67131263</v>
      </c>
      <c r="L12" s="31">
        <f t="shared" si="0"/>
        <v>67189926</v>
      </c>
      <c r="M12" s="31">
        <f t="shared" si="0"/>
        <v>79823610</v>
      </c>
      <c r="N12" s="31">
        <f t="shared" si="0"/>
        <v>79823610</v>
      </c>
      <c r="O12" s="31">
        <f t="shared" si="0"/>
        <v>77573648</v>
      </c>
      <c r="P12" s="31">
        <f t="shared" si="0"/>
        <v>90199362</v>
      </c>
      <c r="Q12" s="31">
        <f t="shared" si="0"/>
        <v>101425078</v>
      </c>
      <c r="R12" s="31">
        <f t="shared" si="0"/>
        <v>101425078</v>
      </c>
      <c r="S12" s="31">
        <f t="shared" si="0"/>
        <v>92181796</v>
      </c>
      <c r="T12" s="31">
        <f t="shared" si="0"/>
        <v>88196640</v>
      </c>
      <c r="U12" s="31">
        <f t="shared" si="0"/>
        <v>87648254</v>
      </c>
      <c r="V12" s="31">
        <f t="shared" si="0"/>
        <v>87648254</v>
      </c>
      <c r="W12" s="31">
        <f t="shared" si="0"/>
        <v>87648254</v>
      </c>
      <c r="X12" s="31">
        <f t="shared" si="0"/>
        <v>123568270</v>
      </c>
      <c r="Y12" s="31">
        <f t="shared" si="0"/>
        <v>-35920016</v>
      </c>
      <c r="Z12" s="32">
        <f>+IF(X12&lt;&gt;0,+(Y12/X12)*100,0)</f>
        <v>-29.06896406334733</v>
      </c>
      <c r="AA12" s="33">
        <f>SUM(AA6:AA11)</f>
        <v>123568270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989903296</v>
      </c>
      <c r="D19" s="18">
        <v>989903296</v>
      </c>
      <c r="E19" s="19">
        <v>954829055</v>
      </c>
      <c r="F19" s="20">
        <v>976503060</v>
      </c>
      <c r="G19" s="20">
        <v>958416169</v>
      </c>
      <c r="H19" s="20">
        <v>976692201</v>
      </c>
      <c r="I19" s="20">
        <v>980163201</v>
      </c>
      <c r="J19" s="20">
        <v>980163201</v>
      </c>
      <c r="K19" s="20">
        <v>964238523</v>
      </c>
      <c r="L19" s="20">
        <v>967950502</v>
      </c>
      <c r="M19" s="20">
        <v>966634379</v>
      </c>
      <c r="N19" s="20">
        <v>966634379</v>
      </c>
      <c r="O19" s="20">
        <v>966997971</v>
      </c>
      <c r="P19" s="20">
        <v>964390717</v>
      </c>
      <c r="Q19" s="20">
        <v>973019949</v>
      </c>
      <c r="R19" s="20">
        <v>973019949</v>
      </c>
      <c r="S19" s="20">
        <v>974463111</v>
      </c>
      <c r="T19" s="20">
        <v>971667017</v>
      </c>
      <c r="U19" s="20">
        <v>976126347</v>
      </c>
      <c r="V19" s="20">
        <v>976126347</v>
      </c>
      <c r="W19" s="20">
        <v>976126347</v>
      </c>
      <c r="X19" s="20">
        <v>976503060</v>
      </c>
      <c r="Y19" s="20">
        <v>-376713</v>
      </c>
      <c r="Z19" s="21">
        <v>-0.04</v>
      </c>
      <c r="AA19" s="22">
        <v>976503060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719286</v>
      </c>
      <c r="D23" s="18">
        <v>719286</v>
      </c>
      <c r="E23" s="19">
        <v>719286</v>
      </c>
      <c r="F23" s="20">
        <v>719286</v>
      </c>
      <c r="G23" s="24">
        <v>719286</v>
      </c>
      <c r="H23" s="24">
        <v>719286</v>
      </c>
      <c r="I23" s="24">
        <v>719286</v>
      </c>
      <c r="J23" s="20">
        <v>719286</v>
      </c>
      <c r="K23" s="24">
        <v>719286</v>
      </c>
      <c r="L23" s="24">
        <v>719286</v>
      </c>
      <c r="M23" s="20">
        <v>719286</v>
      </c>
      <c r="N23" s="24">
        <v>719286</v>
      </c>
      <c r="O23" s="24">
        <v>719286</v>
      </c>
      <c r="P23" s="24">
        <v>719286</v>
      </c>
      <c r="Q23" s="20">
        <v>719286</v>
      </c>
      <c r="R23" s="24">
        <v>719286</v>
      </c>
      <c r="S23" s="24">
        <v>719286</v>
      </c>
      <c r="T23" s="20">
        <v>719286</v>
      </c>
      <c r="U23" s="24">
        <v>719286</v>
      </c>
      <c r="V23" s="24">
        <v>719286</v>
      </c>
      <c r="W23" s="24">
        <v>719286</v>
      </c>
      <c r="X23" s="20">
        <v>719286</v>
      </c>
      <c r="Y23" s="24"/>
      <c r="Z23" s="25"/>
      <c r="AA23" s="26">
        <v>719286</v>
      </c>
    </row>
    <row r="24" spans="1:27" ht="13.5">
      <c r="A24" s="27" t="s">
        <v>50</v>
      </c>
      <c r="B24" s="35"/>
      <c r="C24" s="29">
        <f aca="true" t="shared" si="1" ref="C24:Y24">SUM(C15:C23)</f>
        <v>990622582</v>
      </c>
      <c r="D24" s="29">
        <f>SUM(D15:D23)</f>
        <v>990622582</v>
      </c>
      <c r="E24" s="36">
        <f t="shared" si="1"/>
        <v>955548341</v>
      </c>
      <c r="F24" s="37">
        <f t="shared" si="1"/>
        <v>977222346</v>
      </c>
      <c r="G24" s="37">
        <f t="shared" si="1"/>
        <v>959135455</v>
      </c>
      <c r="H24" s="37">
        <f t="shared" si="1"/>
        <v>977411487</v>
      </c>
      <c r="I24" s="37">
        <f t="shared" si="1"/>
        <v>980882487</v>
      </c>
      <c r="J24" s="37">
        <f t="shared" si="1"/>
        <v>980882487</v>
      </c>
      <c r="K24" s="37">
        <f t="shared" si="1"/>
        <v>964957809</v>
      </c>
      <c r="L24" s="37">
        <f t="shared" si="1"/>
        <v>968669788</v>
      </c>
      <c r="M24" s="37">
        <f t="shared" si="1"/>
        <v>967353665</v>
      </c>
      <c r="N24" s="37">
        <f t="shared" si="1"/>
        <v>967353665</v>
      </c>
      <c r="O24" s="37">
        <f t="shared" si="1"/>
        <v>967717257</v>
      </c>
      <c r="P24" s="37">
        <f t="shared" si="1"/>
        <v>965110003</v>
      </c>
      <c r="Q24" s="37">
        <f t="shared" si="1"/>
        <v>973739235</v>
      </c>
      <c r="R24" s="37">
        <f t="shared" si="1"/>
        <v>973739235</v>
      </c>
      <c r="S24" s="37">
        <f t="shared" si="1"/>
        <v>975182397</v>
      </c>
      <c r="T24" s="37">
        <f t="shared" si="1"/>
        <v>972386303</v>
      </c>
      <c r="U24" s="37">
        <f t="shared" si="1"/>
        <v>976845633</v>
      </c>
      <c r="V24" s="37">
        <f t="shared" si="1"/>
        <v>976845633</v>
      </c>
      <c r="W24" s="37">
        <f t="shared" si="1"/>
        <v>976845633</v>
      </c>
      <c r="X24" s="37">
        <f t="shared" si="1"/>
        <v>977222346</v>
      </c>
      <c r="Y24" s="37">
        <f t="shared" si="1"/>
        <v>-376713</v>
      </c>
      <c r="Z24" s="38">
        <f>+IF(X24&lt;&gt;0,+(Y24/X24)*100,0)</f>
        <v>-0.03854936407686281</v>
      </c>
      <c r="AA24" s="39">
        <f>SUM(AA15:AA23)</f>
        <v>977222346</v>
      </c>
    </row>
    <row r="25" spans="1:27" ht="13.5">
      <c r="A25" s="27" t="s">
        <v>51</v>
      </c>
      <c r="B25" s="28"/>
      <c r="C25" s="29">
        <f aca="true" t="shared" si="2" ref="C25:Y25">+C12+C24</f>
        <v>1040917543</v>
      </c>
      <c r="D25" s="29">
        <f>+D12+D24</f>
        <v>1040917543</v>
      </c>
      <c r="E25" s="30">
        <f t="shared" si="2"/>
        <v>1079116611</v>
      </c>
      <c r="F25" s="31">
        <f t="shared" si="2"/>
        <v>1100790616</v>
      </c>
      <c r="G25" s="31">
        <f t="shared" si="2"/>
        <v>1066818114</v>
      </c>
      <c r="H25" s="31">
        <f t="shared" si="2"/>
        <v>1050959817</v>
      </c>
      <c r="I25" s="31">
        <f t="shared" si="2"/>
        <v>1035784498</v>
      </c>
      <c r="J25" s="31">
        <f t="shared" si="2"/>
        <v>1035784498</v>
      </c>
      <c r="K25" s="31">
        <f t="shared" si="2"/>
        <v>1032089072</v>
      </c>
      <c r="L25" s="31">
        <f t="shared" si="2"/>
        <v>1035859714</v>
      </c>
      <c r="M25" s="31">
        <f t="shared" si="2"/>
        <v>1047177275</v>
      </c>
      <c r="N25" s="31">
        <f t="shared" si="2"/>
        <v>1047177275</v>
      </c>
      <c r="O25" s="31">
        <f t="shared" si="2"/>
        <v>1045290905</v>
      </c>
      <c r="P25" s="31">
        <f t="shared" si="2"/>
        <v>1055309365</v>
      </c>
      <c r="Q25" s="31">
        <f t="shared" si="2"/>
        <v>1075164313</v>
      </c>
      <c r="R25" s="31">
        <f t="shared" si="2"/>
        <v>1075164313</v>
      </c>
      <c r="S25" s="31">
        <f t="shared" si="2"/>
        <v>1067364193</v>
      </c>
      <c r="T25" s="31">
        <f t="shared" si="2"/>
        <v>1060582943</v>
      </c>
      <c r="U25" s="31">
        <f t="shared" si="2"/>
        <v>1064493887</v>
      </c>
      <c r="V25" s="31">
        <f t="shared" si="2"/>
        <v>1064493887</v>
      </c>
      <c r="W25" s="31">
        <f t="shared" si="2"/>
        <v>1064493887</v>
      </c>
      <c r="X25" s="31">
        <f t="shared" si="2"/>
        <v>1100790616</v>
      </c>
      <c r="Y25" s="31">
        <f t="shared" si="2"/>
        <v>-36296729</v>
      </c>
      <c r="Z25" s="32">
        <f>+IF(X25&lt;&gt;0,+(Y25/X25)*100,0)</f>
        <v>-3.2973327054597634</v>
      </c>
      <c r="AA25" s="33">
        <f>+AA12+AA24</f>
        <v>1100790616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31771090</v>
      </c>
      <c r="D30" s="18">
        <v>31771090</v>
      </c>
      <c r="E30" s="19">
        <v>58609019</v>
      </c>
      <c r="F30" s="20">
        <v>58609019</v>
      </c>
      <c r="G30" s="20">
        <v>58322468</v>
      </c>
      <c r="H30" s="20">
        <v>30648733</v>
      </c>
      <c r="I30" s="20">
        <v>30648731</v>
      </c>
      <c r="J30" s="20">
        <v>30648731</v>
      </c>
      <c r="K30" s="20">
        <v>30648731</v>
      </c>
      <c r="L30" s="20">
        <v>30648731</v>
      </c>
      <c r="M30" s="20">
        <v>30648731</v>
      </c>
      <c r="N30" s="20">
        <v>30648731</v>
      </c>
      <c r="O30" s="20">
        <v>30648731</v>
      </c>
      <c r="P30" s="20">
        <v>30648731</v>
      </c>
      <c r="Q30" s="20">
        <v>30648731</v>
      </c>
      <c r="R30" s="20">
        <v>30648731</v>
      </c>
      <c r="S30" s="20">
        <v>30648731</v>
      </c>
      <c r="T30" s="20">
        <v>30648731</v>
      </c>
      <c r="U30" s="20">
        <v>30648731</v>
      </c>
      <c r="V30" s="20">
        <v>30648731</v>
      </c>
      <c r="W30" s="20">
        <v>30648731</v>
      </c>
      <c r="X30" s="20">
        <v>58609019</v>
      </c>
      <c r="Y30" s="20">
        <v>-27960288</v>
      </c>
      <c r="Z30" s="21">
        <v>-47.71</v>
      </c>
      <c r="AA30" s="22">
        <v>58609019</v>
      </c>
    </row>
    <row r="31" spans="1:27" ht="13.5">
      <c r="A31" s="23" t="s">
        <v>56</v>
      </c>
      <c r="B31" s="17"/>
      <c r="C31" s="18">
        <v>3880049</v>
      </c>
      <c r="D31" s="18">
        <v>3880049</v>
      </c>
      <c r="E31" s="19">
        <v>4090252</v>
      </c>
      <c r="F31" s="20">
        <v>4090252</v>
      </c>
      <c r="G31" s="20">
        <v>3981418</v>
      </c>
      <c r="H31" s="20">
        <v>3942055</v>
      </c>
      <c r="I31" s="20">
        <v>3962637</v>
      </c>
      <c r="J31" s="20">
        <v>3962637</v>
      </c>
      <c r="K31" s="20">
        <v>3987129</v>
      </c>
      <c r="L31" s="20">
        <v>4012175</v>
      </c>
      <c r="M31" s="20">
        <v>4010765</v>
      </c>
      <c r="N31" s="20">
        <v>4010765</v>
      </c>
      <c r="O31" s="20">
        <v>4020104</v>
      </c>
      <c r="P31" s="20">
        <v>4031625</v>
      </c>
      <c r="Q31" s="20">
        <v>4083062</v>
      </c>
      <c r="R31" s="20">
        <v>4083062</v>
      </c>
      <c r="S31" s="20">
        <v>4096700</v>
      </c>
      <c r="T31" s="20">
        <v>4102430</v>
      </c>
      <c r="U31" s="20">
        <v>4088313</v>
      </c>
      <c r="V31" s="20">
        <v>4088313</v>
      </c>
      <c r="W31" s="20">
        <v>4088313</v>
      </c>
      <c r="X31" s="20">
        <v>4090252</v>
      </c>
      <c r="Y31" s="20">
        <v>-1939</v>
      </c>
      <c r="Z31" s="21">
        <v>-0.05</v>
      </c>
      <c r="AA31" s="22">
        <v>4090252</v>
      </c>
    </row>
    <row r="32" spans="1:27" ht="13.5">
      <c r="A32" s="23" t="s">
        <v>57</v>
      </c>
      <c r="B32" s="17"/>
      <c r="C32" s="18">
        <v>260532880</v>
      </c>
      <c r="D32" s="18">
        <v>260532880</v>
      </c>
      <c r="E32" s="19">
        <v>117045582</v>
      </c>
      <c r="F32" s="20">
        <v>120706582</v>
      </c>
      <c r="G32" s="20">
        <v>263854957</v>
      </c>
      <c r="H32" s="20">
        <v>268476478</v>
      </c>
      <c r="I32" s="20">
        <v>256620183</v>
      </c>
      <c r="J32" s="20">
        <v>256620183</v>
      </c>
      <c r="K32" s="20">
        <v>273046698</v>
      </c>
      <c r="L32" s="20">
        <v>276066953</v>
      </c>
      <c r="M32" s="20">
        <v>296107460</v>
      </c>
      <c r="N32" s="20">
        <v>296107460</v>
      </c>
      <c r="O32" s="20">
        <v>299849109</v>
      </c>
      <c r="P32" s="20">
        <v>294424850</v>
      </c>
      <c r="Q32" s="20">
        <v>301735766</v>
      </c>
      <c r="R32" s="20">
        <v>301735766</v>
      </c>
      <c r="S32" s="20">
        <v>299152258</v>
      </c>
      <c r="T32" s="20">
        <v>295688055</v>
      </c>
      <c r="U32" s="20">
        <v>312093517</v>
      </c>
      <c r="V32" s="20">
        <v>312093517</v>
      </c>
      <c r="W32" s="20">
        <v>312093517</v>
      </c>
      <c r="X32" s="20">
        <v>120706582</v>
      </c>
      <c r="Y32" s="20">
        <v>191386935</v>
      </c>
      <c r="Z32" s="21">
        <v>158.56</v>
      </c>
      <c r="AA32" s="22">
        <v>120706582</v>
      </c>
    </row>
    <row r="33" spans="1:27" ht="13.5">
      <c r="A33" s="23" t="s">
        <v>58</v>
      </c>
      <c r="B33" s="17"/>
      <c r="C33" s="18">
        <v>6062060</v>
      </c>
      <c r="D33" s="18">
        <v>6062060</v>
      </c>
      <c r="E33" s="19">
        <v>10656984</v>
      </c>
      <c r="F33" s="20">
        <v>10656984</v>
      </c>
      <c r="G33" s="20">
        <v>10034825</v>
      </c>
      <c r="H33" s="20">
        <v>8816872</v>
      </c>
      <c r="I33" s="20">
        <v>8816872</v>
      </c>
      <c r="J33" s="20">
        <v>8816872</v>
      </c>
      <c r="K33" s="20">
        <v>8816872</v>
      </c>
      <c r="L33" s="20">
        <v>8816872</v>
      </c>
      <c r="M33" s="20">
        <v>8816872</v>
      </c>
      <c r="N33" s="20">
        <v>8816872</v>
      </c>
      <c r="O33" s="20">
        <v>8816872</v>
      </c>
      <c r="P33" s="20">
        <v>8816872</v>
      </c>
      <c r="Q33" s="20">
        <v>8816872</v>
      </c>
      <c r="R33" s="20">
        <v>8816872</v>
      </c>
      <c r="S33" s="20">
        <v>8816872</v>
      </c>
      <c r="T33" s="20">
        <v>8816872</v>
      </c>
      <c r="U33" s="20">
        <v>8816872</v>
      </c>
      <c r="V33" s="20">
        <v>8816872</v>
      </c>
      <c r="W33" s="20">
        <v>8816872</v>
      </c>
      <c r="X33" s="20">
        <v>10656984</v>
      </c>
      <c r="Y33" s="20">
        <v>-1840112</v>
      </c>
      <c r="Z33" s="21">
        <v>-17.27</v>
      </c>
      <c r="AA33" s="22">
        <v>10656984</v>
      </c>
    </row>
    <row r="34" spans="1:27" ht="13.5">
      <c r="A34" s="27" t="s">
        <v>59</v>
      </c>
      <c r="B34" s="28"/>
      <c r="C34" s="29">
        <f aca="true" t="shared" si="3" ref="C34:Y34">SUM(C29:C33)</f>
        <v>302246079</v>
      </c>
      <c r="D34" s="29">
        <f>SUM(D29:D33)</f>
        <v>302246079</v>
      </c>
      <c r="E34" s="30">
        <f t="shared" si="3"/>
        <v>190401837</v>
      </c>
      <c r="F34" s="31">
        <f t="shared" si="3"/>
        <v>194062837</v>
      </c>
      <c r="G34" s="31">
        <f t="shared" si="3"/>
        <v>336193668</v>
      </c>
      <c r="H34" s="31">
        <f t="shared" si="3"/>
        <v>311884138</v>
      </c>
      <c r="I34" s="31">
        <f t="shared" si="3"/>
        <v>300048423</v>
      </c>
      <c r="J34" s="31">
        <f t="shared" si="3"/>
        <v>300048423</v>
      </c>
      <c r="K34" s="31">
        <f t="shared" si="3"/>
        <v>316499430</v>
      </c>
      <c r="L34" s="31">
        <f t="shared" si="3"/>
        <v>319544731</v>
      </c>
      <c r="M34" s="31">
        <f t="shared" si="3"/>
        <v>339583828</v>
      </c>
      <c r="N34" s="31">
        <f t="shared" si="3"/>
        <v>339583828</v>
      </c>
      <c r="O34" s="31">
        <f t="shared" si="3"/>
        <v>343334816</v>
      </c>
      <c r="P34" s="31">
        <f t="shared" si="3"/>
        <v>337922078</v>
      </c>
      <c r="Q34" s="31">
        <f t="shared" si="3"/>
        <v>345284431</v>
      </c>
      <c r="R34" s="31">
        <f t="shared" si="3"/>
        <v>345284431</v>
      </c>
      <c r="S34" s="31">
        <f t="shared" si="3"/>
        <v>342714561</v>
      </c>
      <c r="T34" s="31">
        <f t="shared" si="3"/>
        <v>339256088</v>
      </c>
      <c r="U34" s="31">
        <f t="shared" si="3"/>
        <v>355647433</v>
      </c>
      <c r="V34" s="31">
        <f t="shared" si="3"/>
        <v>355647433</v>
      </c>
      <c r="W34" s="31">
        <f t="shared" si="3"/>
        <v>355647433</v>
      </c>
      <c r="X34" s="31">
        <f t="shared" si="3"/>
        <v>194062837</v>
      </c>
      <c r="Y34" s="31">
        <f t="shared" si="3"/>
        <v>161584596</v>
      </c>
      <c r="Z34" s="32">
        <f>+IF(X34&lt;&gt;0,+(Y34/X34)*100,0)</f>
        <v>83.26405946544006</v>
      </c>
      <c r="AA34" s="33">
        <f>SUM(AA29:AA33)</f>
        <v>194062837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302221</v>
      </c>
      <c r="D37" s="18">
        <v>302221</v>
      </c>
      <c r="E37" s="19">
        <v>10820689</v>
      </c>
      <c r="F37" s="20">
        <v>820689</v>
      </c>
      <c r="G37" s="20">
        <v>820689</v>
      </c>
      <c r="H37" s="20">
        <v>693558</v>
      </c>
      <c r="I37" s="20">
        <v>693558</v>
      </c>
      <c r="J37" s="20">
        <v>693558</v>
      </c>
      <c r="K37" s="20">
        <v>693558</v>
      </c>
      <c r="L37" s="20">
        <v>693558</v>
      </c>
      <c r="M37" s="20">
        <v>693558</v>
      </c>
      <c r="N37" s="20">
        <v>693558</v>
      </c>
      <c r="O37" s="20">
        <v>693558</v>
      </c>
      <c r="P37" s="20">
        <v>693558</v>
      </c>
      <c r="Q37" s="20">
        <v>693558</v>
      </c>
      <c r="R37" s="20">
        <v>693558</v>
      </c>
      <c r="S37" s="20">
        <v>693558</v>
      </c>
      <c r="T37" s="20">
        <v>693558</v>
      </c>
      <c r="U37" s="20">
        <v>693558</v>
      </c>
      <c r="V37" s="20">
        <v>693558</v>
      </c>
      <c r="W37" s="20">
        <v>693558</v>
      </c>
      <c r="X37" s="20">
        <v>820689</v>
      </c>
      <c r="Y37" s="20">
        <v>-127131</v>
      </c>
      <c r="Z37" s="21">
        <v>-15.49</v>
      </c>
      <c r="AA37" s="22">
        <v>820689</v>
      </c>
    </row>
    <row r="38" spans="1:27" ht="13.5">
      <c r="A38" s="23" t="s">
        <v>58</v>
      </c>
      <c r="B38" s="17"/>
      <c r="C38" s="18">
        <v>75975654</v>
      </c>
      <c r="D38" s="18">
        <v>75975654</v>
      </c>
      <c r="E38" s="19">
        <v>109636790</v>
      </c>
      <c r="F38" s="20">
        <v>109636790</v>
      </c>
      <c r="G38" s="20">
        <v>103131149</v>
      </c>
      <c r="H38" s="20">
        <v>112233563</v>
      </c>
      <c r="I38" s="20">
        <v>112233563</v>
      </c>
      <c r="J38" s="20">
        <v>112233563</v>
      </c>
      <c r="K38" s="20">
        <v>112233563</v>
      </c>
      <c r="L38" s="20">
        <v>112233563</v>
      </c>
      <c r="M38" s="20">
        <v>112233563</v>
      </c>
      <c r="N38" s="20">
        <v>112233563</v>
      </c>
      <c r="O38" s="20">
        <v>112233563</v>
      </c>
      <c r="P38" s="20">
        <v>112233563</v>
      </c>
      <c r="Q38" s="20">
        <v>112233563</v>
      </c>
      <c r="R38" s="20">
        <v>112233563</v>
      </c>
      <c r="S38" s="20">
        <v>112233563</v>
      </c>
      <c r="T38" s="20">
        <v>112233563</v>
      </c>
      <c r="U38" s="20">
        <v>112233563</v>
      </c>
      <c r="V38" s="20">
        <v>112233563</v>
      </c>
      <c r="W38" s="20">
        <v>112233563</v>
      </c>
      <c r="X38" s="20">
        <v>109636790</v>
      </c>
      <c r="Y38" s="20">
        <v>2596773</v>
      </c>
      <c r="Z38" s="21">
        <v>2.37</v>
      </c>
      <c r="AA38" s="22">
        <v>109636790</v>
      </c>
    </row>
    <row r="39" spans="1:27" ht="13.5">
      <c r="A39" s="27" t="s">
        <v>61</v>
      </c>
      <c r="B39" s="35"/>
      <c r="C39" s="29">
        <f aca="true" t="shared" si="4" ref="C39:Y39">SUM(C37:C38)</f>
        <v>76277875</v>
      </c>
      <c r="D39" s="29">
        <f>SUM(D37:D38)</f>
        <v>76277875</v>
      </c>
      <c r="E39" s="36">
        <f t="shared" si="4"/>
        <v>120457479</v>
      </c>
      <c r="F39" s="37">
        <f t="shared" si="4"/>
        <v>110457479</v>
      </c>
      <c r="G39" s="37">
        <f t="shared" si="4"/>
        <v>103951838</v>
      </c>
      <c r="H39" s="37">
        <f t="shared" si="4"/>
        <v>112927121</v>
      </c>
      <c r="I39" s="37">
        <f t="shared" si="4"/>
        <v>112927121</v>
      </c>
      <c r="J39" s="37">
        <f t="shared" si="4"/>
        <v>112927121</v>
      </c>
      <c r="K39" s="37">
        <f t="shared" si="4"/>
        <v>112927121</v>
      </c>
      <c r="L39" s="37">
        <f t="shared" si="4"/>
        <v>112927121</v>
      </c>
      <c r="M39" s="37">
        <f t="shared" si="4"/>
        <v>112927121</v>
      </c>
      <c r="N39" s="37">
        <f t="shared" si="4"/>
        <v>112927121</v>
      </c>
      <c r="O39" s="37">
        <f t="shared" si="4"/>
        <v>112927121</v>
      </c>
      <c r="P39" s="37">
        <f t="shared" si="4"/>
        <v>112927121</v>
      </c>
      <c r="Q39" s="37">
        <f t="shared" si="4"/>
        <v>112927121</v>
      </c>
      <c r="R39" s="37">
        <f t="shared" si="4"/>
        <v>112927121</v>
      </c>
      <c r="S39" s="37">
        <f t="shared" si="4"/>
        <v>112927121</v>
      </c>
      <c r="T39" s="37">
        <f t="shared" si="4"/>
        <v>112927121</v>
      </c>
      <c r="U39" s="37">
        <f t="shared" si="4"/>
        <v>112927121</v>
      </c>
      <c r="V39" s="37">
        <f t="shared" si="4"/>
        <v>112927121</v>
      </c>
      <c r="W39" s="37">
        <f t="shared" si="4"/>
        <v>112927121</v>
      </c>
      <c r="X39" s="37">
        <f t="shared" si="4"/>
        <v>110457479</v>
      </c>
      <c r="Y39" s="37">
        <f t="shared" si="4"/>
        <v>2469642</v>
      </c>
      <c r="Z39" s="38">
        <f>+IF(X39&lt;&gt;0,+(Y39/X39)*100,0)</f>
        <v>2.2358304954615162</v>
      </c>
      <c r="AA39" s="39">
        <f>SUM(AA37:AA38)</f>
        <v>110457479</v>
      </c>
    </row>
    <row r="40" spans="1:27" ht="13.5">
      <c r="A40" s="27" t="s">
        <v>62</v>
      </c>
      <c r="B40" s="28"/>
      <c r="C40" s="29">
        <f aca="true" t="shared" si="5" ref="C40:Y40">+C34+C39</f>
        <v>378523954</v>
      </c>
      <c r="D40" s="29">
        <f>+D34+D39</f>
        <v>378523954</v>
      </c>
      <c r="E40" s="30">
        <f t="shared" si="5"/>
        <v>310859316</v>
      </c>
      <c r="F40" s="31">
        <f t="shared" si="5"/>
        <v>304520316</v>
      </c>
      <c r="G40" s="31">
        <f t="shared" si="5"/>
        <v>440145506</v>
      </c>
      <c r="H40" s="31">
        <f t="shared" si="5"/>
        <v>424811259</v>
      </c>
      <c r="I40" s="31">
        <f t="shared" si="5"/>
        <v>412975544</v>
      </c>
      <c r="J40" s="31">
        <f t="shared" si="5"/>
        <v>412975544</v>
      </c>
      <c r="K40" s="31">
        <f t="shared" si="5"/>
        <v>429426551</v>
      </c>
      <c r="L40" s="31">
        <f t="shared" si="5"/>
        <v>432471852</v>
      </c>
      <c r="M40" s="31">
        <f t="shared" si="5"/>
        <v>452510949</v>
      </c>
      <c r="N40" s="31">
        <f t="shared" si="5"/>
        <v>452510949</v>
      </c>
      <c r="O40" s="31">
        <f t="shared" si="5"/>
        <v>456261937</v>
      </c>
      <c r="P40" s="31">
        <f t="shared" si="5"/>
        <v>450849199</v>
      </c>
      <c r="Q40" s="31">
        <f t="shared" si="5"/>
        <v>458211552</v>
      </c>
      <c r="R40" s="31">
        <f t="shared" si="5"/>
        <v>458211552</v>
      </c>
      <c r="S40" s="31">
        <f t="shared" si="5"/>
        <v>455641682</v>
      </c>
      <c r="T40" s="31">
        <f t="shared" si="5"/>
        <v>452183209</v>
      </c>
      <c r="U40" s="31">
        <f t="shared" si="5"/>
        <v>468574554</v>
      </c>
      <c r="V40" s="31">
        <f t="shared" si="5"/>
        <v>468574554</v>
      </c>
      <c r="W40" s="31">
        <f t="shared" si="5"/>
        <v>468574554</v>
      </c>
      <c r="X40" s="31">
        <f t="shared" si="5"/>
        <v>304520316</v>
      </c>
      <c r="Y40" s="31">
        <f t="shared" si="5"/>
        <v>164054238</v>
      </c>
      <c r="Z40" s="32">
        <f>+IF(X40&lt;&gt;0,+(Y40/X40)*100,0)</f>
        <v>53.873002680057645</v>
      </c>
      <c r="AA40" s="33">
        <f>+AA34+AA39</f>
        <v>304520316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662393589</v>
      </c>
      <c r="D42" s="43">
        <f>+D25-D40</f>
        <v>662393589</v>
      </c>
      <c r="E42" s="44">
        <f t="shared" si="6"/>
        <v>768257295</v>
      </c>
      <c r="F42" s="45">
        <f t="shared" si="6"/>
        <v>796270300</v>
      </c>
      <c r="G42" s="45">
        <f t="shared" si="6"/>
        <v>626672608</v>
      </c>
      <c r="H42" s="45">
        <f t="shared" si="6"/>
        <v>626148558</v>
      </c>
      <c r="I42" s="45">
        <f t="shared" si="6"/>
        <v>622808954</v>
      </c>
      <c r="J42" s="45">
        <f t="shared" si="6"/>
        <v>622808954</v>
      </c>
      <c r="K42" s="45">
        <f t="shared" si="6"/>
        <v>602662521</v>
      </c>
      <c r="L42" s="45">
        <f t="shared" si="6"/>
        <v>603387862</v>
      </c>
      <c r="M42" s="45">
        <f t="shared" si="6"/>
        <v>594666326</v>
      </c>
      <c r="N42" s="45">
        <f t="shared" si="6"/>
        <v>594666326</v>
      </c>
      <c r="O42" s="45">
        <f t="shared" si="6"/>
        <v>589028968</v>
      </c>
      <c r="P42" s="45">
        <f t="shared" si="6"/>
        <v>604460166</v>
      </c>
      <c r="Q42" s="45">
        <f t="shared" si="6"/>
        <v>616952761</v>
      </c>
      <c r="R42" s="45">
        <f t="shared" si="6"/>
        <v>616952761</v>
      </c>
      <c r="S42" s="45">
        <f t="shared" si="6"/>
        <v>611722511</v>
      </c>
      <c r="T42" s="45">
        <f t="shared" si="6"/>
        <v>608399734</v>
      </c>
      <c r="U42" s="45">
        <f t="shared" si="6"/>
        <v>595919333</v>
      </c>
      <c r="V42" s="45">
        <f t="shared" si="6"/>
        <v>595919333</v>
      </c>
      <c r="W42" s="45">
        <f t="shared" si="6"/>
        <v>595919333</v>
      </c>
      <c r="X42" s="45">
        <f t="shared" si="6"/>
        <v>796270300</v>
      </c>
      <c r="Y42" s="45">
        <f t="shared" si="6"/>
        <v>-200350967</v>
      </c>
      <c r="Z42" s="46">
        <f>+IF(X42&lt;&gt;0,+(Y42/X42)*100,0)</f>
        <v>-25.161175419954755</v>
      </c>
      <c r="AA42" s="47">
        <f>+AA25-AA40</f>
        <v>796270300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659596303</v>
      </c>
      <c r="D45" s="18">
        <v>659596303</v>
      </c>
      <c r="E45" s="19">
        <v>766295267</v>
      </c>
      <c r="F45" s="20">
        <v>794308272</v>
      </c>
      <c r="G45" s="20">
        <v>624825124</v>
      </c>
      <c r="H45" s="20">
        <v>623351272</v>
      </c>
      <c r="I45" s="20">
        <v>620011668</v>
      </c>
      <c r="J45" s="20">
        <v>620011668</v>
      </c>
      <c r="K45" s="20">
        <v>599865235</v>
      </c>
      <c r="L45" s="20">
        <v>600590576</v>
      </c>
      <c r="M45" s="20">
        <v>591869040</v>
      </c>
      <c r="N45" s="20">
        <v>591869040</v>
      </c>
      <c r="O45" s="20">
        <v>586231682</v>
      </c>
      <c r="P45" s="20">
        <v>601662880</v>
      </c>
      <c r="Q45" s="20">
        <v>614155475</v>
      </c>
      <c r="R45" s="20">
        <v>614155475</v>
      </c>
      <c r="S45" s="20">
        <v>608925225</v>
      </c>
      <c r="T45" s="20">
        <v>605602448</v>
      </c>
      <c r="U45" s="20">
        <v>593122047</v>
      </c>
      <c r="V45" s="20">
        <v>593122047</v>
      </c>
      <c r="W45" s="20">
        <v>593122047</v>
      </c>
      <c r="X45" s="20">
        <v>794308272</v>
      </c>
      <c r="Y45" s="20">
        <v>-201186225</v>
      </c>
      <c r="Z45" s="48">
        <v>-25.33</v>
      </c>
      <c r="AA45" s="22">
        <v>794308272</v>
      </c>
    </row>
    <row r="46" spans="1:27" ht="13.5">
      <c r="A46" s="23" t="s">
        <v>67</v>
      </c>
      <c r="B46" s="17"/>
      <c r="C46" s="18">
        <v>2797286</v>
      </c>
      <c r="D46" s="18">
        <v>2797286</v>
      </c>
      <c r="E46" s="19">
        <v>1962028</v>
      </c>
      <c r="F46" s="20">
        <v>1962028</v>
      </c>
      <c r="G46" s="20">
        <v>1847484</v>
      </c>
      <c r="H46" s="20">
        <v>2797286</v>
      </c>
      <c r="I46" s="20">
        <v>2797286</v>
      </c>
      <c r="J46" s="20">
        <v>2797286</v>
      </c>
      <c r="K46" s="20">
        <v>2797286</v>
      </c>
      <c r="L46" s="20">
        <v>2797286</v>
      </c>
      <c r="M46" s="20">
        <v>2797286</v>
      </c>
      <c r="N46" s="20">
        <v>2797286</v>
      </c>
      <c r="O46" s="20">
        <v>2797286</v>
      </c>
      <c r="P46" s="20">
        <v>2797286</v>
      </c>
      <c r="Q46" s="20">
        <v>2797286</v>
      </c>
      <c r="R46" s="20">
        <v>2797286</v>
      </c>
      <c r="S46" s="20">
        <v>2797286</v>
      </c>
      <c r="T46" s="20">
        <v>2797286</v>
      </c>
      <c r="U46" s="20">
        <v>2797286</v>
      </c>
      <c r="V46" s="20">
        <v>2797286</v>
      </c>
      <c r="W46" s="20">
        <v>2797286</v>
      </c>
      <c r="X46" s="20">
        <v>1962028</v>
      </c>
      <c r="Y46" s="20">
        <v>835258</v>
      </c>
      <c r="Z46" s="48">
        <v>42.57</v>
      </c>
      <c r="AA46" s="22">
        <v>1962028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662393589</v>
      </c>
      <c r="D48" s="51">
        <f>SUM(D45:D47)</f>
        <v>662393589</v>
      </c>
      <c r="E48" s="52">
        <f t="shared" si="7"/>
        <v>768257295</v>
      </c>
      <c r="F48" s="53">
        <f t="shared" si="7"/>
        <v>796270300</v>
      </c>
      <c r="G48" s="53">
        <f t="shared" si="7"/>
        <v>626672608</v>
      </c>
      <c r="H48" s="53">
        <f t="shared" si="7"/>
        <v>626148558</v>
      </c>
      <c r="I48" s="53">
        <f t="shared" si="7"/>
        <v>622808954</v>
      </c>
      <c r="J48" s="53">
        <f t="shared" si="7"/>
        <v>622808954</v>
      </c>
      <c r="K48" s="53">
        <f t="shared" si="7"/>
        <v>602662521</v>
      </c>
      <c r="L48" s="53">
        <f t="shared" si="7"/>
        <v>603387862</v>
      </c>
      <c r="M48" s="53">
        <f t="shared" si="7"/>
        <v>594666326</v>
      </c>
      <c r="N48" s="53">
        <f t="shared" si="7"/>
        <v>594666326</v>
      </c>
      <c r="O48" s="53">
        <f t="shared" si="7"/>
        <v>589028968</v>
      </c>
      <c r="P48" s="53">
        <f t="shared" si="7"/>
        <v>604460166</v>
      </c>
      <c r="Q48" s="53">
        <f t="shared" si="7"/>
        <v>616952761</v>
      </c>
      <c r="R48" s="53">
        <f t="shared" si="7"/>
        <v>616952761</v>
      </c>
      <c r="S48" s="53">
        <f t="shared" si="7"/>
        <v>611722511</v>
      </c>
      <c r="T48" s="53">
        <f t="shared" si="7"/>
        <v>608399734</v>
      </c>
      <c r="U48" s="53">
        <f t="shared" si="7"/>
        <v>595919333</v>
      </c>
      <c r="V48" s="53">
        <f t="shared" si="7"/>
        <v>595919333</v>
      </c>
      <c r="W48" s="53">
        <f t="shared" si="7"/>
        <v>595919333</v>
      </c>
      <c r="X48" s="53">
        <f t="shared" si="7"/>
        <v>796270300</v>
      </c>
      <c r="Y48" s="53">
        <f t="shared" si="7"/>
        <v>-200350967</v>
      </c>
      <c r="Z48" s="54">
        <f>+IF(X48&lt;&gt;0,+(Y48/X48)*100,0)</f>
        <v>-25.161175419954755</v>
      </c>
      <c r="AA48" s="55">
        <f>SUM(AA45:AA47)</f>
        <v>796270300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3875569</v>
      </c>
      <c r="D6" s="18">
        <v>3875569</v>
      </c>
      <c r="E6" s="19">
        <v>34668742</v>
      </c>
      <c r="F6" s="20">
        <v>34668742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34668742</v>
      </c>
      <c r="Y6" s="20">
        <v>-34668742</v>
      </c>
      <c r="Z6" s="21">
        <v>-100</v>
      </c>
      <c r="AA6" s="22">
        <v>34668742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3639894</v>
      </c>
      <c r="D9" s="18">
        <v>3639894</v>
      </c>
      <c r="E9" s="19">
        <v>70183827</v>
      </c>
      <c r="F9" s="20">
        <v>70183827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70183827</v>
      </c>
      <c r="Y9" s="20">
        <v>-70183827</v>
      </c>
      <c r="Z9" s="21">
        <v>-100</v>
      </c>
      <c r="AA9" s="22">
        <v>70183827</v>
      </c>
    </row>
    <row r="10" spans="1:27" ht="13.5">
      <c r="A10" s="23" t="s">
        <v>37</v>
      </c>
      <c r="B10" s="17"/>
      <c r="C10" s="18">
        <v>78772073</v>
      </c>
      <c r="D10" s="18">
        <v>78772073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15864121</v>
      </c>
      <c r="D11" s="18">
        <v>15864121</v>
      </c>
      <c r="E11" s="19">
        <v>9472078</v>
      </c>
      <c r="F11" s="20">
        <v>9472078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9472078</v>
      </c>
      <c r="Y11" s="20">
        <v>-9472078</v>
      </c>
      <c r="Z11" s="21">
        <v>-100</v>
      </c>
      <c r="AA11" s="22">
        <v>9472078</v>
      </c>
    </row>
    <row r="12" spans="1:27" ht="13.5">
      <c r="A12" s="27" t="s">
        <v>39</v>
      </c>
      <c r="B12" s="28"/>
      <c r="C12" s="29">
        <f aca="true" t="shared" si="0" ref="C12:Y12">SUM(C6:C11)</f>
        <v>102151657</v>
      </c>
      <c r="D12" s="29">
        <f>SUM(D6:D11)</f>
        <v>102151657</v>
      </c>
      <c r="E12" s="30">
        <f t="shared" si="0"/>
        <v>114324647</v>
      </c>
      <c r="F12" s="31">
        <f t="shared" si="0"/>
        <v>114324647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114324647</v>
      </c>
      <c r="Y12" s="31">
        <f t="shared" si="0"/>
        <v>-114324647</v>
      </c>
      <c r="Z12" s="32">
        <f>+IF(X12&lt;&gt;0,+(Y12/X12)*100,0)</f>
        <v>-100</v>
      </c>
      <c r="AA12" s="33">
        <f>SUM(AA6:AA11)</f>
        <v>114324647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46400403</v>
      </c>
      <c r="D16" s="18">
        <v>46400403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3438010545</v>
      </c>
      <c r="D19" s="18">
        <v>3438010545</v>
      </c>
      <c r="E19" s="19">
        <v>1746824427</v>
      </c>
      <c r="F19" s="20">
        <v>1746976887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1746976887</v>
      </c>
      <c r="Y19" s="20">
        <v>-1746976887</v>
      </c>
      <c r="Z19" s="21">
        <v>-100</v>
      </c>
      <c r="AA19" s="22">
        <v>1746976887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402887</v>
      </c>
      <c r="D22" s="18">
        <v>402887</v>
      </c>
      <c r="E22" s="19">
        <v>152460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3484813835</v>
      </c>
      <c r="D24" s="29">
        <f>SUM(D15:D23)</f>
        <v>3484813835</v>
      </c>
      <c r="E24" s="36">
        <f t="shared" si="1"/>
        <v>1746976887</v>
      </c>
      <c r="F24" s="37">
        <f t="shared" si="1"/>
        <v>1746976887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1746976887</v>
      </c>
      <c r="Y24" s="37">
        <f t="shared" si="1"/>
        <v>-1746976887</v>
      </c>
      <c r="Z24" s="38">
        <f>+IF(X24&lt;&gt;0,+(Y24/X24)*100,0)</f>
        <v>-100</v>
      </c>
      <c r="AA24" s="39">
        <f>SUM(AA15:AA23)</f>
        <v>1746976887</v>
      </c>
    </row>
    <row r="25" spans="1:27" ht="13.5">
      <c r="A25" s="27" t="s">
        <v>51</v>
      </c>
      <c r="B25" s="28"/>
      <c r="C25" s="29">
        <f aca="true" t="shared" si="2" ref="C25:Y25">+C12+C24</f>
        <v>3586965492</v>
      </c>
      <c r="D25" s="29">
        <f>+D12+D24</f>
        <v>3586965492</v>
      </c>
      <c r="E25" s="30">
        <f t="shared" si="2"/>
        <v>1861301534</v>
      </c>
      <c r="F25" s="31">
        <f t="shared" si="2"/>
        <v>1861301534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1861301534</v>
      </c>
      <c r="Y25" s="31">
        <f t="shared" si="2"/>
        <v>-1861301534</v>
      </c>
      <c r="Z25" s="32">
        <f>+IF(X25&lt;&gt;0,+(Y25/X25)*100,0)</f>
        <v>-100</v>
      </c>
      <c r="AA25" s="33">
        <f>+AA12+AA24</f>
        <v>1861301534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663046</v>
      </c>
      <c r="F29" s="20">
        <v>663046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663046</v>
      </c>
      <c r="Y29" s="20">
        <v>-663046</v>
      </c>
      <c r="Z29" s="21">
        <v>-100</v>
      </c>
      <c r="AA29" s="22">
        <v>663046</v>
      </c>
    </row>
    <row r="30" spans="1:27" ht="13.5">
      <c r="A30" s="23" t="s">
        <v>55</v>
      </c>
      <c r="B30" s="17"/>
      <c r="C30" s="18">
        <v>30796306</v>
      </c>
      <c r="D30" s="18">
        <v>30796306</v>
      </c>
      <c r="E30" s="19">
        <v>35757733</v>
      </c>
      <c r="F30" s="20">
        <v>35757733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35757733</v>
      </c>
      <c r="Y30" s="20">
        <v>-35757733</v>
      </c>
      <c r="Z30" s="21">
        <v>-100</v>
      </c>
      <c r="AA30" s="22">
        <v>35757733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326399682</v>
      </c>
      <c r="D32" s="18">
        <v>326399682</v>
      </c>
      <c r="E32" s="19">
        <v>369562375</v>
      </c>
      <c r="F32" s="20">
        <v>369562375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369562375</v>
      </c>
      <c r="Y32" s="20">
        <v>-369562375</v>
      </c>
      <c r="Z32" s="21">
        <v>-100</v>
      </c>
      <c r="AA32" s="22">
        <v>369562375</v>
      </c>
    </row>
    <row r="33" spans="1:27" ht="13.5">
      <c r="A33" s="23" t="s">
        <v>58</v>
      </c>
      <c r="B33" s="17"/>
      <c r="C33" s="18">
        <v>5514575</v>
      </c>
      <c r="D33" s="18">
        <v>5514575</v>
      </c>
      <c r="E33" s="19">
        <v>16310499</v>
      </c>
      <c r="F33" s="20">
        <v>16310499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16310499</v>
      </c>
      <c r="Y33" s="20">
        <v>-16310499</v>
      </c>
      <c r="Z33" s="21">
        <v>-100</v>
      </c>
      <c r="AA33" s="22">
        <v>16310499</v>
      </c>
    </row>
    <row r="34" spans="1:27" ht="13.5">
      <c r="A34" s="27" t="s">
        <v>59</v>
      </c>
      <c r="B34" s="28"/>
      <c r="C34" s="29">
        <f aca="true" t="shared" si="3" ref="C34:Y34">SUM(C29:C33)</f>
        <v>362710563</v>
      </c>
      <c r="D34" s="29">
        <f>SUM(D29:D33)</f>
        <v>362710563</v>
      </c>
      <c r="E34" s="30">
        <f t="shared" si="3"/>
        <v>422293653</v>
      </c>
      <c r="F34" s="31">
        <f t="shared" si="3"/>
        <v>422293653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422293653</v>
      </c>
      <c r="Y34" s="31">
        <f t="shared" si="3"/>
        <v>-422293653</v>
      </c>
      <c r="Z34" s="32">
        <f>+IF(X34&lt;&gt;0,+(Y34/X34)*100,0)</f>
        <v>-100</v>
      </c>
      <c r="AA34" s="33">
        <f>SUM(AA29:AA33)</f>
        <v>422293653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67606493</v>
      </c>
      <c r="D37" s="18">
        <v>67606493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39181193</v>
      </c>
      <c r="D38" s="18">
        <v>39181193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106787686</v>
      </c>
      <c r="D39" s="29">
        <f>SUM(D37:D38)</f>
        <v>106787686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469498249</v>
      </c>
      <c r="D40" s="29">
        <f>+D34+D39</f>
        <v>469498249</v>
      </c>
      <c r="E40" s="30">
        <f t="shared" si="5"/>
        <v>422293653</v>
      </c>
      <c r="F40" s="31">
        <f t="shared" si="5"/>
        <v>422293653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422293653</v>
      </c>
      <c r="Y40" s="31">
        <f t="shared" si="5"/>
        <v>-422293653</v>
      </c>
      <c r="Z40" s="32">
        <f>+IF(X40&lt;&gt;0,+(Y40/X40)*100,0)</f>
        <v>-100</v>
      </c>
      <c r="AA40" s="33">
        <f>+AA34+AA39</f>
        <v>422293653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3117467243</v>
      </c>
      <c r="D42" s="43">
        <f>+D25-D40</f>
        <v>3117467243</v>
      </c>
      <c r="E42" s="44">
        <f t="shared" si="6"/>
        <v>1439007881</v>
      </c>
      <c r="F42" s="45">
        <f t="shared" si="6"/>
        <v>1439007881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1439007881</v>
      </c>
      <c r="Y42" s="45">
        <f t="shared" si="6"/>
        <v>-1439007881</v>
      </c>
      <c r="Z42" s="46">
        <f>+IF(X42&lt;&gt;0,+(Y42/X42)*100,0)</f>
        <v>-100</v>
      </c>
      <c r="AA42" s="47">
        <f>+AA25-AA40</f>
        <v>1439007881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3117467243</v>
      </c>
      <c r="D45" s="18">
        <v>3117467243</v>
      </c>
      <c r="E45" s="19">
        <v>1375056022</v>
      </c>
      <c r="F45" s="20">
        <v>1375056022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1375056022</v>
      </c>
      <c r="Y45" s="20">
        <v>-1375056022</v>
      </c>
      <c r="Z45" s="48">
        <v>-100</v>
      </c>
      <c r="AA45" s="22">
        <v>1375056022</v>
      </c>
    </row>
    <row r="46" spans="1:27" ht="13.5">
      <c r="A46" s="23" t="s">
        <v>67</v>
      </c>
      <c r="B46" s="17"/>
      <c r="C46" s="18"/>
      <c r="D46" s="18"/>
      <c r="E46" s="19">
        <v>63951859</v>
      </c>
      <c r="F46" s="20">
        <v>63951859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63951859</v>
      </c>
      <c r="Y46" s="20">
        <v>-63951859</v>
      </c>
      <c r="Z46" s="48">
        <v>-100</v>
      </c>
      <c r="AA46" s="22">
        <v>63951859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3117467243</v>
      </c>
      <c r="D48" s="51">
        <f>SUM(D45:D47)</f>
        <v>3117467243</v>
      </c>
      <c r="E48" s="52">
        <f t="shared" si="7"/>
        <v>1439007881</v>
      </c>
      <c r="F48" s="53">
        <f t="shared" si="7"/>
        <v>1439007881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1439007881</v>
      </c>
      <c r="Y48" s="53">
        <f t="shared" si="7"/>
        <v>-1439007881</v>
      </c>
      <c r="Z48" s="54">
        <f>+IF(X48&lt;&gt;0,+(Y48/X48)*100,0)</f>
        <v>-100</v>
      </c>
      <c r="AA48" s="55">
        <f>SUM(AA45:AA47)</f>
        <v>1439007881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18157447</v>
      </c>
      <c r="D6" s="18">
        <v>18157447</v>
      </c>
      <c r="E6" s="19">
        <v>575846</v>
      </c>
      <c r="F6" s="20">
        <v>575846</v>
      </c>
      <c r="G6" s="20">
        <v>42224491</v>
      </c>
      <c r="H6" s="20">
        <v>19301153</v>
      </c>
      <c r="I6" s="20">
        <v>31085599</v>
      </c>
      <c r="J6" s="20">
        <v>31085599</v>
      </c>
      <c r="K6" s="20">
        <v>19793651</v>
      </c>
      <c r="L6" s="20">
        <v>56127156</v>
      </c>
      <c r="M6" s="20">
        <v>17430554</v>
      </c>
      <c r="N6" s="20">
        <v>17430554</v>
      </c>
      <c r="O6" s="20">
        <v>15790422</v>
      </c>
      <c r="P6" s="20">
        <v>15790422</v>
      </c>
      <c r="Q6" s="20">
        <v>8672352</v>
      </c>
      <c r="R6" s="20">
        <v>8672352</v>
      </c>
      <c r="S6" s="20">
        <v>17822524</v>
      </c>
      <c r="T6" s="20">
        <v>14620282</v>
      </c>
      <c r="U6" s="20">
        <v>29300857</v>
      </c>
      <c r="V6" s="20">
        <v>29300857</v>
      </c>
      <c r="W6" s="20">
        <v>29300857</v>
      </c>
      <c r="X6" s="20">
        <v>575846</v>
      </c>
      <c r="Y6" s="20">
        <v>28725011</v>
      </c>
      <c r="Z6" s="21">
        <v>4988.31</v>
      </c>
      <c r="AA6" s="22">
        <v>575846</v>
      </c>
    </row>
    <row r="7" spans="1:27" ht="13.5">
      <c r="A7" s="23" t="s">
        <v>34</v>
      </c>
      <c r="B7" s="17"/>
      <c r="C7" s="18">
        <v>71157</v>
      </c>
      <c r="D7" s="18">
        <v>71157</v>
      </c>
      <c r="E7" s="19"/>
      <c r="F7" s="20"/>
      <c r="G7" s="20">
        <v>3925712</v>
      </c>
      <c r="H7" s="20">
        <v>3925712</v>
      </c>
      <c r="I7" s="20">
        <v>3925712</v>
      </c>
      <c r="J7" s="20">
        <v>3925712</v>
      </c>
      <c r="K7" s="20">
        <v>3925712</v>
      </c>
      <c r="L7" s="20">
        <v>1360585</v>
      </c>
      <c r="M7" s="20">
        <v>16360585</v>
      </c>
      <c r="N7" s="20">
        <v>16360585</v>
      </c>
      <c r="O7" s="20">
        <v>10360585</v>
      </c>
      <c r="P7" s="20">
        <v>10360585</v>
      </c>
      <c r="Q7" s="20">
        <v>40673913</v>
      </c>
      <c r="R7" s="20">
        <v>40673913</v>
      </c>
      <c r="S7" s="20">
        <v>5360586</v>
      </c>
      <c r="T7" s="20">
        <v>28360586</v>
      </c>
      <c r="U7" s="20">
        <v>2360586</v>
      </c>
      <c r="V7" s="20">
        <v>2360586</v>
      </c>
      <c r="W7" s="20">
        <v>2360586</v>
      </c>
      <c r="X7" s="20"/>
      <c r="Y7" s="20">
        <v>2360586</v>
      </c>
      <c r="Z7" s="21"/>
      <c r="AA7" s="22"/>
    </row>
    <row r="8" spans="1:27" ht="13.5">
      <c r="A8" s="23" t="s">
        <v>35</v>
      </c>
      <c r="B8" s="17"/>
      <c r="C8" s="18">
        <v>25307385</v>
      </c>
      <c r="D8" s="18">
        <v>25307385</v>
      </c>
      <c r="E8" s="19">
        <v>171351533</v>
      </c>
      <c r="F8" s="20">
        <v>171351533</v>
      </c>
      <c r="G8" s="20">
        <v>182112925</v>
      </c>
      <c r="H8" s="20">
        <v>96178238</v>
      </c>
      <c r="I8" s="20">
        <v>175585630</v>
      </c>
      <c r="J8" s="20">
        <v>175585630</v>
      </c>
      <c r="K8" s="20">
        <v>139891803</v>
      </c>
      <c r="L8" s="20">
        <v>86408090</v>
      </c>
      <c r="M8" s="20">
        <v>82914587</v>
      </c>
      <c r="N8" s="20">
        <v>82914587</v>
      </c>
      <c r="O8" s="20">
        <v>83333443</v>
      </c>
      <c r="P8" s="20">
        <v>83333443</v>
      </c>
      <c r="Q8" s="20">
        <v>98917125</v>
      </c>
      <c r="R8" s="20">
        <v>98917125</v>
      </c>
      <c r="S8" s="20">
        <v>102977009</v>
      </c>
      <c r="T8" s="20">
        <v>101671612</v>
      </c>
      <c r="U8" s="20">
        <v>100200284</v>
      </c>
      <c r="V8" s="20">
        <v>100200284</v>
      </c>
      <c r="W8" s="20">
        <v>100200284</v>
      </c>
      <c r="X8" s="20">
        <v>171351533</v>
      </c>
      <c r="Y8" s="20">
        <v>-71151249</v>
      </c>
      <c r="Z8" s="21">
        <v>-41.52</v>
      </c>
      <c r="AA8" s="22">
        <v>171351533</v>
      </c>
    </row>
    <row r="9" spans="1:27" ht="13.5">
      <c r="A9" s="23" t="s">
        <v>36</v>
      </c>
      <c r="B9" s="17"/>
      <c r="C9" s="18">
        <v>22838811</v>
      </c>
      <c r="D9" s="18">
        <v>22838811</v>
      </c>
      <c r="E9" s="19">
        <v>130909</v>
      </c>
      <c r="F9" s="20">
        <v>130909</v>
      </c>
      <c r="G9" s="20">
        <v>130909</v>
      </c>
      <c r="H9" s="20">
        <v>130909</v>
      </c>
      <c r="I9" s="20">
        <v>130909</v>
      </c>
      <c r="J9" s="20">
        <v>130909</v>
      </c>
      <c r="K9" s="20">
        <v>2737542</v>
      </c>
      <c r="L9" s="20">
        <v>3686388</v>
      </c>
      <c r="M9" s="20">
        <v>3911076</v>
      </c>
      <c r="N9" s="20">
        <v>3911076</v>
      </c>
      <c r="O9" s="20">
        <v>4198577</v>
      </c>
      <c r="P9" s="20">
        <v>4198577</v>
      </c>
      <c r="Q9" s="20">
        <v>4198577</v>
      </c>
      <c r="R9" s="20">
        <v>4198577</v>
      </c>
      <c r="S9" s="20">
        <v>4837692</v>
      </c>
      <c r="T9" s="20">
        <v>4583010</v>
      </c>
      <c r="U9" s="20">
        <v>5114724</v>
      </c>
      <c r="V9" s="20">
        <v>5114724</v>
      </c>
      <c r="W9" s="20">
        <v>5114724</v>
      </c>
      <c r="X9" s="20">
        <v>130909</v>
      </c>
      <c r="Y9" s="20">
        <v>4983815</v>
      </c>
      <c r="Z9" s="21">
        <v>3807.08</v>
      </c>
      <c r="AA9" s="22">
        <v>130909</v>
      </c>
    </row>
    <row r="10" spans="1:27" ht="13.5">
      <c r="A10" s="23" t="s">
        <v>37</v>
      </c>
      <c r="B10" s="17"/>
      <c r="C10" s="18"/>
      <c r="D10" s="18"/>
      <c r="E10" s="19">
        <v>433220</v>
      </c>
      <c r="F10" s="20">
        <v>433220</v>
      </c>
      <c r="G10" s="24">
        <v>433220</v>
      </c>
      <c r="H10" s="24">
        <v>-1064</v>
      </c>
      <c r="I10" s="24">
        <v>-1064</v>
      </c>
      <c r="J10" s="20">
        <v>-1064</v>
      </c>
      <c r="K10" s="24">
        <v>-1024</v>
      </c>
      <c r="L10" s="24">
        <v>-1550</v>
      </c>
      <c r="M10" s="20">
        <v>-1550</v>
      </c>
      <c r="N10" s="24">
        <v>-1550</v>
      </c>
      <c r="O10" s="24">
        <v>-1550</v>
      </c>
      <c r="P10" s="24">
        <v>-1550</v>
      </c>
      <c r="Q10" s="20">
        <v>-1550</v>
      </c>
      <c r="R10" s="24">
        <v>-1550</v>
      </c>
      <c r="S10" s="24">
        <v>7028543</v>
      </c>
      <c r="T10" s="20">
        <v>7028543</v>
      </c>
      <c r="U10" s="24">
        <v>6727058</v>
      </c>
      <c r="V10" s="24">
        <v>6727058</v>
      </c>
      <c r="W10" s="24">
        <v>6727058</v>
      </c>
      <c r="X10" s="20">
        <v>433220</v>
      </c>
      <c r="Y10" s="24">
        <v>6293838</v>
      </c>
      <c r="Z10" s="25">
        <v>1452.8</v>
      </c>
      <c r="AA10" s="26">
        <v>433220</v>
      </c>
    </row>
    <row r="11" spans="1:27" ht="13.5">
      <c r="A11" s="23" t="s">
        <v>38</v>
      </c>
      <c r="B11" s="17"/>
      <c r="C11" s="18">
        <v>32730344</v>
      </c>
      <c r="D11" s="18">
        <v>32730344</v>
      </c>
      <c r="E11" s="19">
        <v>9253854</v>
      </c>
      <c r="F11" s="20">
        <v>9253854</v>
      </c>
      <c r="G11" s="20">
        <v>5724544</v>
      </c>
      <c r="H11" s="20">
        <v>33167529</v>
      </c>
      <c r="I11" s="20">
        <v>33593559</v>
      </c>
      <c r="J11" s="20">
        <v>33593559</v>
      </c>
      <c r="K11" s="20">
        <v>33852098</v>
      </c>
      <c r="L11" s="20">
        <v>34500793</v>
      </c>
      <c r="M11" s="20">
        <v>35263230</v>
      </c>
      <c r="N11" s="20">
        <v>35263230</v>
      </c>
      <c r="O11" s="20">
        <v>35341315</v>
      </c>
      <c r="P11" s="20">
        <v>35341315</v>
      </c>
      <c r="Q11" s="20">
        <v>65654643</v>
      </c>
      <c r="R11" s="20">
        <v>65654643</v>
      </c>
      <c r="S11" s="20">
        <v>35425531</v>
      </c>
      <c r="T11" s="20">
        <v>36689532</v>
      </c>
      <c r="U11" s="20">
        <v>34837500</v>
      </c>
      <c r="V11" s="20">
        <v>34837500</v>
      </c>
      <c r="W11" s="20">
        <v>34837500</v>
      </c>
      <c r="X11" s="20">
        <v>9253854</v>
      </c>
      <c r="Y11" s="20">
        <v>25583646</v>
      </c>
      <c r="Z11" s="21">
        <v>276.46</v>
      </c>
      <c r="AA11" s="22">
        <v>9253854</v>
      </c>
    </row>
    <row r="12" spans="1:27" ht="13.5">
      <c r="A12" s="27" t="s">
        <v>39</v>
      </c>
      <c r="B12" s="28"/>
      <c r="C12" s="29">
        <f aca="true" t="shared" si="0" ref="C12:Y12">SUM(C6:C11)</f>
        <v>99105144</v>
      </c>
      <c r="D12" s="29">
        <f>SUM(D6:D11)</f>
        <v>99105144</v>
      </c>
      <c r="E12" s="30">
        <f t="shared" si="0"/>
        <v>181745362</v>
      </c>
      <c r="F12" s="31">
        <f t="shared" si="0"/>
        <v>181745362</v>
      </c>
      <c r="G12" s="31">
        <f t="shared" si="0"/>
        <v>234551801</v>
      </c>
      <c r="H12" s="31">
        <f t="shared" si="0"/>
        <v>152702477</v>
      </c>
      <c r="I12" s="31">
        <f t="shared" si="0"/>
        <v>244320345</v>
      </c>
      <c r="J12" s="31">
        <f t="shared" si="0"/>
        <v>244320345</v>
      </c>
      <c r="K12" s="31">
        <f t="shared" si="0"/>
        <v>200199782</v>
      </c>
      <c r="L12" s="31">
        <f t="shared" si="0"/>
        <v>182081462</v>
      </c>
      <c r="M12" s="31">
        <f t="shared" si="0"/>
        <v>155878482</v>
      </c>
      <c r="N12" s="31">
        <f t="shared" si="0"/>
        <v>155878482</v>
      </c>
      <c r="O12" s="31">
        <f t="shared" si="0"/>
        <v>149022792</v>
      </c>
      <c r="P12" s="31">
        <f t="shared" si="0"/>
        <v>149022792</v>
      </c>
      <c r="Q12" s="31">
        <f t="shared" si="0"/>
        <v>218115060</v>
      </c>
      <c r="R12" s="31">
        <f t="shared" si="0"/>
        <v>218115060</v>
      </c>
      <c r="S12" s="31">
        <f t="shared" si="0"/>
        <v>173451885</v>
      </c>
      <c r="T12" s="31">
        <f t="shared" si="0"/>
        <v>192953565</v>
      </c>
      <c r="U12" s="31">
        <f t="shared" si="0"/>
        <v>178541009</v>
      </c>
      <c r="V12" s="31">
        <f t="shared" si="0"/>
        <v>178541009</v>
      </c>
      <c r="W12" s="31">
        <f t="shared" si="0"/>
        <v>178541009</v>
      </c>
      <c r="X12" s="31">
        <f t="shared" si="0"/>
        <v>181745362</v>
      </c>
      <c r="Y12" s="31">
        <f t="shared" si="0"/>
        <v>-3204353</v>
      </c>
      <c r="Z12" s="32">
        <f>+IF(X12&lt;&gt;0,+(Y12/X12)*100,0)</f>
        <v>-1.7631002875330597</v>
      </c>
      <c r="AA12" s="33">
        <f>SUM(AA6:AA11)</f>
        <v>181745362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>
        <v>45210426</v>
      </c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10239734</v>
      </c>
      <c r="D17" s="18">
        <v>10239734</v>
      </c>
      <c r="E17" s="19">
        <v>976031</v>
      </c>
      <c r="F17" s="20">
        <v>976031</v>
      </c>
      <c r="G17" s="20">
        <v>976030</v>
      </c>
      <c r="H17" s="20">
        <v>18935000</v>
      </c>
      <c r="I17" s="20">
        <v>18935000</v>
      </c>
      <c r="J17" s="20">
        <v>18935000</v>
      </c>
      <c r="K17" s="20">
        <v>18935000</v>
      </c>
      <c r="L17" s="20">
        <v>12210426</v>
      </c>
      <c r="M17" s="20">
        <v>12210426</v>
      </c>
      <c r="N17" s="20">
        <v>12210426</v>
      </c>
      <c r="O17" s="20">
        <v>12210426</v>
      </c>
      <c r="P17" s="20">
        <v>12210426</v>
      </c>
      <c r="Q17" s="20">
        <v>12210426</v>
      </c>
      <c r="R17" s="20">
        <v>12210426</v>
      </c>
      <c r="S17" s="20"/>
      <c r="T17" s="20">
        <v>12210426</v>
      </c>
      <c r="U17" s="20">
        <v>12210426</v>
      </c>
      <c r="V17" s="20">
        <v>12210426</v>
      </c>
      <c r="W17" s="20">
        <v>12210426</v>
      </c>
      <c r="X17" s="20">
        <v>976031</v>
      </c>
      <c r="Y17" s="20">
        <v>11234395</v>
      </c>
      <c r="Z17" s="21">
        <v>1151.03</v>
      </c>
      <c r="AA17" s="22">
        <v>976031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>
        <v>1025935</v>
      </c>
      <c r="M18" s="20">
        <v>1025935</v>
      </c>
      <c r="N18" s="20">
        <v>1025935</v>
      </c>
      <c r="O18" s="20">
        <v>1025935</v>
      </c>
      <c r="P18" s="20">
        <v>1025935</v>
      </c>
      <c r="Q18" s="20">
        <v>1025935</v>
      </c>
      <c r="R18" s="20">
        <v>1025935</v>
      </c>
      <c r="S18" s="20">
        <v>1025935</v>
      </c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416771426</v>
      </c>
      <c r="D19" s="18">
        <v>416771426</v>
      </c>
      <c r="E19" s="19">
        <v>302185000</v>
      </c>
      <c r="F19" s="20">
        <v>302185000</v>
      </c>
      <c r="G19" s="20">
        <v>163127837</v>
      </c>
      <c r="H19" s="20">
        <v>376724815</v>
      </c>
      <c r="I19" s="20">
        <v>376724815</v>
      </c>
      <c r="J19" s="20">
        <v>376724815</v>
      </c>
      <c r="K19" s="20">
        <v>376904462</v>
      </c>
      <c r="L19" s="20">
        <v>374977513</v>
      </c>
      <c r="M19" s="20">
        <v>374925556</v>
      </c>
      <c r="N19" s="20">
        <v>374925556</v>
      </c>
      <c r="O19" s="20">
        <v>374936080</v>
      </c>
      <c r="P19" s="20">
        <v>374936080</v>
      </c>
      <c r="Q19" s="20">
        <v>374936080</v>
      </c>
      <c r="R19" s="20">
        <v>374936080</v>
      </c>
      <c r="S19" s="20">
        <v>372969731</v>
      </c>
      <c r="T19" s="20">
        <v>373134889</v>
      </c>
      <c r="U19" s="20">
        <v>456108383</v>
      </c>
      <c r="V19" s="20">
        <v>456108383</v>
      </c>
      <c r="W19" s="20">
        <v>456108383</v>
      </c>
      <c r="X19" s="20">
        <v>302185000</v>
      </c>
      <c r="Y19" s="20">
        <v>153923383</v>
      </c>
      <c r="Z19" s="21">
        <v>50.94</v>
      </c>
      <c r="AA19" s="22">
        <v>302185000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3032809</v>
      </c>
      <c r="D22" s="18">
        <v>3032809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272940</v>
      </c>
      <c r="V22" s="20">
        <v>272940</v>
      </c>
      <c r="W22" s="20">
        <v>272940</v>
      </c>
      <c r="X22" s="20"/>
      <c r="Y22" s="20">
        <v>272940</v>
      </c>
      <c r="Z22" s="21"/>
      <c r="AA22" s="22"/>
    </row>
    <row r="23" spans="1:27" ht="13.5">
      <c r="A23" s="23" t="s">
        <v>49</v>
      </c>
      <c r="B23" s="17"/>
      <c r="C23" s="18">
        <v>481179</v>
      </c>
      <c r="D23" s="18">
        <v>481179</v>
      </c>
      <c r="E23" s="19">
        <v>98735255</v>
      </c>
      <c r="F23" s="20">
        <v>98735255</v>
      </c>
      <c r="G23" s="24">
        <v>121626285</v>
      </c>
      <c r="H23" s="24">
        <v>51972829</v>
      </c>
      <c r="I23" s="24">
        <v>52262573</v>
      </c>
      <c r="J23" s="20">
        <v>52262573</v>
      </c>
      <c r="K23" s="24">
        <v>60726238</v>
      </c>
      <c r="L23" s="24">
        <v>62524044</v>
      </c>
      <c r="M23" s="20">
        <v>67178271</v>
      </c>
      <c r="N23" s="24">
        <v>67178271</v>
      </c>
      <c r="O23" s="24">
        <v>67881542</v>
      </c>
      <c r="P23" s="24">
        <v>67881542</v>
      </c>
      <c r="Q23" s="20">
        <v>67881542</v>
      </c>
      <c r="R23" s="24">
        <v>67881542</v>
      </c>
      <c r="S23" s="24">
        <v>75476041</v>
      </c>
      <c r="T23" s="20">
        <v>78795990</v>
      </c>
      <c r="U23" s="24">
        <v>1025935</v>
      </c>
      <c r="V23" s="24">
        <v>1025935</v>
      </c>
      <c r="W23" s="24">
        <v>1025935</v>
      </c>
      <c r="X23" s="20">
        <v>98735255</v>
      </c>
      <c r="Y23" s="24">
        <v>-97709320</v>
      </c>
      <c r="Z23" s="25">
        <v>-98.96</v>
      </c>
      <c r="AA23" s="26">
        <v>98735255</v>
      </c>
    </row>
    <row r="24" spans="1:27" ht="13.5">
      <c r="A24" s="27" t="s">
        <v>50</v>
      </c>
      <c r="B24" s="35"/>
      <c r="C24" s="29">
        <f aca="true" t="shared" si="1" ref="C24:Y24">SUM(C15:C23)</f>
        <v>430525148</v>
      </c>
      <c r="D24" s="29">
        <f>SUM(D15:D23)</f>
        <v>430525148</v>
      </c>
      <c r="E24" s="36">
        <f t="shared" si="1"/>
        <v>401896286</v>
      </c>
      <c r="F24" s="37">
        <f t="shared" si="1"/>
        <v>401896286</v>
      </c>
      <c r="G24" s="37">
        <f t="shared" si="1"/>
        <v>285730152</v>
      </c>
      <c r="H24" s="37">
        <f t="shared" si="1"/>
        <v>447632644</v>
      </c>
      <c r="I24" s="37">
        <f t="shared" si="1"/>
        <v>447922388</v>
      </c>
      <c r="J24" s="37">
        <f t="shared" si="1"/>
        <v>447922388</v>
      </c>
      <c r="K24" s="37">
        <f t="shared" si="1"/>
        <v>456565700</v>
      </c>
      <c r="L24" s="37">
        <f t="shared" si="1"/>
        <v>450737918</v>
      </c>
      <c r="M24" s="37">
        <f t="shared" si="1"/>
        <v>455340188</v>
      </c>
      <c r="N24" s="37">
        <f t="shared" si="1"/>
        <v>455340188</v>
      </c>
      <c r="O24" s="37">
        <f t="shared" si="1"/>
        <v>456053983</v>
      </c>
      <c r="P24" s="37">
        <f t="shared" si="1"/>
        <v>456053983</v>
      </c>
      <c r="Q24" s="37">
        <f t="shared" si="1"/>
        <v>456053983</v>
      </c>
      <c r="R24" s="37">
        <f t="shared" si="1"/>
        <v>456053983</v>
      </c>
      <c r="S24" s="37">
        <f t="shared" si="1"/>
        <v>494682133</v>
      </c>
      <c r="T24" s="37">
        <f t="shared" si="1"/>
        <v>464141305</v>
      </c>
      <c r="U24" s="37">
        <f t="shared" si="1"/>
        <v>469617684</v>
      </c>
      <c r="V24" s="37">
        <f t="shared" si="1"/>
        <v>469617684</v>
      </c>
      <c r="W24" s="37">
        <f t="shared" si="1"/>
        <v>469617684</v>
      </c>
      <c r="X24" s="37">
        <f t="shared" si="1"/>
        <v>401896286</v>
      </c>
      <c r="Y24" s="37">
        <f t="shared" si="1"/>
        <v>67721398</v>
      </c>
      <c r="Z24" s="38">
        <f>+IF(X24&lt;&gt;0,+(Y24/X24)*100,0)</f>
        <v>16.85046624192989</v>
      </c>
      <c r="AA24" s="39">
        <f>SUM(AA15:AA23)</f>
        <v>401896286</v>
      </c>
    </row>
    <row r="25" spans="1:27" ht="13.5">
      <c r="A25" s="27" t="s">
        <v>51</v>
      </c>
      <c r="B25" s="28"/>
      <c r="C25" s="29">
        <f aca="true" t="shared" si="2" ref="C25:Y25">+C12+C24</f>
        <v>529630292</v>
      </c>
      <c r="D25" s="29">
        <f>+D12+D24</f>
        <v>529630292</v>
      </c>
      <c r="E25" s="30">
        <f t="shared" si="2"/>
        <v>583641648</v>
      </c>
      <c r="F25" s="31">
        <f t="shared" si="2"/>
        <v>583641648</v>
      </c>
      <c r="G25" s="31">
        <f t="shared" si="2"/>
        <v>520281953</v>
      </c>
      <c r="H25" s="31">
        <f t="shared" si="2"/>
        <v>600335121</v>
      </c>
      <c r="I25" s="31">
        <f t="shared" si="2"/>
        <v>692242733</v>
      </c>
      <c r="J25" s="31">
        <f t="shared" si="2"/>
        <v>692242733</v>
      </c>
      <c r="K25" s="31">
        <f t="shared" si="2"/>
        <v>656765482</v>
      </c>
      <c r="L25" s="31">
        <f t="shared" si="2"/>
        <v>632819380</v>
      </c>
      <c r="M25" s="31">
        <f t="shared" si="2"/>
        <v>611218670</v>
      </c>
      <c r="N25" s="31">
        <f t="shared" si="2"/>
        <v>611218670</v>
      </c>
      <c r="O25" s="31">
        <f t="shared" si="2"/>
        <v>605076775</v>
      </c>
      <c r="P25" s="31">
        <f t="shared" si="2"/>
        <v>605076775</v>
      </c>
      <c r="Q25" s="31">
        <f t="shared" si="2"/>
        <v>674169043</v>
      </c>
      <c r="R25" s="31">
        <f t="shared" si="2"/>
        <v>674169043</v>
      </c>
      <c r="S25" s="31">
        <f t="shared" si="2"/>
        <v>668134018</v>
      </c>
      <c r="T25" s="31">
        <f t="shared" si="2"/>
        <v>657094870</v>
      </c>
      <c r="U25" s="31">
        <f t="shared" si="2"/>
        <v>648158693</v>
      </c>
      <c r="V25" s="31">
        <f t="shared" si="2"/>
        <v>648158693</v>
      </c>
      <c r="W25" s="31">
        <f t="shared" si="2"/>
        <v>648158693</v>
      </c>
      <c r="X25" s="31">
        <f t="shared" si="2"/>
        <v>583641648</v>
      </c>
      <c r="Y25" s="31">
        <f t="shared" si="2"/>
        <v>64517045</v>
      </c>
      <c r="Z25" s="32">
        <f>+IF(X25&lt;&gt;0,+(Y25/X25)*100,0)</f>
        <v>11.054222264823705</v>
      </c>
      <c r="AA25" s="33">
        <f>+AA12+AA24</f>
        <v>583641648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4578793</v>
      </c>
      <c r="D30" s="18">
        <v>4578793</v>
      </c>
      <c r="E30" s="19"/>
      <c r="F30" s="20"/>
      <c r="G30" s="20">
        <v>9287153</v>
      </c>
      <c r="H30" s="20">
        <v>9708142</v>
      </c>
      <c r="I30" s="20">
        <v>5721064</v>
      </c>
      <c r="J30" s="20">
        <v>5721064</v>
      </c>
      <c r="K30" s="20">
        <v>5721064</v>
      </c>
      <c r="L30" s="20">
        <v>9708142</v>
      </c>
      <c r="M30" s="20">
        <v>9708142</v>
      </c>
      <c r="N30" s="20">
        <v>9708142</v>
      </c>
      <c r="O30" s="20">
        <v>9708142</v>
      </c>
      <c r="P30" s="20">
        <v>9708142</v>
      </c>
      <c r="Q30" s="20">
        <v>9708142</v>
      </c>
      <c r="R30" s="20">
        <v>9708142</v>
      </c>
      <c r="S30" s="20">
        <v>5788799</v>
      </c>
      <c r="T30" s="20">
        <v>5788799</v>
      </c>
      <c r="U30" s="20">
        <v>6796500</v>
      </c>
      <c r="V30" s="20">
        <v>6796500</v>
      </c>
      <c r="W30" s="20">
        <v>6796500</v>
      </c>
      <c r="X30" s="20"/>
      <c r="Y30" s="20">
        <v>6796500</v>
      </c>
      <c r="Z30" s="21"/>
      <c r="AA30" s="22"/>
    </row>
    <row r="31" spans="1:27" ht="13.5">
      <c r="A31" s="23" t="s">
        <v>56</v>
      </c>
      <c r="B31" s="17"/>
      <c r="C31" s="18">
        <v>1180401</v>
      </c>
      <c r="D31" s="18">
        <v>1180401</v>
      </c>
      <c r="E31" s="19">
        <v>1370628</v>
      </c>
      <c r="F31" s="20">
        <v>1370628</v>
      </c>
      <c r="G31" s="20">
        <v>1399057</v>
      </c>
      <c r="H31" s="20">
        <v>1424387</v>
      </c>
      <c r="I31" s="20">
        <v>1431790</v>
      </c>
      <c r="J31" s="20">
        <v>1431790</v>
      </c>
      <c r="K31" s="20">
        <v>1453521</v>
      </c>
      <c r="L31" s="20">
        <v>1397449</v>
      </c>
      <c r="M31" s="20">
        <v>1405174</v>
      </c>
      <c r="N31" s="20">
        <v>1405174</v>
      </c>
      <c r="O31" s="20">
        <v>1403469</v>
      </c>
      <c r="P31" s="20">
        <v>1403469</v>
      </c>
      <c r="Q31" s="20">
        <v>1403469</v>
      </c>
      <c r="R31" s="20">
        <v>1403469</v>
      </c>
      <c r="S31" s="20">
        <v>17584775</v>
      </c>
      <c r="T31" s="20">
        <v>9233816</v>
      </c>
      <c r="U31" s="20">
        <v>6225958</v>
      </c>
      <c r="V31" s="20">
        <v>6225958</v>
      </c>
      <c r="W31" s="20">
        <v>6225958</v>
      </c>
      <c r="X31" s="20">
        <v>1370628</v>
      </c>
      <c r="Y31" s="20">
        <v>4855330</v>
      </c>
      <c r="Z31" s="21">
        <v>354.24</v>
      </c>
      <c r="AA31" s="22">
        <v>1370628</v>
      </c>
    </row>
    <row r="32" spans="1:27" ht="13.5">
      <c r="A32" s="23" t="s">
        <v>57</v>
      </c>
      <c r="B32" s="17"/>
      <c r="C32" s="18">
        <v>73072494</v>
      </c>
      <c r="D32" s="18">
        <v>73072494</v>
      </c>
      <c r="E32" s="19">
        <v>13618669</v>
      </c>
      <c r="F32" s="20">
        <v>13618669</v>
      </c>
      <c r="G32" s="20">
        <v>112898657</v>
      </c>
      <c r="H32" s="20">
        <v>86537463</v>
      </c>
      <c r="I32" s="20">
        <v>79552871</v>
      </c>
      <c r="J32" s="20">
        <v>79552871</v>
      </c>
      <c r="K32" s="20">
        <v>112166024</v>
      </c>
      <c r="L32" s="20">
        <v>151118018</v>
      </c>
      <c r="M32" s="20">
        <v>142198066</v>
      </c>
      <c r="N32" s="20">
        <v>142198066</v>
      </c>
      <c r="O32" s="20">
        <v>147435264</v>
      </c>
      <c r="P32" s="20">
        <v>147435264</v>
      </c>
      <c r="Q32" s="20">
        <v>128850557</v>
      </c>
      <c r="R32" s="20">
        <v>128850557</v>
      </c>
      <c r="S32" s="20">
        <v>168307551</v>
      </c>
      <c r="T32" s="20">
        <v>174936814</v>
      </c>
      <c r="U32" s="20">
        <v>188306252</v>
      </c>
      <c r="V32" s="20">
        <v>188306252</v>
      </c>
      <c r="W32" s="20">
        <v>188306252</v>
      </c>
      <c r="X32" s="20">
        <v>13618669</v>
      </c>
      <c r="Y32" s="20">
        <v>174687583</v>
      </c>
      <c r="Z32" s="21">
        <v>1282.71</v>
      </c>
      <c r="AA32" s="22">
        <v>13618669</v>
      </c>
    </row>
    <row r="33" spans="1:27" ht="13.5">
      <c r="A33" s="23" t="s">
        <v>58</v>
      </c>
      <c r="B33" s="17"/>
      <c r="C33" s="18">
        <v>4797000</v>
      </c>
      <c r="D33" s="18">
        <v>4797000</v>
      </c>
      <c r="E33" s="19">
        <v>154342766</v>
      </c>
      <c r="F33" s="20">
        <v>154342766</v>
      </c>
      <c r="G33" s="20">
        <v>135324115</v>
      </c>
      <c r="H33" s="20">
        <v>134818760</v>
      </c>
      <c r="I33" s="20">
        <v>163514834</v>
      </c>
      <c r="J33" s="20">
        <v>163514834</v>
      </c>
      <c r="K33" s="20">
        <v>104251890</v>
      </c>
      <c r="L33" s="20">
        <v>56926925</v>
      </c>
      <c r="M33" s="20">
        <v>56926924</v>
      </c>
      <c r="N33" s="20">
        <v>56926924</v>
      </c>
      <c r="O33" s="20">
        <v>56926924</v>
      </c>
      <c r="P33" s="20">
        <v>56926924</v>
      </c>
      <c r="Q33" s="20">
        <v>56926924</v>
      </c>
      <c r="R33" s="20">
        <v>56926924</v>
      </c>
      <c r="S33" s="20">
        <v>72751130</v>
      </c>
      <c r="T33" s="20">
        <v>72223827</v>
      </c>
      <c r="U33" s="20">
        <v>64273160</v>
      </c>
      <c r="V33" s="20">
        <v>64273160</v>
      </c>
      <c r="W33" s="20">
        <v>64273160</v>
      </c>
      <c r="X33" s="20">
        <v>154342766</v>
      </c>
      <c r="Y33" s="20">
        <v>-90069606</v>
      </c>
      <c r="Z33" s="21">
        <v>-58.36</v>
      </c>
      <c r="AA33" s="22">
        <v>154342766</v>
      </c>
    </row>
    <row r="34" spans="1:27" ht="13.5">
      <c r="A34" s="27" t="s">
        <v>59</v>
      </c>
      <c r="B34" s="28"/>
      <c r="C34" s="29">
        <f aca="true" t="shared" si="3" ref="C34:Y34">SUM(C29:C33)</f>
        <v>83628688</v>
      </c>
      <c r="D34" s="29">
        <f>SUM(D29:D33)</f>
        <v>83628688</v>
      </c>
      <c r="E34" s="30">
        <f t="shared" si="3"/>
        <v>169332063</v>
      </c>
      <c r="F34" s="31">
        <f t="shared" si="3"/>
        <v>169332063</v>
      </c>
      <c r="G34" s="31">
        <f t="shared" si="3"/>
        <v>258908982</v>
      </c>
      <c r="H34" s="31">
        <f t="shared" si="3"/>
        <v>232488752</v>
      </c>
      <c r="I34" s="31">
        <f t="shared" si="3"/>
        <v>250220559</v>
      </c>
      <c r="J34" s="31">
        <f t="shared" si="3"/>
        <v>250220559</v>
      </c>
      <c r="K34" s="31">
        <f t="shared" si="3"/>
        <v>223592499</v>
      </c>
      <c r="L34" s="31">
        <f t="shared" si="3"/>
        <v>219150534</v>
      </c>
      <c r="M34" s="31">
        <f t="shared" si="3"/>
        <v>210238306</v>
      </c>
      <c r="N34" s="31">
        <f t="shared" si="3"/>
        <v>210238306</v>
      </c>
      <c r="O34" s="31">
        <f t="shared" si="3"/>
        <v>215473799</v>
      </c>
      <c r="P34" s="31">
        <f t="shared" si="3"/>
        <v>215473799</v>
      </c>
      <c r="Q34" s="31">
        <f t="shared" si="3"/>
        <v>196889092</v>
      </c>
      <c r="R34" s="31">
        <f t="shared" si="3"/>
        <v>196889092</v>
      </c>
      <c r="S34" s="31">
        <f t="shared" si="3"/>
        <v>264432255</v>
      </c>
      <c r="T34" s="31">
        <f t="shared" si="3"/>
        <v>262183256</v>
      </c>
      <c r="U34" s="31">
        <f t="shared" si="3"/>
        <v>265601870</v>
      </c>
      <c r="V34" s="31">
        <f t="shared" si="3"/>
        <v>265601870</v>
      </c>
      <c r="W34" s="31">
        <f t="shared" si="3"/>
        <v>265601870</v>
      </c>
      <c r="X34" s="31">
        <f t="shared" si="3"/>
        <v>169332063</v>
      </c>
      <c r="Y34" s="31">
        <f t="shared" si="3"/>
        <v>96269807</v>
      </c>
      <c r="Z34" s="32">
        <f>+IF(X34&lt;&gt;0,+(Y34/X34)*100,0)</f>
        <v>56.852674735321685</v>
      </c>
      <c r="AA34" s="33">
        <f>SUM(AA29:AA33)</f>
        <v>169332063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6164018</v>
      </c>
      <c r="D37" s="18">
        <v>6164018</v>
      </c>
      <c r="E37" s="19"/>
      <c r="F37" s="20"/>
      <c r="G37" s="20"/>
      <c r="H37" s="20">
        <v>845156</v>
      </c>
      <c r="I37" s="20"/>
      <c r="J37" s="20"/>
      <c r="K37" s="20"/>
      <c r="L37" s="20">
        <v>6106051</v>
      </c>
      <c r="M37" s="20">
        <v>5844340</v>
      </c>
      <c r="N37" s="20">
        <v>5844340</v>
      </c>
      <c r="O37" s="20">
        <v>5844340</v>
      </c>
      <c r="P37" s="20">
        <v>5844340</v>
      </c>
      <c r="Q37" s="20">
        <v>5844340</v>
      </c>
      <c r="R37" s="20">
        <v>5844340</v>
      </c>
      <c r="S37" s="20">
        <v>845156</v>
      </c>
      <c r="T37" s="20">
        <v>6629742</v>
      </c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37091000</v>
      </c>
      <c r="D38" s="18">
        <v>37091000</v>
      </c>
      <c r="E38" s="19">
        <v>32671000</v>
      </c>
      <c r="F38" s="20">
        <v>32671000</v>
      </c>
      <c r="G38" s="20">
        <v>37077394</v>
      </c>
      <c r="H38" s="20">
        <v>39563018</v>
      </c>
      <c r="I38" s="20">
        <v>40408173</v>
      </c>
      <c r="J38" s="20">
        <v>40408173</v>
      </c>
      <c r="K38" s="20">
        <v>40350207</v>
      </c>
      <c r="L38" s="20">
        <v>34244156</v>
      </c>
      <c r="M38" s="20">
        <v>34244156</v>
      </c>
      <c r="N38" s="20">
        <v>34244156</v>
      </c>
      <c r="O38" s="20">
        <v>34244156</v>
      </c>
      <c r="P38" s="20">
        <v>34244156</v>
      </c>
      <c r="Q38" s="20">
        <v>34244156</v>
      </c>
      <c r="R38" s="20">
        <v>34244156</v>
      </c>
      <c r="S38" s="20">
        <v>39183596</v>
      </c>
      <c r="T38" s="20">
        <v>33399000</v>
      </c>
      <c r="U38" s="20">
        <v>39742415</v>
      </c>
      <c r="V38" s="20">
        <v>39742415</v>
      </c>
      <c r="W38" s="20">
        <v>39742415</v>
      </c>
      <c r="X38" s="20">
        <v>32671000</v>
      </c>
      <c r="Y38" s="20">
        <v>7071415</v>
      </c>
      <c r="Z38" s="21">
        <v>21.64</v>
      </c>
      <c r="AA38" s="22">
        <v>32671000</v>
      </c>
    </row>
    <row r="39" spans="1:27" ht="13.5">
      <c r="A39" s="27" t="s">
        <v>61</v>
      </c>
      <c r="B39" s="35"/>
      <c r="C39" s="29">
        <f aca="true" t="shared" si="4" ref="C39:Y39">SUM(C37:C38)</f>
        <v>43255018</v>
      </c>
      <c r="D39" s="29">
        <f>SUM(D37:D38)</f>
        <v>43255018</v>
      </c>
      <c r="E39" s="36">
        <f t="shared" si="4"/>
        <v>32671000</v>
      </c>
      <c r="F39" s="37">
        <f t="shared" si="4"/>
        <v>32671000</v>
      </c>
      <c r="G39" s="37">
        <f t="shared" si="4"/>
        <v>37077394</v>
      </c>
      <c r="H39" s="37">
        <f t="shared" si="4"/>
        <v>40408174</v>
      </c>
      <c r="I39" s="37">
        <f t="shared" si="4"/>
        <v>40408173</v>
      </c>
      <c r="J39" s="37">
        <f t="shared" si="4"/>
        <v>40408173</v>
      </c>
      <c r="K39" s="37">
        <f t="shared" si="4"/>
        <v>40350207</v>
      </c>
      <c r="L39" s="37">
        <f t="shared" si="4"/>
        <v>40350207</v>
      </c>
      <c r="M39" s="37">
        <f t="shared" si="4"/>
        <v>40088496</v>
      </c>
      <c r="N39" s="37">
        <f t="shared" si="4"/>
        <v>40088496</v>
      </c>
      <c r="O39" s="37">
        <f t="shared" si="4"/>
        <v>40088496</v>
      </c>
      <c r="P39" s="37">
        <f t="shared" si="4"/>
        <v>40088496</v>
      </c>
      <c r="Q39" s="37">
        <f t="shared" si="4"/>
        <v>40088496</v>
      </c>
      <c r="R39" s="37">
        <f t="shared" si="4"/>
        <v>40088496</v>
      </c>
      <c r="S39" s="37">
        <f t="shared" si="4"/>
        <v>40028752</v>
      </c>
      <c r="T39" s="37">
        <f t="shared" si="4"/>
        <v>40028742</v>
      </c>
      <c r="U39" s="37">
        <f t="shared" si="4"/>
        <v>39742415</v>
      </c>
      <c r="V39" s="37">
        <f t="shared" si="4"/>
        <v>39742415</v>
      </c>
      <c r="W39" s="37">
        <f t="shared" si="4"/>
        <v>39742415</v>
      </c>
      <c r="X39" s="37">
        <f t="shared" si="4"/>
        <v>32671000</v>
      </c>
      <c r="Y39" s="37">
        <f t="shared" si="4"/>
        <v>7071415</v>
      </c>
      <c r="Z39" s="38">
        <f>+IF(X39&lt;&gt;0,+(Y39/X39)*100,0)</f>
        <v>21.644317590523706</v>
      </c>
      <c r="AA39" s="39">
        <f>SUM(AA37:AA38)</f>
        <v>32671000</v>
      </c>
    </row>
    <row r="40" spans="1:27" ht="13.5">
      <c r="A40" s="27" t="s">
        <v>62</v>
      </c>
      <c r="B40" s="28"/>
      <c r="C40" s="29">
        <f aca="true" t="shared" si="5" ref="C40:Y40">+C34+C39</f>
        <v>126883706</v>
      </c>
      <c r="D40" s="29">
        <f>+D34+D39</f>
        <v>126883706</v>
      </c>
      <c r="E40" s="30">
        <f t="shared" si="5"/>
        <v>202003063</v>
      </c>
      <c r="F40" s="31">
        <f t="shared" si="5"/>
        <v>202003063</v>
      </c>
      <c r="G40" s="31">
        <f t="shared" si="5"/>
        <v>295986376</v>
      </c>
      <c r="H40" s="31">
        <f t="shared" si="5"/>
        <v>272896926</v>
      </c>
      <c r="I40" s="31">
        <f t="shared" si="5"/>
        <v>290628732</v>
      </c>
      <c r="J40" s="31">
        <f t="shared" si="5"/>
        <v>290628732</v>
      </c>
      <c r="K40" s="31">
        <f t="shared" si="5"/>
        <v>263942706</v>
      </c>
      <c r="L40" s="31">
        <f t="shared" si="5"/>
        <v>259500741</v>
      </c>
      <c r="M40" s="31">
        <f t="shared" si="5"/>
        <v>250326802</v>
      </c>
      <c r="N40" s="31">
        <f t="shared" si="5"/>
        <v>250326802</v>
      </c>
      <c r="O40" s="31">
        <f t="shared" si="5"/>
        <v>255562295</v>
      </c>
      <c r="P40" s="31">
        <f t="shared" si="5"/>
        <v>255562295</v>
      </c>
      <c r="Q40" s="31">
        <f t="shared" si="5"/>
        <v>236977588</v>
      </c>
      <c r="R40" s="31">
        <f t="shared" si="5"/>
        <v>236977588</v>
      </c>
      <c r="S40" s="31">
        <f t="shared" si="5"/>
        <v>304461007</v>
      </c>
      <c r="T40" s="31">
        <f t="shared" si="5"/>
        <v>302211998</v>
      </c>
      <c r="U40" s="31">
        <f t="shared" si="5"/>
        <v>305344285</v>
      </c>
      <c r="V40" s="31">
        <f t="shared" si="5"/>
        <v>305344285</v>
      </c>
      <c r="W40" s="31">
        <f t="shared" si="5"/>
        <v>305344285</v>
      </c>
      <c r="X40" s="31">
        <f t="shared" si="5"/>
        <v>202003063</v>
      </c>
      <c r="Y40" s="31">
        <f t="shared" si="5"/>
        <v>103341222</v>
      </c>
      <c r="Z40" s="32">
        <f>+IF(X40&lt;&gt;0,+(Y40/X40)*100,0)</f>
        <v>51.15824506086821</v>
      </c>
      <c r="AA40" s="33">
        <f>+AA34+AA39</f>
        <v>202003063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402746586</v>
      </c>
      <c r="D42" s="43">
        <f>+D25-D40</f>
        <v>402746586</v>
      </c>
      <c r="E42" s="44">
        <f t="shared" si="6"/>
        <v>381638585</v>
      </c>
      <c r="F42" s="45">
        <f t="shared" si="6"/>
        <v>381638585</v>
      </c>
      <c r="G42" s="45">
        <f t="shared" si="6"/>
        <v>224295577</v>
      </c>
      <c r="H42" s="45">
        <f t="shared" si="6"/>
        <v>327438195</v>
      </c>
      <c r="I42" s="45">
        <f t="shared" si="6"/>
        <v>401614001</v>
      </c>
      <c r="J42" s="45">
        <f t="shared" si="6"/>
        <v>401614001</v>
      </c>
      <c r="K42" s="45">
        <f t="shared" si="6"/>
        <v>392822776</v>
      </c>
      <c r="L42" s="45">
        <f t="shared" si="6"/>
        <v>373318639</v>
      </c>
      <c r="M42" s="45">
        <f t="shared" si="6"/>
        <v>360891868</v>
      </c>
      <c r="N42" s="45">
        <f t="shared" si="6"/>
        <v>360891868</v>
      </c>
      <c r="O42" s="45">
        <f t="shared" si="6"/>
        <v>349514480</v>
      </c>
      <c r="P42" s="45">
        <f t="shared" si="6"/>
        <v>349514480</v>
      </c>
      <c r="Q42" s="45">
        <f t="shared" si="6"/>
        <v>437191455</v>
      </c>
      <c r="R42" s="45">
        <f t="shared" si="6"/>
        <v>437191455</v>
      </c>
      <c r="S42" s="45">
        <f t="shared" si="6"/>
        <v>363673011</v>
      </c>
      <c r="T42" s="45">
        <f t="shared" si="6"/>
        <v>354882872</v>
      </c>
      <c r="U42" s="45">
        <f t="shared" si="6"/>
        <v>342814408</v>
      </c>
      <c r="V42" s="45">
        <f t="shared" si="6"/>
        <v>342814408</v>
      </c>
      <c r="W42" s="45">
        <f t="shared" si="6"/>
        <v>342814408</v>
      </c>
      <c r="X42" s="45">
        <f t="shared" si="6"/>
        <v>381638585</v>
      </c>
      <c r="Y42" s="45">
        <f t="shared" si="6"/>
        <v>-38824177</v>
      </c>
      <c r="Z42" s="46">
        <f>+IF(X42&lt;&gt;0,+(Y42/X42)*100,0)</f>
        <v>-10.173021944308907</v>
      </c>
      <c r="AA42" s="47">
        <f>+AA25-AA40</f>
        <v>381638585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402746586</v>
      </c>
      <c r="D45" s="18">
        <v>402746586</v>
      </c>
      <c r="E45" s="19">
        <v>381638585</v>
      </c>
      <c r="F45" s="20">
        <v>381638585</v>
      </c>
      <c r="G45" s="20">
        <v>156879138</v>
      </c>
      <c r="H45" s="20">
        <v>283983921</v>
      </c>
      <c r="I45" s="20">
        <v>358279923</v>
      </c>
      <c r="J45" s="20">
        <v>358279923</v>
      </c>
      <c r="K45" s="20">
        <v>35363871</v>
      </c>
      <c r="L45" s="20"/>
      <c r="M45" s="20">
        <v>361192263</v>
      </c>
      <c r="N45" s="20">
        <v>361192263</v>
      </c>
      <c r="O45" s="20">
        <v>349814875</v>
      </c>
      <c r="P45" s="20">
        <v>349814875</v>
      </c>
      <c r="Q45" s="20">
        <v>437491850</v>
      </c>
      <c r="R45" s="20">
        <v>437491850</v>
      </c>
      <c r="S45" s="20">
        <v>310613692</v>
      </c>
      <c r="T45" s="20">
        <v>355183268</v>
      </c>
      <c r="U45" s="20"/>
      <c r="V45" s="20"/>
      <c r="W45" s="20"/>
      <c r="X45" s="20">
        <v>381638585</v>
      </c>
      <c r="Y45" s="20">
        <v>-381638585</v>
      </c>
      <c r="Z45" s="48">
        <v>-100</v>
      </c>
      <c r="AA45" s="22">
        <v>381638585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67416439</v>
      </c>
      <c r="H46" s="20">
        <v>43454274</v>
      </c>
      <c r="I46" s="20">
        <v>43334078</v>
      </c>
      <c r="J46" s="20">
        <v>43334078</v>
      </c>
      <c r="K46" s="20">
        <v>357458905</v>
      </c>
      <c r="L46" s="20">
        <v>373318639</v>
      </c>
      <c r="M46" s="20">
        <v>-300395</v>
      </c>
      <c r="N46" s="20">
        <v>-300395</v>
      </c>
      <c r="O46" s="20">
        <v>-300395</v>
      </c>
      <c r="P46" s="20">
        <v>-300395</v>
      </c>
      <c r="Q46" s="20">
        <v>-300395</v>
      </c>
      <c r="R46" s="20">
        <v>-300395</v>
      </c>
      <c r="S46" s="20">
        <v>53059319</v>
      </c>
      <c r="T46" s="20">
        <v>-300396</v>
      </c>
      <c r="U46" s="20">
        <v>342814408</v>
      </c>
      <c r="V46" s="20">
        <v>342814408</v>
      </c>
      <c r="W46" s="20">
        <v>342814408</v>
      </c>
      <c r="X46" s="20"/>
      <c r="Y46" s="20">
        <v>342814408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402746586</v>
      </c>
      <c r="D48" s="51">
        <f>SUM(D45:D47)</f>
        <v>402746586</v>
      </c>
      <c r="E48" s="52">
        <f t="shared" si="7"/>
        <v>381638585</v>
      </c>
      <c r="F48" s="53">
        <f t="shared" si="7"/>
        <v>381638585</v>
      </c>
      <c r="G48" s="53">
        <f t="shared" si="7"/>
        <v>224295577</v>
      </c>
      <c r="H48" s="53">
        <f t="shared" si="7"/>
        <v>327438195</v>
      </c>
      <c r="I48" s="53">
        <f t="shared" si="7"/>
        <v>401614001</v>
      </c>
      <c r="J48" s="53">
        <f t="shared" si="7"/>
        <v>401614001</v>
      </c>
      <c r="K48" s="53">
        <f t="shared" si="7"/>
        <v>392822776</v>
      </c>
      <c r="L48" s="53">
        <f t="shared" si="7"/>
        <v>373318639</v>
      </c>
      <c r="M48" s="53">
        <f t="shared" si="7"/>
        <v>360891868</v>
      </c>
      <c r="N48" s="53">
        <f t="shared" si="7"/>
        <v>360891868</v>
      </c>
      <c r="O48" s="53">
        <f t="shared" si="7"/>
        <v>349514480</v>
      </c>
      <c r="P48" s="53">
        <f t="shared" si="7"/>
        <v>349514480</v>
      </c>
      <c r="Q48" s="53">
        <f t="shared" si="7"/>
        <v>437191455</v>
      </c>
      <c r="R48" s="53">
        <f t="shared" si="7"/>
        <v>437191455</v>
      </c>
      <c r="S48" s="53">
        <f t="shared" si="7"/>
        <v>363673011</v>
      </c>
      <c r="T48" s="53">
        <f t="shared" si="7"/>
        <v>354882872</v>
      </c>
      <c r="U48" s="53">
        <f t="shared" si="7"/>
        <v>342814408</v>
      </c>
      <c r="V48" s="53">
        <f t="shared" si="7"/>
        <v>342814408</v>
      </c>
      <c r="W48" s="53">
        <f t="shared" si="7"/>
        <v>342814408</v>
      </c>
      <c r="X48" s="53">
        <f t="shared" si="7"/>
        <v>381638585</v>
      </c>
      <c r="Y48" s="53">
        <f t="shared" si="7"/>
        <v>-38824177</v>
      </c>
      <c r="Z48" s="54">
        <f>+IF(X48&lt;&gt;0,+(Y48/X48)*100,0)</f>
        <v>-10.173021944308907</v>
      </c>
      <c r="AA48" s="55">
        <f>SUM(AA45:AA47)</f>
        <v>381638585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943000</v>
      </c>
      <c r="F6" s="20">
        <v>3983710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3983710</v>
      </c>
      <c r="Y6" s="20">
        <v>-3983710</v>
      </c>
      <c r="Z6" s="21">
        <v>-100</v>
      </c>
      <c r="AA6" s="22">
        <v>3983710</v>
      </c>
    </row>
    <row r="7" spans="1:27" ht="13.5">
      <c r="A7" s="23" t="s">
        <v>34</v>
      </c>
      <c r="B7" s="17"/>
      <c r="C7" s="18"/>
      <c r="D7" s="18"/>
      <c r="E7" s="19">
        <v>108000000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>
        <v>1639420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1639420</v>
      </c>
      <c r="Y8" s="20">
        <v>-1639420</v>
      </c>
      <c r="Z8" s="21">
        <v>-100</v>
      </c>
      <c r="AA8" s="22">
        <v>1639420</v>
      </c>
    </row>
    <row r="9" spans="1:27" ht="13.5">
      <c r="A9" s="23" t="s">
        <v>36</v>
      </c>
      <c r="B9" s="17"/>
      <c r="C9" s="18">
        <v>6887645</v>
      </c>
      <c r="D9" s="18">
        <v>6887645</v>
      </c>
      <c r="E9" s="19">
        <v>65000</v>
      </c>
      <c r="F9" s="20">
        <v>1264515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1264515</v>
      </c>
      <c r="Y9" s="20">
        <v>-1264515</v>
      </c>
      <c r="Z9" s="21">
        <v>-100</v>
      </c>
      <c r="AA9" s="22">
        <v>1264515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2863348</v>
      </c>
      <c r="D11" s="18">
        <v>2863348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9750993</v>
      </c>
      <c r="D12" s="29">
        <f>SUM(D6:D11)</f>
        <v>9750993</v>
      </c>
      <c r="E12" s="30">
        <f t="shared" si="0"/>
        <v>109008000</v>
      </c>
      <c r="F12" s="31">
        <f t="shared" si="0"/>
        <v>6887645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6887645</v>
      </c>
      <c r="Y12" s="31">
        <f t="shared" si="0"/>
        <v>-6887645</v>
      </c>
      <c r="Z12" s="32">
        <f>+IF(X12&lt;&gt;0,+(Y12/X12)*100,0)</f>
        <v>-100</v>
      </c>
      <c r="AA12" s="33">
        <f>SUM(AA6:AA11)</f>
        <v>6887645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39612296</v>
      </c>
      <c r="D19" s="18">
        <v>39612296</v>
      </c>
      <c r="E19" s="19">
        <v>29949000</v>
      </c>
      <c r="F19" s="20">
        <v>39612296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39612296</v>
      </c>
      <c r="Y19" s="20">
        <v>-39612296</v>
      </c>
      <c r="Z19" s="21">
        <v>-100</v>
      </c>
      <c r="AA19" s="22">
        <v>39612296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27000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39612296</v>
      </c>
      <c r="D24" s="29">
        <f>SUM(D15:D23)</f>
        <v>39612296</v>
      </c>
      <c r="E24" s="36">
        <f t="shared" si="1"/>
        <v>29976000</v>
      </c>
      <c r="F24" s="37">
        <f t="shared" si="1"/>
        <v>39612296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39612296</v>
      </c>
      <c r="Y24" s="37">
        <f t="shared" si="1"/>
        <v>-39612296</v>
      </c>
      <c r="Z24" s="38">
        <f>+IF(X24&lt;&gt;0,+(Y24/X24)*100,0)</f>
        <v>-100</v>
      </c>
      <c r="AA24" s="39">
        <f>SUM(AA15:AA23)</f>
        <v>39612296</v>
      </c>
    </row>
    <row r="25" spans="1:27" ht="13.5">
      <c r="A25" s="27" t="s">
        <v>51</v>
      </c>
      <c r="B25" s="28"/>
      <c r="C25" s="29">
        <f aca="true" t="shared" si="2" ref="C25:Y25">+C12+C24</f>
        <v>49363289</v>
      </c>
      <c r="D25" s="29">
        <f>+D12+D24</f>
        <v>49363289</v>
      </c>
      <c r="E25" s="30">
        <f t="shared" si="2"/>
        <v>138984000</v>
      </c>
      <c r="F25" s="31">
        <f t="shared" si="2"/>
        <v>46499941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46499941</v>
      </c>
      <c r="Y25" s="31">
        <f t="shared" si="2"/>
        <v>-46499941</v>
      </c>
      <c r="Z25" s="32">
        <f>+IF(X25&lt;&gt;0,+(Y25/X25)*100,0)</f>
        <v>-100</v>
      </c>
      <c r="AA25" s="33">
        <f>+AA12+AA24</f>
        <v>46499941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1777275</v>
      </c>
      <c r="D30" s="18">
        <v>1777275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>
        <v>1777275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1777275</v>
      </c>
      <c r="Y31" s="20">
        <v>-1777275</v>
      </c>
      <c r="Z31" s="21">
        <v>-100</v>
      </c>
      <c r="AA31" s="22">
        <v>1777275</v>
      </c>
    </row>
    <row r="32" spans="1:27" ht="13.5">
      <c r="A32" s="23" t="s">
        <v>57</v>
      </c>
      <c r="B32" s="17"/>
      <c r="C32" s="18">
        <v>31365146</v>
      </c>
      <c r="D32" s="18">
        <v>31365146</v>
      </c>
      <c r="E32" s="19">
        <v>65000</v>
      </c>
      <c r="F32" s="20">
        <v>31365146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31365146</v>
      </c>
      <c r="Y32" s="20">
        <v>-31365146</v>
      </c>
      <c r="Z32" s="21">
        <v>-100</v>
      </c>
      <c r="AA32" s="22">
        <v>31365146</v>
      </c>
    </row>
    <row r="33" spans="1:27" ht="13.5">
      <c r="A33" s="23" t="s">
        <v>58</v>
      </c>
      <c r="B33" s="17"/>
      <c r="C33" s="18">
        <v>14161593</v>
      </c>
      <c r="D33" s="18">
        <v>14161593</v>
      </c>
      <c r="E33" s="19">
        <v>1082000</v>
      </c>
      <c r="F33" s="20">
        <v>14161593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14161593</v>
      </c>
      <c r="Y33" s="20">
        <v>-14161593</v>
      </c>
      <c r="Z33" s="21">
        <v>-100</v>
      </c>
      <c r="AA33" s="22">
        <v>14161593</v>
      </c>
    </row>
    <row r="34" spans="1:27" ht="13.5">
      <c r="A34" s="27" t="s">
        <v>59</v>
      </c>
      <c r="B34" s="28"/>
      <c r="C34" s="29">
        <f aca="true" t="shared" si="3" ref="C34:Y34">SUM(C29:C33)</f>
        <v>47304014</v>
      </c>
      <c r="D34" s="29">
        <f>SUM(D29:D33)</f>
        <v>47304014</v>
      </c>
      <c r="E34" s="30">
        <f t="shared" si="3"/>
        <v>1147000</v>
      </c>
      <c r="F34" s="31">
        <f t="shared" si="3"/>
        <v>47304014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47304014</v>
      </c>
      <c r="Y34" s="31">
        <f t="shared" si="3"/>
        <v>-47304014</v>
      </c>
      <c r="Z34" s="32">
        <f>+IF(X34&lt;&gt;0,+(Y34/X34)*100,0)</f>
        <v>-100</v>
      </c>
      <c r="AA34" s="33">
        <f>SUM(AA29:AA33)</f>
        <v>47304014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2059275</v>
      </c>
      <c r="D37" s="18">
        <v>2059275</v>
      </c>
      <c r="E37" s="19">
        <v>35000000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>
        <v>2059275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2059275</v>
      </c>
      <c r="Y38" s="20">
        <v>-2059275</v>
      </c>
      <c r="Z38" s="21">
        <v>-100</v>
      </c>
      <c r="AA38" s="22">
        <v>2059275</v>
      </c>
    </row>
    <row r="39" spans="1:27" ht="13.5">
      <c r="A39" s="27" t="s">
        <v>61</v>
      </c>
      <c r="B39" s="35"/>
      <c r="C39" s="29">
        <f aca="true" t="shared" si="4" ref="C39:Y39">SUM(C37:C38)</f>
        <v>2059275</v>
      </c>
      <c r="D39" s="29">
        <f>SUM(D37:D38)</f>
        <v>2059275</v>
      </c>
      <c r="E39" s="36">
        <f t="shared" si="4"/>
        <v>35000000</v>
      </c>
      <c r="F39" s="37">
        <f t="shared" si="4"/>
        <v>2059275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2059275</v>
      </c>
      <c r="Y39" s="37">
        <f t="shared" si="4"/>
        <v>-2059275</v>
      </c>
      <c r="Z39" s="38">
        <f>+IF(X39&lt;&gt;0,+(Y39/X39)*100,0)</f>
        <v>-100</v>
      </c>
      <c r="AA39" s="39">
        <f>SUM(AA37:AA38)</f>
        <v>2059275</v>
      </c>
    </row>
    <row r="40" spans="1:27" ht="13.5">
      <c r="A40" s="27" t="s">
        <v>62</v>
      </c>
      <c r="B40" s="28"/>
      <c r="C40" s="29">
        <f aca="true" t="shared" si="5" ref="C40:Y40">+C34+C39</f>
        <v>49363289</v>
      </c>
      <c r="D40" s="29">
        <f>+D34+D39</f>
        <v>49363289</v>
      </c>
      <c r="E40" s="30">
        <f t="shared" si="5"/>
        <v>36147000</v>
      </c>
      <c r="F40" s="31">
        <f t="shared" si="5"/>
        <v>49363289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49363289</v>
      </c>
      <c r="Y40" s="31">
        <f t="shared" si="5"/>
        <v>-49363289</v>
      </c>
      <c r="Z40" s="32">
        <f>+IF(X40&lt;&gt;0,+(Y40/X40)*100,0)</f>
        <v>-100</v>
      </c>
      <c r="AA40" s="33">
        <f>+AA34+AA39</f>
        <v>49363289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102837000</v>
      </c>
      <c r="F42" s="45">
        <f t="shared" si="6"/>
        <v>-2863348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-2863348</v>
      </c>
      <c r="Y42" s="45">
        <f t="shared" si="6"/>
        <v>2863348</v>
      </c>
      <c r="Z42" s="46">
        <f>+IF(X42&lt;&gt;0,+(Y42/X42)*100,0)</f>
        <v>-100</v>
      </c>
      <c r="AA42" s="47">
        <f>+AA25-AA40</f>
        <v>-2863348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>
        <v>-3606005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-3606005</v>
      </c>
      <c r="Y45" s="20">
        <v>3606005</v>
      </c>
      <c r="Z45" s="48">
        <v>-100</v>
      </c>
      <c r="AA45" s="22">
        <v>-3606005</v>
      </c>
    </row>
    <row r="46" spans="1:27" ht="13.5">
      <c r="A46" s="23" t="s">
        <v>67</v>
      </c>
      <c r="B46" s="17"/>
      <c r="C46" s="18"/>
      <c r="D46" s="18"/>
      <c r="E46" s="19">
        <v>102837000</v>
      </c>
      <c r="F46" s="20">
        <v>742657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742657</v>
      </c>
      <c r="Y46" s="20">
        <v>-742657</v>
      </c>
      <c r="Z46" s="48">
        <v>-100</v>
      </c>
      <c r="AA46" s="22">
        <v>742657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102837000</v>
      </c>
      <c r="F48" s="53">
        <f t="shared" si="7"/>
        <v>-2863348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-2863348</v>
      </c>
      <c r="Y48" s="53">
        <f t="shared" si="7"/>
        <v>2863348</v>
      </c>
      <c r="Z48" s="54">
        <f>+IF(X48&lt;&gt;0,+(Y48/X48)*100,0)</f>
        <v>-100</v>
      </c>
      <c r="AA48" s="55">
        <f>SUM(AA45:AA47)</f>
        <v>-2863348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27582628</v>
      </c>
      <c r="D6" s="18">
        <v>27582628</v>
      </c>
      <c r="E6" s="19">
        <v>18000000</v>
      </c>
      <c r="F6" s="20">
        <v>27582628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27582628</v>
      </c>
      <c r="Y6" s="20">
        <v>-27582628</v>
      </c>
      <c r="Z6" s="21">
        <v>-100</v>
      </c>
      <c r="AA6" s="22">
        <v>27582628</v>
      </c>
    </row>
    <row r="7" spans="1:27" ht="13.5">
      <c r="A7" s="23" t="s">
        <v>34</v>
      </c>
      <c r="B7" s="17"/>
      <c r="C7" s="18"/>
      <c r="D7" s="18"/>
      <c r="E7" s="19">
        <v>100000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703172</v>
      </c>
      <c r="D8" s="18">
        <v>703172</v>
      </c>
      <c r="E8" s="19">
        <v>300000</v>
      </c>
      <c r="F8" s="20">
        <v>299946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299946</v>
      </c>
      <c r="Y8" s="20">
        <v>-299946</v>
      </c>
      <c r="Z8" s="21">
        <v>-100</v>
      </c>
      <c r="AA8" s="22">
        <v>299946</v>
      </c>
    </row>
    <row r="9" spans="1:27" ht="13.5">
      <c r="A9" s="23" t="s">
        <v>36</v>
      </c>
      <c r="B9" s="17"/>
      <c r="C9" s="18">
        <v>23225490</v>
      </c>
      <c r="D9" s="18">
        <v>23225490</v>
      </c>
      <c r="E9" s="19">
        <v>2500000</v>
      </c>
      <c r="F9" s="20">
        <v>34474543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34474543</v>
      </c>
      <c r="Y9" s="20">
        <v>-34474543</v>
      </c>
      <c r="Z9" s="21">
        <v>-100</v>
      </c>
      <c r="AA9" s="22">
        <v>34474543</v>
      </c>
    </row>
    <row r="10" spans="1:27" ht="13.5">
      <c r="A10" s="23" t="s">
        <v>37</v>
      </c>
      <c r="B10" s="17"/>
      <c r="C10" s="18">
        <v>10845880</v>
      </c>
      <c r="D10" s="18">
        <v>10845880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720749</v>
      </c>
      <c r="D11" s="18">
        <v>720749</v>
      </c>
      <c r="E11" s="19">
        <v>400000</v>
      </c>
      <c r="F11" s="20">
        <v>720749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720749</v>
      </c>
      <c r="Y11" s="20">
        <v>-720749</v>
      </c>
      <c r="Z11" s="21">
        <v>-100</v>
      </c>
      <c r="AA11" s="22">
        <v>720749</v>
      </c>
    </row>
    <row r="12" spans="1:27" ht="13.5">
      <c r="A12" s="27" t="s">
        <v>39</v>
      </c>
      <c r="B12" s="28"/>
      <c r="C12" s="29">
        <f aca="true" t="shared" si="0" ref="C12:Y12">SUM(C6:C11)</f>
        <v>63077919</v>
      </c>
      <c r="D12" s="29">
        <f>SUM(D6:D11)</f>
        <v>63077919</v>
      </c>
      <c r="E12" s="30">
        <f t="shared" si="0"/>
        <v>21300000</v>
      </c>
      <c r="F12" s="31">
        <f t="shared" si="0"/>
        <v>63077866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63077866</v>
      </c>
      <c r="Y12" s="31">
        <f t="shared" si="0"/>
        <v>-63077866</v>
      </c>
      <c r="Z12" s="32">
        <f>+IF(X12&lt;&gt;0,+(Y12/X12)*100,0)</f>
        <v>-100</v>
      </c>
      <c r="AA12" s="33">
        <f>SUM(AA6:AA11)</f>
        <v>63077866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18391000</v>
      </c>
      <c r="D17" s="18">
        <v>18391000</v>
      </c>
      <c r="E17" s="19">
        <v>17950000</v>
      </c>
      <c r="F17" s="20">
        <v>18391000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18391000</v>
      </c>
      <c r="Y17" s="20">
        <v>-18391000</v>
      </c>
      <c r="Z17" s="21">
        <v>-100</v>
      </c>
      <c r="AA17" s="22">
        <v>18391000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183812482</v>
      </c>
      <c r="D19" s="18">
        <v>183812482</v>
      </c>
      <c r="E19" s="19">
        <v>226330482</v>
      </c>
      <c r="F19" s="20">
        <v>183511890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183511890</v>
      </c>
      <c r="Y19" s="20">
        <v>-183511890</v>
      </c>
      <c r="Z19" s="21">
        <v>-100</v>
      </c>
      <c r="AA19" s="22">
        <v>183511890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202203482</v>
      </c>
      <c r="D24" s="29">
        <f>SUM(D15:D23)</f>
        <v>202203482</v>
      </c>
      <c r="E24" s="36">
        <f t="shared" si="1"/>
        <v>244280482</v>
      </c>
      <c r="F24" s="37">
        <f t="shared" si="1"/>
        <v>201902890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201902890</v>
      </c>
      <c r="Y24" s="37">
        <f t="shared" si="1"/>
        <v>-201902890</v>
      </c>
      <c r="Z24" s="38">
        <f>+IF(X24&lt;&gt;0,+(Y24/X24)*100,0)</f>
        <v>-100</v>
      </c>
      <c r="AA24" s="39">
        <f>SUM(AA15:AA23)</f>
        <v>201902890</v>
      </c>
    </row>
    <row r="25" spans="1:27" ht="13.5">
      <c r="A25" s="27" t="s">
        <v>51</v>
      </c>
      <c r="B25" s="28"/>
      <c r="C25" s="29">
        <f aca="true" t="shared" si="2" ref="C25:Y25">+C12+C24</f>
        <v>265281401</v>
      </c>
      <c r="D25" s="29">
        <f>+D12+D24</f>
        <v>265281401</v>
      </c>
      <c r="E25" s="30">
        <f t="shared" si="2"/>
        <v>265580482</v>
      </c>
      <c r="F25" s="31">
        <f t="shared" si="2"/>
        <v>264980756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264980756</v>
      </c>
      <c r="Y25" s="31">
        <f t="shared" si="2"/>
        <v>-264980756</v>
      </c>
      <c r="Z25" s="32">
        <f>+IF(X25&lt;&gt;0,+(Y25/X25)*100,0)</f>
        <v>-100</v>
      </c>
      <c r="AA25" s="33">
        <f>+AA12+AA24</f>
        <v>264980756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4516489</v>
      </c>
      <c r="D31" s="18">
        <v>4516489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33426614</v>
      </c>
      <c r="D32" s="18">
        <v>33426614</v>
      </c>
      <c r="E32" s="19">
        <v>11858635</v>
      </c>
      <c r="F32" s="20">
        <v>37942727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37942727</v>
      </c>
      <c r="Y32" s="20">
        <v>-37942727</v>
      </c>
      <c r="Z32" s="21">
        <v>-100</v>
      </c>
      <c r="AA32" s="22">
        <v>37942727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37943103</v>
      </c>
      <c r="D34" s="29">
        <f>SUM(D29:D33)</f>
        <v>37943103</v>
      </c>
      <c r="E34" s="30">
        <f t="shared" si="3"/>
        <v>11858635</v>
      </c>
      <c r="F34" s="31">
        <f t="shared" si="3"/>
        <v>37942727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37942727</v>
      </c>
      <c r="Y34" s="31">
        <f t="shared" si="3"/>
        <v>-37942727</v>
      </c>
      <c r="Z34" s="32">
        <f>+IF(X34&lt;&gt;0,+(Y34/X34)*100,0)</f>
        <v>-100</v>
      </c>
      <c r="AA34" s="33">
        <f>SUM(AA29:AA33)</f>
        <v>37942727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1449029</v>
      </c>
      <c r="D38" s="18">
        <v>1449029</v>
      </c>
      <c r="E38" s="19">
        <v>615023</v>
      </c>
      <c r="F38" s="20">
        <v>1449029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1449029</v>
      </c>
      <c r="Y38" s="20">
        <v>-1449029</v>
      </c>
      <c r="Z38" s="21">
        <v>-100</v>
      </c>
      <c r="AA38" s="22">
        <v>1449029</v>
      </c>
    </row>
    <row r="39" spans="1:27" ht="13.5">
      <c r="A39" s="27" t="s">
        <v>61</v>
      </c>
      <c r="B39" s="35"/>
      <c r="C39" s="29">
        <f aca="true" t="shared" si="4" ref="C39:Y39">SUM(C37:C38)</f>
        <v>1449029</v>
      </c>
      <c r="D39" s="29">
        <f>SUM(D37:D38)</f>
        <v>1449029</v>
      </c>
      <c r="E39" s="36">
        <f t="shared" si="4"/>
        <v>615023</v>
      </c>
      <c r="F39" s="37">
        <f t="shared" si="4"/>
        <v>1449029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1449029</v>
      </c>
      <c r="Y39" s="37">
        <f t="shared" si="4"/>
        <v>-1449029</v>
      </c>
      <c r="Z39" s="38">
        <f>+IF(X39&lt;&gt;0,+(Y39/X39)*100,0)</f>
        <v>-100</v>
      </c>
      <c r="AA39" s="39">
        <f>SUM(AA37:AA38)</f>
        <v>1449029</v>
      </c>
    </row>
    <row r="40" spans="1:27" ht="13.5">
      <c r="A40" s="27" t="s">
        <v>62</v>
      </c>
      <c r="B40" s="28"/>
      <c r="C40" s="29">
        <f aca="true" t="shared" si="5" ref="C40:Y40">+C34+C39</f>
        <v>39392132</v>
      </c>
      <c r="D40" s="29">
        <f>+D34+D39</f>
        <v>39392132</v>
      </c>
      <c r="E40" s="30">
        <f t="shared" si="5"/>
        <v>12473658</v>
      </c>
      <c r="F40" s="31">
        <f t="shared" si="5"/>
        <v>39391756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39391756</v>
      </c>
      <c r="Y40" s="31">
        <f t="shared" si="5"/>
        <v>-39391756</v>
      </c>
      <c r="Z40" s="32">
        <f>+IF(X40&lt;&gt;0,+(Y40/X40)*100,0)</f>
        <v>-100</v>
      </c>
      <c r="AA40" s="33">
        <f>+AA34+AA39</f>
        <v>39391756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225889269</v>
      </c>
      <c r="D42" s="43">
        <f>+D25-D40</f>
        <v>225889269</v>
      </c>
      <c r="E42" s="44">
        <f t="shared" si="6"/>
        <v>253106824</v>
      </c>
      <c r="F42" s="45">
        <f t="shared" si="6"/>
        <v>225589000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225589000</v>
      </c>
      <c r="Y42" s="45">
        <f t="shared" si="6"/>
        <v>-225589000</v>
      </c>
      <c r="Z42" s="46">
        <f>+IF(X42&lt;&gt;0,+(Y42/X42)*100,0)</f>
        <v>-100</v>
      </c>
      <c r="AA42" s="47">
        <f>+AA25-AA40</f>
        <v>225589000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225889269</v>
      </c>
      <c r="D45" s="18">
        <v>225889269</v>
      </c>
      <c r="E45" s="19">
        <v>253106824</v>
      </c>
      <c r="F45" s="20">
        <v>225589000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225589000</v>
      </c>
      <c r="Y45" s="20">
        <v>-225589000</v>
      </c>
      <c r="Z45" s="48">
        <v>-100</v>
      </c>
      <c r="AA45" s="22">
        <v>225589000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225889269</v>
      </c>
      <c r="D48" s="51">
        <f>SUM(D45:D47)</f>
        <v>225889269</v>
      </c>
      <c r="E48" s="52">
        <f t="shared" si="7"/>
        <v>253106824</v>
      </c>
      <c r="F48" s="53">
        <f t="shared" si="7"/>
        <v>225589000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225589000</v>
      </c>
      <c r="Y48" s="53">
        <f t="shared" si="7"/>
        <v>-225589000</v>
      </c>
      <c r="Z48" s="54">
        <f>+IF(X48&lt;&gt;0,+(Y48/X48)*100,0)</f>
        <v>-100</v>
      </c>
      <c r="AA48" s="55">
        <f>SUM(AA45:AA47)</f>
        <v>225589000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527038110</v>
      </c>
      <c r="D6" s="18">
        <v>527038110</v>
      </c>
      <c r="E6" s="19">
        <v>102320215</v>
      </c>
      <c r="F6" s="20">
        <v>102320215</v>
      </c>
      <c r="G6" s="20">
        <v>-188058379</v>
      </c>
      <c r="H6" s="20">
        <v>-3736318</v>
      </c>
      <c r="I6" s="20">
        <v>-106839515</v>
      </c>
      <c r="J6" s="20">
        <v>-106839515</v>
      </c>
      <c r="K6" s="20">
        <v>183433710</v>
      </c>
      <c r="L6" s="20">
        <v>424978610</v>
      </c>
      <c r="M6" s="20">
        <v>-80743099</v>
      </c>
      <c r="N6" s="20">
        <v>-80743099</v>
      </c>
      <c r="O6" s="20">
        <v>-117877702</v>
      </c>
      <c r="P6" s="20">
        <v>128933537</v>
      </c>
      <c r="Q6" s="20">
        <v>153706136</v>
      </c>
      <c r="R6" s="20">
        <v>153706136</v>
      </c>
      <c r="S6" s="20">
        <v>-56431365</v>
      </c>
      <c r="T6" s="20">
        <v>11854653</v>
      </c>
      <c r="U6" s="20">
        <v>-117001095</v>
      </c>
      <c r="V6" s="20">
        <v>-117001095</v>
      </c>
      <c r="W6" s="20">
        <v>-117001095</v>
      </c>
      <c r="X6" s="20">
        <v>102320215</v>
      </c>
      <c r="Y6" s="20">
        <v>-219321310</v>
      </c>
      <c r="Z6" s="21">
        <v>-214.35</v>
      </c>
      <c r="AA6" s="22">
        <v>102320215</v>
      </c>
    </row>
    <row r="7" spans="1:27" ht="13.5">
      <c r="A7" s="23" t="s">
        <v>34</v>
      </c>
      <c r="B7" s="17"/>
      <c r="C7" s="18"/>
      <c r="D7" s="18"/>
      <c r="E7" s="19">
        <v>679050010</v>
      </c>
      <c r="F7" s="20">
        <v>679050010</v>
      </c>
      <c r="G7" s="20"/>
      <c r="H7" s="20">
        <v>-15480000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679050010</v>
      </c>
      <c r="Y7" s="20">
        <v>-679050010</v>
      </c>
      <c r="Z7" s="21">
        <v>-100</v>
      </c>
      <c r="AA7" s="22">
        <v>679050010</v>
      </c>
    </row>
    <row r="8" spans="1:27" ht="13.5">
      <c r="A8" s="23" t="s">
        <v>35</v>
      </c>
      <c r="B8" s="17"/>
      <c r="C8" s="18">
        <v>42283548</v>
      </c>
      <c r="D8" s="18">
        <v>42283548</v>
      </c>
      <c r="E8" s="19">
        <v>535177926</v>
      </c>
      <c r="F8" s="20">
        <v>535177926</v>
      </c>
      <c r="G8" s="20">
        <v>95506358</v>
      </c>
      <c r="H8" s="20">
        <v>-846880835</v>
      </c>
      <c r="I8" s="20">
        <v>-64948332</v>
      </c>
      <c r="J8" s="20">
        <v>-64948332</v>
      </c>
      <c r="K8" s="20">
        <v>28416597</v>
      </c>
      <c r="L8" s="20">
        <v>515999783</v>
      </c>
      <c r="M8" s="20">
        <v>-42738041</v>
      </c>
      <c r="N8" s="20">
        <v>-42738041</v>
      </c>
      <c r="O8" s="20">
        <v>68482516</v>
      </c>
      <c r="P8" s="20">
        <v>89596370</v>
      </c>
      <c r="Q8" s="20">
        <v>-9991081</v>
      </c>
      <c r="R8" s="20">
        <v>-9991081</v>
      </c>
      <c r="S8" s="20">
        <v>92988212</v>
      </c>
      <c r="T8" s="20">
        <v>-54256680</v>
      </c>
      <c r="U8" s="20">
        <v>170325637</v>
      </c>
      <c r="V8" s="20">
        <v>170325637</v>
      </c>
      <c r="W8" s="20">
        <v>170325637</v>
      </c>
      <c r="X8" s="20">
        <v>535177926</v>
      </c>
      <c r="Y8" s="20">
        <v>-364852289</v>
      </c>
      <c r="Z8" s="21">
        <v>-68.17</v>
      </c>
      <c r="AA8" s="22">
        <v>535177926</v>
      </c>
    </row>
    <row r="9" spans="1:27" ht="13.5">
      <c r="A9" s="23" t="s">
        <v>36</v>
      </c>
      <c r="B9" s="17"/>
      <c r="C9" s="18">
        <v>409429021</v>
      </c>
      <c r="D9" s="18">
        <v>409429021</v>
      </c>
      <c r="E9" s="19">
        <v>29993452</v>
      </c>
      <c r="F9" s="20">
        <v>29993452</v>
      </c>
      <c r="G9" s="20">
        <v>15480000</v>
      </c>
      <c r="H9" s="20">
        <v>598537185</v>
      </c>
      <c r="I9" s="20">
        <v>8934975</v>
      </c>
      <c r="J9" s="20">
        <v>8934975</v>
      </c>
      <c r="K9" s="20">
        <v>-8934975</v>
      </c>
      <c r="L9" s="20">
        <v>42158168</v>
      </c>
      <c r="M9" s="20">
        <v>95849452</v>
      </c>
      <c r="N9" s="20">
        <v>95849452</v>
      </c>
      <c r="O9" s="20">
        <v>-4189422</v>
      </c>
      <c r="P9" s="20">
        <v>1125119</v>
      </c>
      <c r="Q9" s="20">
        <v>4571648</v>
      </c>
      <c r="R9" s="20">
        <v>4571648</v>
      </c>
      <c r="S9" s="20">
        <v>-66456035</v>
      </c>
      <c r="T9" s="20">
        <v>-11832107</v>
      </c>
      <c r="U9" s="20">
        <v>-20895000</v>
      </c>
      <c r="V9" s="20">
        <v>-20895000</v>
      </c>
      <c r="W9" s="20">
        <v>-20895000</v>
      </c>
      <c r="X9" s="20">
        <v>29993452</v>
      </c>
      <c r="Y9" s="20">
        <v>-50888452</v>
      </c>
      <c r="Z9" s="21">
        <v>-169.67</v>
      </c>
      <c r="AA9" s="22">
        <v>29993452</v>
      </c>
    </row>
    <row r="10" spans="1:27" ht="13.5">
      <c r="A10" s="23" t="s">
        <v>37</v>
      </c>
      <c r="B10" s="17"/>
      <c r="C10" s="18"/>
      <c r="D10" s="18"/>
      <c r="E10" s="19">
        <v>13310</v>
      </c>
      <c r="F10" s="20">
        <v>13310</v>
      </c>
      <c r="G10" s="24">
        <v>-98465</v>
      </c>
      <c r="H10" s="24">
        <v>98464</v>
      </c>
      <c r="I10" s="24"/>
      <c r="J10" s="20"/>
      <c r="K10" s="24"/>
      <c r="L10" s="24">
        <v>51782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13310</v>
      </c>
      <c r="Y10" s="24">
        <v>-13310</v>
      </c>
      <c r="Z10" s="25">
        <v>-100</v>
      </c>
      <c r="AA10" s="26">
        <v>13310</v>
      </c>
    </row>
    <row r="11" spans="1:27" ht="13.5">
      <c r="A11" s="23" t="s">
        <v>38</v>
      </c>
      <c r="B11" s="17"/>
      <c r="C11" s="18">
        <v>32455057</v>
      </c>
      <c r="D11" s="18">
        <v>32455057</v>
      </c>
      <c r="E11" s="19">
        <v>25000000</v>
      </c>
      <c r="F11" s="20">
        <v>25000000</v>
      </c>
      <c r="G11" s="20">
        <v>-59727</v>
      </c>
      <c r="H11" s="20">
        <v>-134674</v>
      </c>
      <c r="I11" s="20">
        <v>1039267</v>
      </c>
      <c r="J11" s="20">
        <v>1039267</v>
      </c>
      <c r="K11" s="20">
        <v>388612</v>
      </c>
      <c r="L11" s="20">
        <v>33162393</v>
      </c>
      <c r="M11" s="20">
        <v>187922</v>
      </c>
      <c r="N11" s="20">
        <v>187922</v>
      </c>
      <c r="O11" s="20">
        <v>-65348</v>
      </c>
      <c r="P11" s="20">
        <v>-1430231</v>
      </c>
      <c r="Q11" s="20">
        <v>1180434</v>
      </c>
      <c r="R11" s="20">
        <v>1180434</v>
      </c>
      <c r="S11" s="20">
        <v>519903</v>
      </c>
      <c r="T11" s="20">
        <v>586500</v>
      </c>
      <c r="U11" s="20">
        <v>616935</v>
      </c>
      <c r="V11" s="20">
        <v>616935</v>
      </c>
      <c r="W11" s="20">
        <v>616935</v>
      </c>
      <c r="X11" s="20">
        <v>25000000</v>
      </c>
      <c r="Y11" s="20">
        <v>-24383065</v>
      </c>
      <c r="Z11" s="21">
        <v>-97.53</v>
      </c>
      <c r="AA11" s="22">
        <v>25000000</v>
      </c>
    </row>
    <row r="12" spans="1:27" ht="13.5">
      <c r="A12" s="27" t="s">
        <v>39</v>
      </c>
      <c r="B12" s="28"/>
      <c r="C12" s="29">
        <f aca="true" t="shared" si="0" ref="C12:Y12">SUM(C6:C11)</f>
        <v>1011205736</v>
      </c>
      <c r="D12" s="29">
        <f>SUM(D6:D11)</f>
        <v>1011205736</v>
      </c>
      <c r="E12" s="30">
        <f t="shared" si="0"/>
        <v>1371554913</v>
      </c>
      <c r="F12" s="31">
        <f t="shared" si="0"/>
        <v>1371554913</v>
      </c>
      <c r="G12" s="31">
        <f t="shared" si="0"/>
        <v>-77230213</v>
      </c>
      <c r="H12" s="31">
        <f t="shared" si="0"/>
        <v>-267596178</v>
      </c>
      <c r="I12" s="31">
        <f t="shared" si="0"/>
        <v>-161813605</v>
      </c>
      <c r="J12" s="31">
        <f t="shared" si="0"/>
        <v>-161813605</v>
      </c>
      <c r="K12" s="31">
        <f t="shared" si="0"/>
        <v>203303944</v>
      </c>
      <c r="L12" s="31">
        <f t="shared" si="0"/>
        <v>1016350736</v>
      </c>
      <c r="M12" s="31">
        <f t="shared" si="0"/>
        <v>-27443766</v>
      </c>
      <c r="N12" s="31">
        <f t="shared" si="0"/>
        <v>-27443766</v>
      </c>
      <c r="O12" s="31">
        <f t="shared" si="0"/>
        <v>-53649956</v>
      </c>
      <c r="P12" s="31">
        <f t="shared" si="0"/>
        <v>218224795</v>
      </c>
      <c r="Q12" s="31">
        <f t="shared" si="0"/>
        <v>149467137</v>
      </c>
      <c r="R12" s="31">
        <f t="shared" si="0"/>
        <v>149467137</v>
      </c>
      <c r="S12" s="31">
        <f t="shared" si="0"/>
        <v>-29379285</v>
      </c>
      <c r="T12" s="31">
        <f t="shared" si="0"/>
        <v>-53647634</v>
      </c>
      <c r="U12" s="31">
        <f t="shared" si="0"/>
        <v>33046477</v>
      </c>
      <c r="V12" s="31">
        <f t="shared" si="0"/>
        <v>33046477</v>
      </c>
      <c r="W12" s="31">
        <f t="shared" si="0"/>
        <v>33046477</v>
      </c>
      <c r="X12" s="31">
        <f t="shared" si="0"/>
        <v>1371554913</v>
      </c>
      <c r="Y12" s="31">
        <f t="shared" si="0"/>
        <v>-1338508436</v>
      </c>
      <c r="Z12" s="32">
        <f>+IF(X12&lt;&gt;0,+(Y12/X12)*100,0)</f>
        <v>-97.59058301736403</v>
      </c>
      <c r="AA12" s="33">
        <f>SUM(AA6:AA11)</f>
        <v>1371554913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2542963</v>
      </c>
      <c r="F15" s="20">
        <v>2542963</v>
      </c>
      <c r="G15" s="20">
        <v>-142654</v>
      </c>
      <c r="H15" s="20">
        <v>189147</v>
      </c>
      <c r="I15" s="20"/>
      <c r="J15" s="20"/>
      <c r="K15" s="20">
        <v>-46492</v>
      </c>
      <c r="L15" s="20">
        <v>2524477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2542963</v>
      </c>
      <c r="Y15" s="20">
        <v>-2542963</v>
      </c>
      <c r="Z15" s="21">
        <v>-100</v>
      </c>
      <c r="AA15" s="22">
        <v>2542963</v>
      </c>
    </row>
    <row r="16" spans="1:27" ht="13.5">
      <c r="A16" s="23" t="s">
        <v>42</v>
      </c>
      <c r="B16" s="17"/>
      <c r="C16" s="18">
        <v>820508</v>
      </c>
      <c r="D16" s="18">
        <v>820508</v>
      </c>
      <c r="E16" s="19">
        <v>463891</v>
      </c>
      <c r="F16" s="20">
        <v>463891</v>
      </c>
      <c r="G16" s="24">
        <v>-24</v>
      </c>
      <c r="H16" s="24">
        <v>23</v>
      </c>
      <c r="I16" s="24"/>
      <c r="J16" s="20"/>
      <c r="K16" s="24">
        <v>-24</v>
      </c>
      <c r="L16" s="24">
        <v>820508</v>
      </c>
      <c r="M16" s="20">
        <v>-23</v>
      </c>
      <c r="N16" s="24">
        <v>-23</v>
      </c>
      <c r="O16" s="24"/>
      <c r="P16" s="24"/>
      <c r="Q16" s="20"/>
      <c r="R16" s="24"/>
      <c r="S16" s="24"/>
      <c r="T16" s="20"/>
      <c r="U16" s="24"/>
      <c r="V16" s="24"/>
      <c r="W16" s="24"/>
      <c r="X16" s="20">
        <v>463891</v>
      </c>
      <c r="Y16" s="24">
        <v>-463891</v>
      </c>
      <c r="Z16" s="25">
        <v>-100</v>
      </c>
      <c r="AA16" s="26">
        <v>463891</v>
      </c>
    </row>
    <row r="17" spans="1:27" ht="13.5">
      <c r="A17" s="23" t="s">
        <v>43</v>
      </c>
      <c r="B17" s="17"/>
      <c r="C17" s="18">
        <v>239654072</v>
      </c>
      <c r="D17" s="18">
        <v>239654072</v>
      </c>
      <c r="E17" s="19"/>
      <c r="F17" s="20"/>
      <c r="G17" s="20">
        <v>14173600</v>
      </c>
      <c r="H17" s="20">
        <v>-14173600</v>
      </c>
      <c r="I17" s="20"/>
      <c r="J17" s="20"/>
      <c r="K17" s="20"/>
      <c r="L17" s="20">
        <v>260302315</v>
      </c>
      <c r="M17" s="20">
        <v>-20648243</v>
      </c>
      <c r="N17" s="20">
        <v>-20648243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7373474921</v>
      </c>
      <c r="D19" s="18">
        <v>7373474921</v>
      </c>
      <c r="E19" s="19">
        <v>7925410683</v>
      </c>
      <c r="F19" s="20">
        <v>7925410683</v>
      </c>
      <c r="G19" s="20">
        <v>3306058</v>
      </c>
      <c r="H19" s="20">
        <v>-45710620</v>
      </c>
      <c r="I19" s="20">
        <v>47519975</v>
      </c>
      <c r="J19" s="20">
        <v>47519975</v>
      </c>
      <c r="K19" s="20">
        <v>27956666</v>
      </c>
      <c r="L19" s="20">
        <v>7070776075</v>
      </c>
      <c r="M19" s="20">
        <v>82428880</v>
      </c>
      <c r="N19" s="20">
        <v>82428880</v>
      </c>
      <c r="O19" s="20">
        <v>55808162</v>
      </c>
      <c r="P19" s="20">
        <v>46259396</v>
      </c>
      <c r="Q19" s="20">
        <v>36690347</v>
      </c>
      <c r="R19" s="20">
        <v>36690347</v>
      </c>
      <c r="S19" s="20">
        <v>37709048</v>
      </c>
      <c r="T19" s="20">
        <v>34537878</v>
      </c>
      <c r="U19" s="20">
        <v>92195430</v>
      </c>
      <c r="V19" s="20">
        <v>92195430</v>
      </c>
      <c r="W19" s="20">
        <v>92195430</v>
      </c>
      <c r="X19" s="20">
        <v>7925410683</v>
      </c>
      <c r="Y19" s="20">
        <v>-7833215253</v>
      </c>
      <c r="Z19" s="21">
        <v>-98.84</v>
      </c>
      <c r="AA19" s="22">
        <v>7925410683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1331622</v>
      </c>
      <c r="D22" s="18">
        <v>1331622</v>
      </c>
      <c r="E22" s="19"/>
      <c r="F22" s="20"/>
      <c r="G22" s="20">
        <v>285900</v>
      </c>
      <c r="H22" s="20">
        <v>-285900</v>
      </c>
      <c r="I22" s="20"/>
      <c r="J22" s="20"/>
      <c r="K22" s="20"/>
      <c r="L22" s="20">
        <v>1331622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453145</v>
      </c>
      <c r="F23" s="20">
        <v>453145</v>
      </c>
      <c r="G23" s="24"/>
      <c r="H23" s="24"/>
      <c r="I23" s="24"/>
      <c r="J23" s="20"/>
      <c r="K23" s="24"/>
      <c r="L23" s="24"/>
      <c r="M23" s="20"/>
      <c r="N23" s="24"/>
      <c r="O23" s="24">
        <v>-16</v>
      </c>
      <c r="P23" s="24"/>
      <c r="Q23" s="20"/>
      <c r="R23" s="24"/>
      <c r="S23" s="24"/>
      <c r="T23" s="20"/>
      <c r="U23" s="24"/>
      <c r="V23" s="24"/>
      <c r="W23" s="24"/>
      <c r="X23" s="20">
        <v>453145</v>
      </c>
      <c r="Y23" s="24">
        <v>-453145</v>
      </c>
      <c r="Z23" s="25">
        <v>-100</v>
      </c>
      <c r="AA23" s="26">
        <v>453145</v>
      </c>
    </row>
    <row r="24" spans="1:27" ht="13.5">
      <c r="A24" s="27" t="s">
        <v>50</v>
      </c>
      <c r="B24" s="35"/>
      <c r="C24" s="29">
        <f aca="true" t="shared" si="1" ref="C24:Y24">SUM(C15:C23)</f>
        <v>7615281123</v>
      </c>
      <c r="D24" s="29">
        <f>SUM(D15:D23)</f>
        <v>7615281123</v>
      </c>
      <c r="E24" s="36">
        <f t="shared" si="1"/>
        <v>7928870682</v>
      </c>
      <c r="F24" s="37">
        <f t="shared" si="1"/>
        <v>7928870682</v>
      </c>
      <c r="G24" s="37">
        <f t="shared" si="1"/>
        <v>17622880</v>
      </c>
      <c r="H24" s="37">
        <f t="shared" si="1"/>
        <v>-59980950</v>
      </c>
      <c r="I24" s="37">
        <f t="shared" si="1"/>
        <v>47519975</v>
      </c>
      <c r="J24" s="37">
        <f t="shared" si="1"/>
        <v>47519975</v>
      </c>
      <c r="K24" s="37">
        <f t="shared" si="1"/>
        <v>27910150</v>
      </c>
      <c r="L24" s="37">
        <f t="shared" si="1"/>
        <v>7335754997</v>
      </c>
      <c r="M24" s="37">
        <f t="shared" si="1"/>
        <v>61780614</v>
      </c>
      <c r="N24" s="37">
        <f t="shared" si="1"/>
        <v>61780614</v>
      </c>
      <c r="O24" s="37">
        <f t="shared" si="1"/>
        <v>55808146</v>
      </c>
      <c r="P24" s="37">
        <f t="shared" si="1"/>
        <v>46259396</v>
      </c>
      <c r="Q24" s="37">
        <f t="shared" si="1"/>
        <v>36690347</v>
      </c>
      <c r="R24" s="37">
        <f t="shared" si="1"/>
        <v>36690347</v>
      </c>
      <c r="S24" s="37">
        <f t="shared" si="1"/>
        <v>37709048</v>
      </c>
      <c r="T24" s="37">
        <f t="shared" si="1"/>
        <v>34537878</v>
      </c>
      <c r="U24" s="37">
        <f t="shared" si="1"/>
        <v>92195430</v>
      </c>
      <c r="V24" s="37">
        <f t="shared" si="1"/>
        <v>92195430</v>
      </c>
      <c r="W24" s="37">
        <f t="shared" si="1"/>
        <v>92195430</v>
      </c>
      <c r="X24" s="37">
        <f t="shared" si="1"/>
        <v>7928870682</v>
      </c>
      <c r="Y24" s="37">
        <f t="shared" si="1"/>
        <v>-7836675252</v>
      </c>
      <c r="Z24" s="38">
        <f>+IF(X24&lt;&gt;0,+(Y24/X24)*100,0)</f>
        <v>-98.83721864439913</v>
      </c>
      <c r="AA24" s="39">
        <f>SUM(AA15:AA23)</f>
        <v>7928870682</v>
      </c>
    </row>
    <row r="25" spans="1:27" ht="13.5">
      <c r="A25" s="27" t="s">
        <v>51</v>
      </c>
      <c r="B25" s="28"/>
      <c r="C25" s="29">
        <f aca="true" t="shared" si="2" ref="C25:Y25">+C12+C24</f>
        <v>8626486859</v>
      </c>
      <c r="D25" s="29">
        <f>+D12+D24</f>
        <v>8626486859</v>
      </c>
      <c r="E25" s="30">
        <f t="shared" si="2"/>
        <v>9300425595</v>
      </c>
      <c r="F25" s="31">
        <f t="shared" si="2"/>
        <v>9300425595</v>
      </c>
      <c r="G25" s="31">
        <f t="shared" si="2"/>
        <v>-59607333</v>
      </c>
      <c r="H25" s="31">
        <f t="shared" si="2"/>
        <v>-327577128</v>
      </c>
      <c r="I25" s="31">
        <f t="shared" si="2"/>
        <v>-114293630</v>
      </c>
      <c r="J25" s="31">
        <f t="shared" si="2"/>
        <v>-114293630</v>
      </c>
      <c r="K25" s="31">
        <f t="shared" si="2"/>
        <v>231214094</v>
      </c>
      <c r="L25" s="31">
        <f t="shared" si="2"/>
        <v>8352105733</v>
      </c>
      <c r="M25" s="31">
        <f t="shared" si="2"/>
        <v>34336848</v>
      </c>
      <c r="N25" s="31">
        <f t="shared" si="2"/>
        <v>34336848</v>
      </c>
      <c r="O25" s="31">
        <f t="shared" si="2"/>
        <v>2158190</v>
      </c>
      <c r="P25" s="31">
        <f t="shared" si="2"/>
        <v>264484191</v>
      </c>
      <c r="Q25" s="31">
        <f t="shared" si="2"/>
        <v>186157484</v>
      </c>
      <c r="R25" s="31">
        <f t="shared" si="2"/>
        <v>186157484</v>
      </c>
      <c r="S25" s="31">
        <f t="shared" si="2"/>
        <v>8329763</v>
      </c>
      <c r="T25" s="31">
        <f t="shared" si="2"/>
        <v>-19109756</v>
      </c>
      <c r="U25" s="31">
        <f t="shared" si="2"/>
        <v>125241907</v>
      </c>
      <c r="V25" s="31">
        <f t="shared" si="2"/>
        <v>125241907</v>
      </c>
      <c r="W25" s="31">
        <f t="shared" si="2"/>
        <v>125241907</v>
      </c>
      <c r="X25" s="31">
        <f t="shared" si="2"/>
        <v>9300425595</v>
      </c>
      <c r="Y25" s="31">
        <f t="shared" si="2"/>
        <v>-9175183688</v>
      </c>
      <c r="Z25" s="32">
        <f>+IF(X25&lt;&gt;0,+(Y25/X25)*100,0)</f>
        <v>-98.65337445345156</v>
      </c>
      <c r="AA25" s="33">
        <f>+AA12+AA24</f>
        <v>9300425595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47022975</v>
      </c>
      <c r="D30" s="18">
        <v>47022975</v>
      </c>
      <c r="E30" s="19">
        <v>40859870</v>
      </c>
      <c r="F30" s="20">
        <v>40859870</v>
      </c>
      <c r="G30" s="20">
        <v>-22532470</v>
      </c>
      <c r="H30" s="20">
        <v>22532469</v>
      </c>
      <c r="I30" s="20"/>
      <c r="J30" s="20"/>
      <c r="K30" s="20"/>
      <c r="L30" s="20">
        <v>30124912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40859870</v>
      </c>
      <c r="Y30" s="20">
        <v>-40859870</v>
      </c>
      <c r="Z30" s="21">
        <v>-100</v>
      </c>
      <c r="AA30" s="22">
        <v>40859870</v>
      </c>
    </row>
    <row r="31" spans="1:27" ht="13.5">
      <c r="A31" s="23" t="s">
        <v>56</v>
      </c>
      <c r="B31" s="17"/>
      <c r="C31" s="18">
        <v>26452937</v>
      </c>
      <c r="D31" s="18">
        <v>26452937</v>
      </c>
      <c r="E31" s="19">
        <v>27356976</v>
      </c>
      <c r="F31" s="20">
        <v>27356976</v>
      </c>
      <c r="G31" s="20">
        <v>-17599</v>
      </c>
      <c r="H31" s="20">
        <v>287453</v>
      </c>
      <c r="I31" s="20">
        <v>96903</v>
      </c>
      <c r="J31" s="20">
        <v>96903</v>
      </c>
      <c r="K31" s="20"/>
      <c r="L31" s="20">
        <v>26452937</v>
      </c>
      <c r="M31" s="20"/>
      <c r="N31" s="20"/>
      <c r="O31" s="20">
        <v>6356</v>
      </c>
      <c r="P31" s="20">
        <v>1322</v>
      </c>
      <c r="Q31" s="20">
        <v>-30839</v>
      </c>
      <c r="R31" s="20">
        <v>-30839</v>
      </c>
      <c r="S31" s="20">
        <v>591239</v>
      </c>
      <c r="T31" s="20">
        <v>376449</v>
      </c>
      <c r="U31" s="20">
        <v>22677</v>
      </c>
      <c r="V31" s="20">
        <v>22677</v>
      </c>
      <c r="W31" s="20">
        <v>22677</v>
      </c>
      <c r="X31" s="20">
        <v>27356976</v>
      </c>
      <c r="Y31" s="20">
        <v>-27334299</v>
      </c>
      <c r="Z31" s="21">
        <v>-99.92</v>
      </c>
      <c r="AA31" s="22">
        <v>27356976</v>
      </c>
    </row>
    <row r="32" spans="1:27" ht="13.5">
      <c r="A32" s="23" t="s">
        <v>57</v>
      </c>
      <c r="B32" s="17"/>
      <c r="C32" s="18">
        <v>847693411</v>
      </c>
      <c r="D32" s="18">
        <v>847693411</v>
      </c>
      <c r="E32" s="19">
        <v>810077440</v>
      </c>
      <c r="F32" s="20">
        <v>810077440</v>
      </c>
      <c r="G32" s="20">
        <v>12864358</v>
      </c>
      <c r="H32" s="20">
        <v>-79230025</v>
      </c>
      <c r="I32" s="20">
        <v>-76872044</v>
      </c>
      <c r="J32" s="20">
        <v>-76872044</v>
      </c>
      <c r="K32" s="20">
        <v>4961759</v>
      </c>
      <c r="L32" s="20">
        <v>935521873</v>
      </c>
      <c r="M32" s="20">
        <v>-46112335</v>
      </c>
      <c r="N32" s="20">
        <v>-46112335</v>
      </c>
      <c r="O32" s="20">
        <v>-124842501</v>
      </c>
      <c r="P32" s="20">
        <v>-101274201</v>
      </c>
      <c r="Q32" s="20">
        <v>303730419</v>
      </c>
      <c r="R32" s="20">
        <v>303730419</v>
      </c>
      <c r="S32" s="20">
        <v>16845178</v>
      </c>
      <c r="T32" s="20">
        <v>-172888894</v>
      </c>
      <c r="U32" s="20">
        <v>-202418210</v>
      </c>
      <c r="V32" s="20">
        <v>-202418210</v>
      </c>
      <c r="W32" s="20">
        <v>-202418210</v>
      </c>
      <c r="X32" s="20">
        <v>810077440</v>
      </c>
      <c r="Y32" s="20">
        <v>-1012495650</v>
      </c>
      <c r="Z32" s="21">
        <v>-124.99</v>
      </c>
      <c r="AA32" s="22">
        <v>810077440</v>
      </c>
    </row>
    <row r="33" spans="1:27" ht="13.5">
      <c r="A33" s="23" t="s">
        <v>58</v>
      </c>
      <c r="B33" s="17"/>
      <c r="C33" s="18">
        <v>19519423</v>
      </c>
      <c r="D33" s="18">
        <v>19519423</v>
      </c>
      <c r="E33" s="19">
        <v>3669262</v>
      </c>
      <c r="F33" s="20">
        <v>3669262</v>
      </c>
      <c r="G33" s="20">
        <v>-2581055</v>
      </c>
      <c r="H33" s="20">
        <v>2581055</v>
      </c>
      <c r="I33" s="20"/>
      <c r="J33" s="20"/>
      <c r="K33" s="20">
        <v>16944</v>
      </c>
      <c r="L33" s="20">
        <v>19519423</v>
      </c>
      <c r="M33" s="20">
        <v>740308</v>
      </c>
      <c r="N33" s="20">
        <v>740308</v>
      </c>
      <c r="O33" s="20"/>
      <c r="P33" s="20"/>
      <c r="Q33" s="20"/>
      <c r="R33" s="20"/>
      <c r="S33" s="20"/>
      <c r="T33" s="20"/>
      <c r="U33" s="20"/>
      <c r="V33" s="20"/>
      <c r="W33" s="20"/>
      <c r="X33" s="20">
        <v>3669262</v>
      </c>
      <c r="Y33" s="20">
        <v>-3669262</v>
      </c>
      <c r="Z33" s="21">
        <v>-100</v>
      </c>
      <c r="AA33" s="22">
        <v>3669262</v>
      </c>
    </row>
    <row r="34" spans="1:27" ht="13.5">
      <c r="A34" s="27" t="s">
        <v>59</v>
      </c>
      <c r="B34" s="28"/>
      <c r="C34" s="29">
        <f aca="true" t="shared" si="3" ref="C34:Y34">SUM(C29:C33)</f>
        <v>940688746</v>
      </c>
      <c r="D34" s="29">
        <f>SUM(D29:D33)</f>
        <v>940688746</v>
      </c>
      <c r="E34" s="30">
        <f t="shared" si="3"/>
        <v>881963548</v>
      </c>
      <c r="F34" s="31">
        <f t="shared" si="3"/>
        <v>881963548</v>
      </c>
      <c r="G34" s="31">
        <f t="shared" si="3"/>
        <v>-12266766</v>
      </c>
      <c r="H34" s="31">
        <f t="shared" si="3"/>
        <v>-53829048</v>
      </c>
      <c r="I34" s="31">
        <f t="shared" si="3"/>
        <v>-76775141</v>
      </c>
      <c r="J34" s="31">
        <f t="shared" si="3"/>
        <v>-76775141</v>
      </c>
      <c r="K34" s="31">
        <f t="shared" si="3"/>
        <v>4978703</v>
      </c>
      <c r="L34" s="31">
        <f t="shared" si="3"/>
        <v>1011619145</v>
      </c>
      <c r="M34" s="31">
        <f t="shared" si="3"/>
        <v>-45372027</v>
      </c>
      <c r="N34" s="31">
        <f t="shared" si="3"/>
        <v>-45372027</v>
      </c>
      <c r="O34" s="31">
        <f t="shared" si="3"/>
        <v>-124836145</v>
      </c>
      <c r="P34" s="31">
        <f t="shared" si="3"/>
        <v>-101272879</v>
      </c>
      <c r="Q34" s="31">
        <f t="shared" si="3"/>
        <v>303699580</v>
      </c>
      <c r="R34" s="31">
        <f t="shared" si="3"/>
        <v>303699580</v>
      </c>
      <c r="S34" s="31">
        <f t="shared" si="3"/>
        <v>17436417</v>
      </c>
      <c r="T34" s="31">
        <f t="shared" si="3"/>
        <v>-172512445</v>
      </c>
      <c r="U34" s="31">
        <f t="shared" si="3"/>
        <v>-202395533</v>
      </c>
      <c r="V34" s="31">
        <f t="shared" si="3"/>
        <v>-202395533</v>
      </c>
      <c r="W34" s="31">
        <f t="shared" si="3"/>
        <v>-202395533</v>
      </c>
      <c r="X34" s="31">
        <f t="shared" si="3"/>
        <v>881963548</v>
      </c>
      <c r="Y34" s="31">
        <f t="shared" si="3"/>
        <v>-1084359081</v>
      </c>
      <c r="Z34" s="32">
        <f>+IF(X34&lt;&gt;0,+(Y34/X34)*100,0)</f>
        <v>-122.94828776755749</v>
      </c>
      <c r="AA34" s="33">
        <f>SUM(AA29:AA33)</f>
        <v>881963548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439456744</v>
      </c>
      <c r="D37" s="18">
        <v>439456744</v>
      </c>
      <c r="E37" s="19">
        <v>372083803</v>
      </c>
      <c r="F37" s="20">
        <v>372083803</v>
      </c>
      <c r="G37" s="20">
        <v>-9165272</v>
      </c>
      <c r="H37" s="20">
        <v>5163203</v>
      </c>
      <c r="I37" s="20"/>
      <c r="J37" s="20"/>
      <c r="K37" s="20">
        <v>108000000</v>
      </c>
      <c r="L37" s="20">
        <v>427689556</v>
      </c>
      <c r="M37" s="20"/>
      <c r="N37" s="20"/>
      <c r="O37" s="20"/>
      <c r="P37" s="20">
        <v>145265776</v>
      </c>
      <c r="Q37" s="20"/>
      <c r="R37" s="20"/>
      <c r="S37" s="20"/>
      <c r="T37" s="20">
        <v>-2123669</v>
      </c>
      <c r="U37" s="20">
        <v>-6631800</v>
      </c>
      <c r="V37" s="20">
        <v>-6631800</v>
      </c>
      <c r="W37" s="20">
        <v>-6631800</v>
      </c>
      <c r="X37" s="20">
        <v>372083803</v>
      </c>
      <c r="Y37" s="20">
        <v>-378715603</v>
      </c>
      <c r="Z37" s="21">
        <v>-101.78</v>
      </c>
      <c r="AA37" s="22">
        <v>372083803</v>
      </c>
    </row>
    <row r="38" spans="1:27" ht="13.5">
      <c r="A38" s="23" t="s">
        <v>58</v>
      </c>
      <c r="B38" s="17"/>
      <c r="C38" s="18">
        <v>205258440</v>
      </c>
      <c r="D38" s="18">
        <v>205258440</v>
      </c>
      <c r="E38" s="19">
        <v>80359993</v>
      </c>
      <c r="F38" s="20">
        <v>80359993</v>
      </c>
      <c r="G38" s="20">
        <v>1279379</v>
      </c>
      <c r="H38" s="20">
        <v>-1279379</v>
      </c>
      <c r="I38" s="20"/>
      <c r="J38" s="20"/>
      <c r="K38" s="20"/>
      <c r="L38" s="20">
        <v>38379798</v>
      </c>
      <c r="M38" s="20">
        <v>98329721</v>
      </c>
      <c r="N38" s="20">
        <v>98329721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80359993</v>
      </c>
      <c r="Y38" s="20">
        <v>-80359993</v>
      </c>
      <c r="Z38" s="21">
        <v>-100</v>
      </c>
      <c r="AA38" s="22">
        <v>80359993</v>
      </c>
    </row>
    <row r="39" spans="1:27" ht="13.5">
      <c r="A39" s="27" t="s">
        <v>61</v>
      </c>
      <c r="B39" s="35"/>
      <c r="C39" s="29">
        <f aca="true" t="shared" si="4" ref="C39:Y39">SUM(C37:C38)</f>
        <v>644715184</v>
      </c>
      <c r="D39" s="29">
        <f>SUM(D37:D38)</f>
        <v>644715184</v>
      </c>
      <c r="E39" s="36">
        <f t="shared" si="4"/>
        <v>452443796</v>
      </c>
      <c r="F39" s="37">
        <f t="shared" si="4"/>
        <v>452443796</v>
      </c>
      <c r="G39" s="37">
        <f t="shared" si="4"/>
        <v>-7885893</v>
      </c>
      <c r="H39" s="37">
        <f t="shared" si="4"/>
        <v>3883824</v>
      </c>
      <c r="I39" s="37">
        <f t="shared" si="4"/>
        <v>0</v>
      </c>
      <c r="J39" s="37">
        <f t="shared" si="4"/>
        <v>0</v>
      </c>
      <c r="K39" s="37">
        <f t="shared" si="4"/>
        <v>108000000</v>
      </c>
      <c r="L39" s="37">
        <f t="shared" si="4"/>
        <v>466069354</v>
      </c>
      <c r="M39" s="37">
        <f t="shared" si="4"/>
        <v>98329721</v>
      </c>
      <c r="N39" s="37">
        <f t="shared" si="4"/>
        <v>98329721</v>
      </c>
      <c r="O39" s="37">
        <f t="shared" si="4"/>
        <v>0</v>
      </c>
      <c r="P39" s="37">
        <f t="shared" si="4"/>
        <v>145265776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-2123669</v>
      </c>
      <c r="U39" s="37">
        <f t="shared" si="4"/>
        <v>-6631800</v>
      </c>
      <c r="V39" s="37">
        <f t="shared" si="4"/>
        <v>-6631800</v>
      </c>
      <c r="W39" s="37">
        <f t="shared" si="4"/>
        <v>-6631800</v>
      </c>
      <c r="X39" s="37">
        <f t="shared" si="4"/>
        <v>452443796</v>
      </c>
      <c r="Y39" s="37">
        <f t="shared" si="4"/>
        <v>-459075596</v>
      </c>
      <c r="Z39" s="38">
        <f>+IF(X39&lt;&gt;0,+(Y39/X39)*100,0)</f>
        <v>-101.46577322059247</v>
      </c>
      <c r="AA39" s="39">
        <f>SUM(AA37:AA38)</f>
        <v>452443796</v>
      </c>
    </row>
    <row r="40" spans="1:27" ht="13.5">
      <c r="A40" s="27" t="s">
        <v>62</v>
      </c>
      <c r="B40" s="28"/>
      <c r="C40" s="29">
        <f aca="true" t="shared" si="5" ref="C40:Y40">+C34+C39</f>
        <v>1585403930</v>
      </c>
      <c r="D40" s="29">
        <f>+D34+D39</f>
        <v>1585403930</v>
      </c>
      <c r="E40" s="30">
        <f t="shared" si="5"/>
        <v>1334407344</v>
      </c>
      <c r="F40" s="31">
        <f t="shared" si="5"/>
        <v>1334407344</v>
      </c>
      <c r="G40" s="31">
        <f t="shared" si="5"/>
        <v>-20152659</v>
      </c>
      <c r="H40" s="31">
        <f t="shared" si="5"/>
        <v>-49945224</v>
      </c>
      <c r="I40" s="31">
        <f t="shared" si="5"/>
        <v>-76775141</v>
      </c>
      <c r="J40" s="31">
        <f t="shared" si="5"/>
        <v>-76775141</v>
      </c>
      <c r="K40" s="31">
        <f t="shared" si="5"/>
        <v>112978703</v>
      </c>
      <c r="L40" s="31">
        <f t="shared" si="5"/>
        <v>1477688499</v>
      </c>
      <c r="M40" s="31">
        <f t="shared" si="5"/>
        <v>52957694</v>
      </c>
      <c r="N40" s="31">
        <f t="shared" si="5"/>
        <v>52957694</v>
      </c>
      <c r="O40" s="31">
        <f t="shared" si="5"/>
        <v>-124836145</v>
      </c>
      <c r="P40" s="31">
        <f t="shared" si="5"/>
        <v>43992897</v>
      </c>
      <c r="Q40" s="31">
        <f t="shared" si="5"/>
        <v>303699580</v>
      </c>
      <c r="R40" s="31">
        <f t="shared" si="5"/>
        <v>303699580</v>
      </c>
      <c r="S40" s="31">
        <f t="shared" si="5"/>
        <v>17436417</v>
      </c>
      <c r="T40" s="31">
        <f t="shared" si="5"/>
        <v>-174636114</v>
      </c>
      <c r="U40" s="31">
        <f t="shared" si="5"/>
        <v>-209027333</v>
      </c>
      <c r="V40" s="31">
        <f t="shared" si="5"/>
        <v>-209027333</v>
      </c>
      <c r="W40" s="31">
        <f t="shared" si="5"/>
        <v>-209027333</v>
      </c>
      <c r="X40" s="31">
        <f t="shared" si="5"/>
        <v>1334407344</v>
      </c>
      <c r="Y40" s="31">
        <f t="shared" si="5"/>
        <v>-1543434677</v>
      </c>
      <c r="Z40" s="32">
        <f>+IF(X40&lt;&gt;0,+(Y40/X40)*100,0)</f>
        <v>-115.66443214958807</v>
      </c>
      <c r="AA40" s="33">
        <f>+AA34+AA39</f>
        <v>1334407344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7041082929</v>
      </c>
      <c r="D42" s="43">
        <f>+D25-D40</f>
        <v>7041082929</v>
      </c>
      <c r="E42" s="44">
        <f t="shared" si="6"/>
        <v>7966018251</v>
      </c>
      <c r="F42" s="45">
        <f t="shared" si="6"/>
        <v>7966018251</v>
      </c>
      <c r="G42" s="45">
        <f t="shared" si="6"/>
        <v>-39454674</v>
      </c>
      <c r="H42" s="45">
        <f t="shared" si="6"/>
        <v>-277631904</v>
      </c>
      <c r="I42" s="45">
        <f t="shared" si="6"/>
        <v>-37518489</v>
      </c>
      <c r="J42" s="45">
        <f t="shared" si="6"/>
        <v>-37518489</v>
      </c>
      <c r="K42" s="45">
        <f t="shared" si="6"/>
        <v>118235391</v>
      </c>
      <c r="L42" s="45">
        <f t="shared" si="6"/>
        <v>6874417234</v>
      </c>
      <c r="M42" s="45">
        <f t="shared" si="6"/>
        <v>-18620846</v>
      </c>
      <c r="N42" s="45">
        <f t="shared" si="6"/>
        <v>-18620846</v>
      </c>
      <c r="O42" s="45">
        <f t="shared" si="6"/>
        <v>126994335</v>
      </c>
      <c r="P42" s="45">
        <f t="shared" si="6"/>
        <v>220491294</v>
      </c>
      <c r="Q42" s="45">
        <f t="shared" si="6"/>
        <v>-117542096</v>
      </c>
      <c r="R42" s="45">
        <f t="shared" si="6"/>
        <v>-117542096</v>
      </c>
      <c r="S42" s="45">
        <f t="shared" si="6"/>
        <v>-9106654</v>
      </c>
      <c r="T42" s="45">
        <f t="shared" si="6"/>
        <v>155526358</v>
      </c>
      <c r="U42" s="45">
        <f t="shared" si="6"/>
        <v>334269240</v>
      </c>
      <c r="V42" s="45">
        <f t="shared" si="6"/>
        <v>334269240</v>
      </c>
      <c r="W42" s="45">
        <f t="shared" si="6"/>
        <v>334269240</v>
      </c>
      <c r="X42" s="45">
        <f t="shared" si="6"/>
        <v>7966018251</v>
      </c>
      <c r="Y42" s="45">
        <f t="shared" si="6"/>
        <v>-7631749011</v>
      </c>
      <c r="Z42" s="46">
        <f>+IF(X42&lt;&gt;0,+(Y42/X42)*100,0)</f>
        <v>-95.8038102667159</v>
      </c>
      <c r="AA42" s="47">
        <f>+AA25-AA40</f>
        <v>7966018251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7041082929</v>
      </c>
      <c r="D45" s="18">
        <v>7041082929</v>
      </c>
      <c r="E45" s="19">
        <v>7871628445</v>
      </c>
      <c r="F45" s="20">
        <v>7871628445</v>
      </c>
      <c r="G45" s="20">
        <v>-431950796</v>
      </c>
      <c r="H45" s="20">
        <v>114864221</v>
      </c>
      <c r="I45" s="20">
        <v>-37518489</v>
      </c>
      <c r="J45" s="20">
        <v>-37518489</v>
      </c>
      <c r="K45" s="20">
        <v>118235391</v>
      </c>
      <c r="L45" s="20">
        <v>6874417234</v>
      </c>
      <c r="M45" s="20">
        <v>-18620846</v>
      </c>
      <c r="N45" s="20">
        <v>-18620846</v>
      </c>
      <c r="O45" s="20">
        <v>126994335</v>
      </c>
      <c r="P45" s="20">
        <v>220491294</v>
      </c>
      <c r="Q45" s="20">
        <v>-117542096</v>
      </c>
      <c r="R45" s="20">
        <v>-117542096</v>
      </c>
      <c r="S45" s="20">
        <v>-9106654</v>
      </c>
      <c r="T45" s="20">
        <v>155526358</v>
      </c>
      <c r="U45" s="20">
        <v>334269240</v>
      </c>
      <c r="V45" s="20">
        <v>334269240</v>
      </c>
      <c r="W45" s="20">
        <v>334269240</v>
      </c>
      <c r="X45" s="20">
        <v>7871628445</v>
      </c>
      <c r="Y45" s="20">
        <v>-7537359205</v>
      </c>
      <c r="Z45" s="48">
        <v>-95.75</v>
      </c>
      <c r="AA45" s="22">
        <v>7871628445</v>
      </c>
    </row>
    <row r="46" spans="1:27" ht="13.5">
      <c r="A46" s="23" t="s">
        <v>67</v>
      </c>
      <c r="B46" s="17"/>
      <c r="C46" s="18"/>
      <c r="D46" s="18"/>
      <c r="E46" s="19">
        <v>94389806</v>
      </c>
      <c r="F46" s="20">
        <v>94389806</v>
      </c>
      <c r="G46" s="20">
        <v>392496122</v>
      </c>
      <c r="H46" s="20">
        <v>-392496125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94389806</v>
      </c>
      <c r="Y46" s="20">
        <v>-94389806</v>
      </c>
      <c r="Z46" s="48">
        <v>-100</v>
      </c>
      <c r="AA46" s="22">
        <v>94389806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7041082929</v>
      </c>
      <c r="D48" s="51">
        <f>SUM(D45:D47)</f>
        <v>7041082929</v>
      </c>
      <c r="E48" s="52">
        <f t="shared" si="7"/>
        <v>7966018251</v>
      </c>
      <c r="F48" s="53">
        <f t="shared" si="7"/>
        <v>7966018251</v>
      </c>
      <c r="G48" s="53">
        <f t="shared" si="7"/>
        <v>-39454674</v>
      </c>
      <c r="H48" s="53">
        <f t="shared" si="7"/>
        <v>-277631904</v>
      </c>
      <c r="I48" s="53">
        <f t="shared" si="7"/>
        <v>-37518489</v>
      </c>
      <c r="J48" s="53">
        <f t="shared" si="7"/>
        <v>-37518489</v>
      </c>
      <c r="K48" s="53">
        <f t="shared" si="7"/>
        <v>118235391</v>
      </c>
      <c r="L48" s="53">
        <f t="shared" si="7"/>
        <v>6874417234</v>
      </c>
      <c r="M48" s="53">
        <f t="shared" si="7"/>
        <v>-18620846</v>
      </c>
      <c r="N48" s="53">
        <f t="shared" si="7"/>
        <v>-18620846</v>
      </c>
      <c r="O48" s="53">
        <f t="shared" si="7"/>
        <v>126994335</v>
      </c>
      <c r="P48" s="53">
        <f t="shared" si="7"/>
        <v>220491294</v>
      </c>
      <c r="Q48" s="53">
        <f t="shared" si="7"/>
        <v>-117542096</v>
      </c>
      <c r="R48" s="53">
        <f t="shared" si="7"/>
        <v>-117542096</v>
      </c>
      <c r="S48" s="53">
        <f t="shared" si="7"/>
        <v>-9106654</v>
      </c>
      <c r="T48" s="53">
        <f t="shared" si="7"/>
        <v>155526358</v>
      </c>
      <c r="U48" s="53">
        <f t="shared" si="7"/>
        <v>334269240</v>
      </c>
      <c r="V48" s="53">
        <f t="shared" si="7"/>
        <v>334269240</v>
      </c>
      <c r="W48" s="53">
        <f t="shared" si="7"/>
        <v>334269240</v>
      </c>
      <c r="X48" s="53">
        <f t="shared" si="7"/>
        <v>7966018251</v>
      </c>
      <c r="Y48" s="53">
        <f t="shared" si="7"/>
        <v>-7631749011</v>
      </c>
      <c r="Z48" s="54">
        <f>+IF(X48&lt;&gt;0,+(Y48/X48)*100,0)</f>
        <v>-95.8038102667159</v>
      </c>
      <c r="AA48" s="55">
        <f>SUM(AA45:AA47)</f>
        <v>7966018251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50000000</v>
      </c>
      <c r="F6" s="20">
        <v>50000000</v>
      </c>
      <c r="G6" s="20">
        <v>407611786</v>
      </c>
      <c r="H6" s="20">
        <v>-54973718</v>
      </c>
      <c r="I6" s="20">
        <v>-45620599</v>
      </c>
      <c r="J6" s="20">
        <v>-45620599</v>
      </c>
      <c r="K6" s="20">
        <v>-47766883</v>
      </c>
      <c r="L6" s="20">
        <v>-2886709</v>
      </c>
      <c r="M6" s="20">
        <v>94197229</v>
      </c>
      <c r="N6" s="20">
        <v>94197229</v>
      </c>
      <c r="O6" s="20">
        <v>-86761238</v>
      </c>
      <c r="P6" s="20"/>
      <c r="Q6" s="20">
        <v>38954866</v>
      </c>
      <c r="R6" s="20">
        <v>38954866</v>
      </c>
      <c r="S6" s="20">
        <v>-16665566</v>
      </c>
      <c r="T6" s="20">
        <v>-23629819</v>
      </c>
      <c r="U6" s="20">
        <v>-51482967</v>
      </c>
      <c r="V6" s="20">
        <v>-51482967</v>
      </c>
      <c r="W6" s="20">
        <v>-51482967</v>
      </c>
      <c r="X6" s="20">
        <v>50000000</v>
      </c>
      <c r="Y6" s="20">
        <v>-101482967</v>
      </c>
      <c r="Z6" s="21">
        <v>-202.97</v>
      </c>
      <c r="AA6" s="22">
        <v>50000000</v>
      </c>
    </row>
    <row r="7" spans="1:27" ht="13.5">
      <c r="A7" s="23" t="s">
        <v>34</v>
      </c>
      <c r="B7" s="17"/>
      <c r="C7" s="18"/>
      <c r="D7" s="18"/>
      <c r="E7" s="19">
        <v>289438000</v>
      </c>
      <c r="F7" s="20">
        <v>289438000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289438000</v>
      </c>
      <c r="Y7" s="20">
        <v>-289438000</v>
      </c>
      <c r="Z7" s="21">
        <v>-100</v>
      </c>
      <c r="AA7" s="22">
        <v>289438000</v>
      </c>
    </row>
    <row r="8" spans="1:27" ht="13.5">
      <c r="A8" s="23" t="s">
        <v>35</v>
      </c>
      <c r="B8" s="17"/>
      <c r="C8" s="18"/>
      <c r="D8" s="18"/>
      <c r="E8" s="19">
        <v>108000000</v>
      </c>
      <c r="F8" s="20">
        <v>108000000</v>
      </c>
      <c r="G8" s="20">
        <v>68449809</v>
      </c>
      <c r="H8" s="20">
        <v>43630166</v>
      </c>
      <c r="I8" s="20">
        <v>1665378</v>
      </c>
      <c r="J8" s="20">
        <v>1665378</v>
      </c>
      <c r="K8" s="20">
        <v>-15960322</v>
      </c>
      <c r="L8" s="20">
        <v>-72134259</v>
      </c>
      <c r="M8" s="20">
        <v>55759056</v>
      </c>
      <c r="N8" s="20">
        <v>55759056</v>
      </c>
      <c r="O8" s="20">
        <v>-31839970</v>
      </c>
      <c r="P8" s="20">
        <v>-16005355</v>
      </c>
      <c r="Q8" s="20">
        <v>21904407</v>
      </c>
      <c r="R8" s="20">
        <v>21904407</v>
      </c>
      <c r="S8" s="20">
        <v>6242001</v>
      </c>
      <c r="T8" s="20">
        <v>-10636522</v>
      </c>
      <c r="U8" s="20">
        <v>3870983</v>
      </c>
      <c r="V8" s="20">
        <v>3870983</v>
      </c>
      <c r="W8" s="20">
        <v>3870983</v>
      </c>
      <c r="X8" s="20">
        <v>108000000</v>
      </c>
      <c r="Y8" s="20">
        <v>-104129017</v>
      </c>
      <c r="Z8" s="21">
        <v>-96.42</v>
      </c>
      <c r="AA8" s="22">
        <v>108000000</v>
      </c>
    </row>
    <row r="9" spans="1:27" ht="13.5">
      <c r="A9" s="23" t="s">
        <v>36</v>
      </c>
      <c r="B9" s="17"/>
      <c r="C9" s="18"/>
      <c r="D9" s="18"/>
      <c r="E9" s="19">
        <v>24000000</v>
      </c>
      <c r="F9" s="20">
        <v>24000000</v>
      </c>
      <c r="G9" s="20">
        <v>62006279</v>
      </c>
      <c r="H9" s="20">
        <v>-44574562</v>
      </c>
      <c r="I9" s="20">
        <v>1203442</v>
      </c>
      <c r="J9" s="20">
        <v>1203442</v>
      </c>
      <c r="K9" s="20">
        <v>-1894197</v>
      </c>
      <c r="L9" s="20">
        <v>123272710</v>
      </c>
      <c r="M9" s="20">
        <v>-73984528</v>
      </c>
      <c r="N9" s="20">
        <v>-73984528</v>
      </c>
      <c r="O9" s="20">
        <v>-40963136</v>
      </c>
      <c r="P9" s="20">
        <v>-2946065</v>
      </c>
      <c r="Q9" s="20">
        <v>4811472</v>
      </c>
      <c r="R9" s="20">
        <v>4811472</v>
      </c>
      <c r="S9" s="20">
        <v>2258254</v>
      </c>
      <c r="T9" s="20">
        <v>-3871666</v>
      </c>
      <c r="U9" s="20">
        <v>16017043</v>
      </c>
      <c r="V9" s="20">
        <v>16017043</v>
      </c>
      <c r="W9" s="20">
        <v>16017043</v>
      </c>
      <c r="X9" s="20">
        <v>24000000</v>
      </c>
      <c r="Y9" s="20">
        <v>-7982957</v>
      </c>
      <c r="Z9" s="21">
        <v>-33.26</v>
      </c>
      <c r="AA9" s="22">
        <v>24000000</v>
      </c>
    </row>
    <row r="10" spans="1:27" ht="13.5">
      <c r="A10" s="23" t="s">
        <v>37</v>
      </c>
      <c r="B10" s="17"/>
      <c r="C10" s="18"/>
      <c r="D10" s="18"/>
      <c r="E10" s="19">
        <v>375000</v>
      </c>
      <c r="F10" s="20">
        <v>375000</v>
      </c>
      <c r="G10" s="24"/>
      <c r="H10" s="24">
        <v>400000</v>
      </c>
      <c r="I10" s="24"/>
      <c r="J10" s="20"/>
      <c r="K10" s="24"/>
      <c r="L10" s="24">
        <v>-400000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375000</v>
      </c>
      <c r="Y10" s="24">
        <v>-375000</v>
      </c>
      <c r="Z10" s="25">
        <v>-100</v>
      </c>
      <c r="AA10" s="26">
        <v>375000</v>
      </c>
    </row>
    <row r="11" spans="1:27" ht="13.5">
      <c r="A11" s="23" t="s">
        <v>38</v>
      </c>
      <c r="B11" s="17"/>
      <c r="C11" s="18"/>
      <c r="D11" s="18"/>
      <c r="E11" s="19">
        <v>363000000</v>
      </c>
      <c r="F11" s="20">
        <v>363000000</v>
      </c>
      <c r="G11" s="20">
        <v>354664296</v>
      </c>
      <c r="H11" s="20">
        <v>301444</v>
      </c>
      <c r="I11" s="20">
        <v>3571338</v>
      </c>
      <c r="J11" s="20">
        <v>3571338</v>
      </c>
      <c r="K11" s="20">
        <v>-573560</v>
      </c>
      <c r="L11" s="20">
        <v>-831604</v>
      </c>
      <c r="M11" s="20">
        <v>-2544563</v>
      </c>
      <c r="N11" s="20">
        <v>-2544563</v>
      </c>
      <c r="O11" s="20">
        <v>2307351</v>
      </c>
      <c r="P11" s="20"/>
      <c r="Q11" s="20">
        <v>360506</v>
      </c>
      <c r="R11" s="20">
        <v>360506</v>
      </c>
      <c r="S11" s="20">
        <v>151626</v>
      </c>
      <c r="T11" s="20">
        <v>-368430</v>
      </c>
      <c r="U11" s="20">
        <v>-2543202</v>
      </c>
      <c r="V11" s="20">
        <v>-2543202</v>
      </c>
      <c r="W11" s="20">
        <v>-2543202</v>
      </c>
      <c r="X11" s="20">
        <v>363000000</v>
      </c>
      <c r="Y11" s="20">
        <v>-365543202</v>
      </c>
      <c r="Z11" s="21">
        <v>-100.7</v>
      </c>
      <c r="AA11" s="22">
        <v>363000000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834813000</v>
      </c>
      <c r="F12" s="31">
        <f t="shared" si="0"/>
        <v>834813000</v>
      </c>
      <c r="G12" s="31">
        <f t="shared" si="0"/>
        <v>892732170</v>
      </c>
      <c r="H12" s="31">
        <f t="shared" si="0"/>
        <v>-55216670</v>
      </c>
      <c r="I12" s="31">
        <f t="shared" si="0"/>
        <v>-39180441</v>
      </c>
      <c r="J12" s="31">
        <f t="shared" si="0"/>
        <v>-39180441</v>
      </c>
      <c r="K12" s="31">
        <f t="shared" si="0"/>
        <v>-66194962</v>
      </c>
      <c r="L12" s="31">
        <f t="shared" si="0"/>
        <v>47020138</v>
      </c>
      <c r="M12" s="31">
        <f t="shared" si="0"/>
        <v>73427194</v>
      </c>
      <c r="N12" s="31">
        <f t="shared" si="0"/>
        <v>73427194</v>
      </c>
      <c r="O12" s="31">
        <f t="shared" si="0"/>
        <v>-157256993</v>
      </c>
      <c r="P12" s="31">
        <f t="shared" si="0"/>
        <v>-18951420</v>
      </c>
      <c r="Q12" s="31">
        <f t="shared" si="0"/>
        <v>66031251</v>
      </c>
      <c r="R12" s="31">
        <f t="shared" si="0"/>
        <v>66031251</v>
      </c>
      <c r="S12" s="31">
        <f t="shared" si="0"/>
        <v>-8013685</v>
      </c>
      <c r="T12" s="31">
        <f t="shared" si="0"/>
        <v>-38506437</v>
      </c>
      <c r="U12" s="31">
        <f t="shared" si="0"/>
        <v>-34138143</v>
      </c>
      <c r="V12" s="31">
        <f t="shared" si="0"/>
        <v>-34138143</v>
      </c>
      <c r="W12" s="31">
        <f t="shared" si="0"/>
        <v>-34138143</v>
      </c>
      <c r="X12" s="31">
        <f t="shared" si="0"/>
        <v>834813000</v>
      </c>
      <c r="Y12" s="31">
        <f t="shared" si="0"/>
        <v>-868951143</v>
      </c>
      <c r="Z12" s="32">
        <f>+IF(X12&lt;&gt;0,+(Y12/X12)*100,0)</f>
        <v>-104.08931617020818</v>
      </c>
      <c r="AA12" s="33">
        <f>SUM(AA6:AA11)</f>
        <v>834813000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1700000</v>
      </c>
      <c r="F15" s="20">
        <v>1700000</v>
      </c>
      <c r="G15" s="20">
        <v>1122310</v>
      </c>
      <c r="H15" s="20">
        <v>1900125</v>
      </c>
      <c r="I15" s="20">
        <v>-1885</v>
      </c>
      <c r="J15" s="20">
        <v>-1885</v>
      </c>
      <c r="K15" s="20">
        <v>-2012</v>
      </c>
      <c r="L15" s="20">
        <v>563383</v>
      </c>
      <c r="M15" s="20">
        <v>4211</v>
      </c>
      <c r="N15" s="20">
        <v>4211</v>
      </c>
      <c r="O15" s="20">
        <v>-4398</v>
      </c>
      <c r="P15" s="20">
        <v>584</v>
      </c>
      <c r="Q15" s="20">
        <v>529</v>
      </c>
      <c r="R15" s="20">
        <v>529</v>
      </c>
      <c r="S15" s="20">
        <v>952</v>
      </c>
      <c r="T15" s="20">
        <v>-3526037</v>
      </c>
      <c r="U15" s="20">
        <v>-477</v>
      </c>
      <c r="V15" s="20">
        <v>-477</v>
      </c>
      <c r="W15" s="20">
        <v>-477</v>
      </c>
      <c r="X15" s="20">
        <v>1700000</v>
      </c>
      <c r="Y15" s="20">
        <v>-1700477</v>
      </c>
      <c r="Z15" s="21">
        <v>-100.03</v>
      </c>
      <c r="AA15" s="22">
        <v>1700000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35939936</v>
      </c>
      <c r="H16" s="24">
        <v>45559440</v>
      </c>
      <c r="I16" s="24">
        <v>-23096650</v>
      </c>
      <c r="J16" s="20">
        <v>-23096650</v>
      </c>
      <c r="K16" s="24"/>
      <c r="L16" s="24"/>
      <c r="M16" s="20"/>
      <c r="N16" s="24"/>
      <c r="O16" s="24"/>
      <c r="P16" s="24"/>
      <c r="Q16" s="20">
        <v>-22462790</v>
      </c>
      <c r="R16" s="24">
        <v>-22462790</v>
      </c>
      <c r="S16" s="24"/>
      <c r="T16" s="20"/>
      <c r="U16" s="24">
        <v>-27578780</v>
      </c>
      <c r="V16" s="24">
        <v>-27578780</v>
      </c>
      <c r="W16" s="24">
        <v>-27578780</v>
      </c>
      <c r="X16" s="20"/>
      <c r="Y16" s="24">
        <v>-27578780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11500000</v>
      </c>
      <c r="F17" s="20">
        <v>11500000</v>
      </c>
      <c r="G17" s="20">
        <v>14050000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11500000</v>
      </c>
      <c r="Y17" s="20">
        <v>-11500000</v>
      </c>
      <c r="Z17" s="21">
        <v>-100</v>
      </c>
      <c r="AA17" s="22">
        <v>11500000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3051391000</v>
      </c>
      <c r="F19" s="20">
        <v>3051391000</v>
      </c>
      <c r="G19" s="20">
        <v>3146953577</v>
      </c>
      <c r="H19" s="20">
        <v>14720245</v>
      </c>
      <c r="I19" s="20">
        <v>12418746</v>
      </c>
      <c r="J19" s="20">
        <v>12418746</v>
      </c>
      <c r="K19" s="20">
        <v>-59213867</v>
      </c>
      <c r="L19" s="20">
        <v>12581975</v>
      </c>
      <c r="M19" s="20">
        <v>34276357</v>
      </c>
      <c r="N19" s="20">
        <v>34276357</v>
      </c>
      <c r="O19" s="20">
        <v>-21683832</v>
      </c>
      <c r="P19" s="20"/>
      <c r="Q19" s="20">
        <v>11493525</v>
      </c>
      <c r="R19" s="20">
        <v>11493525</v>
      </c>
      <c r="S19" s="20">
        <v>6654214</v>
      </c>
      <c r="T19" s="20">
        <v>15334135</v>
      </c>
      <c r="U19" s="20">
        <v>54409727</v>
      </c>
      <c r="V19" s="20">
        <v>54409727</v>
      </c>
      <c r="W19" s="20">
        <v>54409727</v>
      </c>
      <c r="X19" s="20">
        <v>3051391000</v>
      </c>
      <c r="Y19" s="20">
        <v>-2996981273</v>
      </c>
      <c r="Z19" s="21">
        <v>-98.22</v>
      </c>
      <c r="AA19" s="22">
        <v>3051391000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20000005</v>
      </c>
      <c r="F22" s="20">
        <v>20000005</v>
      </c>
      <c r="G22" s="20">
        <v>8268636</v>
      </c>
      <c r="H22" s="20">
        <v>377029</v>
      </c>
      <c r="I22" s="20"/>
      <c r="J22" s="20"/>
      <c r="K22" s="20">
        <v>-99037</v>
      </c>
      <c r="L22" s="20">
        <v>-231377</v>
      </c>
      <c r="M22" s="20">
        <v>79229</v>
      </c>
      <c r="N22" s="20">
        <v>79229</v>
      </c>
      <c r="O22" s="20">
        <v>-99037</v>
      </c>
      <c r="P22" s="20">
        <v>-32980</v>
      </c>
      <c r="Q22" s="20">
        <v>-16490</v>
      </c>
      <c r="R22" s="20">
        <v>-16490</v>
      </c>
      <c r="S22" s="20">
        <v>-16490</v>
      </c>
      <c r="T22" s="20">
        <v>-247867</v>
      </c>
      <c r="U22" s="20"/>
      <c r="V22" s="20"/>
      <c r="W22" s="20"/>
      <c r="X22" s="20">
        <v>20000005</v>
      </c>
      <c r="Y22" s="20">
        <v>-20000005</v>
      </c>
      <c r="Z22" s="21">
        <v>-100</v>
      </c>
      <c r="AA22" s="22">
        <v>20000005</v>
      </c>
    </row>
    <row r="23" spans="1:27" ht="13.5">
      <c r="A23" s="23" t="s">
        <v>49</v>
      </c>
      <c r="B23" s="17"/>
      <c r="C23" s="18"/>
      <c r="D23" s="18"/>
      <c r="E23" s="19">
        <v>20000000</v>
      </c>
      <c r="F23" s="20">
        <v>20000000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20000000</v>
      </c>
      <c r="Y23" s="24">
        <v>-20000000</v>
      </c>
      <c r="Z23" s="25">
        <v>-100</v>
      </c>
      <c r="AA23" s="26">
        <v>20000000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3104591005</v>
      </c>
      <c r="F24" s="37">
        <f t="shared" si="1"/>
        <v>3104591005</v>
      </c>
      <c r="G24" s="37">
        <f t="shared" si="1"/>
        <v>3206334459</v>
      </c>
      <c r="H24" s="37">
        <f t="shared" si="1"/>
        <v>62556839</v>
      </c>
      <c r="I24" s="37">
        <f t="shared" si="1"/>
        <v>-10679789</v>
      </c>
      <c r="J24" s="37">
        <f t="shared" si="1"/>
        <v>-10679789</v>
      </c>
      <c r="K24" s="37">
        <f t="shared" si="1"/>
        <v>-59314916</v>
      </c>
      <c r="L24" s="37">
        <f t="shared" si="1"/>
        <v>12913981</v>
      </c>
      <c r="M24" s="37">
        <f t="shared" si="1"/>
        <v>34359797</v>
      </c>
      <c r="N24" s="37">
        <f t="shared" si="1"/>
        <v>34359797</v>
      </c>
      <c r="O24" s="37">
        <f t="shared" si="1"/>
        <v>-21787267</v>
      </c>
      <c r="P24" s="37">
        <f t="shared" si="1"/>
        <v>-32396</v>
      </c>
      <c r="Q24" s="37">
        <f t="shared" si="1"/>
        <v>-10985226</v>
      </c>
      <c r="R24" s="37">
        <f t="shared" si="1"/>
        <v>-10985226</v>
      </c>
      <c r="S24" s="37">
        <f t="shared" si="1"/>
        <v>6638676</v>
      </c>
      <c r="T24" s="37">
        <f t="shared" si="1"/>
        <v>11560231</v>
      </c>
      <c r="U24" s="37">
        <f t="shared" si="1"/>
        <v>26830470</v>
      </c>
      <c r="V24" s="37">
        <f t="shared" si="1"/>
        <v>26830470</v>
      </c>
      <c r="W24" s="37">
        <f t="shared" si="1"/>
        <v>26830470</v>
      </c>
      <c r="X24" s="37">
        <f t="shared" si="1"/>
        <v>3104591005</v>
      </c>
      <c r="Y24" s="37">
        <f t="shared" si="1"/>
        <v>-3077760535</v>
      </c>
      <c r="Z24" s="38">
        <f>+IF(X24&lt;&gt;0,+(Y24/X24)*100,0)</f>
        <v>-99.13578084981923</v>
      </c>
      <c r="AA24" s="39">
        <f>SUM(AA15:AA23)</f>
        <v>3104591005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3939404005</v>
      </c>
      <c r="F25" s="31">
        <f t="shared" si="2"/>
        <v>3939404005</v>
      </c>
      <c r="G25" s="31">
        <f t="shared" si="2"/>
        <v>4099066629</v>
      </c>
      <c r="H25" s="31">
        <f t="shared" si="2"/>
        <v>7340169</v>
      </c>
      <c r="I25" s="31">
        <f t="shared" si="2"/>
        <v>-49860230</v>
      </c>
      <c r="J25" s="31">
        <f t="shared" si="2"/>
        <v>-49860230</v>
      </c>
      <c r="K25" s="31">
        <f t="shared" si="2"/>
        <v>-125509878</v>
      </c>
      <c r="L25" s="31">
        <f t="shared" si="2"/>
        <v>59934119</v>
      </c>
      <c r="M25" s="31">
        <f t="shared" si="2"/>
        <v>107786991</v>
      </c>
      <c r="N25" s="31">
        <f t="shared" si="2"/>
        <v>107786991</v>
      </c>
      <c r="O25" s="31">
        <f t="shared" si="2"/>
        <v>-179044260</v>
      </c>
      <c r="P25" s="31">
        <f t="shared" si="2"/>
        <v>-18983816</v>
      </c>
      <c r="Q25" s="31">
        <f t="shared" si="2"/>
        <v>55046025</v>
      </c>
      <c r="R25" s="31">
        <f t="shared" si="2"/>
        <v>55046025</v>
      </c>
      <c r="S25" s="31">
        <f t="shared" si="2"/>
        <v>-1375009</v>
      </c>
      <c r="T25" s="31">
        <f t="shared" si="2"/>
        <v>-26946206</v>
      </c>
      <c r="U25" s="31">
        <f t="shared" si="2"/>
        <v>-7307673</v>
      </c>
      <c r="V25" s="31">
        <f t="shared" si="2"/>
        <v>-7307673</v>
      </c>
      <c r="W25" s="31">
        <f t="shared" si="2"/>
        <v>-7307673</v>
      </c>
      <c r="X25" s="31">
        <f t="shared" si="2"/>
        <v>3939404005</v>
      </c>
      <c r="Y25" s="31">
        <f t="shared" si="2"/>
        <v>-3946711678</v>
      </c>
      <c r="Z25" s="32">
        <f>+IF(X25&lt;&gt;0,+(Y25/X25)*100,0)</f>
        <v>-100.18550199448254</v>
      </c>
      <c r="AA25" s="33">
        <f>+AA12+AA24</f>
        <v>3939404005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12000000</v>
      </c>
      <c r="F31" s="20">
        <v>12000000</v>
      </c>
      <c r="G31" s="20">
        <v>13891857</v>
      </c>
      <c r="H31" s="20">
        <v>-144947</v>
      </c>
      <c r="I31" s="20">
        <v>47818</v>
      </c>
      <c r="J31" s="20">
        <v>47818</v>
      </c>
      <c r="K31" s="20">
        <v>-130024</v>
      </c>
      <c r="L31" s="20">
        <v>295639</v>
      </c>
      <c r="M31" s="20">
        <v>-22920</v>
      </c>
      <c r="N31" s="20">
        <v>-22920</v>
      </c>
      <c r="O31" s="20">
        <v>-26254</v>
      </c>
      <c r="P31" s="20">
        <v>-3895</v>
      </c>
      <c r="Q31" s="20">
        <v>44110</v>
      </c>
      <c r="R31" s="20">
        <v>44110</v>
      </c>
      <c r="S31" s="20">
        <v>31199</v>
      </c>
      <c r="T31" s="20">
        <v>156244</v>
      </c>
      <c r="U31" s="20">
        <v>45753</v>
      </c>
      <c r="V31" s="20">
        <v>45753</v>
      </c>
      <c r="W31" s="20">
        <v>45753</v>
      </c>
      <c r="X31" s="20">
        <v>12000000</v>
      </c>
      <c r="Y31" s="20">
        <v>-11954247</v>
      </c>
      <c r="Z31" s="21">
        <v>-99.62</v>
      </c>
      <c r="AA31" s="22">
        <v>12000000</v>
      </c>
    </row>
    <row r="32" spans="1:27" ht="13.5">
      <c r="A32" s="23" t="s">
        <v>57</v>
      </c>
      <c r="B32" s="17"/>
      <c r="C32" s="18"/>
      <c r="D32" s="18"/>
      <c r="E32" s="19">
        <v>73500000</v>
      </c>
      <c r="F32" s="20">
        <v>73500000</v>
      </c>
      <c r="G32" s="20">
        <v>156045311</v>
      </c>
      <c r="H32" s="20">
        <v>-18240655</v>
      </c>
      <c r="I32" s="20">
        <v>-3533889</v>
      </c>
      <c r="J32" s="20">
        <v>-3533889</v>
      </c>
      <c r="K32" s="20">
        <v>-18183201</v>
      </c>
      <c r="L32" s="20">
        <v>89598926</v>
      </c>
      <c r="M32" s="20">
        <v>-67748955</v>
      </c>
      <c r="N32" s="20">
        <v>-67748955</v>
      </c>
      <c r="O32" s="20">
        <v>-16585142</v>
      </c>
      <c r="P32" s="20">
        <v>-2324782</v>
      </c>
      <c r="Q32" s="20">
        <v>32334707</v>
      </c>
      <c r="R32" s="20">
        <v>32334707</v>
      </c>
      <c r="S32" s="20">
        <v>-186006</v>
      </c>
      <c r="T32" s="20">
        <v>-23296602</v>
      </c>
      <c r="U32" s="20">
        <v>5038928</v>
      </c>
      <c r="V32" s="20">
        <v>5038928</v>
      </c>
      <c r="W32" s="20">
        <v>5038928</v>
      </c>
      <c r="X32" s="20">
        <v>73500000</v>
      </c>
      <c r="Y32" s="20">
        <v>-68461072</v>
      </c>
      <c r="Z32" s="21">
        <v>-93.14</v>
      </c>
      <c r="AA32" s="22">
        <v>73500000</v>
      </c>
    </row>
    <row r="33" spans="1:27" ht="13.5">
      <c r="A33" s="23" t="s">
        <v>58</v>
      </c>
      <c r="B33" s="17"/>
      <c r="C33" s="18"/>
      <c r="D33" s="18"/>
      <c r="E33" s="19">
        <v>8200000</v>
      </c>
      <c r="F33" s="20">
        <v>8200000</v>
      </c>
      <c r="G33" s="20">
        <v>7552252</v>
      </c>
      <c r="H33" s="20">
        <v>1878856</v>
      </c>
      <c r="I33" s="20"/>
      <c r="J33" s="20"/>
      <c r="K33" s="20"/>
      <c r="L33" s="20">
        <v>-1358711</v>
      </c>
      <c r="M33" s="20"/>
      <c r="N33" s="20"/>
      <c r="O33" s="20"/>
      <c r="P33" s="20"/>
      <c r="Q33" s="20">
        <v>1095270</v>
      </c>
      <c r="R33" s="20">
        <v>1095270</v>
      </c>
      <c r="S33" s="20"/>
      <c r="T33" s="20">
        <v>-7700987</v>
      </c>
      <c r="U33" s="20"/>
      <c r="V33" s="20"/>
      <c r="W33" s="20"/>
      <c r="X33" s="20">
        <v>8200000</v>
      </c>
      <c r="Y33" s="20">
        <v>-8200000</v>
      </c>
      <c r="Z33" s="21">
        <v>-100</v>
      </c>
      <c r="AA33" s="22">
        <v>8200000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93700000</v>
      </c>
      <c r="F34" s="31">
        <f t="shared" si="3"/>
        <v>93700000</v>
      </c>
      <c r="G34" s="31">
        <f t="shared" si="3"/>
        <v>177489420</v>
      </c>
      <c r="H34" s="31">
        <f t="shared" si="3"/>
        <v>-16506746</v>
      </c>
      <c r="I34" s="31">
        <f t="shared" si="3"/>
        <v>-3486071</v>
      </c>
      <c r="J34" s="31">
        <f t="shared" si="3"/>
        <v>-3486071</v>
      </c>
      <c r="K34" s="31">
        <f t="shared" si="3"/>
        <v>-18313225</v>
      </c>
      <c r="L34" s="31">
        <f t="shared" si="3"/>
        <v>88535854</v>
      </c>
      <c r="M34" s="31">
        <f t="shared" si="3"/>
        <v>-67771875</v>
      </c>
      <c r="N34" s="31">
        <f t="shared" si="3"/>
        <v>-67771875</v>
      </c>
      <c r="O34" s="31">
        <f t="shared" si="3"/>
        <v>-16611396</v>
      </c>
      <c r="P34" s="31">
        <f t="shared" si="3"/>
        <v>-2328677</v>
      </c>
      <c r="Q34" s="31">
        <f t="shared" si="3"/>
        <v>33474087</v>
      </c>
      <c r="R34" s="31">
        <f t="shared" si="3"/>
        <v>33474087</v>
      </c>
      <c r="S34" s="31">
        <f t="shared" si="3"/>
        <v>-154807</v>
      </c>
      <c r="T34" s="31">
        <f t="shared" si="3"/>
        <v>-30841345</v>
      </c>
      <c r="U34" s="31">
        <f t="shared" si="3"/>
        <v>5084681</v>
      </c>
      <c r="V34" s="31">
        <f t="shared" si="3"/>
        <v>5084681</v>
      </c>
      <c r="W34" s="31">
        <f t="shared" si="3"/>
        <v>5084681</v>
      </c>
      <c r="X34" s="31">
        <f t="shared" si="3"/>
        <v>93700000</v>
      </c>
      <c r="Y34" s="31">
        <f t="shared" si="3"/>
        <v>-88615319</v>
      </c>
      <c r="Z34" s="32">
        <f>+IF(X34&lt;&gt;0,+(Y34/X34)*100,0)</f>
        <v>-94.57344610458911</v>
      </c>
      <c r="AA34" s="33">
        <f>SUM(AA29:AA33)</f>
        <v>93700000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84211328</v>
      </c>
      <c r="H37" s="20">
        <v>-5473247</v>
      </c>
      <c r="I37" s="20">
        <v>-45828296</v>
      </c>
      <c r="J37" s="20">
        <v>-45828296</v>
      </c>
      <c r="K37" s="20">
        <v>-43131816</v>
      </c>
      <c r="L37" s="20">
        <v>10222031</v>
      </c>
      <c r="M37" s="20">
        <v>84681099</v>
      </c>
      <c r="N37" s="20">
        <v>84681099</v>
      </c>
      <c r="O37" s="20">
        <v>-84681099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160000000</v>
      </c>
      <c r="F38" s="20">
        <v>160000000</v>
      </c>
      <c r="G38" s="20">
        <v>162542890</v>
      </c>
      <c r="H38" s="20">
        <v>1645642</v>
      </c>
      <c r="I38" s="20"/>
      <c r="J38" s="20"/>
      <c r="K38" s="20"/>
      <c r="L38" s="20">
        <v>-3961486</v>
      </c>
      <c r="M38" s="20"/>
      <c r="N38" s="20"/>
      <c r="O38" s="20">
        <v>193677</v>
      </c>
      <c r="P38" s="20">
        <v>-193677</v>
      </c>
      <c r="Q38" s="20"/>
      <c r="R38" s="20"/>
      <c r="S38" s="20"/>
      <c r="T38" s="20">
        <v>6605716</v>
      </c>
      <c r="U38" s="20"/>
      <c r="V38" s="20"/>
      <c r="W38" s="20"/>
      <c r="X38" s="20">
        <v>160000000</v>
      </c>
      <c r="Y38" s="20">
        <v>-160000000</v>
      </c>
      <c r="Z38" s="21">
        <v>-100</v>
      </c>
      <c r="AA38" s="22">
        <v>160000000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160000000</v>
      </c>
      <c r="F39" s="37">
        <f t="shared" si="4"/>
        <v>160000000</v>
      </c>
      <c r="G39" s="37">
        <f t="shared" si="4"/>
        <v>246754218</v>
      </c>
      <c r="H39" s="37">
        <f t="shared" si="4"/>
        <v>-3827605</v>
      </c>
      <c r="I39" s="37">
        <f t="shared" si="4"/>
        <v>-45828296</v>
      </c>
      <c r="J39" s="37">
        <f t="shared" si="4"/>
        <v>-45828296</v>
      </c>
      <c r="K39" s="37">
        <f t="shared" si="4"/>
        <v>-43131816</v>
      </c>
      <c r="L39" s="37">
        <f t="shared" si="4"/>
        <v>6260545</v>
      </c>
      <c r="M39" s="37">
        <f t="shared" si="4"/>
        <v>84681099</v>
      </c>
      <c r="N39" s="37">
        <f t="shared" si="4"/>
        <v>84681099</v>
      </c>
      <c r="O39" s="37">
        <f t="shared" si="4"/>
        <v>-84487422</v>
      </c>
      <c r="P39" s="37">
        <f t="shared" si="4"/>
        <v>-193677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6605716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160000000</v>
      </c>
      <c r="Y39" s="37">
        <f t="shared" si="4"/>
        <v>-160000000</v>
      </c>
      <c r="Z39" s="38">
        <f>+IF(X39&lt;&gt;0,+(Y39/X39)*100,0)</f>
        <v>-100</v>
      </c>
      <c r="AA39" s="39">
        <f>SUM(AA37:AA38)</f>
        <v>160000000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253700000</v>
      </c>
      <c r="F40" s="31">
        <f t="shared" si="5"/>
        <v>253700000</v>
      </c>
      <c r="G40" s="31">
        <f t="shared" si="5"/>
        <v>424243638</v>
      </c>
      <c r="H40" s="31">
        <f t="shared" si="5"/>
        <v>-20334351</v>
      </c>
      <c r="I40" s="31">
        <f t="shared" si="5"/>
        <v>-49314367</v>
      </c>
      <c r="J40" s="31">
        <f t="shared" si="5"/>
        <v>-49314367</v>
      </c>
      <c r="K40" s="31">
        <f t="shared" si="5"/>
        <v>-61445041</v>
      </c>
      <c r="L40" s="31">
        <f t="shared" si="5"/>
        <v>94796399</v>
      </c>
      <c r="M40" s="31">
        <f t="shared" si="5"/>
        <v>16909224</v>
      </c>
      <c r="N40" s="31">
        <f t="shared" si="5"/>
        <v>16909224</v>
      </c>
      <c r="O40" s="31">
        <f t="shared" si="5"/>
        <v>-101098818</v>
      </c>
      <c r="P40" s="31">
        <f t="shared" si="5"/>
        <v>-2522354</v>
      </c>
      <c r="Q40" s="31">
        <f t="shared" si="5"/>
        <v>33474087</v>
      </c>
      <c r="R40" s="31">
        <f t="shared" si="5"/>
        <v>33474087</v>
      </c>
      <c r="S40" s="31">
        <f t="shared" si="5"/>
        <v>-154807</v>
      </c>
      <c r="T40" s="31">
        <f t="shared" si="5"/>
        <v>-24235629</v>
      </c>
      <c r="U40" s="31">
        <f t="shared" si="5"/>
        <v>5084681</v>
      </c>
      <c r="V40" s="31">
        <f t="shared" si="5"/>
        <v>5084681</v>
      </c>
      <c r="W40" s="31">
        <f t="shared" si="5"/>
        <v>5084681</v>
      </c>
      <c r="X40" s="31">
        <f t="shared" si="5"/>
        <v>253700000</v>
      </c>
      <c r="Y40" s="31">
        <f t="shared" si="5"/>
        <v>-248615319</v>
      </c>
      <c r="Z40" s="32">
        <f>+IF(X40&lt;&gt;0,+(Y40/X40)*100,0)</f>
        <v>-97.99578990934175</v>
      </c>
      <c r="AA40" s="33">
        <f>+AA34+AA39</f>
        <v>253700000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3685704005</v>
      </c>
      <c r="F42" s="45">
        <f t="shared" si="6"/>
        <v>3685704005</v>
      </c>
      <c r="G42" s="45">
        <f t="shared" si="6"/>
        <v>3674822991</v>
      </c>
      <c r="H42" s="45">
        <f t="shared" si="6"/>
        <v>27674520</v>
      </c>
      <c r="I42" s="45">
        <f t="shared" si="6"/>
        <v>-545863</v>
      </c>
      <c r="J42" s="45">
        <f t="shared" si="6"/>
        <v>-545863</v>
      </c>
      <c r="K42" s="45">
        <f t="shared" si="6"/>
        <v>-64064837</v>
      </c>
      <c r="L42" s="45">
        <f t="shared" si="6"/>
        <v>-34862280</v>
      </c>
      <c r="M42" s="45">
        <f t="shared" si="6"/>
        <v>90877767</v>
      </c>
      <c r="N42" s="45">
        <f t="shared" si="6"/>
        <v>90877767</v>
      </c>
      <c r="O42" s="45">
        <f t="shared" si="6"/>
        <v>-77945442</v>
      </c>
      <c r="P42" s="45">
        <f t="shared" si="6"/>
        <v>-16461462</v>
      </c>
      <c r="Q42" s="45">
        <f t="shared" si="6"/>
        <v>21571938</v>
      </c>
      <c r="R42" s="45">
        <f t="shared" si="6"/>
        <v>21571938</v>
      </c>
      <c r="S42" s="45">
        <f t="shared" si="6"/>
        <v>-1220202</v>
      </c>
      <c r="T42" s="45">
        <f t="shared" si="6"/>
        <v>-2710577</v>
      </c>
      <c r="U42" s="45">
        <f t="shared" si="6"/>
        <v>-12392354</v>
      </c>
      <c r="V42" s="45">
        <f t="shared" si="6"/>
        <v>-12392354</v>
      </c>
      <c r="W42" s="45">
        <f t="shared" si="6"/>
        <v>-12392354</v>
      </c>
      <c r="X42" s="45">
        <f t="shared" si="6"/>
        <v>3685704005</v>
      </c>
      <c r="Y42" s="45">
        <f t="shared" si="6"/>
        <v>-3698096359</v>
      </c>
      <c r="Z42" s="46">
        <f>+IF(X42&lt;&gt;0,+(Y42/X42)*100,0)</f>
        <v>-100.33622759676817</v>
      </c>
      <c r="AA42" s="47">
        <f>+AA25-AA40</f>
        <v>3685704005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3672454005</v>
      </c>
      <c r="F45" s="20">
        <v>3672454005</v>
      </c>
      <c r="G45" s="20">
        <v>3661436074</v>
      </c>
      <c r="H45" s="20">
        <v>27115202</v>
      </c>
      <c r="I45" s="20">
        <v>-545863</v>
      </c>
      <c r="J45" s="20">
        <v>-545863</v>
      </c>
      <c r="K45" s="20">
        <v>-64064837</v>
      </c>
      <c r="L45" s="20">
        <v>-34862280</v>
      </c>
      <c r="M45" s="20">
        <v>90877767</v>
      </c>
      <c r="N45" s="20">
        <v>90877767</v>
      </c>
      <c r="O45" s="20">
        <v>-77945442</v>
      </c>
      <c r="P45" s="20">
        <v>-16461462</v>
      </c>
      <c r="Q45" s="20">
        <v>21571938</v>
      </c>
      <c r="R45" s="20">
        <v>21571938</v>
      </c>
      <c r="S45" s="20">
        <v>-1220202</v>
      </c>
      <c r="T45" s="20">
        <v>-2710577</v>
      </c>
      <c r="U45" s="20">
        <v>-12392354</v>
      </c>
      <c r="V45" s="20">
        <v>-12392354</v>
      </c>
      <c r="W45" s="20">
        <v>-12392354</v>
      </c>
      <c r="X45" s="20">
        <v>3672454005</v>
      </c>
      <c r="Y45" s="20">
        <v>-3684846359</v>
      </c>
      <c r="Z45" s="48">
        <v>-100.34</v>
      </c>
      <c r="AA45" s="22">
        <v>3672454005</v>
      </c>
    </row>
    <row r="46" spans="1:27" ht="13.5">
      <c r="A46" s="23" t="s">
        <v>67</v>
      </c>
      <c r="B46" s="17"/>
      <c r="C46" s="18"/>
      <c r="D46" s="18"/>
      <c r="E46" s="19">
        <v>13250000</v>
      </c>
      <c r="F46" s="20">
        <v>13250000</v>
      </c>
      <c r="G46" s="20">
        <v>13386917</v>
      </c>
      <c r="H46" s="20">
        <v>559318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13250000</v>
      </c>
      <c r="Y46" s="20">
        <v>-13250000</v>
      </c>
      <c r="Z46" s="48">
        <v>-100</v>
      </c>
      <c r="AA46" s="22">
        <v>13250000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3685704005</v>
      </c>
      <c r="F48" s="53">
        <f t="shared" si="7"/>
        <v>3685704005</v>
      </c>
      <c r="G48" s="53">
        <f t="shared" si="7"/>
        <v>3674822991</v>
      </c>
      <c r="H48" s="53">
        <f t="shared" si="7"/>
        <v>27674520</v>
      </c>
      <c r="I48" s="53">
        <f t="shared" si="7"/>
        <v>-545863</v>
      </c>
      <c r="J48" s="53">
        <f t="shared" si="7"/>
        <v>-545863</v>
      </c>
      <c r="K48" s="53">
        <f t="shared" si="7"/>
        <v>-64064837</v>
      </c>
      <c r="L48" s="53">
        <f t="shared" si="7"/>
        <v>-34862280</v>
      </c>
      <c r="M48" s="53">
        <f t="shared" si="7"/>
        <v>90877767</v>
      </c>
      <c r="N48" s="53">
        <f t="shared" si="7"/>
        <v>90877767</v>
      </c>
      <c r="O48" s="53">
        <f t="shared" si="7"/>
        <v>-77945442</v>
      </c>
      <c r="P48" s="53">
        <f t="shared" si="7"/>
        <v>-16461462</v>
      </c>
      <c r="Q48" s="53">
        <f t="shared" si="7"/>
        <v>21571938</v>
      </c>
      <c r="R48" s="53">
        <f t="shared" si="7"/>
        <v>21571938</v>
      </c>
      <c r="S48" s="53">
        <f t="shared" si="7"/>
        <v>-1220202</v>
      </c>
      <c r="T48" s="53">
        <f t="shared" si="7"/>
        <v>-2710577</v>
      </c>
      <c r="U48" s="53">
        <f t="shared" si="7"/>
        <v>-12392354</v>
      </c>
      <c r="V48" s="53">
        <f t="shared" si="7"/>
        <v>-12392354</v>
      </c>
      <c r="W48" s="53">
        <f t="shared" si="7"/>
        <v>-12392354</v>
      </c>
      <c r="X48" s="53">
        <f t="shared" si="7"/>
        <v>3685704005</v>
      </c>
      <c r="Y48" s="53">
        <f t="shared" si="7"/>
        <v>-3698096359</v>
      </c>
      <c r="Z48" s="54">
        <f>+IF(X48&lt;&gt;0,+(Y48/X48)*100,0)</f>
        <v>-100.33622759676817</v>
      </c>
      <c r="AA48" s="55">
        <f>SUM(AA45:AA47)</f>
        <v>3685704005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102</v>
      </c>
      <c r="D6" s="18">
        <v>102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11230639</v>
      </c>
      <c r="D8" s="18">
        <v>11230639</v>
      </c>
      <c r="E8" s="19">
        <v>71360949</v>
      </c>
      <c r="F8" s="20">
        <v>71360949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71360949</v>
      </c>
      <c r="Y8" s="20">
        <v>-71360949</v>
      </c>
      <c r="Z8" s="21">
        <v>-100</v>
      </c>
      <c r="AA8" s="22">
        <v>71360949</v>
      </c>
    </row>
    <row r="9" spans="1:27" ht="13.5">
      <c r="A9" s="23" t="s">
        <v>36</v>
      </c>
      <c r="B9" s="17"/>
      <c r="C9" s="18">
        <v>435097</v>
      </c>
      <c r="D9" s="18">
        <v>435097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773768</v>
      </c>
      <c r="D11" s="18">
        <v>773768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12439606</v>
      </c>
      <c r="D12" s="29">
        <f>SUM(D6:D11)</f>
        <v>12439606</v>
      </c>
      <c r="E12" s="30">
        <f t="shared" si="0"/>
        <v>71360949</v>
      </c>
      <c r="F12" s="31">
        <f t="shared" si="0"/>
        <v>71360949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71360949</v>
      </c>
      <c r="Y12" s="31">
        <f t="shared" si="0"/>
        <v>-71360949</v>
      </c>
      <c r="Z12" s="32">
        <f>+IF(X12&lt;&gt;0,+(Y12/X12)*100,0)</f>
        <v>-100</v>
      </c>
      <c r="AA12" s="33">
        <f>SUM(AA6:AA11)</f>
        <v>71360949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425667941</v>
      </c>
      <c r="D19" s="18">
        <v>425667941</v>
      </c>
      <c r="E19" s="19">
        <v>186597052</v>
      </c>
      <c r="F19" s="20">
        <v>186597052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186597052</v>
      </c>
      <c r="Y19" s="20">
        <v>-186597052</v>
      </c>
      <c r="Z19" s="21">
        <v>-100</v>
      </c>
      <c r="AA19" s="22">
        <v>186597052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868633</v>
      </c>
      <c r="D23" s="18">
        <v>868633</v>
      </c>
      <c r="E23" s="19">
        <v>300000</v>
      </c>
      <c r="F23" s="20">
        <v>300000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300000</v>
      </c>
      <c r="Y23" s="24">
        <v>-300000</v>
      </c>
      <c r="Z23" s="25">
        <v>-100</v>
      </c>
      <c r="AA23" s="26">
        <v>300000</v>
      </c>
    </row>
    <row r="24" spans="1:27" ht="13.5">
      <c r="A24" s="27" t="s">
        <v>50</v>
      </c>
      <c r="B24" s="35"/>
      <c r="C24" s="29">
        <f aca="true" t="shared" si="1" ref="C24:Y24">SUM(C15:C23)</f>
        <v>426536574</v>
      </c>
      <c r="D24" s="29">
        <f>SUM(D15:D23)</f>
        <v>426536574</v>
      </c>
      <c r="E24" s="36">
        <f t="shared" si="1"/>
        <v>186897052</v>
      </c>
      <c r="F24" s="37">
        <f t="shared" si="1"/>
        <v>186897052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186897052</v>
      </c>
      <c r="Y24" s="37">
        <f t="shared" si="1"/>
        <v>-186897052</v>
      </c>
      <c r="Z24" s="38">
        <f>+IF(X24&lt;&gt;0,+(Y24/X24)*100,0)</f>
        <v>-100</v>
      </c>
      <c r="AA24" s="39">
        <f>SUM(AA15:AA23)</f>
        <v>186897052</v>
      </c>
    </row>
    <row r="25" spans="1:27" ht="13.5">
      <c r="A25" s="27" t="s">
        <v>51</v>
      </c>
      <c r="B25" s="28"/>
      <c r="C25" s="29">
        <f aca="true" t="shared" si="2" ref="C25:Y25">+C12+C24</f>
        <v>438976180</v>
      </c>
      <c r="D25" s="29">
        <f>+D12+D24</f>
        <v>438976180</v>
      </c>
      <c r="E25" s="30">
        <f t="shared" si="2"/>
        <v>258258001</v>
      </c>
      <c r="F25" s="31">
        <f t="shared" si="2"/>
        <v>258258001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258258001</v>
      </c>
      <c r="Y25" s="31">
        <f t="shared" si="2"/>
        <v>-258258001</v>
      </c>
      <c r="Z25" s="32">
        <f>+IF(X25&lt;&gt;0,+(Y25/X25)*100,0)</f>
        <v>-100</v>
      </c>
      <c r="AA25" s="33">
        <f>+AA12+AA24</f>
        <v>258258001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11275316</v>
      </c>
      <c r="D29" s="18">
        <v>11275316</v>
      </c>
      <c r="E29" s="19">
        <v>4555688</v>
      </c>
      <c r="F29" s="20">
        <v>4555688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4555688</v>
      </c>
      <c r="Y29" s="20">
        <v>-4555688</v>
      </c>
      <c r="Z29" s="21">
        <v>-100</v>
      </c>
      <c r="AA29" s="22">
        <v>4555688</v>
      </c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1165985</v>
      </c>
      <c r="D31" s="18">
        <v>1165985</v>
      </c>
      <c r="E31" s="19">
        <v>1210760</v>
      </c>
      <c r="F31" s="20">
        <v>1210760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1210760</v>
      </c>
      <c r="Y31" s="20">
        <v>-1210760</v>
      </c>
      <c r="Z31" s="21">
        <v>-100</v>
      </c>
      <c r="AA31" s="22">
        <v>1210760</v>
      </c>
    </row>
    <row r="32" spans="1:27" ht="13.5">
      <c r="A32" s="23" t="s">
        <v>57</v>
      </c>
      <c r="B32" s="17"/>
      <c r="C32" s="18">
        <v>92018587</v>
      </c>
      <c r="D32" s="18">
        <v>92018587</v>
      </c>
      <c r="E32" s="19">
        <v>19589013</v>
      </c>
      <c r="F32" s="20">
        <v>19589013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19589013</v>
      </c>
      <c r="Y32" s="20">
        <v>-19589013</v>
      </c>
      <c r="Z32" s="21">
        <v>-100</v>
      </c>
      <c r="AA32" s="22">
        <v>19589013</v>
      </c>
    </row>
    <row r="33" spans="1:27" ht="13.5">
      <c r="A33" s="23" t="s">
        <v>58</v>
      </c>
      <c r="B33" s="17"/>
      <c r="C33" s="18">
        <v>1482194</v>
      </c>
      <c r="D33" s="18">
        <v>1482194</v>
      </c>
      <c r="E33" s="19">
        <v>5380026</v>
      </c>
      <c r="F33" s="20">
        <v>5380026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5380026</v>
      </c>
      <c r="Y33" s="20">
        <v>-5380026</v>
      </c>
      <c r="Z33" s="21">
        <v>-100</v>
      </c>
      <c r="AA33" s="22">
        <v>5380026</v>
      </c>
    </row>
    <row r="34" spans="1:27" ht="13.5">
      <c r="A34" s="27" t="s">
        <v>59</v>
      </c>
      <c r="B34" s="28"/>
      <c r="C34" s="29">
        <f aca="true" t="shared" si="3" ref="C34:Y34">SUM(C29:C33)</f>
        <v>105942082</v>
      </c>
      <c r="D34" s="29">
        <f>SUM(D29:D33)</f>
        <v>105942082</v>
      </c>
      <c r="E34" s="30">
        <f t="shared" si="3"/>
        <v>30735487</v>
      </c>
      <c r="F34" s="31">
        <f t="shared" si="3"/>
        <v>30735487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30735487</v>
      </c>
      <c r="Y34" s="31">
        <f t="shared" si="3"/>
        <v>-30735487</v>
      </c>
      <c r="Z34" s="32">
        <f>+IF(X34&lt;&gt;0,+(Y34/X34)*100,0)</f>
        <v>-100</v>
      </c>
      <c r="AA34" s="33">
        <f>SUM(AA29:AA33)</f>
        <v>30735487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17758718</v>
      </c>
      <c r="D38" s="18">
        <v>17758718</v>
      </c>
      <c r="E38" s="19">
        <v>10263404</v>
      </c>
      <c r="F38" s="20">
        <v>10263404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10263404</v>
      </c>
      <c r="Y38" s="20">
        <v>-10263404</v>
      </c>
      <c r="Z38" s="21">
        <v>-100</v>
      </c>
      <c r="AA38" s="22">
        <v>10263404</v>
      </c>
    </row>
    <row r="39" spans="1:27" ht="13.5">
      <c r="A39" s="27" t="s">
        <v>61</v>
      </c>
      <c r="B39" s="35"/>
      <c r="C39" s="29">
        <f aca="true" t="shared" si="4" ref="C39:Y39">SUM(C37:C38)</f>
        <v>17758718</v>
      </c>
      <c r="D39" s="29">
        <f>SUM(D37:D38)</f>
        <v>17758718</v>
      </c>
      <c r="E39" s="36">
        <f t="shared" si="4"/>
        <v>10263404</v>
      </c>
      <c r="F39" s="37">
        <f t="shared" si="4"/>
        <v>10263404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10263404</v>
      </c>
      <c r="Y39" s="37">
        <f t="shared" si="4"/>
        <v>-10263404</v>
      </c>
      <c r="Z39" s="38">
        <f>+IF(X39&lt;&gt;0,+(Y39/X39)*100,0)</f>
        <v>-100</v>
      </c>
      <c r="AA39" s="39">
        <f>SUM(AA37:AA38)</f>
        <v>10263404</v>
      </c>
    </row>
    <row r="40" spans="1:27" ht="13.5">
      <c r="A40" s="27" t="s">
        <v>62</v>
      </c>
      <c r="B40" s="28"/>
      <c r="C40" s="29">
        <f aca="true" t="shared" si="5" ref="C40:Y40">+C34+C39</f>
        <v>123700800</v>
      </c>
      <c r="D40" s="29">
        <f>+D34+D39</f>
        <v>123700800</v>
      </c>
      <c r="E40" s="30">
        <f t="shared" si="5"/>
        <v>40998891</v>
      </c>
      <c r="F40" s="31">
        <f t="shared" si="5"/>
        <v>40998891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40998891</v>
      </c>
      <c r="Y40" s="31">
        <f t="shared" si="5"/>
        <v>-40998891</v>
      </c>
      <c r="Z40" s="32">
        <f>+IF(X40&lt;&gt;0,+(Y40/X40)*100,0)</f>
        <v>-100</v>
      </c>
      <c r="AA40" s="33">
        <f>+AA34+AA39</f>
        <v>40998891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315275380</v>
      </c>
      <c r="D42" s="43">
        <f>+D25-D40</f>
        <v>315275380</v>
      </c>
      <c r="E42" s="44">
        <f t="shared" si="6"/>
        <v>217259110</v>
      </c>
      <c r="F42" s="45">
        <f t="shared" si="6"/>
        <v>217259110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217259110</v>
      </c>
      <c r="Y42" s="45">
        <f t="shared" si="6"/>
        <v>-217259110</v>
      </c>
      <c r="Z42" s="46">
        <f>+IF(X42&lt;&gt;0,+(Y42/X42)*100,0)</f>
        <v>-100</v>
      </c>
      <c r="AA42" s="47">
        <f>+AA25-AA40</f>
        <v>217259110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315275380</v>
      </c>
      <c r="D45" s="18">
        <v>315275380</v>
      </c>
      <c r="E45" s="19">
        <v>217259110</v>
      </c>
      <c r="F45" s="20">
        <v>217259110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217259110</v>
      </c>
      <c r="Y45" s="20">
        <v>-217259110</v>
      </c>
      <c r="Z45" s="48">
        <v>-100</v>
      </c>
      <c r="AA45" s="22">
        <v>217259110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315275380</v>
      </c>
      <c r="D48" s="51">
        <f>SUM(D45:D47)</f>
        <v>315275380</v>
      </c>
      <c r="E48" s="52">
        <f t="shared" si="7"/>
        <v>217259110</v>
      </c>
      <c r="F48" s="53">
        <f t="shared" si="7"/>
        <v>217259110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217259110</v>
      </c>
      <c r="Y48" s="53">
        <f t="shared" si="7"/>
        <v>-217259110</v>
      </c>
      <c r="Z48" s="54">
        <f>+IF(X48&lt;&gt;0,+(Y48/X48)*100,0)</f>
        <v>-100</v>
      </c>
      <c r="AA48" s="55">
        <f>SUM(AA45:AA47)</f>
        <v>217259110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9285767</v>
      </c>
      <c r="D6" s="18">
        <v>9285767</v>
      </c>
      <c r="E6" s="19">
        <v>500000</v>
      </c>
      <c r="F6" s="20">
        <v>500000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500000</v>
      </c>
      <c r="Y6" s="20">
        <v>-500000</v>
      </c>
      <c r="Z6" s="21">
        <v>-100</v>
      </c>
      <c r="AA6" s="22">
        <v>500000</v>
      </c>
    </row>
    <row r="7" spans="1:27" ht="13.5">
      <c r="A7" s="23" t="s">
        <v>34</v>
      </c>
      <c r="B7" s="17"/>
      <c r="C7" s="18"/>
      <c r="D7" s="18"/>
      <c r="E7" s="19">
        <v>11963000</v>
      </c>
      <c r="F7" s="20">
        <v>11963000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11963000</v>
      </c>
      <c r="Y7" s="20">
        <v>-11963000</v>
      </c>
      <c r="Z7" s="21">
        <v>-100</v>
      </c>
      <c r="AA7" s="22">
        <v>11963000</v>
      </c>
    </row>
    <row r="8" spans="1:27" ht="13.5">
      <c r="A8" s="23" t="s">
        <v>35</v>
      </c>
      <c r="B8" s="17"/>
      <c r="C8" s="18">
        <v>35434637</v>
      </c>
      <c r="D8" s="18">
        <v>35434637</v>
      </c>
      <c r="E8" s="19">
        <v>30000000</v>
      </c>
      <c r="F8" s="20">
        <v>30000000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30000000</v>
      </c>
      <c r="Y8" s="20">
        <v>-30000000</v>
      </c>
      <c r="Z8" s="21">
        <v>-100</v>
      </c>
      <c r="AA8" s="22">
        <v>30000000</v>
      </c>
    </row>
    <row r="9" spans="1:27" ht="13.5">
      <c r="A9" s="23" t="s">
        <v>36</v>
      </c>
      <c r="B9" s="17"/>
      <c r="C9" s="18">
        <v>21032394</v>
      </c>
      <c r="D9" s="18">
        <v>21032394</v>
      </c>
      <c r="E9" s="19">
        <v>35000000</v>
      </c>
      <c r="F9" s="20">
        <v>35000000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35000000</v>
      </c>
      <c r="Y9" s="20">
        <v>-35000000</v>
      </c>
      <c r="Z9" s="21">
        <v>-100</v>
      </c>
      <c r="AA9" s="22">
        <v>35000000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26554340</v>
      </c>
      <c r="D11" s="18">
        <v>26554340</v>
      </c>
      <c r="E11" s="19">
        <v>400000</v>
      </c>
      <c r="F11" s="20">
        <v>400000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400000</v>
      </c>
      <c r="Y11" s="20">
        <v>-400000</v>
      </c>
      <c r="Z11" s="21">
        <v>-100</v>
      </c>
      <c r="AA11" s="22">
        <v>400000</v>
      </c>
    </row>
    <row r="12" spans="1:27" ht="13.5">
      <c r="A12" s="27" t="s">
        <v>39</v>
      </c>
      <c r="B12" s="28"/>
      <c r="C12" s="29">
        <f aca="true" t="shared" si="0" ref="C12:Y12">SUM(C6:C11)</f>
        <v>92307138</v>
      </c>
      <c r="D12" s="29">
        <f>SUM(D6:D11)</f>
        <v>92307138</v>
      </c>
      <c r="E12" s="30">
        <f t="shared" si="0"/>
        <v>77863000</v>
      </c>
      <c r="F12" s="31">
        <f t="shared" si="0"/>
        <v>77863000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77863000</v>
      </c>
      <c r="Y12" s="31">
        <f t="shared" si="0"/>
        <v>-77863000</v>
      </c>
      <c r="Z12" s="32">
        <f>+IF(X12&lt;&gt;0,+(Y12/X12)*100,0)</f>
        <v>-100</v>
      </c>
      <c r="AA12" s="33">
        <f>SUM(AA6:AA11)</f>
        <v>77863000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15446000</v>
      </c>
      <c r="F16" s="20">
        <v>15446000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15446000</v>
      </c>
      <c r="Y16" s="24">
        <v>-15446000</v>
      </c>
      <c r="Z16" s="25">
        <v>-100</v>
      </c>
      <c r="AA16" s="26">
        <v>15446000</v>
      </c>
    </row>
    <row r="17" spans="1:27" ht="13.5">
      <c r="A17" s="23" t="s">
        <v>43</v>
      </c>
      <c r="B17" s="17"/>
      <c r="C17" s="18">
        <v>59902708</v>
      </c>
      <c r="D17" s="18">
        <v>59902708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394714187</v>
      </c>
      <c r="D19" s="18">
        <v>394714187</v>
      </c>
      <c r="E19" s="19">
        <v>310000000</v>
      </c>
      <c r="F19" s="20">
        <v>310000000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310000000</v>
      </c>
      <c r="Y19" s="20">
        <v>-310000000</v>
      </c>
      <c r="Z19" s="21">
        <v>-100</v>
      </c>
      <c r="AA19" s="22">
        <v>310000000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251495</v>
      </c>
      <c r="D22" s="18">
        <v>251495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203627</v>
      </c>
      <c r="D23" s="18">
        <v>203627</v>
      </c>
      <c r="E23" s="19">
        <v>136000</v>
      </c>
      <c r="F23" s="20">
        <v>136000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136000</v>
      </c>
      <c r="Y23" s="24">
        <v>-136000</v>
      </c>
      <c r="Z23" s="25">
        <v>-100</v>
      </c>
      <c r="AA23" s="26">
        <v>136000</v>
      </c>
    </row>
    <row r="24" spans="1:27" ht="13.5">
      <c r="A24" s="27" t="s">
        <v>50</v>
      </c>
      <c r="B24" s="35"/>
      <c r="C24" s="29">
        <f aca="true" t="shared" si="1" ref="C24:Y24">SUM(C15:C23)</f>
        <v>455072017</v>
      </c>
      <c r="D24" s="29">
        <f>SUM(D15:D23)</f>
        <v>455072017</v>
      </c>
      <c r="E24" s="36">
        <f t="shared" si="1"/>
        <v>325582000</v>
      </c>
      <c r="F24" s="37">
        <f t="shared" si="1"/>
        <v>325582000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325582000</v>
      </c>
      <c r="Y24" s="37">
        <f t="shared" si="1"/>
        <v>-325582000</v>
      </c>
      <c r="Z24" s="38">
        <f>+IF(X24&lt;&gt;0,+(Y24/X24)*100,0)</f>
        <v>-100</v>
      </c>
      <c r="AA24" s="39">
        <f>SUM(AA15:AA23)</f>
        <v>325582000</v>
      </c>
    </row>
    <row r="25" spans="1:27" ht="13.5">
      <c r="A25" s="27" t="s">
        <v>51</v>
      </c>
      <c r="B25" s="28"/>
      <c r="C25" s="29">
        <f aca="true" t="shared" si="2" ref="C25:Y25">+C12+C24</f>
        <v>547379155</v>
      </c>
      <c r="D25" s="29">
        <f>+D12+D24</f>
        <v>547379155</v>
      </c>
      <c r="E25" s="30">
        <f t="shared" si="2"/>
        <v>403445000</v>
      </c>
      <c r="F25" s="31">
        <f t="shared" si="2"/>
        <v>403445000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403445000</v>
      </c>
      <c r="Y25" s="31">
        <f t="shared" si="2"/>
        <v>-403445000</v>
      </c>
      <c r="Z25" s="32">
        <f>+IF(X25&lt;&gt;0,+(Y25/X25)*100,0)</f>
        <v>-100</v>
      </c>
      <c r="AA25" s="33">
        <f>+AA12+AA24</f>
        <v>403445000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61801863</v>
      </c>
      <c r="D30" s="18">
        <v>61801863</v>
      </c>
      <c r="E30" s="19">
        <v>6000000</v>
      </c>
      <c r="F30" s="20">
        <v>6000000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6000000</v>
      </c>
      <c r="Y30" s="20">
        <v>-6000000</v>
      </c>
      <c r="Z30" s="21">
        <v>-100</v>
      </c>
      <c r="AA30" s="22">
        <v>6000000</v>
      </c>
    </row>
    <row r="31" spans="1:27" ht="13.5">
      <c r="A31" s="23" t="s">
        <v>56</v>
      </c>
      <c r="B31" s="17"/>
      <c r="C31" s="18">
        <v>1152332</v>
      </c>
      <c r="D31" s="18">
        <v>1152332</v>
      </c>
      <c r="E31" s="19">
        <v>1200000</v>
      </c>
      <c r="F31" s="20">
        <v>1200000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1200000</v>
      </c>
      <c r="Y31" s="20">
        <v>-1200000</v>
      </c>
      <c r="Z31" s="21">
        <v>-100</v>
      </c>
      <c r="AA31" s="22">
        <v>1200000</v>
      </c>
    </row>
    <row r="32" spans="1:27" ht="13.5">
      <c r="A32" s="23" t="s">
        <v>57</v>
      </c>
      <c r="B32" s="17"/>
      <c r="C32" s="18">
        <v>103092954</v>
      </c>
      <c r="D32" s="18">
        <v>103092954</v>
      </c>
      <c r="E32" s="19">
        <v>51963000</v>
      </c>
      <c r="F32" s="20">
        <v>51963000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51963000</v>
      </c>
      <c r="Y32" s="20">
        <v>-51963000</v>
      </c>
      <c r="Z32" s="21">
        <v>-100</v>
      </c>
      <c r="AA32" s="22">
        <v>51963000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166047149</v>
      </c>
      <c r="D34" s="29">
        <f>SUM(D29:D33)</f>
        <v>166047149</v>
      </c>
      <c r="E34" s="30">
        <f t="shared" si="3"/>
        <v>59163000</v>
      </c>
      <c r="F34" s="31">
        <f t="shared" si="3"/>
        <v>59163000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59163000</v>
      </c>
      <c r="Y34" s="31">
        <f t="shared" si="3"/>
        <v>-59163000</v>
      </c>
      <c r="Z34" s="32">
        <f>+IF(X34&lt;&gt;0,+(Y34/X34)*100,0)</f>
        <v>-100</v>
      </c>
      <c r="AA34" s="33">
        <f>SUM(AA29:AA33)</f>
        <v>59163000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545551</v>
      </c>
      <c r="D37" s="18">
        <v>545551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8719690</v>
      </c>
      <c r="D38" s="18">
        <v>8719690</v>
      </c>
      <c r="E38" s="19">
        <v>4000000</v>
      </c>
      <c r="F38" s="20">
        <v>4000000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4000000</v>
      </c>
      <c r="Y38" s="20">
        <v>-4000000</v>
      </c>
      <c r="Z38" s="21">
        <v>-100</v>
      </c>
      <c r="AA38" s="22">
        <v>4000000</v>
      </c>
    </row>
    <row r="39" spans="1:27" ht="13.5">
      <c r="A39" s="27" t="s">
        <v>61</v>
      </c>
      <c r="B39" s="35"/>
      <c r="C39" s="29">
        <f aca="true" t="shared" si="4" ref="C39:Y39">SUM(C37:C38)</f>
        <v>9265241</v>
      </c>
      <c r="D39" s="29">
        <f>SUM(D37:D38)</f>
        <v>9265241</v>
      </c>
      <c r="E39" s="36">
        <f t="shared" si="4"/>
        <v>4000000</v>
      </c>
      <c r="F39" s="37">
        <f t="shared" si="4"/>
        <v>4000000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4000000</v>
      </c>
      <c r="Y39" s="37">
        <f t="shared" si="4"/>
        <v>-4000000</v>
      </c>
      <c r="Z39" s="38">
        <f>+IF(X39&lt;&gt;0,+(Y39/X39)*100,0)</f>
        <v>-100</v>
      </c>
      <c r="AA39" s="39">
        <f>SUM(AA37:AA38)</f>
        <v>4000000</v>
      </c>
    </row>
    <row r="40" spans="1:27" ht="13.5">
      <c r="A40" s="27" t="s">
        <v>62</v>
      </c>
      <c r="B40" s="28"/>
      <c r="C40" s="29">
        <f aca="true" t="shared" si="5" ref="C40:Y40">+C34+C39</f>
        <v>175312390</v>
      </c>
      <c r="D40" s="29">
        <f>+D34+D39</f>
        <v>175312390</v>
      </c>
      <c r="E40" s="30">
        <f t="shared" si="5"/>
        <v>63163000</v>
      </c>
      <c r="F40" s="31">
        <f t="shared" si="5"/>
        <v>63163000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63163000</v>
      </c>
      <c r="Y40" s="31">
        <f t="shared" si="5"/>
        <v>-63163000</v>
      </c>
      <c r="Z40" s="32">
        <f>+IF(X40&lt;&gt;0,+(Y40/X40)*100,0)</f>
        <v>-100</v>
      </c>
      <c r="AA40" s="33">
        <f>+AA34+AA39</f>
        <v>63163000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372066765</v>
      </c>
      <c r="D42" s="43">
        <f>+D25-D40</f>
        <v>372066765</v>
      </c>
      <c r="E42" s="44">
        <f t="shared" si="6"/>
        <v>340282000</v>
      </c>
      <c r="F42" s="45">
        <f t="shared" si="6"/>
        <v>340282000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340282000</v>
      </c>
      <c r="Y42" s="45">
        <f t="shared" si="6"/>
        <v>-340282000</v>
      </c>
      <c r="Z42" s="46">
        <f>+IF(X42&lt;&gt;0,+(Y42/X42)*100,0)</f>
        <v>-100</v>
      </c>
      <c r="AA42" s="47">
        <f>+AA25-AA40</f>
        <v>340282000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372066765</v>
      </c>
      <c r="D45" s="18">
        <v>372066765</v>
      </c>
      <c r="E45" s="19">
        <v>340126000</v>
      </c>
      <c r="F45" s="20">
        <v>340126000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340126000</v>
      </c>
      <c r="Y45" s="20">
        <v>-340126000</v>
      </c>
      <c r="Z45" s="48">
        <v>-100</v>
      </c>
      <c r="AA45" s="22">
        <v>340126000</v>
      </c>
    </row>
    <row r="46" spans="1:27" ht="13.5">
      <c r="A46" s="23" t="s">
        <v>67</v>
      </c>
      <c r="B46" s="17"/>
      <c r="C46" s="18"/>
      <c r="D46" s="18"/>
      <c r="E46" s="19">
        <v>156000</v>
      </c>
      <c r="F46" s="20">
        <v>156000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156000</v>
      </c>
      <c r="Y46" s="20">
        <v>-156000</v>
      </c>
      <c r="Z46" s="48">
        <v>-100</v>
      </c>
      <c r="AA46" s="22">
        <v>156000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372066765</v>
      </c>
      <c r="D48" s="51">
        <f>SUM(D45:D47)</f>
        <v>372066765</v>
      </c>
      <c r="E48" s="52">
        <f t="shared" si="7"/>
        <v>340282000</v>
      </c>
      <c r="F48" s="53">
        <f t="shared" si="7"/>
        <v>340282000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340282000</v>
      </c>
      <c r="Y48" s="53">
        <f t="shared" si="7"/>
        <v>-340282000</v>
      </c>
      <c r="Z48" s="54">
        <f>+IF(X48&lt;&gt;0,+(Y48/X48)*100,0)</f>
        <v>-100</v>
      </c>
      <c r="AA48" s="55">
        <f>SUM(AA45:AA47)</f>
        <v>340282000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25749489</v>
      </c>
      <c r="D6" s="18">
        <v>25749489</v>
      </c>
      <c r="E6" s="19">
        <v>20000000</v>
      </c>
      <c r="F6" s="20">
        <v>20000</v>
      </c>
      <c r="G6" s="20">
        <v>98554997</v>
      </c>
      <c r="H6" s="20">
        <v>62979677</v>
      </c>
      <c r="I6" s="20">
        <v>65419557</v>
      </c>
      <c r="J6" s="20">
        <v>65419557</v>
      </c>
      <c r="K6" s="20">
        <v>71076315</v>
      </c>
      <c r="L6" s="20">
        <v>66776185</v>
      </c>
      <c r="M6" s="20">
        <v>105841596</v>
      </c>
      <c r="N6" s="20">
        <v>105841596</v>
      </c>
      <c r="O6" s="20">
        <v>67414193</v>
      </c>
      <c r="P6" s="20">
        <v>75122954</v>
      </c>
      <c r="Q6" s="20">
        <v>93537540</v>
      </c>
      <c r="R6" s="20">
        <v>93537540</v>
      </c>
      <c r="S6" s="20">
        <v>129459367</v>
      </c>
      <c r="T6" s="20">
        <v>29044581</v>
      </c>
      <c r="U6" s="20">
        <v>-28578132</v>
      </c>
      <c r="V6" s="20">
        <v>-28578132</v>
      </c>
      <c r="W6" s="20">
        <v>-28578132</v>
      </c>
      <c r="X6" s="20">
        <v>20000</v>
      </c>
      <c r="Y6" s="20">
        <v>-28598132</v>
      </c>
      <c r="Z6" s="21">
        <v>-142990.66</v>
      </c>
      <c r="AA6" s="22">
        <v>20000</v>
      </c>
    </row>
    <row r="7" spans="1:27" ht="13.5">
      <c r="A7" s="23" t="s">
        <v>34</v>
      </c>
      <c r="B7" s="17"/>
      <c r="C7" s="18">
        <v>23908173</v>
      </c>
      <c r="D7" s="18">
        <v>23908173</v>
      </c>
      <c r="E7" s="19">
        <v>100000000</v>
      </c>
      <c r="F7" s="20">
        <v>100000</v>
      </c>
      <c r="G7" s="20">
        <v>23908173</v>
      </c>
      <c r="H7" s="20">
        <v>22179622</v>
      </c>
      <c r="I7" s="20">
        <v>14375378</v>
      </c>
      <c r="J7" s="20">
        <v>14375378</v>
      </c>
      <c r="K7" s="20">
        <v>4766448</v>
      </c>
      <c r="L7" s="20">
        <v>26057858</v>
      </c>
      <c r="M7" s="20">
        <v>15078948</v>
      </c>
      <c r="N7" s="20">
        <v>15078948</v>
      </c>
      <c r="O7" s="20">
        <v>15078948</v>
      </c>
      <c r="P7" s="20">
        <v>9771984</v>
      </c>
      <c r="Q7" s="20">
        <v>32486023</v>
      </c>
      <c r="R7" s="20">
        <v>32486023</v>
      </c>
      <c r="S7" s="20">
        <v>32486023</v>
      </c>
      <c r="T7" s="20">
        <v>49558737</v>
      </c>
      <c r="U7" s="20">
        <v>36581471</v>
      </c>
      <c r="V7" s="20">
        <v>36581471</v>
      </c>
      <c r="W7" s="20">
        <v>36581471</v>
      </c>
      <c r="X7" s="20">
        <v>100000</v>
      </c>
      <c r="Y7" s="20">
        <v>36481471</v>
      </c>
      <c r="Z7" s="21">
        <v>36481.47</v>
      </c>
      <c r="AA7" s="22">
        <v>100000</v>
      </c>
    </row>
    <row r="8" spans="1:27" ht="13.5">
      <c r="A8" s="23" t="s">
        <v>35</v>
      </c>
      <c r="B8" s="17"/>
      <c r="C8" s="18">
        <v>75798944</v>
      </c>
      <c r="D8" s="18">
        <v>75798944</v>
      </c>
      <c r="E8" s="19">
        <v>104334000</v>
      </c>
      <c r="F8" s="20">
        <v>85000</v>
      </c>
      <c r="G8" s="20">
        <v>14985298</v>
      </c>
      <c r="H8" s="20">
        <v>52934046</v>
      </c>
      <c r="I8" s="20">
        <v>76623228</v>
      </c>
      <c r="J8" s="20">
        <v>76623228</v>
      </c>
      <c r="K8" s="20">
        <v>105528730</v>
      </c>
      <c r="L8" s="20">
        <v>24644327</v>
      </c>
      <c r="M8" s="20">
        <v>-30420983</v>
      </c>
      <c r="N8" s="20">
        <v>-30420983</v>
      </c>
      <c r="O8" s="20">
        <v>-87410209</v>
      </c>
      <c r="P8" s="20">
        <v>-141357780</v>
      </c>
      <c r="Q8" s="20">
        <v>-316044170</v>
      </c>
      <c r="R8" s="20">
        <v>-316044170</v>
      </c>
      <c r="S8" s="20">
        <v>-373702590</v>
      </c>
      <c r="T8" s="20">
        <v>-433050052</v>
      </c>
      <c r="U8" s="20">
        <v>-88105567</v>
      </c>
      <c r="V8" s="20">
        <v>-88105567</v>
      </c>
      <c r="W8" s="20">
        <v>-88105567</v>
      </c>
      <c r="X8" s="20">
        <v>85000</v>
      </c>
      <c r="Y8" s="20">
        <v>-88190567</v>
      </c>
      <c r="Z8" s="21">
        <v>-103753.61</v>
      </c>
      <c r="AA8" s="22">
        <v>85000</v>
      </c>
    </row>
    <row r="9" spans="1:27" ht="13.5">
      <c r="A9" s="23" t="s">
        <v>36</v>
      </c>
      <c r="B9" s="17"/>
      <c r="C9" s="18">
        <v>43613600</v>
      </c>
      <c r="D9" s="18">
        <v>43613600</v>
      </c>
      <c r="E9" s="19">
        <v>9000000</v>
      </c>
      <c r="F9" s="20">
        <v>30000</v>
      </c>
      <c r="G9" s="20">
        <v>18547293</v>
      </c>
      <c r="H9" s="20">
        <v>-10336751</v>
      </c>
      <c r="I9" s="20">
        <v>-12002243</v>
      </c>
      <c r="J9" s="20">
        <v>-12002243</v>
      </c>
      <c r="K9" s="20">
        <v>-11210584</v>
      </c>
      <c r="L9" s="20">
        <v>-3181246</v>
      </c>
      <c r="M9" s="20">
        <v>-35991282</v>
      </c>
      <c r="N9" s="20">
        <v>-35991282</v>
      </c>
      <c r="O9" s="20">
        <v>6398480</v>
      </c>
      <c r="P9" s="20">
        <v>8385263</v>
      </c>
      <c r="Q9" s="20">
        <v>136028623</v>
      </c>
      <c r="R9" s="20">
        <v>136028623</v>
      </c>
      <c r="S9" s="20">
        <v>103922504</v>
      </c>
      <c r="T9" s="20">
        <v>158730489</v>
      </c>
      <c r="U9" s="20">
        <v>127463335</v>
      </c>
      <c r="V9" s="20">
        <v>127463335</v>
      </c>
      <c r="W9" s="20">
        <v>127463335</v>
      </c>
      <c r="X9" s="20">
        <v>30000</v>
      </c>
      <c r="Y9" s="20">
        <v>127433335</v>
      </c>
      <c r="Z9" s="21">
        <v>424777.78</v>
      </c>
      <c r="AA9" s="22">
        <v>30000</v>
      </c>
    </row>
    <row r="10" spans="1:27" ht="13.5">
      <c r="A10" s="23" t="s">
        <v>37</v>
      </c>
      <c r="B10" s="17"/>
      <c r="C10" s="18">
        <v>4600249</v>
      </c>
      <c r="D10" s="18">
        <v>4600249</v>
      </c>
      <c r="E10" s="19">
        <v>26000</v>
      </c>
      <c r="F10" s="20">
        <v>24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24</v>
      </c>
      <c r="Y10" s="24">
        <v>-24</v>
      </c>
      <c r="Z10" s="25">
        <v>-100</v>
      </c>
      <c r="AA10" s="26">
        <v>24</v>
      </c>
    </row>
    <row r="11" spans="1:27" ht="13.5">
      <c r="A11" s="23" t="s">
        <v>38</v>
      </c>
      <c r="B11" s="17"/>
      <c r="C11" s="18">
        <v>79180798</v>
      </c>
      <c r="D11" s="18">
        <v>79180798</v>
      </c>
      <c r="E11" s="19">
        <v>120000000</v>
      </c>
      <c r="F11" s="20">
        <v>85000</v>
      </c>
      <c r="G11" s="20">
        <v>117311480</v>
      </c>
      <c r="H11" s="20">
        <v>121704532</v>
      </c>
      <c r="I11" s="20">
        <v>122357661</v>
      </c>
      <c r="J11" s="20">
        <v>122357661</v>
      </c>
      <c r="K11" s="20">
        <v>121067306</v>
      </c>
      <c r="L11" s="20">
        <v>83352386</v>
      </c>
      <c r="M11" s="20">
        <v>82922726</v>
      </c>
      <c r="N11" s="20">
        <v>82922726</v>
      </c>
      <c r="O11" s="20">
        <v>83342994</v>
      </c>
      <c r="P11" s="20">
        <v>82981368</v>
      </c>
      <c r="Q11" s="20">
        <v>81514577</v>
      </c>
      <c r="R11" s="20">
        <v>81514577</v>
      </c>
      <c r="S11" s="20">
        <v>79620357</v>
      </c>
      <c r="T11" s="20">
        <v>79092155</v>
      </c>
      <c r="U11" s="20">
        <v>76289022</v>
      </c>
      <c r="V11" s="20">
        <v>76289022</v>
      </c>
      <c r="W11" s="20">
        <v>76289022</v>
      </c>
      <c r="X11" s="20">
        <v>85000</v>
      </c>
      <c r="Y11" s="20">
        <v>76204022</v>
      </c>
      <c r="Z11" s="21">
        <v>89651.79</v>
      </c>
      <c r="AA11" s="22">
        <v>85000</v>
      </c>
    </row>
    <row r="12" spans="1:27" ht="13.5">
      <c r="A12" s="27" t="s">
        <v>39</v>
      </c>
      <c r="B12" s="28"/>
      <c r="C12" s="29">
        <f aca="true" t="shared" si="0" ref="C12:Y12">SUM(C6:C11)</f>
        <v>252851253</v>
      </c>
      <c r="D12" s="29">
        <f>SUM(D6:D11)</f>
        <v>252851253</v>
      </c>
      <c r="E12" s="30">
        <f t="shared" si="0"/>
        <v>353360000</v>
      </c>
      <c r="F12" s="31">
        <f t="shared" si="0"/>
        <v>320024</v>
      </c>
      <c r="G12" s="31">
        <f t="shared" si="0"/>
        <v>273307241</v>
      </c>
      <c r="H12" s="31">
        <f t="shared" si="0"/>
        <v>249461126</v>
      </c>
      <c r="I12" s="31">
        <f t="shared" si="0"/>
        <v>266773581</v>
      </c>
      <c r="J12" s="31">
        <f t="shared" si="0"/>
        <v>266773581</v>
      </c>
      <c r="K12" s="31">
        <f t="shared" si="0"/>
        <v>291228215</v>
      </c>
      <c r="L12" s="31">
        <f t="shared" si="0"/>
        <v>197649510</v>
      </c>
      <c r="M12" s="31">
        <f t="shared" si="0"/>
        <v>137431005</v>
      </c>
      <c r="N12" s="31">
        <f t="shared" si="0"/>
        <v>137431005</v>
      </c>
      <c r="O12" s="31">
        <f t="shared" si="0"/>
        <v>84824406</v>
      </c>
      <c r="P12" s="31">
        <f t="shared" si="0"/>
        <v>34903789</v>
      </c>
      <c r="Q12" s="31">
        <f t="shared" si="0"/>
        <v>27522593</v>
      </c>
      <c r="R12" s="31">
        <f t="shared" si="0"/>
        <v>27522593</v>
      </c>
      <c r="S12" s="31">
        <f t="shared" si="0"/>
        <v>-28214339</v>
      </c>
      <c r="T12" s="31">
        <f t="shared" si="0"/>
        <v>-116624090</v>
      </c>
      <c r="U12" s="31">
        <f t="shared" si="0"/>
        <v>123650129</v>
      </c>
      <c r="V12" s="31">
        <f t="shared" si="0"/>
        <v>123650129</v>
      </c>
      <c r="W12" s="31">
        <f t="shared" si="0"/>
        <v>123650129</v>
      </c>
      <c r="X12" s="31">
        <f t="shared" si="0"/>
        <v>320024</v>
      </c>
      <c r="Y12" s="31">
        <f t="shared" si="0"/>
        <v>123330105</v>
      </c>
      <c r="Z12" s="32">
        <f>+IF(X12&lt;&gt;0,+(Y12/X12)*100,0)</f>
        <v>38537.767479939</v>
      </c>
      <c r="AA12" s="33">
        <f>SUM(AA6:AA11)</f>
        <v>320024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186599</v>
      </c>
      <c r="D15" s="18">
        <v>186599</v>
      </c>
      <c r="E15" s="19">
        <v>145000</v>
      </c>
      <c r="F15" s="20">
        <v>162</v>
      </c>
      <c r="G15" s="20">
        <v>207795</v>
      </c>
      <c r="H15" s="20">
        <v>205898</v>
      </c>
      <c r="I15" s="20">
        <v>203993</v>
      </c>
      <c r="J15" s="20">
        <v>203993</v>
      </c>
      <c r="K15" s="20">
        <v>202083</v>
      </c>
      <c r="L15" s="20">
        <v>200166</v>
      </c>
      <c r="M15" s="20">
        <v>198243</v>
      </c>
      <c r="N15" s="20">
        <v>198243</v>
      </c>
      <c r="O15" s="20">
        <v>196313</v>
      </c>
      <c r="P15" s="20">
        <v>194377</v>
      </c>
      <c r="Q15" s="20">
        <v>192434</v>
      </c>
      <c r="R15" s="20">
        <v>192434</v>
      </c>
      <c r="S15" s="20">
        <v>190485</v>
      </c>
      <c r="T15" s="20">
        <v>188530</v>
      </c>
      <c r="U15" s="20">
        <v>186567</v>
      </c>
      <c r="V15" s="20">
        <v>186567</v>
      </c>
      <c r="W15" s="20">
        <v>186567</v>
      </c>
      <c r="X15" s="20">
        <v>162</v>
      </c>
      <c r="Y15" s="20">
        <v>186405</v>
      </c>
      <c r="Z15" s="21">
        <v>115064.81</v>
      </c>
      <c r="AA15" s="22">
        <v>162</v>
      </c>
    </row>
    <row r="16" spans="1:27" ht="13.5">
      <c r="A16" s="23" t="s">
        <v>42</v>
      </c>
      <c r="B16" s="17"/>
      <c r="C16" s="18"/>
      <c r="D16" s="18"/>
      <c r="E16" s="19">
        <v>17500000</v>
      </c>
      <c r="F16" s="20">
        <v>17500</v>
      </c>
      <c r="G16" s="24">
        <v>24016041</v>
      </c>
      <c r="H16" s="24">
        <v>24016041</v>
      </c>
      <c r="I16" s="24">
        <v>24016041</v>
      </c>
      <c r="J16" s="20">
        <v>24016041</v>
      </c>
      <c r="K16" s="24">
        <v>24016041</v>
      </c>
      <c r="L16" s="24">
        <v>24016041</v>
      </c>
      <c r="M16" s="20">
        <v>24016041</v>
      </c>
      <c r="N16" s="24">
        <v>24016041</v>
      </c>
      <c r="O16" s="24">
        <v>24016041</v>
      </c>
      <c r="P16" s="24">
        <v>24016041</v>
      </c>
      <c r="Q16" s="20">
        <v>24016041</v>
      </c>
      <c r="R16" s="24">
        <v>24016041</v>
      </c>
      <c r="S16" s="24">
        <v>24016041</v>
      </c>
      <c r="T16" s="20">
        <v>24016041</v>
      </c>
      <c r="U16" s="24">
        <v>24016041</v>
      </c>
      <c r="V16" s="24">
        <v>24016041</v>
      </c>
      <c r="W16" s="24">
        <v>24016041</v>
      </c>
      <c r="X16" s="20">
        <v>17500</v>
      </c>
      <c r="Y16" s="24">
        <v>23998541</v>
      </c>
      <c r="Z16" s="25">
        <v>137134.52</v>
      </c>
      <c r="AA16" s="26">
        <v>17500</v>
      </c>
    </row>
    <row r="17" spans="1:27" ht="13.5">
      <c r="A17" s="23" t="s">
        <v>43</v>
      </c>
      <c r="B17" s="17"/>
      <c r="C17" s="18">
        <v>46210660</v>
      </c>
      <c r="D17" s="18">
        <v>46210660</v>
      </c>
      <c r="E17" s="19">
        <v>70000000</v>
      </c>
      <c r="F17" s="20">
        <v>45000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45000</v>
      </c>
      <c r="Y17" s="20">
        <v>-45000</v>
      </c>
      <c r="Z17" s="21">
        <v>-100</v>
      </c>
      <c r="AA17" s="22">
        <v>45000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6143394679</v>
      </c>
      <c r="D19" s="18">
        <v>6143394679</v>
      </c>
      <c r="E19" s="19">
        <v>5917150000</v>
      </c>
      <c r="F19" s="20">
        <v>5823000</v>
      </c>
      <c r="G19" s="20">
        <v>6165260694</v>
      </c>
      <c r="H19" s="20">
        <v>6172368989</v>
      </c>
      <c r="I19" s="20">
        <v>6173987413</v>
      </c>
      <c r="J19" s="20">
        <v>6173987413</v>
      </c>
      <c r="K19" s="20">
        <v>6183030924</v>
      </c>
      <c r="L19" s="20">
        <v>6217241471</v>
      </c>
      <c r="M19" s="20">
        <v>6002776961</v>
      </c>
      <c r="N19" s="20">
        <v>6002776961</v>
      </c>
      <c r="O19" s="20">
        <v>5965740890</v>
      </c>
      <c r="P19" s="20">
        <v>5969353867</v>
      </c>
      <c r="Q19" s="20">
        <v>5976742585</v>
      </c>
      <c r="R19" s="20">
        <v>5976742585</v>
      </c>
      <c r="S19" s="20">
        <v>5866996047</v>
      </c>
      <c r="T19" s="20">
        <v>5874970091</v>
      </c>
      <c r="U19" s="20">
        <v>5901880603</v>
      </c>
      <c r="V19" s="20">
        <v>5901880603</v>
      </c>
      <c r="W19" s="20">
        <v>5901880603</v>
      </c>
      <c r="X19" s="20">
        <v>5823000</v>
      </c>
      <c r="Y19" s="20">
        <v>5896057603</v>
      </c>
      <c r="Z19" s="21">
        <v>101254.64</v>
      </c>
      <c r="AA19" s="22">
        <v>5823000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763104</v>
      </c>
      <c r="D22" s="18">
        <v>763104</v>
      </c>
      <c r="E22" s="19">
        <v>750000</v>
      </c>
      <c r="F22" s="20">
        <v>763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763</v>
      </c>
      <c r="Y22" s="20">
        <v>-763</v>
      </c>
      <c r="Z22" s="21">
        <v>-100</v>
      </c>
      <c r="AA22" s="22">
        <v>763</v>
      </c>
    </row>
    <row r="23" spans="1:27" ht="13.5">
      <c r="A23" s="23" t="s">
        <v>49</v>
      </c>
      <c r="B23" s="17"/>
      <c r="C23" s="18">
        <v>26043654</v>
      </c>
      <c r="D23" s="18">
        <v>26043654</v>
      </c>
      <c r="E23" s="19">
        <v>6000000</v>
      </c>
      <c r="F23" s="20">
        <v>2000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2000</v>
      </c>
      <c r="Y23" s="24">
        <v>-2000</v>
      </c>
      <c r="Z23" s="25">
        <v>-100</v>
      </c>
      <c r="AA23" s="26">
        <v>2000</v>
      </c>
    </row>
    <row r="24" spans="1:27" ht="13.5">
      <c r="A24" s="27" t="s">
        <v>50</v>
      </c>
      <c r="B24" s="35"/>
      <c r="C24" s="29">
        <f aca="true" t="shared" si="1" ref="C24:Y24">SUM(C15:C23)</f>
        <v>6216598696</v>
      </c>
      <c r="D24" s="29">
        <f>SUM(D15:D23)</f>
        <v>6216598696</v>
      </c>
      <c r="E24" s="36">
        <f t="shared" si="1"/>
        <v>6011545000</v>
      </c>
      <c r="F24" s="37">
        <f t="shared" si="1"/>
        <v>5888425</v>
      </c>
      <c r="G24" s="37">
        <f t="shared" si="1"/>
        <v>6189484530</v>
      </c>
      <c r="H24" s="37">
        <f t="shared" si="1"/>
        <v>6196590928</v>
      </c>
      <c r="I24" s="37">
        <f t="shared" si="1"/>
        <v>6198207447</v>
      </c>
      <c r="J24" s="37">
        <f t="shared" si="1"/>
        <v>6198207447</v>
      </c>
      <c r="K24" s="37">
        <f t="shared" si="1"/>
        <v>6207249048</v>
      </c>
      <c r="L24" s="37">
        <f t="shared" si="1"/>
        <v>6241457678</v>
      </c>
      <c r="M24" s="37">
        <f t="shared" si="1"/>
        <v>6026991245</v>
      </c>
      <c r="N24" s="37">
        <f t="shared" si="1"/>
        <v>6026991245</v>
      </c>
      <c r="O24" s="37">
        <f t="shared" si="1"/>
        <v>5989953244</v>
      </c>
      <c r="P24" s="37">
        <f t="shared" si="1"/>
        <v>5993564285</v>
      </c>
      <c r="Q24" s="37">
        <f t="shared" si="1"/>
        <v>6000951060</v>
      </c>
      <c r="R24" s="37">
        <f t="shared" si="1"/>
        <v>6000951060</v>
      </c>
      <c r="S24" s="37">
        <f t="shared" si="1"/>
        <v>5891202573</v>
      </c>
      <c r="T24" s="37">
        <f t="shared" si="1"/>
        <v>5899174662</v>
      </c>
      <c r="U24" s="37">
        <f t="shared" si="1"/>
        <v>5926083211</v>
      </c>
      <c r="V24" s="37">
        <f t="shared" si="1"/>
        <v>5926083211</v>
      </c>
      <c r="W24" s="37">
        <f t="shared" si="1"/>
        <v>5926083211</v>
      </c>
      <c r="X24" s="37">
        <f t="shared" si="1"/>
        <v>5888425</v>
      </c>
      <c r="Y24" s="37">
        <f t="shared" si="1"/>
        <v>5920194786</v>
      </c>
      <c r="Z24" s="38">
        <f>+IF(X24&lt;&gt;0,+(Y24/X24)*100,0)</f>
        <v>100539.52943274305</v>
      </c>
      <c r="AA24" s="39">
        <f>SUM(AA15:AA23)</f>
        <v>5888425</v>
      </c>
    </row>
    <row r="25" spans="1:27" ht="13.5">
      <c r="A25" s="27" t="s">
        <v>51</v>
      </c>
      <c r="B25" s="28"/>
      <c r="C25" s="29">
        <f aca="true" t="shared" si="2" ref="C25:Y25">+C12+C24</f>
        <v>6469449949</v>
      </c>
      <c r="D25" s="29">
        <f>+D12+D24</f>
        <v>6469449949</v>
      </c>
      <c r="E25" s="30">
        <f t="shared" si="2"/>
        <v>6364905000</v>
      </c>
      <c r="F25" s="31">
        <f t="shared" si="2"/>
        <v>6208449</v>
      </c>
      <c r="G25" s="31">
        <f t="shared" si="2"/>
        <v>6462791771</v>
      </c>
      <c r="H25" s="31">
        <f t="shared" si="2"/>
        <v>6446052054</v>
      </c>
      <c r="I25" s="31">
        <f t="shared" si="2"/>
        <v>6464981028</v>
      </c>
      <c r="J25" s="31">
        <f t="shared" si="2"/>
        <v>6464981028</v>
      </c>
      <c r="K25" s="31">
        <f t="shared" si="2"/>
        <v>6498477263</v>
      </c>
      <c r="L25" s="31">
        <f t="shared" si="2"/>
        <v>6439107188</v>
      </c>
      <c r="M25" s="31">
        <f t="shared" si="2"/>
        <v>6164422250</v>
      </c>
      <c r="N25" s="31">
        <f t="shared" si="2"/>
        <v>6164422250</v>
      </c>
      <c r="O25" s="31">
        <f t="shared" si="2"/>
        <v>6074777650</v>
      </c>
      <c r="P25" s="31">
        <f t="shared" si="2"/>
        <v>6028468074</v>
      </c>
      <c r="Q25" s="31">
        <f t="shared" si="2"/>
        <v>6028473653</v>
      </c>
      <c r="R25" s="31">
        <f t="shared" si="2"/>
        <v>6028473653</v>
      </c>
      <c r="S25" s="31">
        <f t="shared" si="2"/>
        <v>5862988234</v>
      </c>
      <c r="T25" s="31">
        <f t="shared" si="2"/>
        <v>5782550572</v>
      </c>
      <c r="U25" s="31">
        <f t="shared" si="2"/>
        <v>6049733340</v>
      </c>
      <c r="V25" s="31">
        <f t="shared" si="2"/>
        <v>6049733340</v>
      </c>
      <c r="W25" s="31">
        <f t="shared" si="2"/>
        <v>6049733340</v>
      </c>
      <c r="X25" s="31">
        <f t="shared" si="2"/>
        <v>6208449</v>
      </c>
      <c r="Y25" s="31">
        <f t="shared" si="2"/>
        <v>6043524891</v>
      </c>
      <c r="Z25" s="32">
        <f>+IF(X25&lt;&gt;0,+(Y25/X25)*100,0)</f>
        <v>97343.55377647461</v>
      </c>
      <c r="AA25" s="33">
        <f>+AA12+AA24</f>
        <v>6208449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14706478</v>
      </c>
      <c r="D30" s="18">
        <v>14706478</v>
      </c>
      <c r="E30" s="19">
        <v>15000000</v>
      </c>
      <c r="F30" s="20">
        <v>15000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15000</v>
      </c>
      <c r="Y30" s="20">
        <v>-15000</v>
      </c>
      <c r="Z30" s="21">
        <v>-100</v>
      </c>
      <c r="AA30" s="22">
        <v>15000</v>
      </c>
    </row>
    <row r="31" spans="1:27" ht="13.5">
      <c r="A31" s="23" t="s">
        <v>56</v>
      </c>
      <c r="B31" s="17"/>
      <c r="C31" s="18">
        <v>16678404</v>
      </c>
      <c r="D31" s="18">
        <v>16678404</v>
      </c>
      <c r="E31" s="19">
        <v>35000000</v>
      </c>
      <c r="F31" s="20">
        <v>35000</v>
      </c>
      <c r="G31" s="20">
        <v>25587787</v>
      </c>
      <c r="H31" s="20">
        <v>27339489</v>
      </c>
      <c r="I31" s="20">
        <v>29622396</v>
      </c>
      <c r="J31" s="20">
        <v>29622396</v>
      </c>
      <c r="K31" s="20">
        <v>29952559</v>
      </c>
      <c r="L31" s="20">
        <v>21527790</v>
      </c>
      <c r="M31" s="20">
        <v>21578883</v>
      </c>
      <c r="N31" s="20">
        <v>21578883</v>
      </c>
      <c r="O31" s="20">
        <v>21518047</v>
      </c>
      <c r="P31" s="20">
        <v>21661230</v>
      </c>
      <c r="Q31" s="20">
        <v>30578344</v>
      </c>
      <c r="R31" s="20">
        <v>30578344</v>
      </c>
      <c r="S31" s="20">
        <v>30699167</v>
      </c>
      <c r="T31" s="20">
        <v>30766733</v>
      </c>
      <c r="U31" s="20">
        <v>30981979</v>
      </c>
      <c r="V31" s="20">
        <v>30981979</v>
      </c>
      <c r="W31" s="20">
        <v>30981979</v>
      </c>
      <c r="X31" s="20">
        <v>35000</v>
      </c>
      <c r="Y31" s="20">
        <v>30946979</v>
      </c>
      <c r="Z31" s="21">
        <v>88419.94</v>
      </c>
      <c r="AA31" s="22">
        <v>35000</v>
      </c>
    </row>
    <row r="32" spans="1:27" ht="13.5">
      <c r="A32" s="23" t="s">
        <v>57</v>
      </c>
      <c r="B32" s="17"/>
      <c r="C32" s="18">
        <v>552435905</v>
      </c>
      <c r="D32" s="18">
        <v>552435905</v>
      </c>
      <c r="E32" s="19">
        <v>304968000</v>
      </c>
      <c r="F32" s="20">
        <v>310000</v>
      </c>
      <c r="G32" s="20">
        <v>346066619</v>
      </c>
      <c r="H32" s="20">
        <v>321196206</v>
      </c>
      <c r="I32" s="20">
        <v>266267030</v>
      </c>
      <c r="J32" s="20">
        <v>266267030</v>
      </c>
      <c r="K32" s="20">
        <v>242116076</v>
      </c>
      <c r="L32" s="20">
        <v>363856198</v>
      </c>
      <c r="M32" s="20">
        <v>425156996</v>
      </c>
      <c r="N32" s="20">
        <v>425156996</v>
      </c>
      <c r="O32" s="20">
        <v>432001689</v>
      </c>
      <c r="P32" s="20">
        <v>365640140</v>
      </c>
      <c r="Q32" s="20">
        <v>399202133</v>
      </c>
      <c r="R32" s="20">
        <v>399202133</v>
      </c>
      <c r="S32" s="20">
        <v>390317011</v>
      </c>
      <c r="T32" s="20">
        <v>396910035</v>
      </c>
      <c r="U32" s="20">
        <v>372747296</v>
      </c>
      <c r="V32" s="20">
        <v>372747296</v>
      </c>
      <c r="W32" s="20">
        <v>372747296</v>
      </c>
      <c r="X32" s="20">
        <v>310000</v>
      </c>
      <c r="Y32" s="20">
        <v>372437296</v>
      </c>
      <c r="Z32" s="21">
        <v>120141.06</v>
      </c>
      <c r="AA32" s="22">
        <v>310000</v>
      </c>
    </row>
    <row r="33" spans="1:27" ht="13.5">
      <c r="A33" s="23" t="s">
        <v>58</v>
      </c>
      <c r="B33" s="17"/>
      <c r="C33" s="18">
        <v>13533648</v>
      </c>
      <c r="D33" s="18">
        <v>13533648</v>
      </c>
      <c r="E33" s="19">
        <v>10500000</v>
      </c>
      <c r="F33" s="20">
        <v>14000</v>
      </c>
      <c r="G33" s="20">
        <v>294127082</v>
      </c>
      <c r="H33" s="20">
        <v>294127082</v>
      </c>
      <c r="I33" s="20">
        <v>294127082</v>
      </c>
      <c r="J33" s="20">
        <v>294127082</v>
      </c>
      <c r="K33" s="20">
        <v>294127082</v>
      </c>
      <c r="L33" s="20">
        <v>330602818</v>
      </c>
      <c r="M33" s="20">
        <v>328170103</v>
      </c>
      <c r="N33" s="20">
        <v>328170103</v>
      </c>
      <c r="O33" s="20">
        <v>331431613</v>
      </c>
      <c r="P33" s="20">
        <v>331659750</v>
      </c>
      <c r="Q33" s="20">
        <v>331887888</v>
      </c>
      <c r="R33" s="20">
        <v>331887888</v>
      </c>
      <c r="S33" s="20">
        <v>332116026</v>
      </c>
      <c r="T33" s="20">
        <v>332344164</v>
      </c>
      <c r="U33" s="20">
        <v>332572301</v>
      </c>
      <c r="V33" s="20">
        <v>332572301</v>
      </c>
      <c r="W33" s="20">
        <v>332572301</v>
      </c>
      <c r="X33" s="20">
        <v>14000</v>
      </c>
      <c r="Y33" s="20">
        <v>332558301</v>
      </c>
      <c r="Z33" s="21">
        <v>2375416.44</v>
      </c>
      <c r="AA33" s="22">
        <v>14000</v>
      </c>
    </row>
    <row r="34" spans="1:27" ht="13.5">
      <c r="A34" s="27" t="s">
        <v>59</v>
      </c>
      <c r="B34" s="28"/>
      <c r="C34" s="29">
        <f aca="true" t="shared" si="3" ref="C34:Y34">SUM(C29:C33)</f>
        <v>597354435</v>
      </c>
      <c r="D34" s="29">
        <f>SUM(D29:D33)</f>
        <v>597354435</v>
      </c>
      <c r="E34" s="30">
        <f t="shared" si="3"/>
        <v>365468000</v>
      </c>
      <c r="F34" s="31">
        <f t="shared" si="3"/>
        <v>374000</v>
      </c>
      <c r="G34" s="31">
        <f t="shared" si="3"/>
        <v>665781488</v>
      </c>
      <c r="H34" s="31">
        <f t="shared" si="3"/>
        <v>642662777</v>
      </c>
      <c r="I34" s="31">
        <f t="shared" si="3"/>
        <v>590016508</v>
      </c>
      <c r="J34" s="31">
        <f t="shared" si="3"/>
        <v>590016508</v>
      </c>
      <c r="K34" s="31">
        <f t="shared" si="3"/>
        <v>566195717</v>
      </c>
      <c r="L34" s="31">
        <f t="shared" si="3"/>
        <v>715986806</v>
      </c>
      <c r="M34" s="31">
        <f t="shared" si="3"/>
        <v>774905982</v>
      </c>
      <c r="N34" s="31">
        <f t="shared" si="3"/>
        <v>774905982</v>
      </c>
      <c r="O34" s="31">
        <f t="shared" si="3"/>
        <v>784951349</v>
      </c>
      <c r="P34" s="31">
        <f t="shared" si="3"/>
        <v>718961120</v>
      </c>
      <c r="Q34" s="31">
        <f t="shared" si="3"/>
        <v>761668365</v>
      </c>
      <c r="R34" s="31">
        <f t="shared" si="3"/>
        <v>761668365</v>
      </c>
      <c r="S34" s="31">
        <f t="shared" si="3"/>
        <v>753132204</v>
      </c>
      <c r="T34" s="31">
        <f t="shared" si="3"/>
        <v>760020932</v>
      </c>
      <c r="U34" s="31">
        <f t="shared" si="3"/>
        <v>736301576</v>
      </c>
      <c r="V34" s="31">
        <f t="shared" si="3"/>
        <v>736301576</v>
      </c>
      <c r="W34" s="31">
        <f t="shared" si="3"/>
        <v>736301576</v>
      </c>
      <c r="X34" s="31">
        <f t="shared" si="3"/>
        <v>374000</v>
      </c>
      <c r="Y34" s="31">
        <f t="shared" si="3"/>
        <v>735927576</v>
      </c>
      <c r="Z34" s="32">
        <f>+IF(X34&lt;&gt;0,+(Y34/X34)*100,0)</f>
        <v>196772.07914438503</v>
      </c>
      <c r="AA34" s="33">
        <f>SUM(AA29:AA33)</f>
        <v>374000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110132531</v>
      </c>
      <c r="D37" s="18">
        <v>110132531</v>
      </c>
      <c r="E37" s="19">
        <v>75000000</v>
      </c>
      <c r="F37" s="20">
        <v>98000</v>
      </c>
      <c r="G37" s="20">
        <v>96414718</v>
      </c>
      <c r="H37" s="20">
        <v>96298763</v>
      </c>
      <c r="I37" s="20">
        <v>91329282</v>
      </c>
      <c r="J37" s="20">
        <v>91329282</v>
      </c>
      <c r="K37" s="20">
        <v>91211159</v>
      </c>
      <c r="L37" s="20">
        <v>91083196</v>
      </c>
      <c r="M37" s="20">
        <v>88147953</v>
      </c>
      <c r="N37" s="20">
        <v>88147953</v>
      </c>
      <c r="O37" s="20">
        <v>88026545</v>
      </c>
      <c r="P37" s="20">
        <v>87878251</v>
      </c>
      <c r="Q37" s="20">
        <v>85204807</v>
      </c>
      <c r="R37" s="20">
        <v>85204807</v>
      </c>
      <c r="S37" s="20">
        <v>85204807</v>
      </c>
      <c r="T37" s="20">
        <v>84945143</v>
      </c>
      <c r="U37" s="20">
        <v>81823163</v>
      </c>
      <c r="V37" s="20">
        <v>81823163</v>
      </c>
      <c r="W37" s="20">
        <v>81823163</v>
      </c>
      <c r="X37" s="20">
        <v>98000</v>
      </c>
      <c r="Y37" s="20">
        <v>81725163</v>
      </c>
      <c r="Z37" s="21">
        <v>83393.02</v>
      </c>
      <c r="AA37" s="22">
        <v>98000</v>
      </c>
    </row>
    <row r="38" spans="1:27" ht="13.5">
      <c r="A38" s="23" t="s">
        <v>58</v>
      </c>
      <c r="B38" s="17"/>
      <c r="C38" s="18">
        <v>243462265</v>
      </c>
      <c r="D38" s="18">
        <v>243462265</v>
      </c>
      <c r="E38" s="19">
        <v>260000000</v>
      </c>
      <c r="F38" s="20">
        <v>250000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250000</v>
      </c>
      <c r="Y38" s="20">
        <v>-250000</v>
      </c>
      <c r="Z38" s="21">
        <v>-100</v>
      </c>
      <c r="AA38" s="22">
        <v>250000</v>
      </c>
    </row>
    <row r="39" spans="1:27" ht="13.5">
      <c r="A39" s="27" t="s">
        <v>61</v>
      </c>
      <c r="B39" s="35"/>
      <c r="C39" s="29">
        <f aca="true" t="shared" si="4" ref="C39:Y39">SUM(C37:C38)</f>
        <v>353594796</v>
      </c>
      <c r="D39" s="29">
        <f>SUM(D37:D38)</f>
        <v>353594796</v>
      </c>
      <c r="E39" s="36">
        <f t="shared" si="4"/>
        <v>335000000</v>
      </c>
      <c r="F39" s="37">
        <f t="shared" si="4"/>
        <v>348000</v>
      </c>
      <c r="G39" s="37">
        <f t="shared" si="4"/>
        <v>96414718</v>
      </c>
      <c r="H39" s="37">
        <f t="shared" si="4"/>
        <v>96298763</v>
      </c>
      <c r="I39" s="37">
        <f t="shared" si="4"/>
        <v>91329282</v>
      </c>
      <c r="J39" s="37">
        <f t="shared" si="4"/>
        <v>91329282</v>
      </c>
      <c r="K39" s="37">
        <f t="shared" si="4"/>
        <v>91211159</v>
      </c>
      <c r="L39" s="37">
        <f t="shared" si="4"/>
        <v>91083196</v>
      </c>
      <c r="M39" s="37">
        <f t="shared" si="4"/>
        <v>88147953</v>
      </c>
      <c r="N39" s="37">
        <f t="shared" si="4"/>
        <v>88147953</v>
      </c>
      <c r="O39" s="37">
        <f t="shared" si="4"/>
        <v>88026545</v>
      </c>
      <c r="P39" s="37">
        <f t="shared" si="4"/>
        <v>87878251</v>
      </c>
      <c r="Q39" s="37">
        <f t="shared" si="4"/>
        <v>85204807</v>
      </c>
      <c r="R39" s="37">
        <f t="shared" si="4"/>
        <v>85204807</v>
      </c>
      <c r="S39" s="37">
        <f t="shared" si="4"/>
        <v>85204807</v>
      </c>
      <c r="T39" s="37">
        <f t="shared" si="4"/>
        <v>84945143</v>
      </c>
      <c r="U39" s="37">
        <f t="shared" si="4"/>
        <v>81823163</v>
      </c>
      <c r="V39" s="37">
        <f t="shared" si="4"/>
        <v>81823163</v>
      </c>
      <c r="W39" s="37">
        <f t="shared" si="4"/>
        <v>81823163</v>
      </c>
      <c r="X39" s="37">
        <f t="shared" si="4"/>
        <v>348000</v>
      </c>
      <c r="Y39" s="37">
        <f t="shared" si="4"/>
        <v>81475163</v>
      </c>
      <c r="Z39" s="38">
        <f>+IF(X39&lt;&gt;0,+(Y39/X39)*100,0)</f>
        <v>23412.40316091954</v>
      </c>
      <c r="AA39" s="39">
        <f>SUM(AA37:AA38)</f>
        <v>348000</v>
      </c>
    </row>
    <row r="40" spans="1:27" ht="13.5">
      <c r="A40" s="27" t="s">
        <v>62</v>
      </c>
      <c r="B40" s="28"/>
      <c r="C40" s="29">
        <f aca="true" t="shared" si="5" ref="C40:Y40">+C34+C39</f>
        <v>950949231</v>
      </c>
      <c r="D40" s="29">
        <f>+D34+D39</f>
        <v>950949231</v>
      </c>
      <c r="E40" s="30">
        <f t="shared" si="5"/>
        <v>700468000</v>
      </c>
      <c r="F40" s="31">
        <f t="shared" si="5"/>
        <v>722000</v>
      </c>
      <c r="G40" s="31">
        <f t="shared" si="5"/>
        <v>762196206</v>
      </c>
      <c r="H40" s="31">
        <f t="shared" si="5"/>
        <v>738961540</v>
      </c>
      <c r="I40" s="31">
        <f t="shared" si="5"/>
        <v>681345790</v>
      </c>
      <c r="J40" s="31">
        <f t="shared" si="5"/>
        <v>681345790</v>
      </c>
      <c r="K40" s="31">
        <f t="shared" si="5"/>
        <v>657406876</v>
      </c>
      <c r="L40" s="31">
        <f t="shared" si="5"/>
        <v>807070002</v>
      </c>
      <c r="M40" s="31">
        <f t="shared" si="5"/>
        <v>863053935</v>
      </c>
      <c r="N40" s="31">
        <f t="shared" si="5"/>
        <v>863053935</v>
      </c>
      <c r="O40" s="31">
        <f t="shared" si="5"/>
        <v>872977894</v>
      </c>
      <c r="P40" s="31">
        <f t="shared" si="5"/>
        <v>806839371</v>
      </c>
      <c r="Q40" s="31">
        <f t="shared" si="5"/>
        <v>846873172</v>
      </c>
      <c r="R40" s="31">
        <f t="shared" si="5"/>
        <v>846873172</v>
      </c>
      <c r="S40" s="31">
        <f t="shared" si="5"/>
        <v>838337011</v>
      </c>
      <c r="T40" s="31">
        <f t="shared" si="5"/>
        <v>844966075</v>
      </c>
      <c r="U40" s="31">
        <f t="shared" si="5"/>
        <v>818124739</v>
      </c>
      <c r="V40" s="31">
        <f t="shared" si="5"/>
        <v>818124739</v>
      </c>
      <c r="W40" s="31">
        <f t="shared" si="5"/>
        <v>818124739</v>
      </c>
      <c r="X40" s="31">
        <f t="shared" si="5"/>
        <v>722000</v>
      </c>
      <c r="Y40" s="31">
        <f t="shared" si="5"/>
        <v>817402739</v>
      </c>
      <c r="Z40" s="32">
        <f>+IF(X40&lt;&gt;0,+(Y40/X40)*100,0)</f>
        <v>113213.67576177286</v>
      </c>
      <c r="AA40" s="33">
        <f>+AA34+AA39</f>
        <v>722000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5518500718</v>
      </c>
      <c r="D42" s="43">
        <f>+D25-D40</f>
        <v>5518500718</v>
      </c>
      <c r="E42" s="44">
        <f t="shared" si="6"/>
        <v>5664437000</v>
      </c>
      <c r="F42" s="45">
        <f t="shared" si="6"/>
        <v>5486449</v>
      </c>
      <c r="G42" s="45">
        <f t="shared" si="6"/>
        <v>5700595565</v>
      </c>
      <c r="H42" s="45">
        <f t="shared" si="6"/>
        <v>5707090514</v>
      </c>
      <c r="I42" s="45">
        <f t="shared" si="6"/>
        <v>5783635238</v>
      </c>
      <c r="J42" s="45">
        <f t="shared" si="6"/>
        <v>5783635238</v>
      </c>
      <c r="K42" s="45">
        <f t="shared" si="6"/>
        <v>5841070387</v>
      </c>
      <c r="L42" s="45">
        <f t="shared" si="6"/>
        <v>5632037186</v>
      </c>
      <c r="M42" s="45">
        <f t="shared" si="6"/>
        <v>5301368315</v>
      </c>
      <c r="N42" s="45">
        <f t="shared" si="6"/>
        <v>5301368315</v>
      </c>
      <c r="O42" s="45">
        <f t="shared" si="6"/>
        <v>5201799756</v>
      </c>
      <c r="P42" s="45">
        <f t="shared" si="6"/>
        <v>5221628703</v>
      </c>
      <c r="Q42" s="45">
        <f t="shared" si="6"/>
        <v>5181600481</v>
      </c>
      <c r="R42" s="45">
        <f t="shared" si="6"/>
        <v>5181600481</v>
      </c>
      <c r="S42" s="45">
        <f t="shared" si="6"/>
        <v>5024651223</v>
      </c>
      <c r="T42" s="45">
        <f t="shared" si="6"/>
        <v>4937584497</v>
      </c>
      <c r="U42" s="45">
        <f t="shared" si="6"/>
        <v>5231608601</v>
      </c>
      <c r="V42" s="45">
        <f t="shared" si="6"/>
        <v>5231608601</v>
      </c>
      <c r="W42" s="45">
        <f t="shared" si="6"/>
        <v>5231608601</v>
      </c>
      <c r="X42" s="45">
        <f t="shared" si="6"/>
        <v>5486449</v>
      </c>
      <c r="Y42" s="45">
        <f t="shared" si="6"/>
        <v>5226122152</v>
      </c>
      <c r="Z42" s="46">
        <f>+IF(X42&lt;&gt;0,+(Y42/X42)*100,0)</f>
        <v>95255.09399613483</v>
      </c>
      <c r="AA42" s="47">
        <f>+AA25-AA40</f>
        <v>5486449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5513374790</v>
      </c>
      <c r="D45" s="18">
        <v>5513374790</v>
      </c>
      <c r="E45" s="19">
        <v>5654185000</v>
      </c>
      <c r="F45" s="20">
        <v>5486449</v>
      </c>
      <c r="G45" s="20">
        <v>5695465137</v>
      </c>
      <c r="H45" s="20">
        <v>5701960086</v>
      </c>
      <c r="I45" s="20">
        <v>5778504810</v>
      </c>
      <c r="J45" s="20">
        <v>5778504810</v>
      </c>
      <c r="K45" s="20">
        <v>5835939959</v>
      </c>
      <c r="L45" s="20">
        <v>5626906758</v>
      </c>
      <c r="M45" s="20">
        <v>5296237887</v>
      </c>
      <c r="N45" s="20">
        <v>5296237887</v>
      </c>
      <c r="O45" s="20">
        <v>5196669328</v>
      </c>
      <c r="P45" s="20">
        <v>5216498275</v>
      </c>
      <c r="Q45" s="20">
        <v>5176470053</v>
      </c>
      <c r="R45" s="20">
        <v>5176470053</v>
      </c>
      <c r="S45" s="20">
        <v>5019520795</v>
      </c>
      <c r="T45" s="20">
        <v>4932454069</v>
      </c>
      <c r="U45" s="20">
        <v>5226478173</v>
      </c>
      <c r="V45" s="20">
        <v>5226478173</v>
      </c>
      <c r="W45" s="20">
        <v>5226478173</v>
      </c>
      <c r="X45" s="20">
        <v>5486449</v>
      </c>
      <c r="Y45" s="20">
        <v>5220991724</v>
      </c>
      <c r="Z45" s="48">
        <v>95161.58</v>
      </c>
      <c r="AA45" s="22">
        <v>5486449</v>
      </c>
    </row>
    <row r="46" spans="1:27" ht="13.5">
      <c r="A46" s="23" t="s">
        <v>67</v>
      </c>
      <c r="B46" s="17"/>
      <c r="C46" s="18">
        <v>5125928</v>
      </c>
      <c r="D46" s="18">
        <v>5125928</v>
      </c>
      <c r="E46" s="19">
        <v>5126000</v>
      </c>
      <c r="F46" s="20"/>
      <c r="G46" s="20">
        <v>5130428</v>
      </c>
      <c r="H46" s="20">
        <v>5130428</v>
      </c>
      <c r="I46" s="20">
        <v>5130428</v>
      </c>
      <c r="J46" s="20">
        <v>5130428</v>
      </c>
      <c r="K46" s="20">
        <v>5130428</v>
      </c>
      <c r="L46" s="20">
        <v>5130428</v>
      </c>
      <c r="M46" s="20">
        <v>5130428</v>
      </c>
      <c r="N46" s="20">
        <v>5130428</v>
      </c>
      <c r="O46" s="20">
        <v>5130428</v>
      </c>
      <c r="P46" s="20">
        <v>5130428</v>
      </c>
      <c r="Q46" s="20">
        <v>5130428</v>
      </c>
      <c r="R46" s="20">
        <v>5130428</v>
      </c>
      <c r="S46" s="20">
        <v>5130428</v>
      </c>
      <c r="T46" s="20">
        <v>5130428</v>
      </c>
      <c r="U46" s="20">
        <v>5130428</v>
      </c>
      <c r="V46" s="20">
        <v>5130428</v>
      </c>
      <c r="W46" s="20">
        <v>5130428</v>
      </c>
      <c r="X46" s="20"/>
      <c r="Y46" s="20">
        <v>5130428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>
        <v>5126000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5518500718</v>
      </c>
      <c r="D48" s="51">
        <f>SUM(D45:D47)</f>
        <v>5518500718</v>
      </c>
      <c r="E48" s="52">
        <f t="shared" si="7"/>
        <v>5664437000</v>
      </c>
      <c r="F48" s="53">
        <f t="shared" si="7"/>
        <v>5486449</v>
      </c>
      <c r="G48" s="53">
        <f t="shared" si="7"/>
        <v>5700595565</v>
      </c>
      <c r="H48" s="53">
        <f t="shared" si="7"/>
        <v>5707090514</v>
      </c>
      <c r="I48" s="53">
        <f t="shared" si="7"/>
        <v>5783635238</v>
      </c>
      <c r="J48" s="53">
        <f t="shared" si="7"/>
        <v>5783635238</v>
      </c>
      <c r="K48" s="53">
        <f t="shared" si="7"/>
        <v>5841070387</v>
      </c>
      <c r="L48" s="53">
        <f t="shared" si="7"/>
        <v>5632037186</v>
      </c>
      <c r="M48" s="53">
        <f t="shared" si="7"/>
        <v>5301368315</v>
      </c>
      <c r="N48" s="53">
        <f t="shared" si="7"/>
        <v>5301368315</v>
      </c>
      <c r="O48" s="53">
        <f t="shared" si="7"/>
        <v>5201799756</v>
      </c>
      <c r="P48" s="53">
        <f t="shared" si="7"/>
        <v>5221628703</v>
      </c>
      <c r="Q48" s="53">
        <f t="shared" si="7"/>
        <v>5181600481</v>
      </c>
      <c r="R48" s="53">
        <f t="shared" si="7"/>
        <v>5181600481</v>
      </c>
      <c r="S48" s="53">
        <f t="shared" si="7"/>
        <v>5024651223</v>
      </c>
      <c r="T48" s="53">
        <f t="shared" si="7"/>
        <v>4937584497</v>
      </c>
      <c r="U48" s="53">
        <f t="shared" si="7"/>
        <v>5231608601</v>
      </c>
      <c r="V48" s="53">
        <f t="shared" si="7"/>
        <v>5231608601</v>
      </c>
      <c r="W48" s="53">
        <f t="shared" si="7"/>
        <v>5231608601</v>
      </c>
      <c r="X48" s="53">
        <f t="shared" si="7"/>
        <v>5486449</v>
      </c>
      <c r="Y48" s="53">
        <f t="shared" si="7"/>
        <v>5226122152</v>
      </c>
      <c r="Z48" s="54">
        <f>+IF(X48&lt;&gt;0,+(Y48/X48)*100,0)</f>
        <v>95255.09399613483</v>
      </c>
      <c r="AA48" s="55">
        <f>SUM(AA45:AA47)</f>
        <v>5486449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6054613</v>
      </c>
      <c r="D6" s="18">
        <v>6054613</v>
      </c>
      <c r="E6" s="19">
        <v>9028000</v>
      </c>
      <c r="F6" s="20">
        <v>9028000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9028000</v>
      </c>
      <c r="Y6" s="20">
        <v>-9028000</v>
      </c>
      <c r="Z6" s="21">
        <v>-100</v>
      </c>
      <c r="AA6" s="22">
        <v>9028000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96043567</v>
      </c>
      <c r="D8" s="18">
        <v>96043567</v>
      </c>
      <c r="E8" s="19">
        <v>79944000</v>
      </c>
      <c r="F8" s="20">
        <v>79944000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79944000</v>
      </c>
      <c r="Y8" s="20">
        <v>-79944000</v>
      </c>
      <c r="Z8" s="21">
        <v>-100</v>
      </c>
      <c r="AA8" s="22">
        <v>79944000</v>
      </c>
    </row>
    <row r="9" spans="1:27" ht="13.5">
      <c r="A9" s="23" t="s">
        <v>36</v>
      </c>
      <c r="B9" s="17"/>
      <c r="C9" s="18"/>
      <c r="D9" s="18"/>
      <c r="E9" s="19">
        <v>44284000</v>
      </c>
      <c r="F9" s="20">
        <v>44284000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44284000</v>
      </c>
      <c r="Y9" s="20">
        <v>-44284000</v>
      </c>
      <c r="Z9" s="21">
        <v>-100</v>
      </c>
      <c r="AA9" s="22">
        <v>44284000</v>
      </c>
    </row>
    <row r="10" spans="1:27" ht="13.5">
      <c r="A10" s="23" t="s">
        <v>37</v>
      </c>
      <c r="B10" s="17"/>
      <c r="C10" s="18">
        <v>206512871</v>
      </c>
      <c r="D10" s="18">
        <v>206512871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3125778</v>
      </c>
      <c r="D11" s="18">
        <v>3125778</v>
      </c>
      <c r="E11" s="19">
        <v>2703000</v>
      </c>
      <c r="F11" s="20">
        <v>2703000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2703000</v>
      </c>
      <c r="Y11" s="20">
        <v>-2703000</v>
      </c>
      <c r="Z11" s="21">
        <v>-100</v>
      </c>
      <c r="AA11" s="22">
        <v>2703000</v>
      </c>
    </row>
    <row r="12" spans="1:27" ht="13.5">
      <c r="A12" s="27" t="s">
        <v>39</v>
      </c>
      <c r="B12" s="28"/>
      <c r="C12" s="29">
        <f aca="true" t="shared" si="0" ref="C12:Y12">SUM(C6:C11)</f>
        <v>311736829</v>
      </c>
      <c r="D12" s="29">
        <f>SUM(D6:D11)</f>
        <v>311736829</v>
      </c>
      <c r="E12" s="30">
        <f t="shared" si="0"/>
        <v>135959000</v>
      </c>
      <c r="F12" s="31">
        <f t="shared" si="0"/>
        <v>135959000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135959000</v>
      </c>
      <c r="Y12" s="31">
        <f t="shared" si="0"/>
        <v>-135959000</v>
      </c>
      <c r="Z12" s="32">
        <f>+IF(X12&lt;&gt;0,+(Y12/X12)*100,0)</f>
        <v>-100</v>
      </c>
      <c r="AA12" s="33">
        <f>SUM(AA6:AA11)</f>
        <v>135959000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28906700</v>
      </c>
      <c r="D17" s="18">
        <v>28906700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682678856</v>
      </c>
      <c r="D19" s="18">
        <v>682678856</v>
      </c>
      <c r="E19" s="19">
        <v>60552000</v>
      </c>
      <c r="F19" s="20">
        <v>60552000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60552000</v>
      </c>
      <c r="Y19" s="20">
        <v>-60552000</v>
      </c>
      <c r="Z19" s="21">
        <v>-100</v>
      </c>
      <c r="AA19" s="22">
        <v>60552000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92190220</v>
      </c>
      <c r="D21" s="18">
        <v>92190220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1050224</v>
      </c>
      <c r="D22" s="18">
        <v>1050224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506794</v>
      </c>
      <c r="D23" s="18">
        <v>506794</v>
      </c>
      <c r="E23" s="19">
        <v>4870000</v>
      </c>
      <c r="F23" s="20">
        <v>4870000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4870000</v>
      </c>
      <c r="Y23" s="24">
        <v>-4870000</v>
      </c>
      <c r="Z23" s="25">
        <v>-100</v>
      </c>
      <c r="AA23" s="26">
        <v>4870000</v>
      </c>
    </row>
    <row r="24" spans="1:27" ht="13.5">
      <c r="A24" s="27" t="s">
        <v>50</v>
      </c>
      <c r="B24" s="35"/>
      <c r="C24" s="29">
        <f aca="true" t="shared" si="1" ref="C24:Y24">SUM(C15:C23)</f>
        <v>805332794</v>
      </c>
      <c r="D24" s="29">
        <f>SUM(D15:D23)</f>
        <v>805332794</v>
      </c>
      <c r="E24" s="36">
        <f t="shared" si="1"/>
        <v>65422000</v>
      </c>
      <c r="F24" s="37">
        <f t="shared" si="1"/>
        <v>65422000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65422000</v>
      </c>
      <c r="Y24" s="37">
        <f t="shared" si="1"/>
        <v>-65422000</v>
      </c>
      <c r="Z24" s="38">
        <f>+IF(X24&lt;&gt;0,+(Y24/X24)*100,0)</f>
        <v>-100</v>
      </c>
      <c r="AA24" s="39">
        <f>SUM(AA15:AA23)</f>
        <v>65422000</v>
      </c>
    </row>
    <row r="25" spans="1:27" ht="13.5">
      <c r="A25" s="27" t="s">
        <v>51</v>
      </c>
      <c r="B25" s="28"/>
      <c r="C25" s="29">
        <f aca="true" t="shared" si="2" ref="C25:Y25">+C12+C24</f>
        <v>1117069623</v>
      </c>
      <c r="D25" s="29">
        <f>+D12+D24</f>
        <v>1117069623</v>
      </c>
      <c r="E25" s="30">
        <f t="shared" si="2"/>
        <v>201381000</v>
      </c>
      <c r="F25" s="31">
        <f t="shared" si="2"/>
        <v>201381000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201381000</v>
      </c>
      <c r="Y25" s="31">
        <f t="shared" si="2"/>
        <v>-201381000</v>
      </c>
      <c r="Z25" s="32">
        <f>+IF(X25&lt;&gt;0,+(Y25/X25)*100,0)</f>
        <v>-100</v>
      </c>
      <c r="AA25" s="33">
        <f>+AA12+AA24</f>
        <v>201381000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241308158</v>
      </c>
      <c r="D29" s="18">
        <v>241308158</v>
      </c>
      <c r="E29" s="19">
        <v>91219000</v>
      </c>
      <c r="F29" s="20">
        <v>91219000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91219000</v>
      </c>
      <c r="Y29" s="20">
        <v>-91219000</v>
      </c>
      <c r="Z29" s="21">
        <v>-100</v>
      </c>
      <c r="AA29" s="22">
        <v>91219000</v>
      </c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3547833</v>
      </c>
      <c r="D31" s="18">
        <v>3547833</v>
      </c>
      <c r="E31" s="19">
        <v>4137000</v>
      </c>
      <c r="F31" s="20">
        <v>4137000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4137000</v>
      </c>
      <c r="Y31" s="20">
        <v>-4137000</v>
      </c>
      <c r="Z31" s="21">
        <v>-100</v>
      </c>
      <c r="AA31" s="22">
        <v>4137000</v>
      </c>
    </row>
    <row r="32" spans="1:27" ht="13.5">
      <c r="A32" s="23" t="s">
        <v>57</v>
      </c>
      <c r="B32" s="17"/>
      <c r="C32" s="18">
        <v>84490694</v>
      </c>
      <c r="D32" s="18">
        <v>84490694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>
        <v>6765</v>
      </c>
      <c r="D33" s="18">
        <v>6765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329353450</v>
      </c>
      <c r="D34" s="29">
        <f>SUM(D29:D33)</f>
        <v>329353450</v>
      </c>
      <c r="E34" s="30">
        <f t="shared" si="3"/>
        <v>95356000</v>
      </c>
      <c r="F34" s="31">
        <f t="shared" si="3"/>
        <v>95356000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95356000</v>
      </c>
      <c r="Y34" s="31">
        <f t="shared" si="3"/>
        <v>-95356000</v>
      </c>
      <c r="Z34" s="32">
        <f>+IF(X34&lt;&gt;0,+(Y34/X34)*100,0)</f>
        <v>-100</v>
      </c>
      <c r="AA34" s="33">
        <f>SUM(AA29:AA33)</f>
        <v>95356000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2364271</v>
      </c>
      <c r="D38" s="18">
        <v>2364271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2364271</v>
      </c>
      <c r="D39" s="29">
        <f>SUM(D37:D38)</f>
        <v>2364271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331717721</v>
      </c>
      <c r="D40" s="29">
        <f>+D34+D39</f>
        <v>331717721</v>
      </c>
      <c r="E40" s="30">
        <f t="shared" si="5"/>
        <v>95356000</v>
      </c>
      <c r="F40" s="31">
        <f t="shared" si="5"/>
        <v>95356000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95356000</v>
      </c>
      <c r="Y40" s="31">
        <f t="shared" si="5"/>
        <v>-95356000</v>
      </c>
      <c r="Z40" s="32">
        <f>+IF(X40&lt;&gt;0,+(Y40/X40)*100,0)</f>
        <v>-100</v>
      </c>
      <c r="AA40" s="33">
        <f>+AA34+AA39</f>
        <v>95356000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785351902</v>
      </c>
      <c r="D42" s="43">
        <f>+D25-D40</f>
        <v>785351902</v>
      </c>
      <c r="E42" s="44">
        <f t="shared" si="6"/>
        <v>106025000</v>
      </c>
      <c r="F42" s="45">
        <f t="shared" si="6"/>
        <v>106025000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106025000</v>
      </c>
      <c r="Y42" s="45">
        <f t="shared" si="6"/>
        <v>-106025000</v>
      </c>
      <c r="Z42" s="46">
        <f>+IF(X42&lt;&gt;0,+(Y42/X42)*100,0)</f>
        <v>-100</v>
      </c>
      <c r="AA42" s="47">
        <f>+AA25-AA40</f>
        <v>106025000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785351902</v>
      </c>
      <c r="D45" s="18">
        <v>785351902</v>
      </c>
      <c r="E45" s="19">
        <v>106025000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>
        <v>106025000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106025000</v>
      </c>
      <c r="Y46" s="20">
        <v>-106025000</v>
      </c>
      <c r="Z46" s="48">
        <v>-100</v>
      </c>
      <c r="AA46" s="22">
        <v>106025000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785351902</v>
      </c>
      <c r="D48" s="51">
        <f>SUM(D45:D47)</f>
        <v>785351902</v>
      </c>
      <c r="E48" s="52">
        <f t="shared" si="7"/>
        <v>106025000</v>
      </c>
      <c r="F48" s="53">
        <f t="shared" si="7"/>
        <v>106025000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106025000</v>
      </c>
      <c r="Y48" s="53">
        <f t="shared" si="7"/>
        <v>-106025000</v>
      </c>
      <c r="Z48" s="54">
        <f>+IF(X48&lt;&gt;0,+(Y48/X48)*100,0)</f>
        <v>-100</v>
      </c>
      <c r="AA48" s="55">
        <f>SUM(AA45:AA47)</f>
        <v>106025000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149590143</v>
      </c>
      <c r="D6" s="18">
        <v>149590143</v>
      </c>
      <c r="E6" s="19">
        <v>165553308</v>
      </c>
      <c r="F6" s="20">
        <v>165553308</v>
      </c>
      <c r="G6" s="20">
        <v>18933248</v>
      </c>
      <c r="H6" s="20">
        <v>15279147</v>
      </c>
      <c r="I6" s="20">
        <v>9415282</v>
      </c>
      <c r="J6" s="20">
        <v>9415282</v>
      </c>
      <c r="K6" s="20">
        <v>19913367</v>
      </c>
      <c r="L6" s="20">
        <v>33598678</v>
      </c>
      <c r="M6" s="20">
        <v>21331718</v>
      </c>
      <c r="N6" s="20">
        <v>21331718</v>
      </c>
      <c r="O6" s="20">
        <v>5634046</v>
      </c>
      <c r="P6" s="20">
        <v>13221779</v>
      </c>
      <c r="Q6" s="20">
        <v>25388340</v>
      </c>
      <c r="R6" s="20">
        <v>25388340</v>
      </c>
      <c r="S6" s="20">
        <v>18651097</v>
      </c>
      <c r="T6" s="20">
        <v>18965114</v>
      </c>
      <c r="U6" s="20">
        <v>13685199</v>
      </c>
      <c r="V6" s="20">
        <v>13685199</v>
      </c>
      <c r="W6" s="20">
        <v>13685199</v>
      </c>
      <c r="X6" s="20">
        <v>165553308</v>
      </c>
      <c r="Y6" s="20">
        <v>-151868109</v>
      </c>
      <c r="Z6" s="21">
        <v>-91.73</v>
      </c>
      <c r="AA6" s="22">
        <v>165553308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30000000</v>
      </c>
      <c r="H7" s="20">
        <v>20000000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7735054</v>
      </c>
      <c r="D9" s="18">
        <v>7735054</v>
      </c>
      <c r="E9" s="19">
        <v>1300000</v>
      </c>
      <c r="F9" s="20">
        <v>1300000</v>
      </c>
      <c r="G9" s="20"/>
      <c r="H9" s="20">
        <v>460719</v>
      </c>
      <c r="I9" s="20">
        <v>4157</v>
      </c>
      <c r="J9" s="20">
        <v>4157</v>
      </c>
      <c r="K9" s="20"/>
      <c r="L9" s="20">
        <v>8252</v>
      </c>
      <c r="M9" s="20"/>
      <c r="N9" s="20"/>
      <c r="O9" s="20">
        <v>531900</v>
      </c>
      <c r="P9" s="20">
        <v>2602</v>
      </c>
      <c r="Q9" s="20">
        <v>239878</v>
      </c>
      <c r="R9" s="20">
        <v>239878</v>
      </c>
      <c r="S9" s="20">
        <v>1855</v>
      </c>
      <c r="T9" s="20">
        <v>1855</v>
      </c>
      <c r="U9" s="20">
        <v>1855</v>
      </c>
      <c r="V9" s="20">
        <v>1855</v>
      </c>
      <c r="W9" s="20">
        <v>1855</v>
      </c>
      <c r="X9" s="20">
        <v>1300000</v>
      </c>
      <c r="Y9" s="20">
        <v>-1298145</v>
      </c>
      <c r="Z9" s="21">
        <v>-99.86</v>
      </c>
      <c r="AA9" s="22">
        <v>1300000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157325197</v>
      </c>
      <c r="D12" s="29">
        <f>SUM(D6:D11)</f>
        <v>157325197</v>
      </c>
      <c r="E12" s="30">
        <f t="shared" si="0"/>
        <v>166853308</v>
      </c>
      <c r="F12" s="31">
        <f t="shared" si="0"/>
        <v>166853308</v>
      </c>
      <c r="G12" s="31">
        <f t="shared" si="0"/>
        <v>48933248</v>
      </c>
      <c r="H12" s="31">
        <f t="shared" si="0"/>
        <v>35739866</v>
      </c>
      <c r="I12" s="31">
        <f t="shared" si="0"/>
        <v>9419439</v>
      </c>
      <c r="J12" s="31">
        <f t="shared" si="0"/>
        <v>9419439</v>
      </c>
      <c r="K12" s="31">
        <f t="shared" si="0"/>
        <v>19913367</v>
      </c>
      <c r="L12" s="31">
        <f t="shared" si="0"/>
        <v>33606930</v>
      </c>
      <c r="M12" s="31">
        <f t="shared" si="0"/>
        <v>21331718</v>
      </c>
      <c r="N12" s="31">
        <f t="shared" si="0"/>
        <v>21331718</v>
      </c>
      <c r="O12" s="31">
        <f t="shared" si="0"/>
        <v>6165946</v>
      </c>
      <c r="P12" s="31">
        <f t="shared" si="0"/>
        <v>13224381</v>
      </c>
      <c r="Q12" s="31">
        <f t="shared" si="0"/>
        <v>25628218</v>
      </c>
      <c r="R12" s="31">
        <f t="shared" si="0"/>
        <v>25628218</v>
      </c>
      <c r="S12" s="31">
        <f t="shared" si="0"/>
        <v>18652952</v>
      </c>
      <c r="T12" s="31">
        <f t="shared" si="0"/>
        <v>18966969</v>
      </c>
      <c r="U12" s="31">
        <f t="shared" si="0"/>
        <v>13687054</v>
      </c>
      <c r="V12" s="31">
        <f t="shared" si="0"/>
        <v>13687054</v>
      </c>
      <c r="W12" s="31">
        <f t="shared" si="0"/>
        <v>13687054</v>
      </c>
      <c r="X12" s="31">
        <f t="shared" si="0"/>
        <v>166853308</v>
      </c>
      <c r="Y12" s="31">
        <f t="shared" si="0"/>
        <v>-153166254</v>
      </c>
      <c r="Z12" s="32">
        <f>+IF(X12&lt;&gt;0,+(Y12/X12)*100,0)</f>
        <v>-91.79695376492026</v>
      </c>
      <c r="AA12" s="33">
        <f>SUM(AA6:AA11)</f>
        <v>166853308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59899</v>
      </c>
      <c r="D16" s="18">
        <v>59899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120</v>
      </c>
      <c r="D18" s="18">
        <v>120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14199519</v>
      </c>
      <c r="D19" s="18">
        <v>14199519</v>
      </c>
      <c r="E19" s="19">
        <v>66645750</v>
      </c>
      <c r="F19" s="20">
        <v>66645750</v>
      </c>
      <c r="G19" s="20">
        <v>354154</v>
      </c>
      <c r="H19" s="20">
        <v>618969</v>
      </c>
      <c r="I19" s="20">
        <v>4116</v>
      </c>
      <c r="J19" s="20">
        <v>4116</v>
      </c>
      <c r="K19" s="20">
        <v>183500</v>
      </c>
      <c r="L19" s="20">
        <v>200997</v>
      </c>
      <c r="M19" s="20">
        <v>206584</v>
      </c>
      <c r="N19" s="20">
        <v>206584</v>
      </c>
      <c r="O19" s="20">
        <v>69529</v>
      </c>
      <c r="P19" s="20">
        <v>364286</v>
      </c>
      <c r="Q19" s="20">
        <v>833898</v>
      </c>
      <c r="R19" s="20">
        <v>833898</v>
      </c>
      <c r="S19" s="20">
        <v>249427</v>
      </c>
      <c r="T19" s="20">
        <v>249427</v>
      </c>
      <c r="U19" s="20">
        <v>131608</v>
      </c>
      <c r="V19" s="20">
        <v>131608</v>
      </c>
      <c r="W19" s="20">
        <v>131608</v>
      </c>
      <c r="X19" s="20">
        <v>66645750</v>
      </c>
      <c r="Y19" s="20">
        <v>-66514142</v>
      </c>
      <c r="Z19" s="21">
        <v>-99.8</v>
      </c>
      <c r="AA19" s="22">
        <v>66645750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1290457</v>
      </c>
      <c r="D22" s="18">
        <v>1290457</v>
      </c>
      <c r="E22" s="19">
        <v>401000</v>
      </c>
      <c r="F22" s="20">
        <v>401000</v>
      </c>
      <c r="G22" s="20">
        <v>60000</v>
      </c>
      <c r="H22" s="20"/>
      <c r="I22" s="20"/>
      <c r="J22" s="20"/>
      <c r="K22" s="20">
        <v>10500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401000</v>
      </c>
      <c r="Y22" s="20">
        <v>-401000</v>
      </c>
      <c r="Z22" s="21">
        <v>-100</v>
      </c>
      <c r="AA22" s="22">
        <v>401000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15549995</v>
      </c>
      <c r="D24" s="29">
        <f>SUM(D15:D23)</f>
        <v>15549995</v>
      </c>
      <c r="E24" s="36">
        <f t="shared" si="1"/>
        <v>67046750</v>
      </c>
      <c r="F24" s="37">
        <f t="shared" si="1"/>
        <v>67046750</v>
      </c>
      <c r="G24" s="37">
        <f t="shared" si="1"/>
        <v>414154</v>
      </c>
      <c r="H24" s="37">
        <f t="shared" si="1"/>
        <v>618969</v>
      </c>
      <c r="I24" s="37">
        <f t="shared" si="1"/>
        <v>4116</v>
      </c>
      <c r="J24" s="37">
        <f t="shared" si="1"/>
        <v>4116</v>
      </c>
      <c r="K24" s="37">
        <f t="shared" si="1"/>
        <v>194000</v>
      </c>
      <c r="L24" s="37">
        <f t="shared" si="1"/>
        <v>200997</v>
      </c>
      <c r="M24" s="37">
        <f t="shared" si="1"/>
        <v>206584</v>
      </c>
      <c r="N24" s="37">
        <f t="shared" si="1"/>
        <v>206584</v>
      </c>
      <c r="O24" s="37">
        <f t="shared" si="1"/>
        <v>69529</v>
      </c>
      <c r="P24" s="37">
        <f t="shared" si="1"/>
        <v>364286</v>
      </c>
      <c r="Q24" s="37">
        <f t="shared" si="1"/>
        <v>833898</v>
      </c>
      <c r="R24" s="37">
        <f t="shared" si="1"/>
        <v>833898</v>
      </c>
      <c r="S24" s="37">
        <f t="shared" si="1"/>
        <v>249427</v>
      </c>
      <c r="T24" s="37">
        <f t="shared" si="1"/>
        <v>249427</v>
      </c>
      <c r="U24" s="37">
        <f t="shared" si="1"/>
        <v>131608</v>
      </c>
      <c r="V24" s="37">
        <f t="shared" si="1"/>
        <v>131608</v>
      </c>
      <c r="W24" s="37">
        <f t="shared" si="1"/>
        <v>131608</v>
      </c>
      <c r="X24" s="37">
        <f t="shared" si="1"/>
        <v>67046750</v>
      </c>
      <c r="Y24" s="37">
        <f t="shared" si="1"/>
        <v>-66915142</v>
      </c>
      <c r="Z24" s="38">
        <f>+IF(X24&lt;&gt;0,+(Y24/X24)*100,0)</f>
        <v>-99.80370711481169</v>
      </c>
      <c r="AA24" s="39">
        <f>SUM(AA15:AA23)</f>
        <v>67046750</v>
      </c>
    </row>
    <row r="25" spans="1:27" ht="13.5">
      <c r="A25" s="27" t="s">
        <v>51</v>
      </c>
      <c r="B25" s="28"/>
      <c r="C25" s="29">
        <f aca="true" t="shared" si="2" ref="C25:Y25">+C12+C24</f>
        <v>172875192</v>
      </c>
      <c r="D25" s="29">
        <f>+D12+D24</f>
        <v>172875192</v>
      </c>
      <c r="E25" s="30">
        <f t="shared" si="2"/>
        <v>233900058</v>
      </c>
      <c r="F25" s="31">
        <f t="shared" si="2"/>
        <v>233900058</v>
      </c>
      <c r="G25" s="31">
        <f t="shared" si="2"/>
        <v>49347402</v>
      </c>
      <c r="H25" s="31">
        <f t="shared" si="2"/>
        <v>36358835</v>
      </c>
      <c r="I25" s="31">
        <f t="shared" si="2"/>
        <v>9423555</v>
      </c>
      <c r="J25" s="31">
        <f t="shared" si="2"/>
        <v>9423555</v>
      </c>
      <c r="K25" s="31">
        <f t="shared" si="2"/>
        <v>20107367</v>
      </c>
      <c r="L25" s="31">
        <f t="shared" si="2"/>
        <v>33807927</v>
      </c>
      <c r="M25" s="31">
        <f t="shared" si="2"/>
        <v>21538302</v>
      </c>
      <c r="N25" s="31">
        <f t="shared" si="2"/>
        <v>21538302</v>
      </c>
      <c r="O25" s="31">
        <f t="shared" si="2"/>
        <v>6235475</v>
      </c>
      <c r="P25" s="31">
        <f t="shared" si="2"/>
        <v>13588667</v>
      </c>
      <c r="Q25" s="31">
        <f t="shared" si="2"/>
        <v>26462116</v>
      </c>
      <c r="R25" s="31">
        <f t="shared" si="2"/>
        <v>26462116</v>
      </c>
      <c r="S25" s="31">
        <f t="shared" si="2"/>
        <v>18902379</v>
      </c>
      <c r="T25" s="31">
        <f t="shared" si="2"/>
        <v>19216396</v>
      </c>
      <c r="U25" s="31">
        <f t="shared" si="2"/>
        <v>13818662</v>
      </c>
      <c r="V25" s="31">
        <f t="shared" si="2"/>
        <v>13818662</v>
      </c>
      <c r="W25" s="31">
        <f t="shared" si="2"/>
        <v>13818662</v>
      </c>
      <c r="X25" s="31">
        <f t="shared" si="2"/>
        <v>233900058</v>
      </c>
      <c r="Y25" s="31">
        <f t="shared" si="2"/>
        <v>-220081396</v>
      </c>
      <c r="Z25" s="32">
        <f>+IF(X25&lt;&gt;0,+(Y25/X25)*100,0)</f>
        <v>-94.09206559495594</v>
      </c>
      <c r="AA25" s="33">
        <f>+AA12+AA24</f>
        <v>233900058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30461929</v>
      </c>
      <c r="D32" s="18">
        <v>30461929</v>
      </c>
      <c r="E32" s="19">
        <v>2750000</v>
      </c>
      <c r="F32" s="20">
        <v>2750000</v>
      </c>
      <c r="G32" s="20">
        <v>17062710</v>
      </c>
      <c r="H32" s="20">
        <v>17454490</v>
      </c>
      <c r="I32" s="20">
        <v>31737</v>
      </c>
      <c r="J32" s="20">
        <v>31737</v>
      </c>
      <c r="K32" s="20">
        <v>297652</v>
      </c>
      <c r="L32" s="20">
        <v>501355</v>
      </c>
      <c r="M32" s="20">
        <v>4789509</v>
      </c>
      <c r="N32" s="20">
        <v>4789509</v>
      </c>
      <c r="O32" s="20">
        <v>5021442</v>
      </c>
      <c r="P32" s="20">
        <v>5024110</v>
      </c>
      <c r="Q32" s="20">
        <v>1584131</v>
      </c>
      <c r="R32" s="20">
        <v>1584131</v>
      </c>
      <c r="S32" s="20">
        <v>141020</v>
      </c>
      <c r="T32" s="20">
        <v>455037</v>
      </c>
      <c r="U32" s="20">
        <v>455037</v>
      </c>
      <c r="V32" s="20">
        <v>455037</v>
      </c>
      <c r="W32" s="20">
        <v>455037</v>
      </c>
      <c r="X32" s="20">
        <v>2750000</v>
      </c>
      <c r="Y32" s="20">
        <v>-2294963</v>
      </c>
      <c r="Z32" s="21">
        <v>-83.45</v>
      </c>
      <c r="AA32" s="22">
        <v>2750000</v>
      </c>
    </row>
    <row r="33" spans="1:27" ht="13.5">
      <c r="A33" s="23" t="s">
        <v>58</v>
      </c>
      <c r="B33" s="17"/>
      <c r="C33" s="18">
        <v>363000</v>
      </c>
      <c r="D33" s="18">
        <v>363000</v>
      </c>
      <c r="E33" s="19">
        <v>800000</v>
      </c>
      <c r="F33" s="20">
        <v>800000</v>
      </c>
      <c r="G33" s="20">
        <v>12758</v>
      </c>
      <c r="H33" s="20">
        <v>12768</v>
      </c>
      <c r="I33" s="20">
        <v>25527</v>
      </c>
      <c r="J33" s="20">
        <v>25527</v>
      </c>
      <c r="K33" s="20">
        <v>62003</v>
      </c>
      <c r="L33" s="20">
        <v>28568</v>
      </c>
      <c r="M33" s="20">
        <v>12768</v>
      </c>
      <c r="N33" s="20">
        <v>12768</v>
      </c>
      <c r="O33" s="20">
        <v>13772</v>
      </c>
      <c r="P33" s="20">
        <v>73638</v>
      </c>
      <c r="Q33" s="20">
        <v>52120</v>
      </c>
      <c r="R33" s="20">
        <v>52120</v>
      </c>
      <c r="S33" s="20"/>
      <c r="T33" s="20"/>
      <c r="U33" s="20"/>
      <c r="V33" s="20"/>
      <c r="W33" s="20"/>
      <c r="X33" s="20">
        <v>800000</v>
      </c>
      <c r="Y33" s="20">
        <v>-800000</v>
      </c>
      <c r="Z33" s="21">
        <v>-100</v>
      </c>
      <c r="AA33" s="22">
        <v>800000</v>
      </c>
    </row>
    <row r="34" spans="1:27" ht="13.5">
      <c r="A34" s="27" t="s">
        <v>59</v>
      </c>
      <c r="B34" s="28"/>
      <c r="C34" s="29">
        <f aca="true" t="shared" si="3" ref="C34:Y34">SUM(C29:C33)</f>
        <v>30824929</v>
      </c>
      <c r="D34" s="29">
        <f>SUM(D29:D33)</f>
        <v>30824929</v>
      </c>
      <c r="E34" s="30">
        <f t="shared" si="3"/>
        <v>3550000</v>
      </c>
      <c r="F34" s="31">
        <f t="shared" si="3"/>
        <v>3550000</v>
      </c>
      <c r="G34" s="31">
        <f t="shared" si="3"/>
        <v>17075468</v>
      </c>
      <c r="H34" s="31">
        <f t="shared" si="3"/>
        <v>17467258</v>
      </c>
      <c r="I34" s="31">
        <f t="shared" si="3"/>
        <v>57264</v>
      </c>
      <c r="J34" s="31">
        <f t="shared" si="3"/>
        <v>57264</v>
      </c>
      <c r="K34" s="31">
        <f t="shared" si="3"/>
        <v>359655</v>
      </c>
      <c r="L34" s="31">
        <f t="shared" si="3"/>
        <v>529923</v>
      </c>
      <c r="M34" s="31">
        <f t="shared" si="3"/>
        <v>4802277</v>
      </c>
      <c r="N34" s="31">
        <f t="shared" si="3"/>
        <v>4802277</v>
      </c>
      <c r="O34" s="31">
        <f t="shared" si="3"/>
        <v>5035214</v>
      </c>
      <c r="P34" s="31">
        <f t="shared" si="3"/>
        <v>5097748</v>
      </c>
      <c r="Q34" s="31">
        <f t="shared" si="3"/>
        <v>1636251</v>
      </c>
      <c r="R34" s="31">
        <f t="shared" si="3"/>
        <v>1636251</v>
      </c>
      <c r="S34" s="31">
        <f t="shared" si="3"/>
        <v>141020</v>
      </c>
      <c r="T34" s="31">
        <f t="shared" si="3"/>
        <v>455037</v>
      </c>
      <c r="U34" s="31">
        <f t="shared" si="3"/>
        <v>455037</v>
      </c>
      <c r="V34" s="31">
        <f t="shared" si="3"/>
        <v>455037</v>
      </c>
      <c r="W34" s="31">
        <f t="shared" si="3"/>
        <v>455037</v>
      </c>
      <c r="X34" s="31">
        <f t="shared" si="3"/>
        <v>3550000</v>
      </c>
      <c r="Y34" s="31">
        <f t="shared" si="3"/>
        <v>-3094963</v>
      </c>
      <c r="Z34" s="32">
        <f>+IF(X34&lt;&gt;0,+(Y34/X34)*100,0)</f>
        <v>-87.18205633802818</v>
      </c>
      <c r="AA34" s="33">
        <f>SUM(AA29:AA33)</f>
        <v>3550000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5008000</v>
      </c>
      <c r="D38" s="18">
        <v>5008000</v>
      </c>
      <c r="E38" s="19">
        <v>5000000</v>
      </c>
      <c r="F38" s="20">
        <v>5000000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5000000</v>
      </c>
      <c r="Y38" s="20">
        <v>-5000000</v>
      </c>
      <c r="Z38" s="21">
        <v>-100</v>
      </c>
      <c r="AA38" s="22">
        <v>5000000</v>
      </c>
    </row>
    <row r="39" spans="1:27" ht="13.5">
      <c r="A39" s="27" t="s">
        <v>61</v>
      </c>
      <c r="B39" s="35"/>
      <c r="C39" s="29">
        <f aca="true" t="shared" si="4" ref="C39:Y39">SUM(C37:C38)</f>
        <v>5008000</v>
      </c>
      <c r="D39" s="29">
        <f>SUM(D37:D38)</f>
        <v>5008000</v>
      </c>
      <c r="E39" s="36">
        <f t="shared" si="4"/>
        <v>5000000</v>
      </c>
      <c r="F39" s="37">
        <f t="shared" si="4"/>
        <v>5000000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5000000</v>
      </c>
      <c r="Y39" s="37">
        <f t="shared" si="4"/>
        <v>-5000000</v>
      </c>
      <c r="Z39" s="38">
        <f>+IF(X39&lt;&gt;0,+(Y39/X39)*100,0)</f>
        <v>-100</v>
      </c>
      <c r="AA39" s="39">
        <f>SUM(AA37:AA38)</f>
        <v>5000000</v>
      </c>
    </row>
    <row r="40" spans="1:27" ht="13.5">
      <c r="A40" s="27" t="s">
        <v>62</v>
      </c>
      <c r="B40" s="28"/>
      <c r="C40" s="29">
        <f aca="true" t="shared" si="5" ref="C40:Y40">+C34+C39</f>
        <v>35832929</v>
      </c>
      <c r="D40" s="29">
        <f>+D34+D39</f>
        <v>35832929</v>
      </c>
      <c r="E40" s="30">
        <f t="shared" si="5"/>
        <v>8550000</v>
      </c>
      <c r="F40" s="31">
        <f t="shared" si="5"/>
        <v>8550000</v>
      </c>
      <c r="G40" s="31">
        <f t="shared" si="5"/>
        <v>17075468</v>
      </c>
      <c r="H40" s="31">
        <f t="shared" si="5"/>
        <v>17467258</v>
      </c>
      <c r="I40" s="31">
        <f t="shared" si="5"/>
        <v>57264</v>
      </c>
      <c r="J40" s="31">
        <f t="shared" si="5"/>
        <v>57264</v>
      </c>
      <c r="K40" s="31">
        <f t="shared" si="5"/>
        <v>359655</v>
      </c>
      <c r="L40" s="31">
        <f t="shared" si="5"/>
        <v>529923</v>
      </c>
      <c r="M40" s="31">
        <f t="shared" si="5"/>
        <v>4802277</v>
      </c>
      <c r="N40" s="31">
        <f t="shared" si="5"/>
        <v>4802277</v>
      </c>
      <c r="O40" s="31">
        <f t="shared" si="5"/>
        <v>5035214</v>
      </c>
      <c r="P40" s="31">
        <f t="shared" si="5"/>
        <v>5097748</v>
      </c>
      <c r="Q40" s="31">
        <f t="shared" si="5"/>
        <v>1636251</v>
      </c>
      <c r="R40" s="31">
        <f t="shared" si="5"/>
        <v>1636251</v>
      </c>
      <c r="S40" s="31">
        <f t="shared" si="5"/>
        <v>141020</v>
      </c>
      <c r="T40" s="31">
        <f t="shared" si="5"/>
        <v>455037</v>
      </c>
      <c r="U40" s="31">
        <f t="shared" si="5"/>
        <v>455037</v>
      </c>
      <c r="V40" s="31">
        <f t="shared" si="5"/>
        <v>455037</v>
      </c>
      <c r="W40" s="31">
        <f t="shared" si="5"/>
        <v>455037</v>
      </c>
      <c r="X40" s="31">
        <f t="shared" si="5"/>
        <v>8550000</v>
      </c>
      <c r="Y40" s="31">
        <f t="shared" si="5"/>
        <v>-8094963</v>
      </c>
      <c r="Z40" s="32">
        <f>+IF(X40&lt;&gt;0,+(Y40/X40)*100,0)</f>
        <v>-94.6779298245614</v>
      </c>
      <c r="AA40" s="33">
        <f>+AA34+AA39</f>
        <v>8550000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137042263</v>
      </c>
      <c r="D42" s="43">
        <f>+D25-D40</f>
        <v>137042263</v>
      </c>
      <c r="E42" s="44">
        <f t="shared" si="6"/>
        <v>225350058</v>
      </c>
      <c r="F42" s="45">
        <f t="shared" si="6"/>
        <v>225350058</v>
      </c>
      <c r="G42" s="45">
        <f t="shared" si="6"/>
        <v>32271934</v>
      </c>
      <c r="H42" s="45">
        <f t="shared" si="6"/>
        <v>18891577</v>
      </c>
      <c r="I42" s="45">
        <f t="shared" si="6"/>
        <v>9366291</v>
      </c>
      <c r="J42" s="45">
        <f t="shared" si="6"/>
        <v>9366291</v>
      </c>
      <c r="K42" s="45">
        <f t="shared" si="6"/>
        <v>19747712</v>
      </c>
      <c r="L42" s="45">
        <f t="shared" si="6"/>
        <v>33278004</v>
      </c>
      <c r="M42" s="45">
        <f t="shared" si="6"/>
        <v>16736025</v>
      </c>
      <c r="N42" s="45">
        <f t="shared" si="6"/>
        <v>16736025</v>
      </c>
      <c r="O42" s="45">
        <f t="shared" si="6"/>
        <v>1200261</v>
      </c>
      <c r="P42" s="45">
        <f t="shared" si="6"/>
        <v>8490919</v>
      </c>
      <c r="Q42" s="45">
        <f t="shared" si="6"/>
        <v>24825865</v>
      </c>
      <c r="R42" s="45">
        <f t="shared" si="6"/>
        <v>24825865</v>
      </c>
      <c r="S42" s="45">
        <f t="shared" si="6"/>
        <v>18761359</v>
      </c>
      <c r="T42" s="45">
        <f t="shared" si="6"/>
        <v>18761359</v>
      </c>
      <c r="U42" s="45">
        <f t="shared" si="6"/>
        <v>13363625</v>
      </c>
      <c r="V42" s="45">
        <f t="shared" si="6"/>
        <v>13363625</v>
      </c>
      <c r="W42" s="45">
        <f t="shared" si="6"/>
        <v>13363625</v>
      </c>
      <c r="X42" s="45">
        <f t="shared" si="6"/>
        <v>225350058</v>
      </c>
      <c r="Y42" s="45">
        <f t="shared" si="6"/>
        <v>-211986433</v>
      </c>
      <c r="Z42" s="46">
        <f>+IF(X42&lt;&gt;0,+(Y42/X42)*100,0)</f>
        <v>-94.06983733725065</v>
      </c>
      <c r="AA42" s="47">
        <f>+AA25-AA40</f>
        <v>225350058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137042263</v>
      </c>
      <c r="D45" s="18">
        <v>137042263</v>
      </c>
      <c r="E45" s="19">
        <v>209803058</v>
      </c>
      <c r="F45" s="20">
        <v>209803058</v>
      </c>
      <c r="G45" s="20">
        <v>31857780</v>
      </c>
      <c r="H45" s="20">
        <v>18272608</v>
      </c>
      <c r="I45" s="20">
        <v>9362175</v>
      </c>
      <c r="J45" s="20">
        <v>9362175</v>
      </c>
      <c r="K45" s="20">
        <v>19553712</v>
      </c>
      <c r="L45" s="20">
        <v>33077007</v>
      </c>
      <c r="M45" s="20">
        <v>16529441</v>
      </c>
      <c r="N45" s="20">
        <v>16529441</v>
      </c>
      <c r="O45" s="20">
        <v>1130732</v>
      </c>
      <c r="P45" s="20">
        <v>8126633</v>
      </c>
      <c r="Q45" s="20">
        <v>23991967</v>
      </c>
      <c r="R45" s="20">
        <v>23991967</v>
      </c>
      <c r="S45" s="20">
        <v>18511932</v>
      </c>
      <c r="T45" s="20">
        <v>18511932</v>
      </c>
      <c r="U45" s="20">
        <v>13232017</v>
      </c>
      <c r="V45" s="20">
        <v>13232017</v>
      </c>
      <c r="W45" s="20">
        <v>13232017</v>
      </c>
      <c r="X45" s="20">
        <v>209803058</v>
      </c>
      <c r="Y45" s="20">
        <v>-196571041</v>
      </c>
      <c r="Z45" s="48">
        <v>-93.69</v>
      </c>
      <c r="AA45" s="22">
        <v>209803058</v>
      </c>
    </row>
    <row r="46" spans="1:27" ht="13.5">
      <c r="A46" s="23" t="s">
        <v>67</v>
      </c>
      <c r="B46" s="17"/>
      <c r="C46" s="18"/>
      <c r="D46" s="18"/>
      <c r="E46" s="19">
        <v>15547000</v>
      </c>
      <c r="F46" s="20">
        <v>15547000</v>
      </c>
      <c r="G46" s="20">
        <v>414154</v>
      </c>
      <c r="H46" s="20">
        <v>618969</v>
      </c>
      <c r="I46" s="20">
        <v>4116</v>
      </c>
      <c r="J46" s="20">
        <v>4116</v>
      </c>
      <c r="K46" s="20">
        <v>194000</v>
      </c>
      <c r="L46" s="20">
        <v>200997</v>
      </c>
      <c r="M46" s="20">
        <v>206584</v>
      </c>
      <c r="N46" s="20">
        <v>206584</v>
      </c>
      <c r="O46" s="20">
        <v>69529</v>
      </c>
      <c r="P46" s="20">
        <v>364286</v>
      </c>
      <c r="Q46" s="20">
        <v>833898</v>
      </c>
      <c r="R46" s="20">
        <v>833898</v>
      </c>
      <c r="S46" s="20">
        <v>249427</v>
      </c>
      <c r="T46" s="20">
        <v>249427</v>
      </c>
      <c r="U46" s="20">
        <v>131608</v>
      </c>
      <c r="V46" s="20">
        <v>131608</v>
      </c>
      <c r="W46" s="20">
        <v>131608</v>
      </c>
      <c r="X46" s="20">
        <v>15547000</v>
      </c>
      <c r="Y46" s="20">
        <v>-15415392</v>
      </c>
      <c r="Z46" s="48">
        <v>-99.15</v>
      </c>
      <c r="AA46" s="22">
        <v>15547000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137042263</v>
      </c>
      <c r="D48" s="51">
        <f>SUM(D45:D47)</f>
        <v>137042263</v>
      </c>
      <c r="E48" s="52">
        <f t="shared" si="7"/>
        <v>225350058</v>
      </c>
      <c r="F48" s="53">
        <f t="shared" si="7"/>
        <v>225350058</v>
      </c>
      <c r="G48" s="53">
        <f t="shared" si="7"/>
        <v>32271934</v>
      </c>
      <c r="H48" s="53">
        <f t="shared" si="7"/>
        <v>18891577</v>
      </c>
      <c r="I48" s="53">
        <f t="shared" si="7"/>
        <v>9366291</v>
      </c>
      <c r="J48" s="53">
        <f t="shared" si="7"/>
        <v>9366291</v>
      </c>
      <c r="K48" s="53">
        <f t="shared" si="7"/>
        <v>19747712</v>
      </c>
      <c r="L48" s="53">
        <f t="shared" si="7"/>
        <v>33278004</v>
      </c>
      <c r="M48" s="53">
        <f t="shared" si="7"/>
        <v>16736025</v>
      </c>
      <c r="N48" s="53">
        <f t="shared" si="7"/>
        <v>16736025</v>
      </c>
      <c r="O48" s="53">
        <f t="shared" si="7"/>
        <v>1200261</v>
      </c>
      <c r="P48" s="53">
        <f t="shared" si="7"/>
        <v>8490919</v>
      </c>
      <c r="Q48" s="53">
        <f t="shared" si="7"/>
        <v>24825865</v>
      </c>
      <c r="R48" s="53">
        <f t="shared" si="7"/>
        <v>24825865</v>
      </c>
      <c r="S48" s="53">
        <f t="shared" si="7"/>
        <v>18761359</v>
      </c>
      <c r="T48" s="53">
        <f t="shared" si="7"/>
        <v>18761359</v>
      </c>
      <c r="U48" s="53">
        <f t="shared" si="7"/>
        <v>13363625</v>
      </c>
      <c r="V48" s="53">
        <f t="shared" si="7"/>
        <v>13363625</v>
      </c>
      <c r="W48" s="53">
        <f t="shared" si="7"/>
        <v>13363625</v>
      </c>
      <c r="X48" s="53">
        <f t="shared" si="7"/>
        <v>225350058</v>
      </c>
      <c r="Y48" s="53">
        <f t="shared" si="7"/>
        <v>-211986433</v>
      </c>
      <c r="Z48" s="54">
        <f>+IF(X48&lt;&gt;0,+(Y48/X48)*100,0)</f>
        <v>-94.06983733725065</v>
      </c>
      <c r="AA48" s="55">
        <f>SUM(AA45:AA47)</f>
        <v>225350058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70785792</v>
      </c>
      <c r="F6" s="20">
        <v>70786000</v>
      </c>
      <c r="G6" s="20">
        <v>59721855</v>
      </c>
      <c r="H6" s="20">
        <v>57909251</v>
      </c>
      <c r="I6" s="20">
        <v>13325710</v>
      </c>
      <c r="J6" s="20">
        <v>13325710</v>
      </c>
      <c r="K6" s="20">
        <v>13325710</v>
      </c>
      <c r="L6" s="20">
        <v>1764664</v>
      </c>
      <c r="M6" s="20">
        <v>43281523</v>
      </c>
      <c r="N6" s="20">
        <v>43281523</v>
      </c>
      <c r="O6" s="20">
        <v>7725632</v>
      </c>
      <c r="P6" s="20">
        <v>38732936</v>
      </c>
      <c r="Q6" s="20">
        <v>5791286</v>
      </c>
      <c r="R6" s="20">
        <v>5791286</v>
      </c>
      <c r="S6" s="20">
        <v>12651970</v>
      </c>
      <c r="T6" s="20">
        <v>12651970</v>
      </c>
      <c r="U6" s="20">
        <v>12651970</v>
      </c>
      <c r="V6" s="20">
        <v>12651970</v>
      </c>
      <c r="W6" s="20">
        <v>12651970</v>
      </c>
      <c r="X6" s="20">
        <v>70786000</v>
      </c>
      <c r="Y6" s="20">
        <v>-58134030</v>
      </c>
      <c r="Z6" s="21">
        <v>-82.13</v>
      </c>
      <c r="AA6" s="22">
        <v>70786000</v>
      </c>
    </row>
    <row r="7" spans="1:27" ht="13.5">
      <c r="A7" s="23" t="s">
        <v>34</v>
      </c>
      <c r="B7" s="17"/>
      <c r="C7" s="18"/>
      <c r="D7" s="18"/>
      <c r="E7" s="19">
        <v>45234816</v>
      </c>
      <c r="F7" s="20">
        <v>45235000</v>
      </c>
      <c r="G7" s="20">
        <v>118103739</v>
      </c>
      <c r="H7" s="20"/>
      <c r="I7" s="20">
        <v>177846643</v>
      </c>
      <c r="J7" s="20">
        <v>177846643</v>
      </c>
      <c r="K7" s="20">
        <v>177846643</v>
      </c>
      <c r="L7" s="20">
        <v>66970079</v>
      </c>
      <c r="M7" s="20">
        <v>90495131</v>
      </c>
      <c r="N7" s="20">
        <v>90495131</v>
      </c>
      <c r="O7" s="20">
        <v>45705453</v>
      </c>
      <c r="P7" s="20">
        <v>14717646</v>
      </c>
      <c r="Q7" s="20">
        <v>126310811</v>
      </c>
      <c r="R7" s="20">
        <v>126310811</v>
      </c>
      <c r="S7" s="20">
        <v>116186662</v>
      </c>
      <c r="T7" s="20">
        <v>46623255</v>
      </c>
      <c r="U7" s="20">
        <v>46262314</v>
      </c>
      <c r="V7" s="20">
        <v>46262314</v>
      </c>
      <c r="W7" s="20">
        <v>46262314</v>
      </c>
      <c r="X7" s="20">
        <v>45235000</v>
      </c>
      <c r="Y7" s="20">
        <v>1027314</v>
      </c>
      <c r="Z7" s="21">
        <v>2.27</v>
      </c>
      <c r="AA7" s="22">
        <v>45235000</v>
      </c>
    </row>
    <row r="8" spans="1:27" ht="13.5">
      <c r="A8" s="23" t="s">
        <v>35</v>
      </c>
      <c r="B8" s="17"/>
      <c r="C8" s="18"/>
      <c r="D8" s="18"/>
      <c r="E8" s="19">
        <v>69787981</v>
      </c>
      <c r="F8" s="20">
        <v>69788000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16593328</v>
      </c>
      <c r="R8" s="20">
        <v>16593328</v>
      </c>
      <c r="S8" s="20">
        <v>14369228</v>
      </c>
      <c r="T8" s="20">
        <v>11577716</v>
      </c>
      <c r="U8" s="20">
        <v>11577716</v>
      </c>
      <c r="V8" s="20">
        <v>11577716</v>
      </c>
      <c r="W8" s="20">
        <v>11577716</v>
      </c>
      <c r="X8" s="20">
        <v>69788000</v>
      </c>
      <c r="Y8" s="20">
        <v>-58210284</v>
      </c>
      <c r="Z8" s="21">
        <v>-83.41</v>
      </c>
      <c r="AA8" s="22">
        <v>69788000</v>
      </c>
    </row>
    <row r="9" spans="1:27" ht="13.5">
      <c r="A9" s="23" t="s">
        <v>36</v>
      </c>
      <c r="B9" s="17"/>
      <c r="C9" s="18"/>
      <c r="D9" s="18"/>
      <c r="E9" s="19">
        <v>437184</v>
      </c>
      <c r="F9" s="20">
        <v>437000</v>
      </c>
      <c r="G9" s="20">
        <v>43578687</v>
      </c>
      <c r="H9" s="20">
        <v>55487727</v>
      </c>
      <c r="I9" s="20">
        <v>62456377</v>
      </c>
      <c r="J9" s="20">
        <v>62456377</v>
      </c>
      <c r="K9" s="20">
        <v>62456377</v>
      </c>
      <c r="L9" s="20">
        <v>56097319</v>
      </c>
      <c r="M9" s="20">
        <v>244450627</v>
      </c>
      <c r="N9" s="20">
        <v>244450627</v>
      </c>
      <c r="O9" s="20">
        <v>36359633</v>
      </c>
      <c r="P9" s="20">
        <v>29836089</v>
      </c>
      <c r="Q9" s="20">
        <v>53308076</v>
      </c>
      <c r="R9" s="20">
        <v>53308076</v>
      </c>
      <c r="S9" s="20">
        <v>58277113</v>
      </c>
      <c r="T9" s="20">
        <v>48048853</v>
      </c>
      <c r="U9" s="20">
        <v>48048853</v>
      </c>
      <c r="V9" s="20">
        <v>48048853</v>
      </c>
      <c r="W9" s="20">
        <v>48048853</v>
      </c>
      <c r="X9" s="20">
        <v>437000</v>
      </c>
      <c r="Y9" s="20">
        <v>47611853</v>
      </c>
      <c r="Z9" s="21">
        <v>10895.16</v>
      </c>
      <c r="AA9" s="22">
        <v>437000</v>
      </c>
    </row>
    <row r="10" spans="1:27" ht="13.5">
      <c r="A10" s="23" t="s">
        <v>37</v>
      </c>
      <c r="B10" s="17"/>
      <c r="C10" s="18"/>
      <c r="D10" s="18"/>
      <c r="E10" s="19">
        <v>52881312</v>
      </c>
      <c r="F10" s="20">
        <v>52881000</v>
      </c>
      <c r="G10" s="24">
        <v>48085641</v>
      </c>
      <c r="H10" s="24"/>
      <c r="I10" s="24">
        <v>87546244</v>
      </c>
      <c r="J10" s="20">
        <v>87546244</v>
      </c>
      <c r="K10" s="24">
        <v>87546244</v>
      </c>
      <c r="L10" s="24"/>
      <c r="M10" s="20">
        <v>37654233</v>
      </c>
      <c r="N10" s="24">
        <v>37654233</v>
      </c>
      <c r="O10" s="24">
        <v>25826972</v>
      </c>
      <c r="P10" s="24"/>
      <c r="Q10" s="20"/>
      <c r="R10" s="24"/>
      <c r="S10" s="24"/>
      <c r="T10" s="20"/>
      <c r="U10" s="24"/>
      <c r="V10" s="24"/>
      <c r="W10" s="24"/>
      <c r="X10" s="20">
        <v>52881000</v>
      </c>
      <c r="Y10" s="24">
        <v>-52881000</v>
      </c>
      <c r="Z10" s="25">
        <v>-100</v>
      </c>
      <c r="AA10" s="26">
        <v>52881000</v>
      </c>
    </row>
    <row r="11" spans="1:27" ht="13.5">
      <c r="A11" s="23" t="s">
        <v>38</v>
      </c>
      <c r="B11" s="17"/>
      <c r="C11" s="18"/>
      <c r="D11" s="18"/>
      <c r="E11" s="19">
        <v>361000</v>
      </c>
      <c r="F11" s="20">
        <v>361000</v>
      </c>
      <c r="G11" s="20">
        <v>574490000</v>
      </c>
      <c r="H11" s="20">
        <v>361148</v>
      </c>
      <c r="I11" s="20">
        <v>582493214</v>
      </c>
      <c r="J11" s="20">
        <v>582493214</v>
      </c>
      <c r="K11" s="20">
        <v>582493214</v>
      </c>
      <c r="L11" s="20">
        <v>361148</v>
      </c>
      <c r="M11" s="20">
        <v>426970438</v>
      </c>
      <c r="N11" s="20">
        <v>426970438</v>
      </c>
      <c r="O11" s="20">
        <v>521925726</v>
      </c>
      <c r="P11" s="20">
        <v>428583415</v>
      </c>
      <c r="Q11" s="20"/>
      <c r="R11" s="20"/>
      <c r="S11" s="20"/>
      <c r="T11" s="20">
        <v>361</v>
      </c>
      <c r="U11" s="20">
        <v>361</v>
      </c>
      <c r="V11" s="20">
        <v>361</v>
      </c>
      <c r="W11" s="20">
        <v>361</v>
      </c>
      <c r="X11" s="20">
        <v>361000</v>
      </c>
      <c r="Y11" s="20">
        <v>-360639</v>
      </c>
      <c r="Z11" s="21">
        <v>-99.9</v>
      </c>
      <c r="AA11" s="22">
        <v>361000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239488085</v>
      </c>
      <c r="F12" s="31">
        <f t="shared" si="0"/>
        <v>239488000</v>
      </c>
      <c r="G12" s="31">
        <f t="shared" si="0"/>
        <v>843979922</v>
      </c>
      <c r="H12" s="31">
        <f t="shared" si="0"/>
        <v>113758126</v>
      </c>
      <c r="I12" s="31">
        <f t="shared" si="0"/>
        <v>923668188</v>
      </c>
      <c r="J12" s="31">
        <f t="shared" si="0"/>
        <v>923668188</v>
      </c>
      <c r="K12" s="31">
        <f t="shared" si="0"/>
        <v>923668188</v>
      </c>
      <c r="L12" s="31">
        <f t="shared" si="0"/>
        <v>125193210</v>
      </c>
      <c r="M12" s="31">
        <f t="shared" si="0"/>
        <v>842851952</v>
      </c>
      <c r="N12" s="31">
        <f t="shared" si="0"/>
        <v>842851952</v>
      </c>
      <c r="O12" s="31">
        <f t="shared" si="0"/>
        <v>637543416</v>
      </c>
      <c r="P12" s="31">
        <f t="shared" si="0"/>
        <v>511870086</v>
      </c>
      <c r="Q12" s="31">
        <f t="shared" si="0"/>
        <v>202003501</v>
      </c>
      <c r="R12" s="31">
        <f t="shared" si="0"/>
        <v>202003501</v>
      </c>
      <c r="S12" s="31">
        <f t="shared" si="0"/>
        <v>201484973</v>
      </c>
      <c r="T12" s="31">
        <f t="shared" si="0"/>
        <v>118902155</v>
      </c>
      <c r="U12" s="31">
        <f t="shared" si="0"/>
        <v>118541214</v>
      </c>
      <c r="V12" s="31">
        <f t="shared" si="0"/>
        <v>118541214</v>
      </c>
      <c r="W12" s="31">
        <f t="shared" si="0"/>
        <v>118541214</v>
      </c>
      <c r="X12" s="31">
        <f t="shared" si="0"/>
        <v>239488000</v>
      </c>
      <c r="Y12" s="31">
        <f t="shared" si="0"/>
        <v>-120946786</v>
      </c>
      <c r="Z12" s="32">
        <f>+IF(X12&lt;&gt;0,+(Y12/X12)*100,0)</f>
        <v>-50.502232262159275</v>
      </c>
      <c r="AA12" s="33">
        <f>SUM(AA6:AA11)</f>
        <v>239488000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>
        <v>4680479</v>
      </c>
      <c r="P16" s="24">
        <v>4532294</v>
      </c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3708672</v>
      </c>
      <c r="F17" s="20">
        <v>3709000</v>
      </c>
      <c r="G17" s="20">
        <v>3860148</v>
      </c>
      <c r="H17" s="20">
        <v>3326000</v>
      </c>
      <c r="I17" s="20">
        <v>3860148</v>
      </c>
      <c r="J17" s="20">
        <v>3860148</v>
      </c>
      <c r="K17" s="20">
        <v>3860148</v>
      </c>
      <c r="L17" s="20">
        <v>3813000</v>
      </c>
      <c r="M17" s="20">
        <v>3474148</v>
      </c>
      <c r="N17" s="20">
        <v>3474148</v>
      </c>
      <c r="O17" s="20">
        <v>4174148</v>
      </c>
      <c r="P17" s="20">
        <v>4174148</v>
      </c>
      <c r="Q17" s="20">
        <v>3813000</v>
      </c>
      <c r="R17" s="20">
        <v>3813000</v>
      </c>
      <c r="S17" s="20">
        <v>3813000</v>
      </c>
      <c r="T17" s="20">
        <v>3813000</v>
      </c>
      <c r="U17" s="20">
        <v>3813000</v>
      </c>
      <c r="V17" s="20">
        <v>3813000</v>
      </c>
      <c r="W17" s="20">
        <v>3813000</v>
      </c>
      <c r="X17" s="20">
        <v>3709000</v>
      </c>
      <c r="Y17" s="20">
        <v>104000</v>
      </c>
      <c r="Z17" s="21">
        <v>2.8</v>
      </c>
      <c r="AA17" s="22">
        <v>3709000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2032676401</v>
      </c>
      <c r="F19" s="20">
        <v>2057979000</v>
      </c>
      <c r="G19" s="20">
        <v>1211592414</v>
      </c>
      <c r="H19" s="20">
        <v>1793729210</v>
      </c>
      <c r="I19" s="20">
        <v>1217073119</v>
      </c>
      <c r="J19" s="20">
        <v>1217073119</v>
      </c>
      <c r="K19" s="20">
        <v>1217073119</v>
      </c>
      <c r="L19" s="20">
        <v>1808861074</v>
      </c>
      <c r="M19" s="20">
        <v>1345215014</v>
      </c>
      <c r="N19" s="20">
        <v>1345215014</v>
      </c>
      <c r="O19" s="20">
        <v>1343386808</v>
      </c>
      <c r="P19" s="20">
        <v>1342902037</v>
      </c>
      <c r="Q19" s="20">
        <v>1876775642</v>
      </c>
      <c r="R19" s="20">
        <v>1876775642</v>
      </c>
      <c r="S19" s="20">
        <v>1902175684</v>
      </c>
      <c r="T19" s="20">
        <v>1804574396</v>
      </c>
      <c r="U19" s="20">
        <v>1804574396</v>
      </c>
      <c r="V19" s="20">
        <v>1804574396</v>
      </c>
      <c r="W19" s="20">
        <v>1804574396</v>
      </c>
      <c r="X19" s="20">
        <v>2057979000</v>
      </c>
      <c r="Y19" s="20">
        <v>-253404604</v>
      </c>
      <c r="Z19" s="21">
        <v>-12.31</v>
      </c>
      <c r="AA19" s="22">
        <v>2057979000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700000</v>
      </c>
      <c r="F22" s="20">
        <v>700000</v>
      </c>
      <c r="G22" s="20">
        <v>700000</v>
      </c>
      <c r="H22" s="20">
        <v>700000</v>
      </c>
      <c r="I22" s="20">
        <v>700000</v>
      </c>
      <c r="J22" s="20">
        <v>700000</v>
      </c>
      <c r="K22" s="20">
        <v>700000</v>
      </c>
      <c r="L22" s="20">
        <v>700000</v>
      </c>
      <c r="M22" s="20">
        <v>700000</v>
      </c>
      <c r="N22" s="20">
        <v>700000</v>
      </c>
      <c r="O22" s="20">
        <v>700000</v>
      </c>
      <c r="P22" s="20">
        <v>700000</v>
      </c>
      <c r="Q22" s="20">
        <v>700000</v>
      </c>
      <c r="R22" s="20">
        <v>700000</v>
      </c>
      <c r="S22" s="20">
        <v>700000</v>
      </c>
      <c r="T22" s="20">
        <v>700000</v>
      </c>
      <c r="U22" s="20">
        <v>700000</v>
      </c>
      <c r="V22" s="20">
        <v>700000</v>
      </c>
      <c r="W22" s="20">
        <v>700000</v>
      </c>
      <c r="X22" s="20">
        <v>700000</v>
      </c>
      <c r="Y22" s="20"/>
      <c r="Z22" s="21"/>
      <c r="AA22" s="22">
        <v>700000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2037085073</v>
      </c>
      <c r="F24" s="37">
        <f t="shared" si="1"/>
        <v>2062388000</v>
      </c>
      <c r="G24" s="37">
        <f t="shared" si="1"/>
        <v>1216152562</v>
      </c>
      <c r="H24" s="37">
        <f t="shared" si="1"/>
        <v>1797755210</v>
      </c>
      <c r="I24" s="37">
        <f t="shared" si="1"/>
        <v>1221633267</v>
      </c>
      <c r="J24" s="37">
        <f t="shared" si="1"/>
        <v>1221633267</v>
      </c>
      <c r="K24" s="37">
        <f t="shared" si="1"/>
        <v>1221633267</v>
      </c>
      <c r="L24" s="37">
        <f t="shared" si="1"/>
        <v>1813374074</v>
      </c>
      <c r="M24" s="37">
        <f t="shared" si="1"/>
        <v>1349389162</v>
      </c>
      <c r="N24" s="37">
        <f t="shared" si="1"/>
        <v>1349389162</v>
      </c>
      <c r="O24" s="37">
        <f t="shared" si="1"/>
        <v>1352941435</v>
      </c>
      <c r="P24" s="37">
        <f t="shared" si="1"/>
        <v>1352308479</v>
      </c>
      <c r="Q24" s="37">
        <f t="shared" si="1"/>
        <v>1881288642</v>
      </c>
      <c r="R24" s="37">
        <f t="shared" si="1"/>
        <v>1881288642</v>
      </c>
      <c r="S24" s="37">
        <f t="shared" si="1"/>
        <v>1906688684</v>
      </c>
      <c r="T24" s="37">
        <f t="shared" si="1"/>
        <v>1809087396</v>
      </c>
      <c r="U24" s="37">
        <f t="shared" si="1"/>
        <v>1809087396</v>
      </c>
      <c r="V24" s="37">
        <f t="shared" si="1"/>
        <v>1809087396</v>
      </c>
      <c r="W24" s="37">
        <f t="shared" si="1"/>
        <v>1809087396</v>
      </c>
      <c r="X24" s="37">
        <f t="shared" si="1"/>
        <v>2062388000</v>
      </c>
      <c r="Y24" s="37">
        <f t="shared" si="1"/>
        <v>-253300604</v>
      </c>
      <c r="Z24" s="38">
        <f>+IF(X24&lt;&gt;0,+(Y24/X24)*100,0)</f>
        <v>-12.281908350901965</v>
      </c>
      <c r="AA24" s="39">
        <f>SUM(AA15:AA23)</f>
        <v>2062388000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2276573158</v>
      </c>
      <c r="F25" s="31">
        <f t="shared" si="2"/>
        <v>2301876000</v>
      </c>
      <c r="G25" s="31">
        <f t="shared" si="2"/>
        <v>2060132484</v>
      </c>
      <c r="H25" s="31">
        <f t="shared" si="2"/>
        <v>1911513336</v>
      </c>
      <c r="I25" s="31">
        <f t="shared" si="2"/>
        <v>2145301455</v>
      </c>
      <c r="J25" s="31">
        <f t="shared" si="2"/>
        <v>2145301455</v>
      </c>
      <c r="K25" s="31">
        <f t="shared" si="2"/>
        <v>2145301455</v>
      </c>
      <c r="L25" s="31">
        <f t="shared" si="2"/>
        <v>1938567284</v>
      </c>
      <c r="M25" s="31">
        <f t="shared" si="2"/>
        <v>2192241114</v>
      </c>
      <c r="N25" s="31">
        <f t="shared" si="2"/>
        <v>2192241114</v>
      </c>
      <c r="O25" s="31">
        <f t="shared" si="2"/>
        <v>1990484851</v>
      </c>
      <c r="P25" s="31">
        <f t="shared" si="2"/>
        <v>1864178565</v>
      </c>
      <c r="Q25" s="31">
        <f t="shared" si="2"/>
        <v>2083292143</v>
      </c>
      <c r="R25" s="31">
        <f t="shared" si="2"/>
        <v>2083292143</v>
      </c>
      <c r="S25" s="31">
        <f t="shared" si="2"/>
        <v>2108173657</v>
      </c>
      <c r="T25" s="31">
        <f t="shared" si="2"/>
        <v>1927989551</v>
      </c>
      <c r="U25" s="31">
        <f t="shared" si="2"/>
        <v>1927628610</v>
      </c>
      <c r="V25" s="31">
        <f t="shared" si="2"/>
        <v>1927628610</v>
      </c>
      <c r="W25" s="31">
        <f t="shared" si="2"/>
        <v>1927628610</v>
      </c>
      <c r="X25" s="31">
        <f t="shared" si="2"/>
        <v>2301876000</v>
      </c>
      <c r="Y25" s="31">
        <f t="shared" si="2"/>
        <v>-374247390</v>
      </c>
      <c r="Z25" s="32">
        <f>+IF(X25&lt;&gt;0,+(Y25/X25)*100,0)</f>
        <v>-16.25836448184003</v>
      </c>
      <c r="AA25" s="33">
        <f>+AA12+AA24</f>
        <v>2301876000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18096568</v>
      </c>
      <c r="H29" s="20"/>
      <c r="I29" s="20">
        <v>59607207</v>
      </c>
      <c r="J29" s="20">
        <v>59607207</v>
      </c>
      <c r="K29" s="20">
        <v>59607207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875</v>
      </c>
      <c r="H30" s="20"/>
      <c r="I30" s="20">
        <v>2018199</v>
      </c>
      <c r="J30" s="20">
        <v>2018199</v>
      </c>
      <c r="K30" s="20">
        <v>2018199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450912</v>
      </c>
      <c r="F31" s="20">
        <v>451000</v>
      </c>
      <c r="G31" s="20"/>
      <c r="H31" s="20">
        <v>404353</v>
      </c>
      <c r="I31" s="20"/>
      <c r="J31" s="20"/>
      <c r="K31" s="20"/>
      <c r="L31" s="20">
        <v>404353</v>
      </c>
      <c r="M31" s="20">
        <v>273</v>
      </c>
      <c r="N31" s="20">
        <v>273</v>
      </c>
      <c r="O31" s="20">
        <v>1065063</v>
      </c>
      <c r="P31" s="20"/>
      <c r="Q31" s="20">
        <v>404353</v>
      </c>
      <c r="R31" s="20">
        <v>404353</v>
      </c>
      <c r="S31" s="20">
        <v>404353</v>
      </c>
      <c r="T31" s="20"/>
      <c r="U31" s="20"/>
      <c r="V31" s="20"/>
      <c r="W31" s="20"/>
      <c r="X31" s="20">
        <v>451000</v>
      </c>
      <c r="Y31" s="20">
        <v>-451000</v>
      </c>
      <c r="Z31" s="21">
        <v>-100</v>
      </c>
      <c r="AA31" s="22">
        <v>451000</v>
      </c>
    </row>
    <row r="32" spans="1:27" ht="13.5">
      <c r="A32" s="23" t="s">
        <v>57</v>
      </c>
      <c r="B32" s="17"/>
      <c r="C32" s="18"/>
      <c r="D32" s="18"/>
      <c r="E32" s="19">
        <v>284997494</v>
      </c>
      <c r="F32" s="20">
        <v>284997000</v>
      </c>
      <c r="G32" s="20">
        <v>207090960</v>
      </c>
      <c r="H32" s="20">
        <v>168898845</v>
      </c>
      <c r="I32" s="20">
        <v>215525671</v>
      </c>
      <c r="J32" s="20">
        <v>215525671</v>
      </c>
      <c r="K32" s="20">
        <v>215525671</v>
      </c>
      <c r="L32" s="20">
        <v>164015021</v>
      </c>
      <c r="M32" s="20">
        <v>288619411</v>
      </c>
      <c r="N32" s="20">
        <v>288619411</v>
      </c>
      <c r="O32" s="20">
        <v>142692688</v>
      </c>
      <c r="P32" s="20">
        <v>113011319</v>
      </c>
      <c r="Q32" s="20">
        <v>249409107</v>
      </c>
      <c r="R32" s="20">
        <v>249409107</v>
      </c>
      <c r="S32" s="20">
        <v>236005571</v>
      </c>
      <c r="T32" s="20">
        <v>140706775</v>
      </c>
      <c r="U32" s="20">
        <v>140345833</v>
      </c>
      <c r="V32" s="20">
        <v>140345833</v>
      </c>
      <c r="W32" s="20">
        <v>140345833</v>
      </c>
      <c r="X32" s="20">
        <v>284997000</v>
      </c>
      <c r="Y32" s="20">
        <v>-144651167</v>
      </c>
      <c r="Z32" s="21">
        <v>-50.76</v>
      </c>
      <c r="AA32" s="22">
        <v>284997000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23034352</v>
      </c>
      <c r="H33" s="20">
        <v>2297036</v>
      </c>
      <c r="I33" s="20">
        <v>23034352</v>
      </c>
      <c r="J33" s="20">
        <v>23034352</v>
      </c>
      <c r="K33" s="20">
        <v>23034352</v>
      </c>
      <c r="L33" s="20">
        <v>1459957</v>
      </c>
      <c r="M33" s="20">
        <v>180423988</v>
      </c>
      <c r="N33" s="20">
        <v>180423988</v>
      </c>
      <c r="O33" s="20">
        <v>3016390</v>
      </c>
      <c r="P33" s="20">
        <v>27969804</v>
      </c>
      <c r="Q33" s="20">
        <v>3016390</v>
      </c>
      <c r="R33" s="20">
        <v>3016390</v>
      </c>
      <c r="S33" s="20">
        <v>3016390</v>
      </c>
      <c r="T33" s="20">
        <v>1459957</v>
      </c>
      <c r="U33" s="20">
        <v>1459957</v>
      </c>
      <c r="V33" s="20">
        <v>1459957</v>
      </c>
      <c r="W33" s="20">
        <v>1459957</v>
      </c>
      <c r="X33" s="20"/>
      <c r="Y33" s="20">
        <v>1459957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285448406</v>
      </c>
      <c r="F34" s="31">
        <f t="shared" si="3"/>
        <v>285448000</v>
      </c>
      <c r="G34" s="31">
        <f t="shared" si="3"/>
        <v>248222755</v>
      </c>
      <c r="H34" s="31">
        <f t="shared" si="3"/>
        <v>171600234</v>
      </c>
      <c r="I34" s="31">
        <f t="shared" si="3"/>
        <v>300185429</v>
      </c>
      <c r="J34" s="31">
        <f t="shared" si="3"/>
        <v>300185429</v>
      </c>
      <c r="K34" s="31">
        <f t="shared" si="3"/>
        <v>300185429</v>
      </c>
      <c r="L34" s="31">
        <f t="shared" si="3"/>
        <v>165879331</v>
      </c>
      <c r="M34" s="31">
        <f t="shared" si="3"/>
        <v>469043672</v>
      </c>
      <c r="N34" s="31">
        <f t="shared" si="3"/>
        <v>469043672</v>
      </c>
      <c r="O34" s="31">
        <f t="shared" si="3"/>
        <v>146774141</v>
      </c>
      <c r="P34" s="31">
        <f t="shared" si="3"/>
        <v>140981123</v>
      </c>
      <c r="Q34" s="31">
        <f t="shared" si="3"/>
        <v>252829850</v>
      </c>
      <c r="R34" s="31">
        <f t="shared" si="3"/>
        <v>252829850</v>
      </c>
      <c r="S34" s="31">
        <f t="shared" si="3"/>
        <v>239426314</v>
      </c>
      <c r="T34" s="31">
        <f t="shared" si="3"/>
        <v>142166732</v>
      </c>
      <c r="U34" s="31">
        <f t="shared" si="3"/>
        <v>141805790</v>
      </c>
      <c r="V34" s="31">
        <f t="shared" si="3"/>
        <v>141805790</v>
      </c>
      <c r="W34" s="31">
        <f t="shared" si="3"/>
        <v>141805790</v>
      </c>
      <c r="X34" s="31">
        <f t="shared" si="3"/>
        <v>285448000</v>
      </c>
      <c r="Y34" s="31">
        <f t="shared" si="3"/>
        <v>-143642210</v>
      </c>
      <c r="Z34" s="32">
        <f>+IF(X34&lt;&gt;0,+(Y34/X34)*100,0)</f>
        <v>-50.32167329951515</v>
      </c>
      <c r="AA34" s="33">
        <f>SUM(AA29:AA33)</f>
        <v>285448000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20286816</v>
      </c>
      <c r="F38" s="20">
        <v>20287000</v>
      </c>
      <c r="G38" s="20">
        <v>22335330</v>
      </c>
      <c r="H38" s="20">
        <v>18660736</v>
      </c>
      <c r="I38" s="20">
        <v>22335330</v>
      </c>
      <c r="J38" s="20">
        <v>22335330</v>
      </c>
      <c r="K38" s="20">
        <v>22335330</v>
      </c>
      <c r="L38" s="20">
        <v>27871599</v>
      </c>
      <c r="M38" s="20">
        <v>25479273</v>
      </c>
      <c r="N38" s="20">
        <v>25479273</v>
      </c>
      <c r="O38" s="20">
        <v>25479273</v>
      </c>
      <c r="P38" s="20">
        <v>25479273</v>
      </c>
      <c r="Q38" s="20">
        <v>25479273</v>
      </c>
      <c r="R38" s="20">
        <v>25479273</v>
      </c>
      <c r="S38" s="20">
        <v>25479273</v>
      </c>
      <c r="T38" s="20">
        <v>27871599</v>
      </c>
      <c r="U38" s="20">
        <v>27871600</v>
      </c>
      <c r="V38" s="20">
        <v>27871600</v>
      </c>
      <c r="W38" s="20">
        <v>27871600</v>
      </c>
      <c r="X38" s="20">
        <v>20287000</v>
      </c>
      <c r="Y38" s="20">
        <v>7584600</v>
      </c>
      <c r="Z38" s="21">
        <v>37.39</v>
      </c>
      <c r="AA38" s="22">
        <v>20287000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20286816</v>
      </c>
      <c r="F39" s="37">
        <f t="shared" si="4"/>
        <v>20287000</v>
      </c>
      <c r="G39" s="37">
        <f t="shared" si="4"/>
        <v>22335330</v>
      </c>
      <c r="H39" s="37">
        <f t="shared" si="4"/>
        <v>18660736</v>
      </c>
      <c r="I39" s="37">
        <f t="shared" si="4"/>
        <v>22335330</v>
      </c>
      <c r="J39" s="37">
        <f t="shared" si="4"/>
        <v>22335330</v>
      </c>
      <c r="K39" s="37">
        <f t="shared" si="4"/>
        <v>22335330</v>
      </c>
      <c r="L39" s="37">
        <f t="shared" si="4"/>
        <v>27871599</v>
      </c>
      <c r="M39" s="37">
        <f t="shared" si="4"/>
        <v>25479273</v>
      </c>
      <c r="N39" s="37">
        <f t="shared" si="4"/>
        <v>25479273</v>
      </c>
      <c r="O39" s="37">
        <f t="shared" si="4"/>
        <v>25479273</v>
      </c>
      <c r="P39" s="37">
        <f t="shared" si="4"/>
        <v>25479273</v>
      </c>
      <c r="Q39" s="37">
        <f t="shared" si="4"/>
        <v>25479273</v>
      </c>
      <c r="R39" s="37">
        <f t="shared" si="4"/>
        <v>25479273</v>
      </c>
      <c r="S39" s="37">
        <f t="shared" si="4"/>
        <v>25479273</v>
      </c>
      <c r="T39" s="37">
        <f t="shared" si="4"/>
        <v>27871599</v>
      </c>
      <c r="U39" s="37">
        <f t="shared" si="4"/>
        <v>27871600</v>
      </c>
      <c r="V39" s="37">
        <f t="shared" si="4"/>
        <v>27871600</v>
      </c>
      <c r="W39" s="37">
        <f t="shared" si="4"/>
        <v>27871600</v>
      </c>
      <c r="X39" s="37">
        <f t="shared" si="4"/>
        <v>20287000</v>
      </c>
      <c r="Y39" s="37">
        <f t="shared" si="4"/>
        <v>7584600</v>
      </c>
      <c r="Z39" s="38">
        <f>+IF(X39&lt;&gt;0,+(Y39/X39)*100,0)</f>
        <v>37.38650367230246</v>
      </c>
      <c r="AA39" s="39">
        <f>SUM(AA37:AA38)</f>
        <v>20287000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305735222</v>
      </c>
      <c r="F40" s="31">
        <f t="shared" si="5"/>
        <v>305735000</v>
      </c>
      <c r="G40" s="31">
        <f t="shared" si="5"/>
        <v>270558085</v>
      </c>
      <c r="H40" s="31">
        <f t="shared" si="5"/>
        <v>190260970</v>
      </c>
      <c r="I40" s="31">
        <f t="shared" si="5"/>
        <v>322520759</v>
      </c>
      <c r="J40" s="31">
        <f t="shared" si="5"/>
        <v>322520759</v>
      </c>
      <c r="K40" s="31">
        <f t="shared" si="5"/>
        <v>322520759</v>
      </c>
      <c r="L40" s="31">
        <f t="shared" si="5"/>
        <v>193750930</v>
      </c>
      <c r="M40" s="31">
        <f t="shared" si="5"/>
        <v>494522945</v>
      </c>
      <c r="N40" s="31">
        <f t="shared" si="5"/>
        <v>494522945</v>
      </c>
      <c r="O40" s="31">
        <f t="shared" si="5"/>
        <v>172253414</v>
      </c>
      <c r="P40" s="31">
        <f t="shared" si="5"/>
        <v>166460396</v>
      </c>
      <c r="Q40" s="31">
        <f t="shared" si="5"/>
        <v>278309123</v>
      </c>
      <c r="R40" s="31">
        <f t="shared" si="5"/>
        <v>278309123</v>
      </c>
      <c r="S40" s="31">
        <f t="shared" si="5"/>
        <v>264905587</v>
      </c>
      <c r="T40" s="31">
        <f t="shared" si="5"/>
        <v>170038331</v>
      </c>
      <c r="U40" s="31">
        <f t="shared" si="5"/>
        <v>169677390</v>
      </c>
      <c r="V40" s="31">
        <f t="shared" si="5"/>
        <v>169677390</v>
      </c>
      <c r="W40" s="31">
        <f t="shared" si="5"/>
        <v>169677390</v>
      </c>
      <c r="X40" s="31">
        <f t="shared" si="5"/>
        <v>305735000</v>
      </c>
      <c r="Y40" s="31">
        <f t="shared" si="5"/>
        <v>-136057610</v>
      </c>
      <c r="Z40" s="32">
        <f>+IF(X40&lt;&gt;0,+(Y40/X40)*100,0)</f>
        <v>-44.50181039135199</v>
      </c>
      <c r="AA40" s="33">
        <f>+AA34+AA39</f>
        <v>305735000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1970837936</v>
      </c>
      <c r="F42" s="45">
        <f t="shared" si="6"/>
        <v>1996141000</v>
      </c>
      <c r="G42" s="45">
        <f t="shared" si="6"/>
        <v>1789574399</v>
      </c>
      <c r="H42" s="45">
        <f t="shared" si="6"/>
        <v>1721252366</v>
      </c>
      <c r="I42" s="45">
        <f t="shared" si="6"/>
        <v>1822780696</v>
      </c>
      <c r="J42" s="45">
        <f t="shared" si="6"/>
        <v>1822780696</v>
      </c>
      <c r="K42" s="45">
        <f t="shared" si="6"/>
        <v>1822780696</v>
      </c>
      <c r="L42" s="45">
        <f t="shared" si="6"/>
        <v>1744816354</v>
      </c>
      <c r="M42" s="45">
        <f t="shared" si="6"/>
        <v>1697718169</v>
      </c>
      <c r="N42" s="45">
        <f t="shared" si="6"/>
        <v>1697718169</v>
      </c>
      <c r="O42" s="45">
        <f t="shared" si="6"/>
        <v>1818231437</v>
      </c>
      <c r="P42" s="45">
        <f t="shared" si="6"/>
        <v>1697718169</v>
      </c>
      <c r="Q42" s="45">
        <f t="shared" si="6"/>
        <v>1804983020</v>
      </c>
      <c r="R42" s="45">
        <f t="shared" si="6"/>
        <v>1804983020</v>
      </c>
      <c r="S42" s="45">
        <f t="shared" si="6"/>
        <v>1843268070</v>
      </c>
      <c r="T42" s="45">
        <f t="shared" si="6"/>
        <v>1757951220</v>
      </c>
      <c r="U42" s="45">
        <f t="shared" si="6"/>
        <v>1757951220</v>
      </c>
      <c r="V42" s="45">
        <f t="shared" si="6"/>
        <v>1757951220</v>
      </c>
      <c r="W42" s="45">
        <f t="shared" si="6"/>
        <v>1757951220</v>
      </c>
      <c r="X42" s="45">
        <f t="shared" si="6"/>
        <v>1996141000</v>
      </c>
      <c r="Y42" s="45">
        <f t="shared" si="6"/>
        <v>-238189780</v>
      </c>
      <c r="Z42" s="46">
        <f>+IF(X42&lt;&gt;0,+(Y42/X42)*100,0)</f>
        <v>-11.9325127834156</v>
      </c>
      <c r="AA42" s="47">
        <f>+AA25-AA40</f>
        <v>1996141000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1962534608</v>
      </c>
      <c r="F45" s="20">
        <v>1987838000</v>
      </c>
      <c r="G45" s="20">
        <v>1788169399</v>
      </c>
      <c r="H45" s="20">
        <v>1713806734</v>
      </c>
      <c r="I45" s="20">
        <v>1821375696</v>
      </c>
      <c r="J45" s="20">
        <v>1821375696</v>
      </c>
      <c r="K45" s="20">
        <v>1821375696</v>
      </c>
      <c r="L45" s="20">
        <v>1737090722</v>
      </c>
      <c r="M45" s="20">
        <v>1689992537</v>
      </c>
      <c r="N45" s="20">
        <v>1689992537</v>
      </c>
      <c r="O45" s="20">
        <v>1810505805</v>
      </c>
      <c r="P45" s="20">
        <v>1689992537</v>
      </c>
      <c r="Q45" s="20">
        <v>1797257388</v>
      </c>
      <c r="R45" s="20">
        <v>1797257388</v>
      </c>
      <c r="S45" s="20">
        <v>1835542438</v>
      </c>
      <c r="T45" s="20">
        <v>1750225588</v>
      </c>
      <c r="U45" s="20">
        <v>1750225588</v>
      </c>
      <c r="V45" s="20">
        <v>1750225588</v>
      </c>
      <c r="W45" s="20">
        <v>1750225588</v>
      </c>
      <c r="X45" s="20">
        <v>1987838000</v>
      </c>
      <c r="Y45" s="20">
        <v>-237612412</v>
      </c>
      <c r="Z45" s="48">
        <v>-11.95</v>
      </c>
      <c r="AA45" s="22">
        <v>1987838000</v>
      </c>
    </row>
    <row r="46" spans="1:27" ht="13.5">
      <c r="A46" s="23" t="s">
        <v>67</v>
      </c>
      <c r="B46" s="17"/>
      <c r="C46" s="18"/>
      <c r="D46" s="18"/>
      <c r="E46" s="19">
        <v>8303328</v>
      </c>
      <c r="F46" s="20">
        <v>8303000</v>
      </c>
      <c r="G46" s="20">
        <v>1405000</v>
      </c>
      <c r="H46" s="20">
        <v>7445632</v>
      </c>
      <c r="I46" s="20">
        <v>1405000</v>
      </c>
      <c r="J46" s="20">
        <v>1405000</v>
      </c>
      <c r="K46" s="20">
        <v>1405000</v>
      </c>
      <c r="L46" s="20">
        <v>7725632</v>
      </c>
      <c r="M46" s="20">
        <v>7725632</v>
      </c>
      <c r="N46" s="20">
        <v>7725632</v>
      </c>
      <c r="O46" s="20">
        <v>7725632</v>
      </c>
      <c r="P46" s="20">
        <v>7725632</v>
      </c>
      <c r="Q46" s="20">
        <v>7725632</v>
      </c>
      <c r="R46" s="20">
        <v>7725632</v>
      </c>
      <c r="S46" s="20">
        <v>7725632</v>
      </c>
      <c r="T46" s="20">
        <v>7725632</v>
      </c>
      <c r="U46" s="20">
        <v>7725632</v>
      </c>
      <c r="V46" s="20">
        <v>7725632</v>
      </c>
      <c r="W46" s="20">
        <v>7725632</v>
      </c>
      <c r="X46" s="20">
        <v>8303000</v>
      </c>
      <c r="Y46" s="20">
        <v>-577368</v>
      </c>
      <c r="Z46" s="48">
        <v>-6.95</v>
      </c>
      <c r="AA46" s="22">
        <v>8303000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1970837936</v>
      </c>
      <c r="F48" s="53">
        <f t="shared" si="7"/>
        <v>1996141000</v>
      </c>
      <c r="G48" s="53">
        <f t="shared" si="7"/>
        <v>1789574399</v>
      </c>
      <c r="H48" s="53">
        <f t="shared" si="7"/>
        <v>1721252366</v>
      </c>
      <c r="I48" s="53">
        <f t="shared" si="7"/>
        <v>1822780696</v>
      </c>
      <c r="J48" s="53">
        <f t="shared" si="7"/>
        <v>1822780696</v>
      </c>
      <c r="K48" s="53">
        <f t="shared" si="7"/>
        <v>1822780696</v>
      </c>
      <c r="L48" s="53">
        <f t="shared" si="7"/>
        <v>1744816354</v>
      </c>
      <c r="M48" s="53">
        <f t="shared" si="7"/>
        <v>1697718169</v>
      </c>
      <c r="N48" s="53">
        <f t="shared" si="7"/>
        <v>1697718169</v>
      </c>
      <c r="O48" s="53">
        <f t="shared" si="7"/>
        <v>1818231437</v>
      </c>
      <c r="P48" s="53">
        <f t="shared" si="7"/>
        <v>1697718169</v>
      </c>
      <c r="Q48" s="53">
        <f t="shared" si="7"/>
        <v>1804983020</v>
      </c>
      <c r="R48" s="53">
        <f t="shared" si="7"/>
        <v>1804983020</v>
      </c>
      <c r="S48" s="53">
        <f t="shared" si="7"/>
        <v>1843268070</v>
      </c>
      <c r="T48" s="53">
        <f t="shared" si="7"/>
        <v>1757951220</v>
      </c>
      <c r="U48" s="53">
        <f t="shared" si="7"/>
        <v>1757951220</v>
      </c>
      <c r="V48" s="53">
        <f t="shared" si="7"/>
        <v>1757951220</v>
      </c>
      <c r="W48" s="53">
        <f t="shared" si="7"/>
        <v>1757951220</v>
      </c>
      <c r="X48" s="53">
        <f t="shared" si="7"/>
        <v>1996141000</v>
      </c>
      <c r="Y48" s="53">
        <f t="shared" si="7"/>
        <v>-238189780</v>
      </c>
      <c r="Z48" s="54">
        <f>+IF(X48&lt;&gt;0,+(Y48/X48)*100,0)</f>
        <v>-11.9325127834156</v>
      </c>
      <c r="AA48" s="55">
        <f>SUM(AA45:AA47)</f>
        <v>1996141000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66219644</v>
      </c>
      <c r="D6" s="18">
        <v>66219644</v>
      </c>
      <c r="E6" s="19">
        <v>23985000</v>
      </c>
      <c r="F6" s="20">
        <v>23985000</v>
      </c>
      <c r="G6" s="20">
        <v>117546299</v>
      </c>
      <c r="H6" s="20">
        <v>3970835</v>
      </c>
      <c r="I6" s="20">
        <v>89241682</v>
      </c>
      <c r="J6" s="20">
        <v>89241682</v>
      </c>
      <c r="K6" s="20">
        <v>74278270</v>
      </c>
      <c r="L6" s="20">
        <v>74278270</v>
      </c>
      <c r="M6" s="20">
        <v>89241682</v>
      </c>
      <c r="N6" s="20">
        <v>89241682</v>
      </c>
      <c r="O6" s="20">
        <v>74278270</v>
      </c>
      <c r="P6" s="20">
        <v>74278270</v>
      </c>
      <c r="Q6" s="20">
        <v>74278270</v>
      </c>
      <c r="R6" s="20">
        <v>74278270</v>
      </c>
      <c r="S6" s="20">
        <v>74278270</v>
      </c>
      <c r="T6" s="20">
        <v>3941270</v>
      </c>
      <c r="U6" s="20">
        <v>3629291</v>
      </c>
      <c r="V6" s="20">
        <v>3629291</v>
      </c>
      <c r="W6" s="20">
        <v>3629291</v>
      </c>
      <c r="X6" s="20">
        <v>23985000</v>
      </c>
      <c r="Y6" s="20">
        <v>-20355709</v>
      </c>
      <c r="Z6" s="21">
        <v>-84.87</v>
      </c>
      <c r="AA6" s="22">
        <v>23985000</v>
      </c>
    </row>
    <row r="7" spans="1:27" ht="13.5">
      <c r="A7" s="23" t="s">
        <v>34</v>
      </c>
      <c r="B7" s="17"/>
      <c r="C7" s="18"/>
      <c r="D7" s="18"/>
      <c r="E7" s="19">
        <v>81688000</v>
      </c>
      <c r="F7" s="20">
        <v>81688000</v>
      </c>
      <c r="G7" s="20"/>
      <c r="H7" s="20">
        <v>78910453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113784234</v>
      </c>
      <c r="U7" s="20">
        <v>93784234</v>
      </c>
      <c r="V7" s="20">
        <v>93784234</v>
      </c>
      <c r="W7" s="20">
        <v>93784234</v>
      </c>
      <c r="X7" s="20">
        <v>81688000</v>
      </c>
      <c r="Y7" s="20">
        <v>12096234</v>
      </c>
      <c r="Z7" s="21">
        <v>14.81</v>
      </c>
      <c r="AA7" s="22">
        <v>81688000</v>
      </c>
    </row>
    <row r="8" spans="1:27" ht="13.5">
      <c r="A8" s="23" t="s">
        <v>35</v>
      </c>
      <c r="B8" s="17"/>
      <c r="C8" s="18">
        <v>11258943</v>
      </c>
      <c r="D8" s="18">
        <v>11258943</v>
      </c>
      <c r="E8" s="19">
        <v>11890000</v>
      </c>
      <c r="F8" s="20">
        <v>11890000</v>
      </c>
      <c r="G8" s="20">
        <v>21948503</v>
      </c>
      <c r="H8" s="20">
        <v>6360690</v>
      </c>
      <c r="I8" s="20">
        <v>19983765</v>
      </c>
      <c r="J8" s="20">
        <v>19983765</v>
      </c>
      <c r="K8" s="20">
        <v>19639034</v>
      </c>
      <c r="L8" s="20">
        <v>19639034</v>
      </c>
      <c r="M8" s="20">
        <v>19983765</v>
      </c>
      <c r="N8" s="20">
        <v>19983765</v>
      </c>
      <c r="O8" s="20">
        <v>19639034</v>
      </c>
      <c r="P8" s="20">
        <v>19639034</v>
      </c>
      <c r="Q8" s="20">
        <v>19639034</v>
      </c>
      <c r="R8" s="20">
        <v>19639034</v>
      </c>
      <c r="S8" s="20">
        <v>19639034</v>
      </c>
      <c r="T8" s="20">
        <v>28614200</v>
      </c>
      <c r="U8" s="20">
        <v>28519065</v>
      </c>
      <c r="V8" s="20">
        <v>28519065</v>
      </c>
      <c r="W8" s="20">
        <v>28519065</v>
      </c>
      <c r="X8" s="20">
        <v>11890000</v>
      </c>
      <c r="Y8" s="20">
        <v>16629065</v>
      </c>
      <c r="Z8" s="21">
        <v>139.86</v>
      </c>
      <c r="AA8" s="22">
        <v>11890000</v>
      </c>
    </row>
    <row r="9" spans="1:27" ht="13.5">
      <c r="A9" s="23" t="s">
        <v>36</v>
      </c>
      <c r="B9" s="17"/>
      <c r="C9" s="18">
        <v>9168009</v>
      </c>
      <c r="D9" s="18">
        <v>9168009</v>
      </c>
      <c r="E9" s="19"/>
      <c r="F9" s="20"/>
      <c r="G9" s="20">
        <v>16204591</v>
      </c>
      <c r="H9" s="20"/>
      <c r="I9" s="20">
        <v>12213540</v>
      </c>
      <c r="J9" s="20">
        <v>12213540</v>
      </c>
      <c r="K9" s="20">
        <v>9238722</v>
      </c>
      <c r="L9" s="20">
        <v>9238722</v>
      </c>
      <c r="M9" s="20">
        <v>12213540</v>
      </c>
      <c r="N9" s="20">
        <v>12213540</v>
      </c>
      <c r="O9" s="20">
        <v>9238722</v>
      </c>
      <c r="P9" s="20">
        <v>9238722</v>
      </c>
      <c r="Q9" s="20">
        <v>9238722</v>
      </c>
      <c r="R9" s="20">
        <v>9238722</v>
      </c>
      <c r="S9" s="20">
        <v>9238722</v>
      </c>
      <c r="T9" s="20">
        <v>4250403</v>
      </c>
      <c r="U9" s="20">
        <v>4974417</v>
      </c>
      <c r="V9" s="20">
        <v>4974417</v>
      </c>
      <c r="W9" s="20">
        <v>4974417</v>
      </c>
      <c r="X9" s="20"/>
      <c r="Y9" s="20">
        <v>4974417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260112</v>
      </c>
      <c r="D11" s="18">
        <v>260112</v>
      </c>
      <c r="E11" s="19"/>
      <c r="F11" s="20"/>
      <c r="G11" s="20">
        <v>-268743</v>
      </c>
      <c r="H11" s="20">
        <v>291533</v>
      </c>
      <c r="I11" s="20">
        <v>464561</v>
      </c>
      <c r="J11" s="20">
        <v>464561</v>
      </c>
      <c r="K11" s="20">
        <v>457291</v>
      </c>
      <c r="L11" s="20">
        <v>457291</v>
      </c>
      <c r="M11" s="20">
        <v>464561</v>
      </c>
      <c r="N11" s="20">
        <v>464561</v>
      </c>
      <c r="O11" s="20">
        <v>457291</v>
      </c>
      <c r="P11" s="20">
        <v>457291</v>
      </c>
      <c r="Q11" s="20">
        <v>457291</v>
      </c>
      <c r="R11" s="20">
        <v>457291</v>
      </c>
      <c r="S11" s="20">
        <v>457291</v>
      </c>
      <c r="T11" s="20">
        <v>105866</v>
      </c>
      <c r="U11" s="20">
        <v>41632</v>
      </c>
      <c r="V11" s="20">
        <v>41632</v>
      </c>
      <c r="W11" s="20">
        <v>41632</v>
      </c>
      <c r="X11" s="20"/>
      <c r="Y11" s="20">
        <v>41632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86906708</v>
      </c>
      <c r="D12" s="29">
        <f>SUM(D6:D11)</f>
        <v>86906708</v>
      </c>
      <c r="E12" s="30">
        <f t="shared" si="0"/>
        <v>117563000</v>
      </c>
      <c r="F12" s="31">
        <f t="shared" si="0"/>
        <v>117563000</v>
      </c>
      <c r="G12" s="31">
        <f t="shared" si="0"/>
        <v>155430650</v>
      </c>
      <c r="H12" s="31">
        <f t="shared" si="0"/>
        <v>89533511</v>
      </c>
      <c r="I12" s="31">
        <f t="shared" si="0"/>
        <v>121903548</v>
      </c>
      <c r="J12" s="31">
        <f t="shared" si="0"/>
        <v>121903548</v>
      </c>
      <c r="K12" s="31">
        <f t="shared" si="0"/>
        <v>103613317</v>
      </c>
      <c r="L12" s="31">
        <f t="shared" si="0"/>
        <v>103613317</v>
      </c>
      <c r="M12" s="31">
        <f t="shared" si="0"/>
        <v>121903548</v>
      </c>
      <c r="N12" s="31">
        <f t="shared" si="0"/>
        <v>121903548</v>
      </c>
      <c r="O12" s="31">
        <f t="shared" si="0"/>
        <v>103613317</v>
      </c>
      <c r="P12" s="31">
        <f t="shared" si="0"/>
        <v>103613317</v>
      </c>
      <c r="Q12" s="31">
        <f t="shared" si="0"/>
        <v>103613317</v>
      </c>
      <c r="R12" s="31">
        <f t="shared" si="0"/>
        <v>103613317</v>
      </c>
      <c r="S12" s="31">
        <f t="shared" si="0"/>
        <v>103613317</v>
      </c>
      <c r="T12" s="31">
        <f t="shared" si="0"/>
        <v>150695973</v>
      </c>
      <c r="U12" s="31">
        <f t="shared" si="0"/>
        <v>130948639</v>
      </c>
      <c r="V12" s="31">
        <f t="shared" si="0"/>
        <v>130948639</v>
      </c>
      <c r="W12" s="31">
        <f t="shared" si="0"/>
        <v>130948639</v>
      </c>
      <c r="X12" s="31">
        <f t="shared" si="0"/>
        <v>117563000</v>
      </c>
      <c r="Y12" s="31">
        <f t="shared" si="0"/>
        <v>13385639</v>
      </c>
      <c r="Z12" s="32">
        <f>+IF(X12&lt;&gt;0,+(Y12/X12)*100,0)</f>
        <v>11.385928395838826</v>
      </c>
      <c r="AA12" s="33">
        <f>SUM(AA6:AA11)</f>
        <v>117563000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22710093</v>
      </c>
      <c r="D17" s="18">
        <v>22710093</v>
      </c>
      <c r="E17" s="19"/>
      <c r="F17" s="20"/>
      <c r="G17" s="20">
        <v>3241500</v>
      </c>
      <c r="H17" s="20">
        <v>3315000</v>
      </c>
      <c r="I17" s="20">
        <v>22710093</v>
      </c>
      <c r="J17" s="20">
        <v>22710093</v>
      </c>
      <c r="K17" s="20">
        <v>22710093</v>
      </c>
      <c r="L17" s="20">
        <v>22710093</v>
      </c>
      <c r="M17" s="20">
        <v>22710093</v>
      </c>
      <c r="N17" s="20">
        <v>22710093</v>
      </c>
      <c r="O17" s="20">
        <v>22710093</v>
      </c>
      <c r="P17" s="20">
        <v>22710093</v>
      </c>
      <c r="Q17" s="20">
        <v>22710093</v>
      </c>
      <c r="R17" s="20">
        <v>22710093</v>
      </c>
      <c r="S17" s="20">
        <v>22710093</v>
      </c>
      <c r="T17" s="20">
        <v>22710093</v>
      </c>
      <c r="U17" s="20">
        <v>22710093</v>
      </c>
      <c r="V17" s="20">
        <v>22710093</v>
      </c>
      <c r="W17" s="20">
        <v>22710093</v>
      </c>
      <c r="X17" s="20"/>
      <c r="Y17" s="20">
        <v>22710093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217718052</v>
      </c>
      <c r="D19" s="18">
        <v>217718052</v>
      </c>
      <c r="E19" s="19">
        <v>1421441000</v>
      </c>
      <c r="F19" s="20">
        <v>1421441000</v>
      </c>
      <c r="G19" s="20">
        <v>535058549</v>
      </c>
      <c r="H19" s="20">
        <v>148586420</v>
      </c>
      <c r="I19" s="20">
        <v>239997371</v>
      </c>
      <c r="J19" s="20">
        <v>239997371</v>
      </c>
      <c r="K19" s="20">
        <v>248033816</v>
      </c>
      <c r="L19" s="20">
        <v>248033816</v>
      </c>
      <c r="M19" s="20">
        <v>239997371</v>
      </c>
      <c r="N19" s="20">
        <v>239997371</v>
      </c>
      <c r="O19" s="20">
        <v>248033816</v>
      </c>
      <c r="P19" s="20">
        <v>248033816</v>
      </c>
      <c r="Q19" s="20">
        <v>248033816</v>
      </c>
      <c r="R19" s="20">
        <v>248033816</v>
      </c>
      <c r="S19" s="20">
        <v>248033816</v>
      </c>
      <c r="T19" s="20">
        <v>217718051</v>
      </c>
      <c r="U19" s="20">
        <v>217718051</v>
      </c>
      <c r="V19" s="20">
        <v>217718051</v>
      </c>
      <c r="W19" s="20">
        <v>217718051</v>
      </c>
      <c r="X19" s="20">
        <v>1421441000</v>
      </c>
      <c r="Y19" s="20">
        <v>-1203722949</v>
      </c>
      <c r="Z19" s="21">
        <v>-84.68</v>
      </c>
      <c r="AA19" s="22">
        <v>1421441000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442322</v>
      </c>
      <c r="D22" s="18">
        <v>442322</v>
      </c>
      <c r="E22" s="19"/>
      <c r="F22" s="20"/>
      <c r="G22" s="20"/>
      <c r="H22" s="20"/>
      <c r="I22" s="20">
        <v>442322</v>
      </c>
      <c r="J22" s="20">
        <v>442322</v>
      </c>
      <c r="K22" s="20">
        <v>442322</v>
      </c>
      <c r="L22" s="20">
        <v>442322</v>
      </c>
      <c r="M22" s="20">
        <v>442322</v>
      </c>
      <c r="N22" s="20">
        <v>442322</v>
      </c>
      <c r="O22" s="20">
        <v>442322</v>
      </c>
      <c r="P22" s="20">
        <v>442322</v>
      </c>
      <c r="Q22" s="20">
        <v>442322</v>
      </c>
      <c r="R22" s="20">
        <v>442322</v>
      </c>
      <c r="S22" s="20">
        <v>442322</v>
      </c>
      <c r="T22" s="20">
        <v>477895</v>
      </c>
      <c r="U22" s="20">
        <v>477895</v>
      </c>
      <c r="V22" s="20">
        <v>477895</v>
      </c>
      <c r="W22" s="20">
        <v>477895</v>
      </c>
      <c r="X22" s="20"/>
      <c r="Y22" s="20">
        <v>477895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240870467</v>
      </c>
      <c r="D24" s="29">
        <f>SUM(D15:D23)</f>
        <v>240870467</v>
      </c>
      <c r="E24" s="36">
        <f t="shared" si="1"/>
        <v>1421441000</v>
      </c>
      <c r="F24" s="37">
        <f t="shared" si="1"/>
        <v>1421441000</v>
      </c>
      <c r="G24" s="37">
        <f t="shared" si="1"/>
        <v>538300049</v>
      </c>
      <c r="H24" s="37">
        <f t="shared" si="1"/>
        <v>151901420</v>
      </c>
      <c r="I24" s="37">
        <f t="shared" si="1"/>
        <v>263149786</v>
      </c>
      <c r="J24" s="37">
        <f t="shared" si="1"/>
        <v>263149786</v>
      </c>
      <c r="K24" s="37">
        <f t="shared" si="1"/>
        <v>271186231</v>
      </c>
      <c r="L24" s="37">
        <f t="shared" si="1"/>
        <v>271186231</v>
      </c>
      <c r="M24" s="37">
        <f t="shared" si="1"/>
        <v>263149786</v>
      </c>
      <c r="N24" s="37">
        <f t="shared" si="1"/>
        <v>263149786</v>
      </c>
      <c r="O24" s="37">
        <f t="shared" si="1"/>
        <v>271186231</v>
      </c>
      <c r="P24" s="37">
        <f t="shared" si="1"/>
        <v>271186231</v>
      </c>
      <c r="Q24" s="37">
        <f t="shared" si="1"/>
        <v>271186231</v>
      </c>
      <c r="R24" s="37">
        <f t="shared" si="1"/>
        <v>271186231</v>
      </c>
      <c r="S24" s="37">
        <f t="shared" si="1"/>
        <v>271186231</v>
      </c>
      <c r="T24" s="37">
        <f t="shared" si="1"/>
        <v>240906039</v>
      </c>
      <c r="U24" s="37">
        <f t="shared" si="1"/>
        <v>240906039</v>
      </c>
      <c r="V24" s="37">
        <f t="shared" si="1"/>
        <v>240906039</v>
      </c>
      <c r="W24" s="37">
        <f t="shared" si="1"/>
        <v>240906039</v>
      </c>
      <c r="X24" s="37">
        <f t="shared" si="1"/>
        <v>1421441000</v>
      </c>
      <c r="Y24" s="37">
        <f t="shared" si="1"/>
        <v>-1180534961</v>
      </c>
      <c r="Z24" s="38">
        <f>+IF(X24&lt;&gt;0,+(Y24/X24)*100,0)</f>
        <v>-83.05198464093831</v>
      </c>
      <c r="AA24" s="39">
        <f>SUM(AA15:AA23)</f>
        <v>1421441000</v>
      </c>
    </row>
    <row r="25" spans="1:27" ht="13.5">
      <c r="A25" s="27" t="s">
        <v>51</v>
      </c>
      <c r="B25" s="28"/>
      <c r="C25" s="29">
        <f aca="true" t="shared" si="2" ref="C25:Y25">+C12+C24</f>
        <v>327777175</v>
      </c>
      <c r="D25" s="29">
        <f>+D12+D24</f>
        <v>327777175</v>
      </c>
      <c r="E25" s="30">
        <f t="shared" si="2"/>
        <v>1539004000</v>
      </c>
      <c r="F25" s="31">
        <f t="shared" si="2"/>
        <v>1539004000</v>
      </c>
      <c r="G25" s="31">
        <f t="shared" si="2"/>
        <v>693730699</v>
      </c>
      <c r="H25" s="31">
        <f t="shared" si="2"/>
        <v>241434931</v>
      </c>
      <c r="I25" s="31">
        <f t="shared" si="2"/>
        <v>385053334</v>
      </c>
      <c r="J25" s="31">
        <f t="shared" si="2"/>
        <v>385053334</v>
      </c>
      <c r="K25" s="31">
        <f t="shared" si="2"/>
        <v>374799548</v>
      </c>
      <c r="L25" s="31">
        <f t="shared" si="2"/>
        <v>374799548</v>
      </c>
      <c r="M25" s="31">
        <f t="shared" si="2"/>
        <v>385053334</v>
      </c>
      <c r="N25" s="31">
        <f t="shared" si="2"/>
        <v>385053334</v>
      </c>
      <c r="O25" s="31">
        <f t="shared" si="2"/>
        <v>374799548</v>
      </c>
      <c r="P25" s="31">
        <f t="shared" si="2"/>
        <v>374799548</v>
      </c>
      <c r="Q25" s="31">
        <f t="shared" si="2"/>
        <v>374799548</v>
      </c>
      <c r="R25" s="31">
        <f t="shared" si="2"/>
        <v>374799548</v>
      </c>
      <c r="S25" s="31">
        <f t="shared" si="2"/>
        <v>374799548</v>
      </c>
      <c r="T25" s="31">
        <f t="shared" si="2"/>
        <v>391602012</v>
      </c>
      <c r="U25" s="31">
        <f t="shared" si="2"/>
        <v>371854678</v>
      </c>
      <c r="V25" s="31">
        <f t="shared" si="2"/>
        <v>371854678</v>
      </c>
      <c r="W25" s="31">
        <f t="shared" si="2"/>
        <v>371854678</v>
      </c>
      <c r="X25" s="31">
        <f t="shared" si="2"/>
        <v>1539004000</v>
      </c>
      <c r="Y25" s="31">
        <f t="shared" si="2"/>
        <v>-1167149322</v>
      </c>
      <c r="Z25" s="32">
        <f>+IF(X25&lt;&gt;0,+(Y25/X25)*100,0)</f>
        <v>-75.83796546337761</v>
      </c>
      <c r="AA25" s="33">
        <f>+AA12+AA24</f>
        <v>1539004000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20904</v>
      </c>
      <c r="H30" s="20"/>
      <c r="I30" s="20">
        <v>593258</v>
      </c>
      <c r="J30" s="20">
        <v>593258</v>
      </c>
      <c r="K30" s="20">
        <v>593259</v>
      </c>
      <c r="L30" s="20">
        <v>593259</v>
      </c>
      <c r="M30" s="20">
        <v>593258</v>
      </c>
      <c r="N30" s="20">
        <v>593258</v>
      </c>
      <c r="O30" s="20">
        <v>593259</v>
      </c>
      <c r="P30" s="20">
        <v>593259</v>
      </c>
      <c r="Q30" s="20">
        <v>593259</v>
      </c>
      <c r="R30" s="20">
        <v>593259</v>
      </c>
      <c r="S30" s="20">
        <v>593259</v>
      </c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134914</v>
      </c>
      <c r="D31" s="18">
        <v>134914</v>
      </c>
      <c r="E31" s="19">
        <v>1501088000</v>
      </c>
      <c r="F31" s="20">
        <v>1501088000</v>
      </c>
      <c r="G31" s="20">
        <v>130414</v>
      </c>
      <c r="H31" s="20">
        <v>16138814</v>
      </c>
      <c r="I31" s="20">
        <v>136354</v>
      </c>
      <c r="J31" s="20">
        <v>136354</v>
      </c>
      <c r="K31" s="20">
        <v>136354</v>
      </c>
      <c r="L31" s="20">
        <v>136354</v>
      </c>
      <c r="M31" s="20">
        <v>136354</v>
      </c>
      <c r="N31" s="20">
        <v>136354</v>
      </c>
      <c r="O31" s="20">
        <v>136354</v>
      </c>
      <c r="P31" s="20">
        <v>136354</v>
      </c>
      <c r="Q31" s="20">
        <v>136354</v>
      </c>
      <c r="R31" s="20">
        <v>136354</v>
      </c>
      <c r="S31" s="20">
        <v>136354</v>
      </c>
      <c r="T31" s="20">
        <v>251132</v>
      </c>
      <c r="U31" s="20">
        <v>251832</v>
      </c>
      <c r="V31" s="20">
        <v>251832</v>
      </c>
      <c r="W31" s="20">
        <v>251832</v>
      </c>
      <c r="X31" s="20">
        <v>1501088000</v>
      </c>
      <c r="Y31" s="20">
        <v>-1500836168</v>
      </c>
      <c r="Z31" s="21">
        <v>-99.98</v>
      </c>
      <c r="AA31" s="22">
        <v>1501088000</v>
      </c>
    </row>
    <row r="32" spans="1:27" ht="13.5">
      <c r="A32" s="23" t="s">
        <v>57</v>
      </c>
      <c r="B32" s="17"/>
      <c r="C32" s="18">
        <v>38267104</v>
      </c>
      <c r="D32" s="18">
        <v>38267104</v>
      </c>
      <c r="E32" s="19"/>
      <c r="F32" s="20"/>
      <c r="G32" s="20">
        <v>46555099</v>
      </c>
      <c r="H32" s="20">
        <v>7531827</v>
      </c>
      <c r="I32" s="20">
        <v>37146292</v>
      </c>
      <c r="J32" s="20">
        <v>37146292</v>
      </c>
      <c r="K32" s="20">
        <v>38646991</v>
      </c>
      <c r="L32" s="20">
        <v>38646991</v>
      </c>
      <c r="M32" s="20">
        <v>37146292</v>
      </c>
      <c r="N32" s="20">
        <v>37146292</v>
      </c>
      <c r="O32" s="20">
        <v>38646991</v>
      </c>
      <c r="P32" s="20">
        <v>38646991</v>
      </c>
      <c r="Q32" s="20">
        <v>38646991</v>
      </c>
      <c r="R32" s="20">
        <v>38646991</v>
      </c>
      <c r="S32" s="20">
        <v>38646991</v>
      </c>
      <c r="T32" s="20">
        <v>25788802</v>
      </c>
      <c r="U32" s="20">
        <v>25738130</v>
      </c>
      <c r="V32" s="20">
        <v>25738130</v>
      </c>
      <c r="W32" s="20">
        <v>25738130</v>
      </c>
      <c r="X32" s="20"/>
      <c r="Y32" s="20">
        <v>25738130</v>
      </c>
      <c r="Z32" s="21"/>
      <c r="AA32" s="22"/>
    </row>
    <row r="33" spans="1:27" ht="13.5">
      <c r="A33" s="23" t="s">
        <v>58</v>
      </c>
      <c r="B33" s="17"/>
      <c r="C33" s="18">
        <v>14544</v>
      </c>
      <c r="D33" s="18">
        <v>14544</v>
      </c>
      <c r="E33" s="19"/>
      <c r="F33" s="20"/>
      <c r="G33" s="20">
        <v>13416</v>
      </c>
      <c r="H33" s="20"/>
      <c r="I33" s="20">
        <v>14544</v>
      </c>
      <c r="J33" s="20">
        <v>14544</v>
      </c>
      <c r="K33" s="20">
        <v>14544</v>
      </c>
      <c r="L33" s="20">
        <v>14544</v>
      </c>
      <c r="M33" s="20">
        <v>14544</v>
      </c>
      <c r="N33" s="20">
        <v>14544</v>
      </c>
      <c r="O33" s="20">
        <v>14544</v>
      </c>
      <c r="P33" s="20">
        <v>14544</v>
      </c>
      <c r="Q33" s="20">
        <v>14544</v>
      </c>
      <c r="R33" s="20">
        <v>14544</v>
      </c>
      <c r="S33" s="20">
        <v>14544</v>
      </c>
      <c r="T33" s="20">
        <v>492539</v>
      </c>
      <c r="U33" s="20">
        <v>492539</v>
      </c>
      <c r="V33" s="20">
        <v>492539</v>
      </c>
      <c r="W33" s="20">
        <v>492539</v>
      </c>
      <c r="X33" s="20"/>
      <c r="Y33" s="20">
        <v>492539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38416562</v>
      </c>
      <c r="D34" s="29">
        <f>SUM(D29:D33)</f>
        <v>38416562</v>
      </c>
      <c r="E34" s="30">
        <f t="shared" si="3"/>
        <v>1501088000</v>
      </c>
      <c r="F34" s="31">
        <f t="shared" si="3"/>
        <v>1501088000</v>
      </c>
      <c r="G34" s="31">
        <f t="shared" si="3"/>
        <v>46719833</v>
      </c>
      <c r="H34" s="31">
        <f t="shared" si="3"/>
        <v>23670641</v>
      </c>
      <c r="I34" s="31">
        <f t="shared" si="3"/>
        <v>37890448</v>
      </c>
      <c r="J34" s="31">
        <f t="shared" si="3"/>
        <v>37890448</v>
      </c>
      <c r="K34" s="31">
        <f t="shared" si="3"/>
        <v>39391148</v>
      </c>
      <c r="L34" s="31">
        <f t="shared" si="3"/>
        <v>39391148</v>
      </c>
      <c r="M34" s="31">
        <f t="shared" si="3"/>
        <v>37890448</v>
      </c>
      <c r="N34" s="31">
        <f t="shared" si="3"/>
        <v>37890448</v>
      </c>
      <c r="O34" s="31">
        <f t="shared" si="3"/>
        <v>39391148</v>
      </c>
      <c r="P34" s="31">
        <f t="shared" si="3"/>
        <v>39391148</v>
      </c>
      <c r="Q34" s="31">
        <f t="shared" si="3"/>
        <v>39391148</v>
      </c>
      <c r="R34" s="31">
        <f t="shared" si="3"/>
        <v>39391148</v>
      </c>
      <c r="S34" s="31">
        <f t="shared" si="3"/>
        <v>39391148</v>
      </c>
      <c r="T34" s="31">
        <f t="shared" si="3"/>
        <v>26532473</v>
      </c>
      <c r="U34" s="31">
        <f t="shared" si="3"/>
        <v>26482501</v>
      </c>
      <c r="V34" s="31">
        <f t="shared" si="3"/>
        <v>26482501</v>
      </c>
      <c r="W34" s="31">
        <f t="shared" si="3"/>
        <v>26482501</v>
      </c>
      <c r="X34" s="31">
        <f t="shared" si="3"/>
        <v>1501088000</v>
      </c>
      <c r="Y34" s="31">
        <f t="shared" si="3"/>
        <v>-1474605499</v>
      </c>
      <c r="Z34" s="32">
        <f>+IF(X34&lt;&gt;0,+(Y34/X34)*100,0)</f>
        <v>-98.23577958121042</v>
      </c>
      <c r="AA34" s="33">
        <f>SUM(AA29:AA33)</f>
        <v>1501088000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992138</v>
      </c>
      <c r="D37" s="18">
        <v>992138</v>
      </c>
      <c r="E37" s="19"/>
      <c r="F37" s="20"/>
      <c r="G37" s="20"/>
      <c r="H37" s="20"/>
      <c r="I37" s="20">
        <v>992138</v>
      </c>
      <c r="J37" s="20">
        <v>992138</v>
      </c>
      <c r="K37" s="20">
        <v>992138</v>
      </c>
      <c r="L37" s="20">
        <v>992138</v>
      </c>
      <c r="M37" s="20">
        <v>992138</v>
      </c>
      <c r="N37" s="20">
        <v>992138</v>
      </c>
      <c r="O37" s="20">
        <v>992138</v>
      </c>
      <c r="P37" s="20">
        <v>992138</v>
      </c>
      <c r="Q37" s="20">
        <v>992138</v>
      </c>
      <c r="R37" s="20">
        <v>992138</v>
      </c>
      <c r="S37" s="20">
        <v>992138</v>
      </c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7732114</v>
      </c>
      <c r="D38" s="18">
        <v>7732114</v>
      </c>
      <c r="E38" s="19"/>
      <c r="F38" s="20"/>
      <c r="G38" s="20">
        <v>33185706</v>
      </c>
      <c r="H38" s="20"/>
      <c r="I38" s="20">
        <v>7732114</v>
      </c>
      <c r="J38" s="20">
        <v>7732114</v>
      </c>
      <c r="K38" s="20">
        <v>7732114</v>
      </c>
      <c r="L38" s="20">
        <v>7732114</v>
      </c>
      <c r="M38" s="20">
        <v>7732114</v>
      </c>
      <c r="N38" s="20">
        <v>7732114</v>
      </c>
      <c r="O38" s="20">
        <v>7732114</v>
      </c>
      <c r="P38" s="20">
        <v>7732114</v>
      </c>
      <c r="Q38" s="20">
        <v>7732114</v>
      </c>
      <c r="R38" s="20">
        <v>7732114</v>
      </c>
      <c r="S38" s="20">
        <v>7732114</v>
      </c>
      <c r="T38" s="20">
        <v>7732114</v>
      </c>
      <c r="U38" s="20">
        <v>7732114</v>
      </c>
      <c r="V38" s="20">
        <v>7732114</v>
      </c>
      <c r="W38" s="20">
        <v>7732114</v>
      </c>
      <c r="X38" s="20"/>
      <c r="Y38" s="20">
        <v>7732114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8724252</v>
      </c>
      <c r="D39" s="29">
        <f>SUM(D37:D38)</f>
        <v>8724252</v>
      </c>
      <c r="E39" s="36">
        <f t="shared" si="4"/>
        <v>0</v>
      </c>
      <c r="F39" s="37">
        <f t="shared" si="4"/>
        <v>0</v>
      </c>
      <c r="G39" s="37">
        <f t="shared" si="4"/>
        <v>33185706</v>
      </c>
      <c r="H39" s="37">
        <f t="shared" si="4"/>
        <v>0</v>
      </c>
      <c r="I39" s="37">
        <f t="shared" si="4"/>
        <v>8724252</v>
      </c>
      <c r="J39" s="37">
        <f t="shared" si="4"/>
        <v>8724252</v>
      </c>
      <c r="K39" s="37">
        <f t="shared" si="4"/>
        <v>8724252</v>
      </c>
      <c r="L39" s="37">
        <f t="shared" si="4"/>
        <v>8724252</v>
      </c>
      <c r="M39" s="37">
        <f t="shared" si="4"/>
        <v>8724252</v>
      </c>
      <c r="N39" s="37">
        <f t="shared" si="4"/>
        <v>8724252</v>
      </c>
      <c r="O39" s="37">
        <f t="shared" si="4"/>
        <v>8724252</v>
      </c>
      <c r="P39" s="37">
        <f t="shared" si="4"/>
        <v>8724252</v>
      </c>
      <c r="Q39" s="37">
        <f t="shared" si="4"/>
        <v>8724252</v>
      </c>
      <c r="R39" s="37">
        <f t="shared" si="4"/>
        <v>8724252</v>
      </c>
      <c r="S39" s="37">
        <f t="shared" si="4"/>
        <v>8724252</v>
      </c>
      <c r="T39" s="37">
        <f t="shared" si="4"/>
        <v>7732114</v>
      </c>
      <c r="U39" s="37">
        <f t="shared" si="4"/>
        <v>7732114</v>
      </c>
      <c r="V39" s="37">
        <f t="shared" si="4"/>
        <v>7732114</v>
      </c>
      <c r="W39" s="37">
        <f t="shared" si="4"/>
        <v>7732114</v>
      </c>
      <c r="X39" s="37">
        <f t="shared" si="4"/>
        <v>0</v>
      </c>
      <c r="Y39" s="37">
        <f t="shared" si="4"/>
        <v>7732114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47140814</v>
      </c>
      <c r="D40" s="29">
        <f>+D34+D39</f>
        <v>47140814</v>
      </c>
      <c r="E40" s="30">
        <f t="shared" si="5"/>
        <v>1501088000</v>
      </c>
      <c r="F40" s="31">
        <f t="shared" si="5"/>
        <v>1501088000</v>
      </c>
      <c r="G40" s="31">
        <f t="shared" si="5"/>
        <v>79905539</v>
      </c>
      <c r="H40" s="31">
        <f t="shared" si="5"/>
        <v>23670641</v>
      </c>
      <c r="I40" s="31">
        <f t="shared" si="5"/>
        <v>46614700</v>
      </c>
      <c r="J40" s="31">
        <f t="shared" si="5"/>
        <v>46614700</v>
      </c>
      <c r="K40" s="31">
        <f t="shared" si="5"/>
        <v>48115400</v>
      </c>
      <c r="L40" s="31">
        <f t="shared" si="5"/>
        <v>48115400</v>
      </c>
      <c r="M40" s="31">
        <f t="shared" si="5"/>
        <v>46614700</v>
      </c>
      <c r="N40" s="31">
        <f t="shared" si="5"/>
        <v>46614700</v>
      </c>
      <c r="O40" s="31">
        <f t="shared" si="5"/>
        <v>48115400</v>
      </c>
      <c r="P40" s="31">
        <f t="shared" si="5"/>
        <v>48115400</v>
      </c>
      <c r="Q40" s="31">
        <f t="shared" si="5"/>
        <v>48115400</v>
      </c>
      <c r="R40" s="31">
        <f t="shared" si="5"/>
        <v>48115400</v>
      </c>
      <c r="S40" s="31">
        <f t="shared" si="5"/>
        <v>48115400</v>
      </c>
      <c r="T40" s="31">
        <f t="shared" si="5"/>
        <v>34264587</v>
      </c>
      <c r="U40" s="31">
        <f t="shared" si="5"/>
        <v>34214615</v>
      </c>
      <c r="V40" s="31">
        <f t="shared" si="5"/>
        <v>34214615</v>
      </c>
      <c r="W40" s="31">
        <f t="shared" si="5"/>
        <v>34214615</v>
      </c>
      <c r="X40" s="31">
        <f t="shared" si="5"/>
        <v>1501088000</v>
      </c>
      <c r="Y40" s="31">
        <f t="shared" si="5"/>
        <v>-1466873385</v>
      </c>
      <c r="Z40" s="32">
        <f>+IF(X40&lt;&gt;0,+(Y40/X40)*100,0)</f>
        <v>-97.72067893421304</v>
      </c>
      <c r="AA40" s="33">
        <f>+AA34+AA39</f>
        <v>1501088000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280636361</v>
      </c>
      <c r="D42" s="43">
        <f>+D25-D40</f>
        <v>280636361</v>
      </c>
      <c r="E42" s="44">
        <f t="shared" si="6"/>
        <v>37916000</v>
      </c>
      <c r="F42" s="45">
        <f t="shared" si="6"/>
        <v>37916000</v>
      </c>
      <c r="G42" s="45">
        <f t="shared" si="6"/>
        <v>613825160</v>
      </c>
      <c r="H42" s="45">
        <f t="shared" si="6"/>
        <v>217764290</v>
      </c>
      <c r="I42" s="45">
        <f t="shared" si="6"/>
        <v>338438634</v>
      </c>
      <c r="J42" s="45">
        <f t="shared" si="6"/>
        <v>338438634</v>
      </c>
      <c r="K42" s="45">
        <f t="shared" si="6"/>
        <v>326684148</v>
      </c>
      <c r="L42" s="45">
        <f t="shared" si="6"/>
        <v>326684148</v>
      </c>
      <c r="M42" s="45">
        <f t="shared" si="6"/>
        <v>338438634</v>
      </c>
      <c r="N42" s="45">
        <f t="shared" si="6"/>
        <v>338438634</v>
      </c>
      <c r="O42" s="45">
        <f t="shared" si="6"/>
        <v>326684148</v>
      </c>
      <c r="P42" s="45">
        <f t="shared" si="6"/>
        <v>326684148</v>
      </c>
      <c r="Q42" s="45">
        <f t="shared" si="6"/>
        <v>326684148</v>
      </c>
      <c r="R42" s="45">
        <f t="shared" si="6"/>
        <v>326684148</v>
      </c>
      <c r="S42" s="45">
        <f t="shared" si="6"/>
        <v>326684148</v>
      </c>
      <c r="T42" s="45">
        <f t="shared" si="6"/>
        <v>357337425</v>
      </c>
      <c r="U42" s="45">
        <f t="shared" si="6"/>
        <v>337640063</v>
      </c>
      <c r="V42" s="45">
        <f t="shared" si="6"/>
        <v>337640063</v>
      </c>
      <c r="W42" s="45">
        <f t="shared" si="6"/>
        <v>337640063</v>
      </c>
      <c r="X42" s="45">
        <f t="shared" si="6"/>
        <v>37916000</v>
      </c>
      <c r="Y42" s="45">
        <f t="shared" si="6"/>
        <v>299724063</v>
      </c>
      <c r="Z42" s="46">
        <f>+IF(X42&lt;&gt;0,+(Y42/X42)*100,0)</f>
        <v>790.494944086929</v>
      </c>
      <c r="AA42" s="47">
        <f>+AA25-AA40</f>
        <v>37916000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280636361</v>
      </c>
      <c r="D45" s="18">
        <v>280636361</v>
      </c>
      <c r="E45" s="19">
        <v>31715000</v>
      </c>
      <c r="F45" s="20">
        <v>31715000</v>
      </c>
      <c r="G45" s="20">
        <v>613825160</v>
      </c>
      <c r="H45" s="20">
        <v>217764290</v>
      </c>
      <c r="I45" s="20">
        <v>338438634</v>
      </c>
      <c r="J45" s="20">
        <v>338438634</v>
      </c>
      <c r="K45" s="20">
        <v>326684148</v>
      </c>
      <c r="L45" s="20">
        <v>326684148</v>
      </c>
      <c r="M45" s="20">
        <v>338438634</v>
      </c>
      <c r="N45" s="20">
        <v>338438634</v>
      </c>
      <c r="O45" s="20">
        <v>326684148</v>
      </c>
      <c r="P45" s="20">
        <v>326684148</v>
      </c>
      <c r="Q45" s="20">
        <v>326684148</v>
      </c>
      <c r="R45" s="20">
        <v>326684148</v>
      </c>
      <c r="S45" s="20">
        <v>326684148</v>
      </c>
      <c r="T45" s="20">
        <v>357337425</v>
      </c>
      <c r="U45" s="20">
        <v>337640063</v>
      </c>
      <c r="V45" s="20">
        <v>337640063</v>
      </c>
      <c r="W45" s="20">
        <v>337640063</v>
      </c>
      <c r="X45" s="20">
        <v>31715000</v>
      </c>
      <c r="Y45" s="20">
        <v>305925063</v>
      </c>
      <c r="Z45" s="48">
        <v>964.61</v>
      </c>
      <c r="AA45" s="22">
        <v>31715000</v>
      </c>
    </row>
    <row r="46" spans="1:27" ht="13.5">
      <c r="A46" s="23" t="s">
        <v>67</v>
      </c>
      <c r="B46" s="17"/>
      <c r="C46" s="18"/>
      <c r="D46" s="18"/>
      <c r="E46" s="19">
        <v>6201000</v>
      </c>
      <c r="F46" s="20">
        <v>6201000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6201000</v>
      </c>
      <c r="Y46" s="20">
        <v>-6201000</v>
      </c>
      <c r="Z46" s="48">
        <v>-100</v>
      </c>
      <c r="AA46" s="22">
        <v>6201000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280636361</v>
      </c>
      <c r="D48" s="51">
        <f>SUM(D45:D47)</f>
        <v>280636361</v>
      </c>
      <c r="E48" s="52">
        <f t="shared" si="7"/>
        <v>37916000</v>
      </c>
      <c r="F48" s="53">
        <f t="shared" si="7"/>
        <v>37916000</v>
      </c>
      <c r="G48" s="53">
        <f t="shared" si="7"/>
        <v>613825160</v>
      </c>
      <c r="H48" s="53">
        <f t="shared" si="7"/>
        <v>217764290</v>
      </c>
      <c r="I48" s="53">
        <f t="shared" si="7"/>
        <v>338438634</v>
      </c>
      <c r="J48" s="53">
        <f t="shared" si="7"/>
        <v>338438634</v>
      </c>
      <c r="K48" s="53">
        <f t="shared" si="7"/>
        <v>326684148</v>
      </c>
      <c r="L48" s="53">
        <f t="shared" si="7"/>
        <v>326684148</v>
      </c>
      <c r="M48" s="53">
        <f t="shared" si="7"/>
        <v>338438634</v>
      </c>
      <c r="N48" s="53">
        <f t="shared" si="7"/>
        <v>338438634</v>
      </c>
      <c r="O48" s="53">
        <f t="shared" si="7"/>
        <v>326684148</v>
      </c>
      <c r="P48" s="53">
        <f t="shared" si="7"/>
        <v>326684148</v>
      </c>
      <c r="Q48" s="53">
        <f t="shared" si="7"/>
        <v>326684148</v>
      </c>
      <c r="R48" s="53">
        <f t="shared" si="7"/>
        <v>326684148</v>
      </c>
      <c r="S48" s="53">
        <f t="shared" si="7"/>
        <v>326684148</v>
      </c>
      <c r="T48" s="53">
        <f t="shared" si="7"/>
        <v>357337425</v>
      </c>
      <c r="U48" s="53">
        <f t="shared" si="7"/>
        <v>337640063</v>
      </c>
      <c r="V48" s="53">
        <f t="shared" si="7"/>
        <v>337640063</v>
      </c>
      <c r="W48" s="53">
        <f t="shared" si="7"/>
        <v>337640063</v>
      </c>
      <c r="X48" s="53">
        <f t="shared" si="7"/>
        <v>37916000</v>
      </c>
      <c r="Y48" s="53">
        <f t="shared" si="7"/>
        <v>299724063</v>
      </c>
      <c r="Z48" s="54">
        <f>+IF(X48&lt;&gt;0,+(Y48/X48)*100,0)</f>
        <v>790.494944086929</v>
      </c>
      <c r="AA48" s="55">
        <f>SUM(AA45:AA47)</f>
        <v>37916000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25304000</v>
      </c>
      <c r="F7" s="20">
        <v>25304000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25304000</v>
      </c>
      <c r="Y7" s="20">
        <v>-25304000</v>
      </c>
      <c r="Z7" s="21">
        <v>-100</v>
      </c>
      <c r="AA7" s="22">
        <v>25304000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25304000</v>
      </c>
      <c r="F12" s="31">
        <f t="shared" si="0"/>
        <v>25304000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25304000</v>
      </c>
      <c r="Y12" s="31">
        <f t="shared" si="0"/>
        <v>-25304000</v>
      </c>
      <c r="Z12" s="32">
        <f>+IF(X12&lt;&gt;0,+(Y12/X12)*100,0)</f>
        <v>-100</v>
      </c>
      <c r="AA12" s="33">
        <f>SUM(AA6:AA11)</f>
        <v>25304000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0</v>
      </c>
      <c r="Y24" s="37">
        <f t="shared" si="1"/>
        <v>0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25304000</v>
      </c>
      <c r="F25" s="31">
        <f t="shared" si="2"/>
        <v>25304000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25304000</v>
      </c>
      <c r="Y25" s="31">
        <f t="shared" si="2"/>
        <v>-25304000</v>
      </c>
      <c r="Z25" s="32">
        <f>+IF(X25&lt;&gt;0,+(Y25/X25)*100,0)</f>
        <v>-100</v>
      </c>
      <c r="AA25" s="33">
        <f>+AA12+AA24</f>
        <v>25304000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3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0</v>
      </c>
      <c r="Y40" s="31">
        <f t="shared" si="5"/>
        <v>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25304000</v>
      </c>
      <c r="F42" s="45">
        <f t="shared" si="6"/>
        <v>25304000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25304000</v>
      </c>
      <c r="Y42" s="45">
        <f t="shared" si="6"/>
        <v>-25304000</v>
      </c>
      <c r="Z42" s="46">
        <f>+IF(X42&lt;&gt;0,+(Y42/X42)*100,0)</f>
        <v>-100</v>
      </c>
      <c r="AA42" s="47">
        <f>+AA25-AA40</f>
        <v>25304000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25304000</v>
      </c>
      <c r="F45" s="20">
        <v>25304000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25304000</v>
      </c>
      <c r="Y45" s="20">
        <v>-25304000</v>
      </c>
      <c r="Z45" s="48">
        <v>-100</v>
      </c>
      <c r="AA45" s="22">
        <v>25304000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25304000</v>
      </c>
      <c r="F48" s="53">
        <f t="shared" si="7"/>
        <v>25304000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25304000</v>
      </c>
      <c r="Y48" s="53">
        <f t="shared" si="7"/>
        <v>-25304000</v>
      </c>
      <c r="Z48" s="54">
        <f>+IF(X48&lt;&gt;0,+(Y48/X48)*100,0)</f>
        <v>-100</v>
      </c>
      <c r="AA48" s="55">
        <f>SUM(AA45:AA47)</f>
        <v>25304000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1367727</v>
      </c>
      <c r="D6" s="18">
        <v>1367727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>
        <v>677883</v>
      </c>
      <c r="D7" s="18">
        <v>677883</v>
      </c>
      <c r="E7" s="19">
        <v>8000000</v>
      </c>
      <c r="F7" s="20">
        <v>8000000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8000000</v>
      </c>
      <c r="Y7" s="20">
        <v>-8000000</v>
      </c>
      <c r="Z7" s="21">
        <v>-100</v>
      </c>
      <c r="AA7" s="22">
        <v>8000000</v>
      </c>
    </row>
    <row r="8" spans="1:27" ht="13.5">
      <c r="A8" s="23" t="s">
        <v>35</v>
      </c>
      <c r="B8" s="17"/>
      <c r="C8" s="18">
        <v>14761995</v>
      </c>
      <c r="D8" s="18">
        <v>14761995</v>
      </c>
      <c r="E8" s="19">
        <v>62380189</v>
      </c>
      <c r="F8" s="20">
        <v>62380189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62380189</v>
      </c>
      <c r="Y8" s="20">
        <v>-62380189</v>
      </c>
      <c r="Z8" s="21">
        <v>-100</v>
      </c>
      <c r="AA8" s="22">
        <v>62380189</v>
      </c>
    </row>
    <row r="9" spans="1:27" ht="13.5">
      <c r="A9" s="23" t="s">
        <v>36</v>
      </c>
      <c r="B9" s="17"/>
      <c r="C9" s="18">
        <v>6954220</v>
      </c>
      <c r="D9" s="18">
        <v>6954220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46263253</v>
      </c>
      <c r="D11" s="18">
        <v>46263253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70025078</v>
      </c>
      <c r="D12" s="29">
        <f>SUM(D6:D11)</f>
        <v>70025078</v>
      </c>
      <c r="E12" s="30">
        <f t="shared" si="0"/>
        <v>70380189</v>
      </c>
      <c r="F12" s="31">
        <f t="shared" si="0"/>
        <v>70380189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70380189</v>
      </c>
      <c r="Y12" s="31">
        <f t="shared" si="0"/>
        <v>-70380189</v>
      </c>
      <c r="Z12" s="32">
        <f>+IF(X12&lt;&gt;0,+(Y12/X12)*100,0)</f>
        <v>-100</v>
      </c>
      <c r="AA12" s="33">
        <f>SUM(AA6:AA11)</f>
        <v>70380189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57579436</v>
      </c>
      <c r="D17" s="18">
        <v>57579436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272646449</v>
      </c>
      <c r="D19" s="18">
        <v>272646449</v>
      </c>
      <c r="E19" s="19">
        <v>191502211</v>
      </c>
      <c r="F19" s="20">
        <v>191502211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191502211</v>
      </c>
      <c r="Y19" s="20">
        <v>-191502211</v>
      </c>
      <c r="Z19" s="21">
        <v>-100</v>
      </c>
      <c r="AA19" s="22">
        <v>191502211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425518</v>
      </c>
      <c r="D22" s="18">
        <v>425518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21199</v>
      </c>
      <c r="D23" s="18">
        <v>21199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330672602</v>
      </c>
      <c r="D24" s="29">
        <f>SUM(D15:D23)</f>
        <v>330672602</v>
      </c>
      <c r="E24" s="36">
        <f t="shared" si="1"/>
        <v>191502211</v>
      </c>
      <c r="F24" s="37">
        <f t="shared" si="1"/>
        <v>191502211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191502211</v>
      </c>
      <c r="Y24" s="37">
        <f t="shared" si="1"/>
        <v>-191502211</v>
      </c>
      <c r="Z24" s="38">
        <f>+IF(X24&lt;&gt;0,+(Y24/X24)*100,0)</f>
        <v>-100</v>
      </c>
      <c r="AA24" s="39">
        <f>SUM(AA15:AA23)</f>
        <v>191502211</v>
      </c>
    </row>
    <row r="25" spans="1:27" ht="13.5">
      <c r="A25" s="27" t="s">
        <v>51</v>
      </c>
      <c r="B25" s="28"/>
      <c r="C25" s="29">
        <f aca="true" t="shared" si="2" ref="C25:Y25">+C12+C24</f>
        <v>400697680</v>
      </c>
      <c r="D25" s="29">
        <f>+D12+D24</f>
        <v>400697680</v>
      </c>
      <c r="E25" s="30">
        <f t="shared" si="2"/>
        <v>261882400</v>
      </c>
      <c r="F25" s="31">
        <f t="shared" si="2"/>
        <v>261882400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261882400</v>
      </c>
      <c r="Y25" s="31">
        <f t="shared" si="2"/>
        <v>-261882400</v>
      </c>
      <c r="Z25" s="32">
        <f>+IF(X25&lt;&gt;0,+(Y25/X25)*100,0)</f>
        <v>-100</v>
      </c>
      <c r="AA25" s="33">
        <f>+AA12+AA24</f>
        <v>261882400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1722769</v>
      </c>
      <c r="D31" s="18">
        <v>1722769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72912872</v>
      </c>
      <c r="D32" s="18">
        <v>72912872</v>
      </c>
      <c r="E32" s="19">
        <v>4801302</v>
      </c>
      <c r="F32" s="20">
        <v>4801302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4801302</v>
      </c>
      <c r="Y32" s="20">
        <v>-4801302</v>
      </c>
      <c r="Z32" s="21">
        <v>-100</v>
      </c>
      <c r="AA32" s="22">
        <v>4801302</v>
      </c>
    </row>
    <row r="33" spans="1:27" ht="13.5">
      <c r="A33" s="23" t="s">
        <v>58</v>
      </c>
      <c r="B33" s="17"/>
      <c r="C33" s="18">
        <v>17014029</v>
      </c>
      <c r="D33" s="18">
        <v>17014029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91649670</v>
      </c>
      <c r="D34" s="29">
        <f>SUM(D29:D33)</f>
        <v>91649670</v>
      </c>
      <c r="E34" s="30">
        <f t="shared" si="3"/>
        <v>4801302</v>
      </c>
      <c r="F34" s="31">
        <f t="shared" si="3"/>
        <v>4801302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4801302</v>
      </c>
      <c r="Y34" s="31">
        <f t="shared" si="3"/>
        <v>-4801302</v>
      </c>
      <c r="Z34" s="32">
        <f>+IF(X34&lt;&gt;0,+(Y34/X34)*100,0)</f>
        <v>-100</v>
      </c>
      <c r="AA34" s="33">
        <f>SUM(AA29:AA33)</f>
        <v>4801302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91649670</v>
      </c>
      <c r="D40" s="29">
        <f>+D34+D39</f>
        <v>91649670</v>
      </c>
      <c r="E40" s="30">
        <f t="shared" si="5"/>
        <v>4801302</v>
      </c>
      <c r="F40" s="31">
        <f t="shared" si="5"/>
        <v>4801302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4801302</v>
      </c>
      <c r="Y40" s="31">
        <f t="shared" si="5"/>
        <v>-4801302</v>
      </c>
      <c r="Z40" s="32">
        <f>+IF(X40&lt;&gt;0,+(Y40/X40)*100,0)</f>
        <v>-100</v>
      </c>
      <c r="AA40" s="33">
        <f>+AA34+AA39</f>
        <v>4801302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309048010</v>
      </c>
      <c r="D42" s="43">
        <f>+D25-D40</f>
        <v>309048010</v>
      </c>
      <c r="E42" s="44">
        <f t="shared" si="6"/>
        <v>257081098</v>
      </c>
      <c r="F42" s="45">
        <f t="shared" si="6"/>
        <v>257081098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257081098</v>
      </c>
      <c r="Y42" s="45">
        <f t="shared" si="6"/>
        <v>-257081098</v>
      </c>
      <c r="Z42" s="46">
        <f>+IF(X42&lt;&gt;0,+(Y42/X42)*100,0)</f>
        <v>-100</v>
      </c>
      <c r="AA42" s="47">
        <f>+AA25-AA40</f>
        <v>257081098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308349250</v>
      </c>
      <c r="D45" s="18">
        <v>308349250</v>
      </c>
      <c r="E45" s="19">
        <v>257081098</v>
      </c>
      <c r="F45" s="20">
        <v>257081098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257081098</v>
      </c>
      <c r="Y45" s="20">
        <v>-257081098</v>
      </c>
      <c r="Z45" s="48">
        <v>-100</v>
      </c>
      <c r="AA45" s="22">
        <v>257081098</v>
      </c>
    </row>
    <row r="46" spans="1:27" ht="13.5">
      <c r="A46" s="23" t="s">
        <v>67</v>
      </c>
      <c r="B46" s="17"/>
      <c r="C46" s="18">
        <v>698760</v>
      </c>
      <c r="D46" s="18">
        <v>698760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309048010</v>
      </c>
      <c r="D48" s="51">
        <f>SUM(D45:D47)</f>
        <v>309048010</v>
      </c>
      <c r="E48" s="52">
        <f t="shared" si="7"/>
        <v>257081098</v>
      </c>
      <c r="F48" s="53">
        <f t="shared" si="7"/>
        <v>257081098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257081098</v>
      </c>
      <c r="Y48" s="53">
        <f t="shared" si="7"/>
        <v>-257081098</v>
      </c>
      <c r="Z48" s="54">
        <f>+IF(X48&lt;&gt;0,+(Y48/X48)*100,0)</f>
        <v>-100</v>
      </c>
      <c r="AA48" s="55">
        <f>SUM(AA45:AA47)</f>
        <v>257081098</v>
      </c>
    </row>
    <row r="49" spans="1:27" ht="13.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2015-08-05T06:34:06Z</dcterms:created>
  <dcterms:modified xsi:type="dcterms:W3CDTF">2015-08-05T06:36:33Z</dcterms:modified>
  <cp:category/>
  <cp:version/>
  <cp:contentType/>
  <cp:contentStatus/>
</cp:coreProperties>
</file>