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WC053" sheetId="2" r:id="rId2"/>
    <sheet name="WC013" sheetId="3" r:id="rId3"/>
    <sheet name="WC047" sheetId="4" r:id="rId4"/>
    <sheet name="WC025" sheetId="5" r:id="rId5"/>
    <sheet name="WC033" sheetId="6" r:id="rId6"/>
    <sheet name="CPT" sheetId="7" r:id="rId7"/>
    <sheet name="DC2" sheetId="8" r:id="rId8"/>
    <sheet name="WC012" sheetId="9" r:id="rId9"/>
    <sheet name="DC5" sheetId="10" r:id="rId10"/>
    <sheet name="WC023" sheetId="11" r:id="rId11"/>
    <sheet name="DC4" sheetId="12" r:id="rId12"/>
    <sheet name="WC044" sheetId="13" r:id="rId13"/>
    <sheet name="WC042" sheetId="14" r:id="rId14"/>
    <sheet name="WC041" sheetId="15" r:id="rId15"/>
    <sheet name="WC048" sheetId="16" r:id="rId16"/>
    <sheet name="WC051" sheetId="17" r:id="rId17"/>
    <sheet name="WC026" sheetId="18" r:id="rId18"/>
    <sheet name="WC011" sheetId="19" r:id="rId19"/>
    <sheet name="WC043" sheetId="20" r:id="rId20"/>
    <sheet name="WC045" sheetId="21" r:id="rId21"/>
    <sheet name="DC3" sheetId="22" r:id="rId22"/>
    <sheet name="WC032" sheetId="23" r:id="rId23"/>
    <sheet name="WC052" sheetId="24" r:id="rId24"/>
    <sheet name="WC014" sheetId="25" r:id="rId25"/>
    <sheet name="WC024" sheetId="26" r:id="rId26"/>
    <sheet name="WC015" sheetId="27" r:id="rId27"/>
    <sheet name="WC034" sheetId="28" r:id="rId28"/>
    <sheet name="WC031" sheetId="29" r:id="rId29"/>
    <sheet name="DC1" sheetId="30" r:id="rId30"/>
    <sheet name="WC022" sheetId="31" r:id="rId31"/>
  </sheets>
  <definedNames>
    <definedName name="_xlnm.Print_Area" localSheetId="6">'CPT'!$A$1:$AA$54</definedName>
    <definedName name="_xlnm.Print_Area" localSheetId="29">'DC1'!$A$1:$AA$54</definedName>
    <definedName name="_xlnm.Print_Area" localSheetId="7">'DC2'!$A$1:$AA$54</definedName>
    <definedName name="_xlnm.Print_Area" localSheetId="21">'DC3'!$A$1:$AA$54</definedName>
    <definedName name="_xlnm.Print_Area" localSheetId="11">'DC4'!$A$1:$AA$54</definedName>
    <definedName name="_xlnm.Print_Area" localSheetId="9">'DC5'!$A$1:$AA$54</definedName>
    <definedName name="_xlnm.Print_Area" localSheetId="0">'Summary'!$A$1:$AA$54</definedName>
    <definedName name="_xlnm.Print_Area" localSheetId="18">'WC011'!$A$1:$AA$54</definedName>
    <definedName name="_xlnm.Print_Area" localSheetId="8">'WC012'!$A$1:$AA$54</definedName>
    <definedName name="_xlnm.Print_Area" localSheetId="2">'WC013'!$A$1:$AA$54</definedName>
    <definedName name="_xlnm.Print_Area" localSheetId="24">'WC014'!$A$1:$AA$54</definedName>
    <definedName name="_xlnm.Print_Area" localSheetId="26">'WC015'!$A$1:$AA$54</definedName>
    <definedName name="_xlnm.Print_Area" localSheetId="30">'WC022'!$A$1:$AA$54</definedName>
    <definedName name="_xlnm.Print_Area" localSheetId="10">'WC023'!$A$1:$AA$54</definedName>
    <definedName name="_xlnm.Print_Area" localSheetId="25">'WC024'!$A$1:$AA$54</definedName>
    <definedName name="_xlnm.Print_Area" localSheetId="4">'WC025'!$A$1:$AA$54</definedName>
    <definedName name="_xlnm.Print_Area" localSheetId="17">'WC026'!$A$1:$AA$54</definedName>
    <definedName name="_xlnm.Print_Area" localSheetId="28">'WC031'!$A$1:$AA$54</definedName>
    <definedName name="_xlnm.Print_Area" localSheetId="22">'WC032'!$A$1:$AA$54</definedName>
    <definedName name="_xlnm.Print_Area" localSheetId="5">'WC033'!$A$1:$AA$54</definedName>
    <definedName name="_xlnm.Print_Area" localSheetId="27">'WC034'!$A$1:$AA$54</definedName>
    <definedName name="_xlnm.Print_Area" localSheetId="14">'WC041'!$A$1:$AA$54</definedName>
    <definedName name="_xlnm.Print_Area" localSheetId="13">'WC042'!$A$1:$AA$54</definedName>
    <definedName name="_xlnm.Print_Area" localSheetId="19">'WC043'!$A$1:$AA$54</definedName>
    <definedName name="_xlnm.Print_Area" localSheetId="12">'WC044'!$A$1:$AA$54</definedName>
    <definedName name="_xlnm.Print_Area" localSheetId="20">'WC045'!$A$1:$AA$54</definedName>
    <definedName name="_xlnm.Print_Area" localSheetId="3">'WC047'!$A$1:$AA$54</definedName>
    <definedName name="_xlnm.Print_Area" localSheetId="15">'WC048'!$A$1:$AA$54</definedName>
    <definedName name="_xlnm.Print_Area" localSheetId="16">'WC051'!$A$1:$AA$54</definedName>
    <definedName name="_xlnm.Print_Area" localSheetId="23">'WC052'!$A$1:$AA$54</definedName>
    <definedName name="_xlnm.Print_Area" localSheetId="1">'WC053'!$A$1:$AA$54</definedName>
  </definedNames>
  <calcPr calcMode="manual" fullCalcOnLoad="1"/>
</workbook>
</file>

<file path=xl/sharedStrings.xml><?xml version="1.0" encoding="utf-8"?>
<sst xmlns="http://schemas.openxmlformats.org/spreadsheetml/2006/main" count="2418" uniqueCount="104">
  <si>
    <t>Western Cape: Beaufort West(WC053) - Table C6 Quarterly Budget Statement - Financial Position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</si>
  <si>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</si>
  <si>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</si>
  <si>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</si>
  <si>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</si>
  <si>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</si>
  <si>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</si>
  <si>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</si>
  <si>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</si>
  <si>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</si>
  <si>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</si>
  <si>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</si>
  <si>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</si>
  <si>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</si>
  <si>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</si>
  <si>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</si>
  <si>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</si>
  <si>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</si>
  <si>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</si>
  <si>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</si>
  <si>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</si>
  <si>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</si>
  <si>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</si>
  <si>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</si>
  <si>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</si>
  <si>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</si>
  <si>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</si>
  <si>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</si>
  <si>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</si>
  <si>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</si>
  <si>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</si>
  <si>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</si>
  <si>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</si>
  <si>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</si>
  <si>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</si>
  <si>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</si>
  <si>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</si>
  <si>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</si>
  <si>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</si>
  <si>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</si>
  <si>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</si>
  <si>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</si>
  <si>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</si>
  <si>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</si>
  <si>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</si>
  <si>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</si>
  <si>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</si>
  <si>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</si>
  <si>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</si>
  <si>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</si>
  <si>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</si>
  <si>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</si>
  <si>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</si>
  <si>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</si>
  <si>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</si>
  <si>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</si>
  <si>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</si>
  <si>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</si>
  <si>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</si>
  <si>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</si>
  <si>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</si>
  <si>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</si>
  <si>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</si>
  <si>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</si>
  <si>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</si>
  <si>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</si>
  <si>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</si>
  <si>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</si>
  <si>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</si>
  <si>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</si>
  <si>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Bergrivier(WC013) - Table C6 Quarterly Budget Statement - Financial Position for 4th Quarter ended 30 June 2015 (Figures Finalised as at 2015/07/31)</t>
  </si>
  <si>
    <t>Western Cape: Bitou(WC047) - Table C6 Quarterly Budget Statement - Financial Position for 4th Quarter ended 30 June 2015 (Figures Finalised as at 2015/07/31)</t>
  </si>
  <si>
    <t>Western Cape: Breede Valley(WC025) - Table C6 Quarterly Budget Statement - Financial Position for 4th Quarter ended 30 June 2015 (Figures Finalised as at 2015/07/31)</t>
  </si>
  <si>
    <t>Western Cape: Cape Agulhas(WC033) - Table C6 Quarterly Budget Statement - Financial Position for 4th Quarter ended 30 June 2015 (Figures Finalised as at 2015/07/31)</t>
  </si>
  <si>
    <t>Western Cape: Cape Town(CPT) - Table C6 Quarterly Budget Statement - Financial Position for 4th Quarter ended 30 June 2015 (Figures Finalised as at 2015/07/31)</t>
  </si>
  <si>
    <t>Western Cape: Cape Winelands DM(DC2) - Table C6 Quarterly Budget Statement - Financial Position for 4th Quarter ended 30 June 2015 (Figures Finalised as at 2015/07/31)</t>
  </si>
  <si>
    <t>Western Cape: Cederberg(WC012) - Table C6 Quarterly Budget Statement - Financial Position for 4th Quarter ended 30 June 2015 (Figures Finalised as at 2015/07/31)</t>
  </si>
  <si>
    <t>Western Cape: Central Karoo(DC5) - Table C6 Quarterly Budget Statement - Financial Position for 4th Quarter ended 30 June 2015 (Figures Finalised as at 2015/07/31)</t>
  </si>
  <si>
    <t>Western Cape: Drakenstein(WC023) - Table C6 Quarterly Budget Statement - Financial Position for 4th Quarter ended 30 June 2015 (Figures Finalised as at 2015/07/31)</t>
  </si>
  <si>
    <t>Western Cape: Eden(DC4) - Table C6 Quarterly Budget Statement - Financial Position for 4th Quarter ended 30 June 2015 (Figures Finalised as at 2015/07/31)</t>
  </si>
  <si>
    <t>Western Cape: George(WC044) - Table C6 Quarterly Budget Statement - Financial Position for 4th Quarter ended 30 June 2015 (Figures Finalised as at 2015/07/31)</t>
  </si>
  <si>
    <t>Western Cape: Hessequa(WC042) - Table C6 Quarterly Budget Statement - Financial Position for 4th Quarter ended 30 June 2015 (Figures Finalised as at 2015/07/31)</t>
  </si>
  <si>
    <t>Western Cape: Kannaland(WC041) - Table C6 Quarterly Budget Statement - Financial Position for 4th Quarter ended 30 June 2015 (Figures Finalised as at 2015/07/31)</t>
  </si>
  <si>
    <t>Western Cape: Knysna(WC048) - Table C6 Quarterly Budget Statement - Financial Position for 4th Quarter ended 30 June 2015 (Figures Finalised as at 2015/07/31)</t>
  </si>
  <si>
    <t>Western Cape: Laingsburg(WC051) - Table C6 Quarterly Budget Statement - Financial Position for 4th Quarter ended 30 June 2015 (Figures Finalised as at 2015/07/31)</t>
  </si>
  <si>
    <t>Western Cape: Langeberg(WC026) - Table C6 Quarterly Budget Statement - Financial Position for 4th Quarter ended 30 June 2015 (Figures Finalised as at 2015/07/31)</t>
  </si>
  <si>
    <t>Western Cape: Matzikama(WC011) - Table C6 Quarterly Budget Statement - Financial Position for 4th Quarter ended 30 June 2015 (Figures Finalised as at 2015/07/31)</t>
  </si>
  <si>
    <t>Western Cape: Mossel Bay(WC043) - Table C6 Quarterly Budget Statement - Financial Position for 4th Quarter ended 30 June 2015 (Figures Finalised as at 2015/07/31)</t>
  </si>
  <si>
    <t>Western Cape: Oudtshoorn(WC045) - Table C6 Quarterly Budget Statement - Financial Position for 4th Quarter ended 30 June 2015 (Figures Finalised as at 2015/07/31)</t>
  </si>
  <si>
    <t>Western Cape: Overberg(DC3) - Table C6 Quarterly Budget Statement - Financial Position for 4th Quarter ended 30 June 2015 (Figures Finalised as at 2015/07/31)</t>
  </si>
  <si>
    <t>Western Cape: Overstrand(WC032) - Table C6 Quarterly Budget Statement - Financial Position for 4th Quarter ended 30 June 2015 (Figures Finalised as at 2015/07/31)</t>
  </si>
  <si>
    <t>Western Cape: Prince Albert(WC052) - Table C6 Quarterly Budget Statement - Financial Position for 4th Quarter ended 30 June 2015 (Figures Finalised as at 2015/07/31)</t>
  </si>
  <si>
    <t>Western Cape: Saldanha Bay(WC014) - Table C6 Quarterly Budget Statement - Financial Position for 4th Quarter ended 30 June 2015 (Figures Finalised as at 2015/07/31)</t>
  </si>
  <si>
    <t>Western Cape: Stellenbosch(WC024) - Table C6 Quarterly Budget Statement - Financial Position for 4th Quarter ended 30 June 2015 (Figures Finalised as at 2015/07/31)</t>
  </si>
  <si>
    <t>Western Cape: Swartland(WC015) - Table C6 Quarterly Budget Statement - Financial Position for 4th Quarter ended 30 June 2015 (Figures Finalised as at 2015/07/31)</t>
  </si>
  <si>
    <t>Western Cape: Swellendam(WC034) - Table C6 Quarterly Budget Statement - Financial Position for 4th Quarter ended 30 June 2015 (Figures Finalised as at 2015/07/31)</t>
  </si>
  <si>
    <t>Western Cape: Theewaterskloof(WC031) - Table C6 Quarterly Budget Statement - Financial Position for 4th Quarter ended 30 June 2015 (Figures Finalised as at 2015/07/31)</t>
  </si>
  <si>
    <t>Western Cape: West Coast(DC1) - Table C6 Quarterly Budget Statement - Financial Position for 4th Quarter ended 30 June 2015 (Figures Finalised as at 2015/07/31)</t>
  </si>
  <si>
    <t>Western Cape: Witzenberg(WC022) - Table C6 Quarterly Budget Statement - Financial Position for 4th Quarter ended 30 June 2015 (Figures Finalised as at 2015/07/31)</t>
  </si>
  <si>
    <t>Summary - Table C6 Quarterly Budget Statement - Financial Position for 4th Quarter ended 30 June 2015 (Figures Finalised as at 2015/07/31)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</si>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</sst>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3964083892</v>
      </c>
      <c r="D6" s="18"/>
      <c r="E6" s="19">
        <v>1389344503</v>
      </c>
      <c r="F6" s="20">
        <v>1400964775</v>
      </c>
      <c r="G6" s="20">
        <v>3966166092</v>
      </c>
      <c r="H6" s="20">
        <v>3891322540</v>
      </c>
      <c r="I6" s="20">
        <v>3734939767</v>
      </c>
      <c r="J6" s="20">
        <v>3734939767</v>
      </c>
      <c r="K6" s="20">
        <v>3797427360</v>
      </c>
      <c r="L6" s="20">
        <v>3965364244</v>
      </c>
      <c r="M6" s="20">
        <v>3584537985</v>
      </c>
      <c r="N6" s="20">
        <v>3584537985</v>
      </c>
      <c r="O6" s="20">
        <v>3680380309</v>
      </c>
      <c r="P6" s="20">
        <v>3445676074</v>
      </c>
      <c r="Q6" s="20">
        <v>4065567651</v>
      </c>
      <c r="R6" s="20">
        <v>4065567651</v>
      </c>
      <c r="S6" s="20">
        <v>4050633238</v>
      </c>
      <c r="T6" s="20">
        <v>3891222933</v>
      </c>
      <c r="U6" s="20">
        <v>3898388386</v>
      </c>
      <c r="V6" s="20">
        <v>3898388386</v>
      </c>
      <c r="W6" s="20">
        <v>3898388386</v>
      </c>
      <c r="X6" s="20">
        <v>1400964775</v>
      </c>
      <c r="Y6" s="20">
        <v>2497423611</v>
      </c>
      <c r="Z6" s="21">
        <v>178.26</v>
      </c>
      <c r="AA6" s="22">
        <v>1400964775</v>
      </c>
    </row>
    <row r="7" spans="1:27" ht="13.5">
      <c r="A7" s="23" t="s">
        <v>34</v>
      </c>
      <c r="B7" s="17"/>
      <c r="C7" s="18">
        <v>4136815446</v>
      </c>
      <c r="D7" s="18"/>
      <c r="E7" s="19">
        <v>6786003099</v>
      </c>
      <c r="F7" s="20">
        <v>6826969669</v>
      </c>
      <c r="G7" s="20">
        <v>7617327089</v>
      </c>
      <c r="H7" s="20">
        <v>7929214019</v>
      </c>
      <c r="I7" s="20">
        <v>7424290919</v>
      </c>
      <c r="J7" s="20">
        <v>7424290919</v>
      </c>
      <c r="K7" s="20">
        <v>7417187248</v>
      </c>
      <c r="L7" s="20">
        <v>6669146466</v>
      </c>
      <c r="M7" s="20">
        <v>8102704070</v>
      </c>
      <c r="N7" s="20">
        <v>8102704070</v>
      </c>
      <c r="O7" s="20">
        <v>7898726322</v>
      </c>
      <c r="P7" s="20">
        <v>7856071010</v>
      </c>
      <c r="Q7" s="20">
        <v>10697029157</v>
      </c>
      <c r="R7" s="20">
        <v>10697029157</v>
      </c>
      <c r="S7" s="20">
        <v>9866429263</v>
      </c>
      <c r="T7" s="20">
        <v>9810640978</v>
      </c>
      <c r="U7" s="20">
        <v>8159775084</v>
      </c>
      <c r="V7" s="20">
        <v>8159775084</v>
      </c>
      <c r="W7" s="20">
        <v>8159775084</v>
      </c>
      <c r="X7" s="20">
        <v>6826969669</v>
      </c>
      <c r="Y7" s="20">
        <v>1332805415</v>
      </c>
      <c r="Z7" s="21">
        <v>19.52</v>
      </c>
      <c r="AA7" s="22">
        <v>6826969669</v>
      </c>
    </row>
    <row r="8" spans="1:27" ht="13.5">
      <c r="A8" s="23" t="s">
        <v>35</v>
      </c>
      <c r="B8" s="17"/>
      <c r="C8" s="18">
        <v>5387177693</v>
      </c>
      <c r="D8" s="18"/>
      <c r="E8" s="19">
        <v>5662581487</v>
      </c>
      <c r="F8" s="20">
        <v>5657898764</v>
      </c>
      <c r="G8" s="20">
        <v>5093794019</v>
      </c>
      <c r="H8" s="20">
        <v>4752772435</v>
      </c>
      <c r="I8" s="20">
        <v>4601317525</v>
      </c>
      <c r="J8" s="20">
        <v>4601317525</v>
      </c>
      <c r="K8" s="20">
        <v>4360088907</v>
      </c>
      <c r="L8" s="20">
        <v>4530178776</v>
      </c>
      <c r="M8" s="20">
        <v>4509669787</v>
      </c>
      <c r="N8" s="20">
        <v>4509669787</v>
      </c>
      <c r="O8" s="20">
        <v>4704378468</v>
      </c>
      <c r="P8" s="20">
        <v>4776767045</v>
      </c>
      <c r="Q8" s="20">
        <v>4433390934</v>
      </c>
      <c r="R8" s="20">
        <v>4433390934</v>
      </c>
      <c r="S8" s="20">
        <v>4586583464</v>
      </c>
      <c r="T8" s="20">
        <v>4447518705</v>
      </c>
      <c r="U8" s="20">
        <v>4139985338</v>
      </c>
      <c r="V8" s="20">
        <v>4139985338</v>
      </c>
      <c r="W8" s="20">
        <v>4139985338</v>
      </c>
      <c r="X8" s="20">
        <v>5657898764</v>
      </c>
      <c r="Y8" s="20">
        <v>-1517913426</v>
      </c>
      <c r="Z8" s="21">
        <v>-26.83</v>
      </c>
      <c r="AA8" s="22">
        <v>5657898764</v>
      </c>
    </row>
    <row r="9" spans="1:27" ht="13.5">
      <c r="A9" s="23" t="s">
        <v>36</v>
      </c>
      <c r="B9" s="17"/>
      <c r="C9" s="18">
        <v>1124226385</v>
      </c>
      <c r="D9" s="18"/>
      <c r="E9" s="19">
        <v>709639577</v>
      </c>
      <c r="F9" s="20">
        <v>1001271163</v>
      </c>
      <c r="G9" s="20">
        <v>1428335617</v>
      </c>
      <c r="H9" s="20">
        <v>1227974772</v>
      </c>
      <c r="I9" s="20">
        <v>1583581224</v>
      </c>
      <c r="J9" s="20">
        <v>1583581224</v>
      </c>
      <c r="K9" s="20">
        <v>1442971002</v>
      </c>
      <c r="L9" s="20">
        <v>1412714851</v>
      </c>
      <c r="M9" s="20">
        <v>1273876936</v>
      </c>
      <c r="N9" s="20">
        <v>1273876936</v>
      </c>
      <c r="O9" s="20">
        <v>1605936575</v>
      </c>
      <c r="P9" s="20">
        <v>1745088388</v>
      </c>
      <c r="Q9" s="20">
        <v>1982789554</v>
      </c>
      <c r="R9" s="20">
        <v>1982789554</v>
      </c>
      <c r="S9" s="20">
        <v>2084821083</v>
      </c>
      <c r="T9" s="20">
        <v>2155489563</v>
      </c>
      <c r="U9" s="20">
        <v>2092866392</v>
      </c>
      <c r="V9" s="20">
        <v>2092866392</v>
      </c>
      <c r="W9" s="20">
        <v>2092866392</v>
      </c>
      <c r="X9" s="20">
        <v>1001271163</v>
      </c>
      <c r="Y9" s="20">
        <v>1091595229</v>
      </c>
      <c r="Z9" s="21">
        <v>109.02</v>
      </c>
      <c r="AA9" s="22">
        <v>1001271163</v>
      </c>
    </row>
    <row r="10" spans="1:27" ht="13.5">
      <c r="A10" s="23" t="s">
        <v>37</v>
      </c>
      <c r="B10" s="17"/>
      <c r="C10" s="18">
        <v>31001897</v>
      </c>
      <c r="D10" s="18"/>
      <c r="E10" s="19">
        <v>26623167</v>
      </c>
      <c r="F10" s="20">
        <v>27779668</v>
      </c>
      <c r="G10" s="24">
        <v>58864003</v>
      </c>
      <c r="H10" s="24">
        <v>439429986</v>
      </c>
      <c r="I10" s="24">
        <v>60200722</v>
      </c>
      <c r="J10" s="20">
        <v>60200722</v>
      </c>
      <c r="K10" s="24">
        <v>60191563</v>
      </c>
      <c r="L10" s="24">
        <v>60642096</v>
      </c>
      <c r="M10" s="20">
        <v>60408185</v>
      </c>
      <c r="N10" s="24">
        <v>60408185</v>
      </c>
      <c r="O10" s="24">
        <v>22977324</v>
      </c>
      <c r="P10" s="24">
        <v>22347746</v>
      </c>
      <c r="Q10" s="20">
        <v>22766899</v>
      </c>
      <c r="R10" s="24">
        <v>22766899</v>
      </c>
      <c r="S10" s="24">
        <v>22764966</v>
      </c>
      <c r="T10" s="20">
        <v>22767683</v>
      </c>
      <c r="U10" s="24">
        <v>23110005</v>
      </c>
      <c r="V10" s="24">
        <v>23110005</v>
      </c>
      <c r="W10" s="24">
        <v>23110005</v>
      </c>
      <c r="X10" s="20">
        <v>27779668</v>
      </c>
      <c r="Y10" s="24">
        <v>-4669663</v>
      </c>
      <c r="Z10" s="25">
        <v>-16.81</v>
      </c>
      <c r="AA10" s="26">
        <v>27779668</v>
      </c>
    </row>
    <row r="11" spans="1:27" ht="13.5">
      <c r="A11" s="23" t="s">
        <v>38</v>
      </c>
      <c r="B11" s="17"/>
      <c r="C11" s="18">
        <v>661549561</v>
      </c>
      <c r="D11" s="18"/>
      <c r="E11" s="19">
        <v>684047409</v>
      </c>
      <c r="F11" s="20">
        <v>674355018</v>
      </c>
      <c r="G11" s="20">
        <v>615213044</v>
      </c>
      <c r="H11" s="20">
        <v>637774196</v>
      </c>
      <c r="I11" s="20">
        <v>647776502</v>
      </c>
      <c r="J11" s="20">
        <v>647776502</v>
      </c>
      <c r="K11" s="20">
        <v>653645911</v>
      </c>
      <c r="L11" s="20">
        <v>672222198</v>
      </c>
      <c r="M11" s="20">
        <v>700664015</v>
      </c>
      <c r="N11" s="20">
        <v>700664015</v>
      </c>
      <c r="O11" s="20">
        <v>689668229</v>
      </c>
      <c r="P11" s="20">
        <v>657927268</v>
      </c>
      <c r="Q11" s="20">
        <v>703751812</v>
      </c>
      <c r="R11" s="20">
        <v>703751812</v>
      </c>
      <c r="S11" s="20">
        <v>704591391</v>
      </c>
      <c r="T11" s="20">
        <v>685008986</v>
      </c>
      <c r="U11" s="20">
        <v>646433323</v>
      </c>
      <c r="V11" s="20">
        <v>646433323</v>
      </c>
      <c r="W11" s="20">
        <v>646433323</v>
      </c>
      <c r="X11" s="20">
        <v>674355018</v>
      </c>
      <c r="Y11" s="20">
        <v>-27921695</v>
      </c>
      <c r="Z11" s="21">
        <v>-4.14</v>
      </c>
      <c r="AA11" s="22">
        <v>674355018</v>
      </c>
    </row>
    <row r="12" spans="1:27" ht="13.5">
      <c r="A12" s="27" t="s">
        <v>39</v>
      </c>
      <c r="B12" s="28"/>
      <c r="C12" s="29">
        <f aca="true" t="shared" si="0" ref="C12:Y12">SUM(C6:C11)</f>
        <v>15304854874</v>
      </c>
      <c r="D12" s="29">
        <f>SUM(D6:D11)</f>
        <v>0</v>
      </c>
      <c r="E12" s="30">
        <f t="shared" si="0"/>
        <v>15258239242</v>
      </c>
      <c r="F12" s="31">
        <f t="shared" si="0"/>
        <v>15589239057</v>
      </c>
      <c r="G12" s="31">
        <f t="shared" si="0"/>
        <v>18779699864</v>
      </c>
      <c r="H12" s="31">
        <f t="shared" si="0"/>
        <v>18878487948</v>
      </c>
      <c r="I12" s="31">
        <f t="shared" si="0"/>
        <v>18052106659</v>
      </c>
      <c r="J12" s="31">
        <f t="shared" si="0"/>
        <v>18052106659</v>
      </c>
      <c r="K12" s="31">
        <f t="shared" si="0"/>
        <v>17731511991</v>
      </c>
      <c r="L12" s="31">
        <f t="shared" si="0"/>
        <v>17310268631</v>
      </c>
      <c r="M12" s="31">
        <f t="shared" si="0"/>
        <v>18231860978</v>
      </c>
      <c r="N12" s="31">
        <f t="shared" si="0"/>
        <v>18231860978</v>
      </c>
      <c r="O12" s="31">
        <f t="shared" si="0"/>
        <v>18602067227</v>
      </c>
      <c r="P12" s="31">
        <f t="shared" si="0"/>
        <v>18503877531</v>
      </c>
      <c r="Q12" s="31">
        <f t="shared" si="0"/>
        <v>21905296007</v>
      </c>
      <c r="R12" s="31">
        <f t="shared" si="0"/>
        <v>21905296007</v>
      </c>
      <c r="S12" s="31">
        <f t="shared" si="0"/>
        <v>21315823405</v>
      </c>
      <c r="T12" s="31">
        <f t="shared" si="0"/>
        <v>21012648848</v>
      </c>
      <c r="U12" s="31">
        <f t="shared" si="0"/>
        <v>18960558528</v>
      </c>
      <c r="V12" s="31">
        <f t="shared" si="0"/>
        <v>18960558528</v>
      </c>
      <c r="W12" s="31">
        <f t="shared" si="0"/>
        <v>18960558528</v>
      </c>
      <c r="X12" s="31">
        <f t="shared" si="0"/>
        <v>15589239057</v>
      </c>
      <c r="Y12" s="31">
        <f t="shared" si="0"/>
        <v>3371319471</v>
      </c>
      <c r="Z12" s="32">
        <f>+IF(X12&lt;&gt;0,+(Y12/X12)*100,0)</f>
        <v>21.62593991068592</v>
      </c>
      <c r="AA12" s="33">
        <f>SUM(AA6:AA11)</f>
        <v>15589239057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182905977</v>
      </c>
      <c r="D15" s="18"/>
      <c r="E15" s="19">
        <v>152474811</v>
      </c>
      <c r="F15" s="20">
        <v>176271591</v>
      </c>
      <c r="G15" s="20">
        <v>128772309</v>
      </c>
      <c r="H15" s="20">
        <v>134458200</v>
      </c>
      <c r="I15" s="20">
        <v>131929728</v>
      </c>
      <c r="J15" s="20">
        <v>131929728</v>
      </c>
      <c r="K15" s="20">
        <v>130339880</v>
      </c>
      <c r="L15" s="20">
        <v>127217083</v>
      </c>
      <c r="M15" s="20">
        <v>125798617</v>
      </c>
      <c r="N15" s="20">
        <v>125798617</v>
      </c>
      <c r="O15" s="20">
        <v>122850744</v>
      </c>
      <c r="P15" s="20">
        <v>133072705</v>
      </c>
      <c r="Q15" s="20">
        <v>118825303</v>
      </c>
      <c r="R15" s="20">
        <v>118825303</v>
      </c>
      <c r="S15" s="20">
        <v>129967424</v>
      </c>
      <c r="T15" s="20">
        <v>114038370</v>
      </c>
      <c r="U15" s="20">
        <v>111815980</v>
      </c>
      <c r="V15" s="20">
        <v>111815980</v>
      </c>
      <c r="W15" s="20">
        <v>111815980</v>
      </c>
      <c r="X15" s="20">
        <v>176271591</v>
      </c>
      <c r="Y15" s="20">
        <v>-64455611</v>
      </c>
      <c r="Z15" s="21">
        <v>-36.57</v>
      </c>
      <c r="AA15" s="22">
        <v>176271591</v>
      </c>
    </row>
    <row r="16" spans="1:27" ht="13.5">
      <c r="A16" s="23" t="s">
        <v>42</v>
      </c>
      <c r="B16" s="17"/>
      <c r="C16" s="18">
        <v>3337651704</v>
      </c>
      <c r="D16" s="18"/>
      <c r="E16" s="19">
        <v>1736017723</v>
      </c>
      <c r="F16" s="20">
        <v>1914088729</v>
      </c>
      <c r="G16" s="24">
        <v>71724434</v>
      </c>
      <c r="H16" s="24">
        <v>69647214</v>
      </c>
      <c r="I16" s="24">
        <v>70129722</v>
      </c>
      <c r="J16" s="20">
        <v>70129722</v>
      </c>
      <c r="K16" s="24">
        <v>74513172</v>
      </c>
      <c r="L16" s="24">
        <v>75037158</v>
      </c>
      <c r="M16" s="20">
        <v>75470649</v>
      </c>
      <c r="N16" s="24">
        <v>75470649</v>
      </c>
      <c r="O16" s="24">
        <v>76327019</v>
      </c>
      <c r="P16" s="24">
        <v>76708673</v>
      </c>
      <c r="Q16" s="20">
        <v>77248905</v>
      </c>
      <c r="R16" s="24">
        <v>77248905</v>
      </c>
      <c r="S16" s="24">
        <v>73704641</v>
      </c>
      <c r="T16" s="20">
        <v>78096824</v>
      </c>
      <c r="U16" s="24">
        <v>74419326</v>
      </c>
      <c r="V16" s="24">
        <v>74419326</v>
      </c>
      <c r="W16" s="24">
        <v>74419326</v>
      </c>
      <c r="X16" s="20">
        <v>1914088729</v>
      </c>
      <c r="Y16" s="24">
        <v>-1839669403</v>
      </c>
      <c r="Z16" s="25">
        <v>-96.11</v>
      </c>
      <c r="AA16" s="26">
        <v>1914088729</v>
      </c>
    </row>
    <row r="17" spans="1:27" ht="13.5">
      <c r="A17" s="23" t="s">
        <v>43</v>
      </c>
      <c r="B17" s="17"/>
      <c r="C17" s="18">
        <v>2363856653</v>
      </c>
      <c r="D17" s="18"/>
      <c r="E17" s="19">
        <v>2350146848</v>
      </c>
      <c r="F17" s="20">
        <v>2219554892</v>
      </c>
      <c r="G17" s="20">
        <v>2241048842</v>
      </c>
      <c r="H17" s="20">
        <v>2269712653</v>
      </c>
      <c r="I17" s="20">
        <v>2284666181</v>
      </c>
      <c r="J17" s="20">
        <v>2284666181</v>
      </c>
      <c r="K17" s="20">
        <v>2280624938</v>
      </c>
      <c r="L17" s="20">
        <v>2277066974</v>
      </c>
      <c r="M17" s="20">
        <v>2276226855</v>
      </c>
      <c r="N17" s="20">
        <v>2276226855</v>
      </c>
      <c r="O17" s="20">
        <v>1922035560</v>
      </c>
      <c r="P17" s="20">
        <v>1578355204</v>
      </c>
      <c r="Q17" s="20">
        <v>1928277440</v>
      </c>
      <c r="R17" s="20">
        <v>1928277440</v>
      </c>
      <c r="S17" s="20">
        <v>1932233654</v>
      </c>
      <c r="T17" s="20">
        <v>1928189675</v>
      </c>
      <c r="U17" s="20">
        <v>1963094615</v>
      </c>
      <c r="V17" s="20">
        <v>1963094615</v>
      </c>
      <c r="W17" s="20">
        <v>1963094615</v>
      </c>
      <c r="X17" s="20">
        <v>2219554892</v>
      </c>
      <c r="Y17" s="20">
        <v>-256460277</v>
      </c>
      <c r="Z17" s="21">
        <v>-11.55</v>
      </c>
      <c r="AA17" s="22">
        <v>2219554892</v>
      </c>
    </row>
    <row r="18" spans="1:27" ht="13.5">
      <c r="A18" s="23" t="s">
        <v>44</v>
      </c>
      <c r="B18" s="17"/>
      <c r="C18" s="18"/>
      <c r="D18" s="18"/>
      <c r="E18" s="19">
        <v>105062</v>
      </c>
      <c r="F18" s="20">
        <v>105062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105062</v>
      </c>
      <c r="Y18" s="20">
        <v>-105062</v>
      </c>
      <c r="Z18" s="21">
        <v>-100</v>
      </c>
      <c r="AA18" s="22">
        <v>105062</v>
      </c>
    </row>
    <row r="19" spans="1:27" ht="13.5">
      <c r="A19" s="23" t="s">
        <v>45</v>
      </c>
      <c r="B19" s="17"/>
      <c r="C19" s="18">
        <v>58912413015</v>
      </c>
      <c r="D19" s="18"/>
      <c r="E19" s="19">
        <v>64970178041</v>
      </c>
      <c r="F19" s="20">
        <v>64905886238</v>
      </c>
      <c r="G19" s="20">
        <v>57471725862</v>
      </c>
      <c r="H19" s="20">
        <v>57808819084</v>
      </c>
      <c r="I19" s="20">
        <v>57857855482</v>
      </c>
      <c r="J19" s="20">
        <v>57857855482</v>
      </c>
      <c r="K19" s="20">
        <v>58091248535</v>
      </c>
      <c r="L19" s="20">
        <v>58501904781</v>
      </c>
      <c r="M19" s="20">
        <v>58744483940</v>
      </c>
      <c r="N19" s="20">
        <v>58744483940</v>
      </c>
      <c r="O19" s="20">
        <v>58506282249</v>
      </c>
      <c r="P19" s="20">
        <v>57000038903</v>
      </c>
      <c r="Q19" s="20">
        <v>58938558361</v>
      </c>
      <c r="R19" s="20">
        <v>58938558361</v>
      </c>
      <c r="S19" s="20">
        <v>59275474432</v>
      </c>
      <c r="T19" s="20">
        <v>59875103349</v>
      </c>
      <c r="U19" s="20">
        <v>61605156159</v>
      </c>
      <c r="V19" s="20">
        <v>61605156159</v>
      </c>
      <c r="W19" s="20">
        <v>61605156159</v>
      </c>
      <c r="X19" s="20">
        <v>64905886238</v>
      </c>
      <c r="Y19" s="20">
        <v>-3300730079</v>
      </c>
      <c r="Z19" s="21">
        <v>-5.09</v>
      </c>
      <c r="AA19" s="22">
        <v>64905886238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12769601</v>
      </c>
      <c r="D21" s="18"/>
      <c r="E21" s="19">
        <v>11545138</v>
      </c>
      <c r="F21" s="20">
        <v>13506633</v>
      </c>
      <c r="G21" s="20">
        <v>12769601</v>
      </c>
      <c r="H21" s="20">
        <v>12769601</v>
      </c>
      <c r="I21" s="20">
        <v>12769601</v>
      </c>
      <c r="J21" s="20">
        <v>12769601</v>
      </c>
      <c r="K21" s="20">
        <v>12769601</v>
      </c>
      <c r="L21" s="20">
        <v>12769601</v>
      </c>
      <c r="M21" s="20">
        <v>12769601</v>
      </c>
      <c r="N21" s="20">
        <v>12769601</v>
      </c>
      <c r="O21" s="20">
        <v>12769601</v>
      </c>
      <c r="P21" s="20">
        <v>11535926</v>
      </c>
      <c r="Q21" s="20">
        <v>13497421</v>
      </c>
      <c r="R21" s="20">
        <v>13497421</v>
      </c>
      <c r="S21" s="20">
        <v>12769601</v>
      </c>
      <c r="T21" s="20">
        <v>12769601</v>
      </c>
      <c r="U21" s="20">
        <v>10808106</v>
      </c>
      <c r="V21" s="20">
        <v>10808106</v>
      </c>
      <c r="W21" s="20">
        <v>10808106</v>
      </c>
      <c r="X21" s="20">
        <v>13506633</v>
      </c>
      <c r="Y21" s="20">
        <v>-2698527</v>
      </c>
      <c r="Z21" s="21">
        <v>-19.98</v>
      </c>
      <c r="AA21" s="22">
        <v>13506633</v>
      </c>
    </row>
    <row r="22" spans="1:27" ht="13.5">
      <c r="A22" s="23" t="s">
        <v>48</v>
      </c>
      <c r="B22" s="17"/>
      <c r="C22" s="18">
        <v>767596850</v>
      </c>
      <c r="D22" s="18"/>
      <c r="E22" s="19">
        <v>48939013</v>
      </c>
      <c r="F22" s="20">
        <v>46864581</v>
      </c>
      <c r="G22" s="20">
        <v>35130027</v>
      </c>
      <c r="H22" s="20">
        <v>33095629</v>
      </c>
      <c r="I22" s="20">
        <v>36184041</v>
      </c>
      <c r="J22" s="20">
        <v>36184041</v>
      </c>
      <c r="K22" s="20">
        <v>36226962</v>
      </c>
      <c r="L22" s="20">
        <v>32961097</v>
      </c>
      <c r="M22" s="20">
        <v>32792749</v>
      </c>
      <c r="N22" s="20">
        <v>32792749</v>
      </c>
      <c r="O22" s="20">
        <v>29357122</v>
      </c>
      <c r="P22" s="20">
        <v>28716647</v>
      </c>
      <c r="Q22" s="20">
        <v>30109955</v>
      </c>
      <c r="R22" s="20">
        <v>30109955</v>
      </c>
      <c r="S22" s="20">
        <v>33447303</v>
      </c>
      <c r="T22" s="20">
        <v>33489802</v>
      </c>
      <c r="U22" s="20">
        <v>46542057</v>
      </c>
      <c r="V22" s="20">
        <v>46542057</v>
      </c>
      <c r="W22" s="20">
        <v>46542057</v>
      </c>
      <c r="X22" s="20">
        <v>46864581</v>
      </c>
      <c r="Y22" s="20">
        <v>-322524</v>
      </c>
      <c r="Z22" s="21">
        <v>-0.69</v>
      </c>
      <c r="AA22" s="22">
        <v>46864581</v>
      </c>
    </row>
    <row r="23" spans="1:27" ht="13.5">
      <c r="A23" s="23" t="s">
        <v>49</v>
      </c>
      <c r="B23" s="17"/>
      <c r="C23" s="18">
        <v>98575170</v>
      </c>
      <c r="D23" s="18"/>
      <c r="E23" s="19">
        <v>99064041</v>
      </c>
      <c r="F23" s="20">
        <v>97779523</v>
      </c>
      <c r="G23" s="24">
        <v>154442852</v>
      </c>
      <c r="H23" s="24">
        <v>138747105</v>
      </c>
      <c r="I23" s="24">
        <v>138737671</v>
      </c>
      <c r="J23" s="20">
        <v>138737671</v>
      </c>
      <c r="K23" s="24">
        <v>138704229</v>
      </c>
      <c r="L23" s="24">
        <v>138518928</v>
      </c>
      <c r="M23" s="20">
        <v>138485345</v>
      </c>
      <c r="N23" s="24">
        <v>138485345</v>
      </c>
      <c r="O23" s="24">
        <v>45829340</v>
      </c>
      <c r="P23" s="24">
        <v>26655989</v>
      </c>
      <c r="Q23" s="20">
        <v>41487721</v>
      </c>
      <c r="R23" s="24">
        <v>41487721</v>
      </c>
      <c r="S23" s="24">
        <v>41582453</v>
      </c>
      <c r="T23" s="20">
        <v>77119925</v>
      </c>
      <c r="U23" s="24">
        <v>62368813</v>
      </c>
      <c r="V23" s="24">
        <v>62368813</v>
      </c>
      <c r="W23" s="24">
        <v>62368813</v>
      </c>
      <c r="X23" s="20">
        <v>97779523</v>
      </c>
      <c r="Y23" s="24">
        <v>-35410710</v>
      </c>
      <c r="Z23" s="25">
        <v>-36.21</v>
      </c>
      <c r="AA23" s="26">
        <v>97779523</v>
      </c>
    </row>
    <row r="24" spans="1:27" ht="13.5">
      <c r="A24" s="27" t="s">
        <v>50</v>
      </c>
      <c r="B24" s="35"/>
      <c r="C24" s="29">
        <f aca="true" t="shared" si="1" ref="C24:Y24">SUM(C15:C23)</f>
        <v>65675768970</v>
      </c>
      <c r="D24" s="29">
        <f>SUM(D15:D23)</f>
        <v>0</v>
      </c>
      <c r="E24" s="36">
        <f t="shared" si="1"/>
        <v>69368470677</v>
      </c>
      <c r="F24" s="37">
        <f t="shared" si="1"/>
        <v>69374057249</v>
      </c>
      <c r="G24" s="37">
        <f t="shared" si="1"/>
        <v>60115613927</v>
      </c>
      <c r="H24" s="37">
        <f t="shared" si="1"/>
        <v>60467249486</v>
      </c>
      <c r="I24" s="37">
        <f t="shared" si="1"/>
        <v>60532272426</v>
      </c>
      <c r="J24" s="37">
        <f t="shared" si="1"/>
        <v>60532272426</v>
      </c>
      <c r="K24" s="37">
        <f t="shared" si="1"/>
        <v>60764427317</v>
      </c>
      <c r="L24" s="37">
        <f t="shared" si="1"/>
        <v>61165475622</v>
      </c>
      <c r="M24" s="37">
        <f t="shared" si="1"/>
        <v>61406027756</v>
      </c>
      <c r="N24" s="37">
        <f t="shared" si="1"/>
        <v>61406027756</v>
      </c>
      <c r="O24" s="37">
        <f t="shared" si="1"/>
        <v>60715451635</v>
      </c>
      <c r="P24" s="37">
        <f t="shared" si="1"/>
        <v>58855084047</v>
      </c>
      <c r="Q24" s="37">
        <f t="shared" si="1"/>
        <v>61148005106</v>
      </c>
      <c r="R24" s="37">
        <f t="shared" si="1"/>
        <v>61148005106</v>
      </c>
      <c r="S24" s="37">
        <f t="shared" si="1"/>
        <v>61499179508</v>
      </c>
      <c r="T24" s="37">
        <f t="shared" si="1"/>
        <v>62118807546</v>
      </c>
      <c r="U24" s="37">
        <f t="shared" si="1"/>
        <v>63874205056</v>
      </c>
      <c r="V24" s="37">
        <f t="shared" si="1"/>
        <v>63874205056</v>
      </c>
      <c r="W24" s="37">
        <f t="shared" si="1"/>
        <v>63874205056</v>
      </c>
      <c r="X24" s="37">
        <f t="shared" si="1"/>
        <v>69374057249</v>
      </c>
      <c r="Y24" s="37">
        <f t="shared" si="1"/>
        <v>-5499852193</v>
      </c>
      <c r="Z24" s="38">
        <f>+IF(X24&lt;&gt;0,+(Y24/X24)*100,0)</f>
        <v>-7.927822605588314</v>
      </c>
      <c r="AA24" s="39">
        <f>SUM(AA15:AA23)</f>
        <v>69374057249</v>
      </c>
    </row>
    <row r="25" spans="1:27" ht="13.5">
      <c r="A25" s="27" t="s">
        <v>51</v>
      </c>
      <c r="B25" s="28"/>
      <c r="C25" s="29">
        <f aca="true" t="shared" si="2" ref="C25:Y25">+C12+C24</f>
        <v>80980623844</v>
      </c>
      <c r="D25" s="29">
        <f>+D12+D24</f>
        <v>0</v>
      </c>
      <c r="E25" s="30">
        <f t="shared" si="2"/>
        <v>84626709919</v>
      </c>
      <c r="F25" s="31">
        <f t="shared" si="2"/>
        <v>84963296306</v>
      </c>
      <c r="G25" s="31">
        <f t="shared" si="2"/>
        <v>78895313791</v>
      </c>
      <c r="H25" s="31">
        <f t="shared" si="2"/>
        <v>79345737434</v>
      </c>
      <c r="I25" s="31">
        <f t="shared" si="2"/>
        <v>78584379085</v>
      </c>
      <c r="J25" s="31">
        <f t="shared" si="2"/>
        <v>78584379085</v>
      </c>
      <c r="K25" s="31">
        <f t="shared" si="2"/>
        <v>78495939308</v>
      </c>
      <c r="L25" s="31">
        <f t="shared" si="2"/>
        <v>78475744253</v>
      </c>
      <c r="M25" s="31">
        <f t="shared" si="2"/>
        <v>79637888734</v>
      </c>
      <c r="N25" s="31">
        <f t="shared" si="2"/>
        <v>79637888734</v>
      </c>
      <c r="O25" s="31">
        <f t="shared" si="2"/>
        <v>79317518862</v>
      </c>
      <c r="P25" s="31">
        <f t="shared" si="2"/>
        <v>77358961578</v>
      </c>
      <c r="Q25" s="31">
        <f t="shared" si="2"/>
        <v>83053301113</v>
      </c>
      <c r="R25" s="31">
        <f t="shared" si="2"/>
        <v>83053301113</v>
      </c>
      <c r="S25" s="31">
        <f t="shared" si="2"/>
        <v>82815002913</v>
      </c>
      <c r="T25" s="31">
        <f t="shared" si="2"/>
        <v>83131456394</v>
      </c>
      <c r="U25" s="31">
        <f t="shared" si="2"/>
        <v>82834763584</v>
      </c>
      <c r="V25" s="31">
        <f t="shared" si="2"/>
        <v>82834763584</v>
      </c>
      <c r="W25" s="31">
        <f t="shared" si="2"/>
        <v>82834763584</v>
      </c>
      <c r="X25" s="31">
        <f t="shared" si="2"/>
        <v>84963296306</v>
      </c>
      <c r="Y25" s="31">
        <f t="shared" si="2"/>
        <v>-2128532722</v>
      </c>
      <c r="Z25" s="32">
        <f>+IF(X25&lt;&gt;0,+(Y25/X25)*100,0)</f>
        <v>-2.5052379257202686</v>
      </c>
      <c r="AA25" s="33">
        <f>+AA12+AA24</f>
        <v>84963296306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2026318</v>
      </c>
      <c r="D29" s="18"/>
      <c r="E29" s="19">
        <v>31943019</v>
      </c>
      <c r="F29" s="20">
        <v>34235584</v>
      </c>
      <c r="G29" s="20">
        <v>9699316</v>
      </c>
      <c r="H29" s="20">
        <v>19788770</v>
      </c>
      <c r="I29" s="20">
        <v>14773654</v>
      </c>
      <c r="J29" s="20">
        <v>14773654</v>
      </c>
      <c r="K29" s="20">
        <v>15473642</v>
      </c>
      <c r="L29" s="20">
        <v>11452216</v>
      </c>
      <c r="M29" s="20">
        <v>11726810</v>
      </c>
      <c r="N29" s="20">
        <v>11726810</v>
      </c>
      <c r="O29" s="20">
        <v>16974757</v>
      </c>
      <c r="P29" s="20">
        <v>8884869</v>
      </c>
      <c r="Q29" s="20">
        <v>18519234</v>
      </c>
      <c r="R29" s="20">
        <v>18519234</v>
      </c>
      <c r="S29" s="20">
        <v>31693540</v>
      </c>
      <c r="T29" s="20">
        <v>9708115</v>
      </c>
      <c r="U29" s="20">
        <v>16500672</v>
      </c>
      <c r="V29" s="20">
        <v>16500672</v>
      </c>
      <c r="W29" s="20">
        <v>16500672</v>
      </c>
      <c r="X29" s="20">
        <v>34235584</v>
      </c>
      <c r="Y29" s="20">
        <v>-17734912</v>
      </c>
      <c r="Z29" s="21">
        <v>-51.8</v>
      </c>
      <c r="AA29" s="22">
        <v>34235584</v>
      </c>
    </row>
    <row r="30" spans="1:27" ht="13.5">
      <c r="A30" s="23" t="s">
        <v>55</v>
      </c>
      <c r="B30" s="17"/>
      <c r="C30" s="18">
        <v>694281919</v>
      </c>
      <c r="D30" s="18"/>
      <c r="E30" s="19">
        <v>697132132</v>
      </c>
      <c r="F30" s="20">
        <v>704300844</v>
      </c>
      <c r="G30" s="20">
        <v>562043929</v>
      </c>
      <c r="H30" s="20">
        <v>608459426</v>
      </c>
      <c r="I30" s="20">
        <v>607042357</v>
      </c>
      <c r="J30" s="20">
        <v>607042357</v>
      </c>
      <c r="K30" s="20">
        <v>609554635</v>
      </c>
      <c r="L30" s="20">
        <v>608536728</v>
      </c>
      <c r="M30" s="20">
        <v>579915267</v>
      </c>
      <c r="N30" s="20">
        <v>579915267</v>
      </c>
      <c r="O30" s="20">
        <v>578299243</v>
      </c>
      <c r="P30" s="20">
        <v>575347331</v>
      </c>
      <c r="Q30" s="20">
        <v>576889590</v>
      </c>
      <c r="R30" s="20">
        <v>576889590</v>
      </c>
      <c r="S30" s="20">
        <v>575569999</v>
      </c>
      <c r="T30" s="20">
        <v>576782753</v>
      </c>
      <c r="U30" s="20">
        <v>550422190</v>
      </c>
      <c r="V30" s="20">
        <v>550422190</v>
      </c>
      <c r="W30" s="20">
        <v>550422190</v>
      </c>
      <c r="X30" s="20">
        <v>704300844</v>
      </c>
      <c r="Y30" s="20">
        <v>-153878654</v>
      </c>
      <c r="Z30" s="21">
        <v>-21.85</v>
      </c>
      <c r="AA30" s="22">
        <v>704300844</v>
      </c>
    </row>
    <row r="31" spans="1:27" ht="13.5">
      <c r="A31" s="23" t="s">
        <v>56</v>
      </c>
      <c r="B31" s="17"/>
      <c r="C31" s="18">
        <v>557301050</v>
      </c>
      <c r="D31" s="18"/>
      <c r="E31" s="19">
        <v>564238033</v>
      </c>
      <c r="F31" s="20">
        <v>602950362</v>
      </c>
      <c r="G31" s="20">
        <v>552999909</v>
      </c>
      <c r="H31" s="20">
        <v>439302858</v>
      </c>
      <c r="I31" s="20">
        <v>433268925</v>
      </c>
      <c r="J31" s="20">
        <v>433268925</v>
      </c>
      <c r="K31" s="20">
        <v>432250864</v>
      </c>
      <c r="L31" s="20">
        <v>436540282</v>
      </c>
      <c r="M31" s="20">
        <v>439129506</v>
      </c>
      <c r="N31" s="20">
        <v>439129506</v>
      </c>
      <c r="O31" s="20">
        <v>443970880</v>
      </c>
      <c r="P31" s="20">
        <v>425514934</v>
      </c>
      <c r="Q31" s="20">
        <v>457149052</v>
      </c>
      <c r="R31" s="20">
        <v>457149052</v>
      </c>
      <c r="S31" s="20">
        <v>459811138</v>
      </c>
      <c r="T31" s="20">
        <v>455542012</v>
      </c>
      <c r="U31" s="20">
        <v>457299349</v>
      </c>
      <c r="V31" s="20">
        <v>457299349</v>
      </c>
      <c r="W31" s="20">
        <v>457299349</v>
      </c>
      <c r="X31" s="20">
        <v>602950362</v>
      </c>
      <c r="Y31" s="20">
        <v>-145651013</v>
      </c>
      <c r="Z31" s="21">
        <v>-24.16</v>
      </c>
      <c r="AA31" s="22">
        <v>602950362</v>
      </c>
    </row>
    <row r="32" spans="1:27" ht="13.5">
      <c r="A32" s="23" t="s">
        <v>57</v>
      </c>
      <c r="B32" s="17"/>
      <c r="C32" s="18">
        <v>8007774156</v>
      </c>
      <c r="D32" s="18"/>
      <c r="E32" s="19">
        <v>6617424165</v>
      </c>
      <c r="F32" s="20">
        <v>6402305132</v>
      </c>
      <c r="G32" s="20">
        <v>5587806020</v>
      </c>
      <c r="H32" s="20">
        <v>5284923884</v>
      </c>
      <c r="I32" s="20">
        <v>6058314689</v>
      </c>
      <c r="J32" s="20">
        <v>6058314689</v>
      </c>
      <c r="K32" s="20">
        <v>5141902653</v>
      </c>
      <c r="L32" s="20">
        <v>5161884640</v>
      </c>
      <c r="M32" s="20">
        <v>5322171048</v>
      </c>
      <c r="N32" s="20">
        <v>5322171048</v>
      </c>
      <c r="O32" s="20">
        <v>5109321131</v>
      </c>
      <c r="P32" s="20">
        <v>5093023439</v>
      </c>
      <c r="Q32" s="20">
        <v>7109681362</v>
      </c>
      <c r="R32" s="20">
        <v>7109681362</v>
      </c>
      <c r="S32" s="20">
        <v>6689206751</v>
      </c>
      <c r="T32" s="20">
        <v>6572019303</v>
      </c>
      <c r="U32" s="20">
        <v>7387887041</v>
      </c>
      <c r="V32" s="20">
        <v>7387887041</v>
      </c>
      <c r="W32" s="20">
        <v>7387887041</v>
      </c>
      <c r="X32" s="20">
        <v>6402305132</v>
      </c>
      <c r="Y32" s="20">
        <v>985581909</v>
      </c>
      <c r="Z32" s="21">
        <v>15.39</v>
      </c>
      <c r="AA32" s="22">
        <v>6402305132</v>
      </c>
    </row>
    <row r="33" spans="1:27" ht="13.5">
      <c r="A33" s="23" t="s">
        <v>58</v>
      </c>
      <c r="B33" s="17"/>
      <c r="C33" s="18">
        <v>1555127568</v>
      </c>
      <c r="D33" s="18"/>
      <c r="E33" s="19">
        <v>1791209597</v>
      </c>
      <c r="F33" s="20">
        <v>1520089202</v>
      </c>
      <c r="G33" s="20">
        <v>1336544289</v>
      </c>
      <c r="H33" s="20">
        <v>1502890523</v>
      </c>
      <c r="I33" s="20">
        <v>1493620394</v>
      </c>
      <c r="J33" s="20">
        <v>1493620394</v>
      </c>
      <c r="K33" s="20">
        <v>1466082755</v>
      </c>
      <c r="L33" s="20">
        <v>1468790702</v>
      </c>
      <c r="M33" s="20">
        <v>1415430140</v>
      </c>
      <c r="N33" s="20">
        <v>1415430140</v>
      </c>
      <c r="O33" s="20">
        <v>1365124907</v>
      </c>
      <c r="P33" s="20">
        <v>1339046160</v>
      </c>
      <c r="Q33" s="20">
        <v>1349811403</v>
      </c>
      <c r="R33" s="20">
        <v>1349811403</v>
      </c>
      <c r="S33" s="20">
        <v>1341703528</v>
      </c>
      <c r="T33" s="20">
        <v>1334884648</v>
      </c>
      <c r="U33" s="20">
        <v>1385943026</v>
      </c>
      <c r="V33" s="20">
        <v>1385943026</v>
      </c>
      <c r="W33" s="20">
        <v>1385943026</v>
      </c>
      <c r="X33" s="20">
        <v>1520089202</v>
      </c>
      <c r="Y33" s="20">
        <v>-134146176</v>
      </c>
      <c r="Z33" s="21">
        <v>-8.82</v>
      </c>
      <c r="AA33" s="22">
        <v>1520089202</v>
      </c>
    </row>
    <row r="34" spans="1:27" ht="13.5">
      <c r="A34" s="27" t="s">
        <v>59</v>
      </c>
      <c r="B34" s="28"/>
      <c r="C34" s="29">
        <f aca="true" t="shared" si="3" ref="C34:Y34">SUM(C29:C33)</f>
        <v>10816511011</v>
      </c>
      <c r="D34" s="29">
        <f>SUM(D29:D33)</f>
        <v>0</v>
      </c>
      <c r="E34" s="30">
        <f t="shared" si="3"/>
        <v>9701946946</v>
      </c>
      <c r="F34" s="31">
        <f t="shared" si="3"/>
        <v>9263881124</v>
      </c>
      <c r="G34" s="31">
        <f t="shared" si="3"/>
        <v>8049093463</v>
      </c>
      <c r="H34" s="31">
        <f t="shared" si="3"/>
        <v>7855365461</v>
      </c>
      <c r="I34" s="31">
        <f t="shared" si="3"/>
        <v>8607020019</v>
      </c>
      <c r="J34" s="31">
        <f t="shared" si="3"/>
        <v>8607020019</v>
      </c>
      <c r="K34" s="31">
        <f t="shared" si="3"/>
        <v>7665264549</v>
      </c>
      <c r="L34" s="31">
        <f t="shared" si="3"/>
        <v>7687204568</v>
      </c>
      <c r="M34" s="31">
        <f t="shared" si="3"/>
        <v>7768372771</v>
      </c>
      <c r="N34" s="31">
        <f t="shared" si="3"/>
        <v>7768372771</v>
      </c>
      <c r="O34" s="31">
        <f t="shared" si="3"/>
        <v>7513690918</v>
      </c>
      <c r="P34" s="31">
        <f t="shared" si="3"/>
        <v>7441816733</v>
      </c>
      <c r="Q34" s="31">
        <f t="shared" si="3"/>
        <v>9512050641</v>
      </c>
      <c r="R34" s="31">
        <f t="shared" si="3"/>
        <v>9512050641</v>
      </c>
      <c r="S34" s="31">
        <f t="shared" si="3"/>
        <v>9097984956</v>
      </c>
      <c r="T34" s="31">
        <f t="shared" si="3"/>
        <v>8948936831</v>
      </c>
      <c r="U34" s="31">
        <f t="shared" si="3"/>
        <v>9798052278</v>
      </c>
      <c r="V34" s="31">
        <f t="shared" si="3"/>
        <v>9798052278</v>
      </c>
      <c r="W34" s="31">
        <f t="shared" si="3"/>
        <v>9798052278</v>
      </c>
      <c r="X34" s="31">
        <f t="shared" si="3"/>
        <v>9263881124</v>
      </c>
      <c r="Y34" s="31">
        <f t="shared" si="3"/>
        <v>534171154</v>
      </c>
      <c r="Z34" s="32">
        <f>+IF(X34&lt;&gt;0,+(Y34/X34)*100,0)</f>
        <v>5.766170213649645</v>
      </c>
      <c r="AA34" s="33">
        <f>SUM(AA29:AA33)</f>
        <v>9263881124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9343076494</v>
      </c>
      <c r="D37" s="18"/>
      <c r="E37" s="19">
        <v>10847876405</v>
      </c>
      <c r="F37" s="20">
        <v>10804942326</v>
      </c>
      <c r="G37" s="20">
        <v>9214630739</v>
      </c>
      <c r="H37" s="20">
        <v>9220641302</v>
      </c>
      <c r="I37" s="20">
        <v>9004069299</v>
      </c>
      <c r="J37" s="20">
        <v>9004069299</v>
      </c>
      <c r="K37" s="20">
        <v>9036310944</v>
      </c>
      <c r="L37" s="20">
        <v>9107737174</v>
      </c>
      <c r="M37" s="20">
        <v>8875604710</v>
      </c>
      <c r="N37" s="20">
        <v>8875604710</v>
      </c>
      <c r="O37" s="20">
        <v>8941144298</v>
      </c>
      <c r="P37" s="20">
        <v>9007419218</v>
      </c>
      <c r="Q37" s="20">
        <v>8841609646</v>
      </c>
      <c r="R37" s="20">
        <v>8841609646</v>
      </c>
      <c r="S37" s="20">
        <v>8903088591</v>
      </c>
      <c r="T37" s="20">
        <v>8941714934</v>
      </c>
      <c r="U37" s="20">
        <v>8951154644</v>
      </c>
      <c r="V37" s="20">
        <v>8951154644</v>
      </c>
      <c r="W37" s="20">
        <v>8951154644</v>
      </c>
      <c r="X37" s="20">
        <v>10804942326</v>
      </c>
      <c r="Y37" s="20">
        <v>-1853787682</v>
      </c>
      <c r="Z37" s="21">
        <v>-17.16</v>
      </c>
      <c r="AA37" s="22">
        <v>10804942326</v>
      </c>
    </row>
    <row r="38" spans="1:27" ht="13.5">
      <c r="A38" s="23" t="s">
        <v>58</v>
      </c>
      <c r="B38" s="17"/>
      <c r="C38" s="18">
        <v>8083860743</v>
      </c>
      <c r="D38" s="18"/>
      <c r="E38" s="19">
        <v>7590699238</v>
      </c>
      <c r="F38" s="20">
        <v>8676972502</v>
      </c>
      <c r="G38" s="20">
        <v>7055687726</v>
      </c>
      <c r="H38" s="20">
        <v>8206273095</v>
      </c>
      <c r="I38" s="20">
        <v>8329887199</v>
      </c>
      <c r="J38" s="20">
        <v>8329887199</v>
      </c>
      <c r="K38" s="20">
        <v>8373718319</v>
      </c>
      <c r="L38" s="20">
        <v>8405467811</v>
      </c>
      <c r="M38" s="20">
        <v>8463308554</v>
      </c>
      <c r="N38" s="20">
        <v>8463308554</v>
      </c>
      <c r="O38" s="20">
        <v>8237868670</v>
      </c>
      <c r="P38" s="20">
        <v>8210391897</v>
      </c>
      <c r="Q38" s="20">
        <v>8481114118</v>
      </c>
      <c r="R38" s="20">
        <v>8481114118</v>
      </c>
      <c r="S38" s="20">
        <v>8592465208</v>
      </c>
      <c r="T38" s="20">
        <v>8687486926</v>
      </c>
      <c r="U38" s="20">
        <v>8665595608</v>
      </c>
      <c r="V38" s="20">
        <v>8665595608</v>
      </c>
      <c r="W38" s="20">
        <v>8665595608</v>
      </c>
      <c r="X38" s="20">
        <v>8676972502</v>
      </c>
      <c r="Y38" s="20">
        <v>-11376894</v>
      </c>
      <c r="Z38" s="21">
        <v>-0.13</v>
      </c>
      <c r="AA38" s="22">
        <v>8676972502</v>
      </c>
    </row>
    <row r="39" spans="1:27" ht="13.5">
      <c r="A39" s="27" t="s">
        <v>61</v>
      </c>
      <c r="B39" s="35"/>
      <c r="C39" s="29">
        <f aca="true" t="shared" si="4" ref="C39:Y39">SUM(C37:C38)</f>
        <v>17426937237</v>
      </c>
      <c r="D39" s="29">
        <f>SUM(D37:D38)</f>
        <v>0</v>
      </c>
      <c r="E39" s="36">
        <f t="shared" si="4"/>
        <v>18438575643</v>
      </c>
      <c r="F39" s="37">
        <f t="shared" si="4"/>
        <v>19481914828</v>
      </c>
      <c r="G39" s="37">
        <f t="shared" si="4"/>
        <v>16270318465</v>
      </c>
      <c r="H39" s="37">
        <f t="shared" si="4"/>
        <v>17426914397</v>
      </c>
      <c r="I39" s="37">
        <f t="shared" si="4"/>
        <v>17333956498</v>
      </c>
      <c r="J39" s="37">
        <f t="shared" si="4"/>
        <v>17333956498</v>
      </c>
      <c r="K39" s="37">
        <f t="shared" si="4"/>
        <v>17410029263</v>
      </c>
      <c r="L39" s="37">
        <f t="shared" si="4"/>
        <v>17513204985</v>
      </c>
      <c r="M39" s="37">
        <f t="shared" si="4"/>
        <v>17338913264</v>
      </c>
      <c r="N39" s="37">
        <f t="shared" si="4"/>
        <v>17338913264</v>
      </c>
      <c r="O39" s="37">
        <f t="shared" si="4"/>
        <v>17179012968</v>
      </c>
      <c r="P39" s="37">
        <f t="shared" si="4"/>
        <v>17217811115</v>
      </c>
      <c r="Q39" s="37">
        <f t="shared" si="4"/>
        <v>17322723764</v>
      </c>
      <c r="R39" s="37">
        <f t="shared" si="4"/>
        <v>17322723764</v>
      </c>
      <c r="S39" s="37">
        <f t="shared" si="4"/>
        <v>17495553799</v>
      </c>
      <c r="T39" s="37">
        <f t="shared" si="4"/>
        <v>17629201860</v>
      </c>
      <c r="U39" s="37">
        <f t="shared" si="4"/>
        <v>17616750252</v>
      </c>
      <c r="V39" s="37">
        <f t="shared" si="4"/>
        <v>17616750252</v>
      </c>
      <c r="W39" s="37">
        <f t="shared" si="4"/>
        <v>17616750252</v>
      </c>
      <c r="X39" s="37">
        <f t="shared" si="4"/>
        <v>19481914828</v>
      </c>
      <c r="Y39" s="37">
        <f t="shared" si="4"/>
        <v>-1865164576</v>
      </c>
      <c r="Z39" s="38">
        <f>+IF(X39&lt;&gt;0,+(Y39/X39)*100,0)</f>
        <v>-9.573825737700737</v>
      </c>
      <c r="AA39" s="39">
        <f>SUM(AA37:AA38)</f>
        <v>19481914828</v>
      </c>
    </row>
    <row r="40" spans="1:27" ht="13.5">
      <c r="A40" s="27" t="s">
        <v>62</v>
      </c>
      <c r="B40" s="28"/>
      <c r="C40" s="29">
        <f aca="true" t="shared" si="5" ref="C40:Y40">+C34+C39</f>
        <v>28243448248</v>
      </c>
      <c r="D40" s="29">
        <f>+D34+D39</f>
        <v>0</v>
      </c>
      <c r="E40" s="30">
        <f t="shared" si="5"/>
        <v>28140522589</v>
      </c>
      <c r="F40" s="31">
        <f t="shared" si="5"/>
        <v>28745795952</v>
      </c>
      <c r="G40" s="31">
        <f t="shared" si="5"/>
        <v>24319411928</v>
      </c>
      <c r="H40" s="31">
        <f t="shared" si="5"/>
        <v>25282279858</v>
      </c>
      <c r="I40" s="31">
        <f t="shared" si="5"/>
        <v>25940976517</v>
      </c>
      <c r="J40" s="31">
        <f t="shared" si="5"/>
        <v>25940976517</v>
      </c>
      <c r="K40" s="31">
        <f t="shared" si="5"/>
        <v>25075293812</v>
      </c>
      <c r="L40" s="31">
        <f t="shared" si="5"/>
        <v>25200409553</v>
      </c>
      <c r="M40" s="31">
        <f t="shared" si="5"/>
        <v>25107286035</v>
      </c>
      <c r="N40" s="31">
        <f t="shared" si="5"/>
        <v>25107286035</v>
      </c>
      <c r="O40" s="31">
        <f t="shared" si="5"/>
        <v>24692703886</v>
      </c>
      <c r="P40" s="31">
        <f t="shared" si="5"/>
        <v>24659627848</v>
      </c>
      <c r="Q40" s="31">
        <f t="shared" si="5"/>
        <v>26834774405</v>
      </c>
      <c r="R40" s="31">
        <f t="shared" si="5"/>
        <v>26834774405</v>
      </c>
      <c r="S40" s="31">
        <f t="shared" si="5"/>
        <v>26593538755</v>
      </c>
      <c r="T40" s="31">
        <f t="shared" si="5"/>
        <v>26578138691</v>
      </c>
      <c r="U40" s="31">
        <f t="shared" si="5"/>
        <v>27414802530</v>
      </c>
      <c r="V40" s="31">
        <f t="shared" si="5"/>
        <v>27414802530</v>
      </c>
      <c r="W40" s="31">
        <f t="shared" si="5"/>
        <v>27414802530</v>
      </c>
      <c r="X40" s="31">
        <f t="shared" si="5"/>
        <v>28745795952</v>
      </c>
      <c r="Y40" s="31">
        <f t="shared" si="5"/>
        <v>-1330993422</v>
      </c>
      <c r="Z40" s="32">
        <f>+IF(X40&lt;&gt;0,+(Y40/X40)*100,0)</f>
        <v>-4.630219403986953</v>
      </c>
      <c r="AA40" s="33">
        <f>+AA34+AA39</f>
        <v>28745795952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52737175596</v>
      </c>
      <c r="D42" s="43">
        <f>+D25-D40</f>
        <v>0</v>
      </c>
      <c r="E42" s="44">
        <f t="shared" si="6"/>
        <v>56486187330</v>
      </c>
      <c r="F42" s="45">
        <f t="shared" si="6"/>
        <v>56217500354</v>
      </c>
      <c r="G42" s="45">
        <f t="shared" si="6"/>
        <v>54575901863</v>
      </c>
      <c r="H42" s="45">
        <f t="shared" si="6"/>
        <v>54063457576</v>
      </c>
      <c r="I42" s="45">
        <f t="shared" si="6"/>
        <v>52643402568</v>
      </c>
      <c r="J42" s="45">
        <f t="shared" si="6"/>
        <v>52643402568</v>
      </c>
      <c r="K42" s="45">
        <f t="shared" si="6"/>
        <v>53420645496</v>
      </c>
      <c r="L42" s="45">
        <f t="shared" si="6"/>
        <v>53275334700</v>
      </c>
      <c r="M42" s="45">
        <f t="shared" si="6"/>
        <v>54530602699</v>
      </c>
      <c r="N42" s="45">
        <f t="shared" si="6"/>
        <v>54530602699</v>
      </c>
      <c r="O42" s="45">
        <f t="shared" si="6"/>
        <v>54624814976</v>
      </c>
      <c r="P42" s="45">
        <f t="shared" si="6"/>
        <v>52699333730</v>
      </c>
      <c r="Q42" s="45">
        <f t="shared" si="6"/>
        <v>56218526708</v>
      </c>
      <c r="R42" s="45">
        <f t="shared" si="6"/>
        <v>56218526708</v>
      </c>
      <c r="S42" s="45">
        <f t="shared" si="6"/>
        <v>56221464158</v>
      </c>
      <c r="T42" s="45">
        <f t="shared" si="6"/>
        <v>56553317703</v>
      </c>
      <c r="U42" s="45">
        <f t="shared" si="6"/>
        <v>55419961054</v>
      </c>
      <c r="V42" s="45">
        <f t="shared" si="6"/>
        <v>55419961054</v>
      </c>
      <c r="W42" s="45">
        <f t="shared" si="6"/>
        <v>55419961054</v>
      </c>
      <c r="X42" s="45">
        <f t="shared" si="6"/>
        <v>56217500354</v>
      </c>
      <c r="Y42" s="45">
        <f t="shared" si="6"/>
        <v>-797539300</v>
      </c>
      <c r="Z42" s="46">
        <f>+IF(X42&lt;&gt;0,+(Y42/X42)*100,0)</f>
        <v>-1.418667309962054</v>
      </c>
      <c r="AA42" s="47">
        <f>+AA25-AA40</f>
        <v>56217500354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47489585047</v>
      </c>
      <c r="D45" s="18"/>
      <c r="E45" s="19">
        <v>48710578388</v>
      </c>
      <c r="F45" s="20">
        <v>48219158092</v>
      </c>
      <c r="G45" s="20">
        <v>49340645575</v>
      </c>
      <c r="H45" s="20">
        <v>44151348728</v>
      </c>
      <c r="I45" s="20">
        <v>42757291871</v>
      </c>
      <c r="J45" s="20">
        <v>42757291871</v>
      </c>
      <c r="K45" s="20">
        <v>47762086150</v>
      </c>
      <c r="L45" s="20">
        <v>47655397178</v>
      </c>
      <c r="M45" s="20">
        <v>49453637171</v>
      </c>
      <c r="N45" s="20">
        <v>49453637171</v>
      </c>
      <c r="O45" s="20">
        <v>49579215070</v>
      </c>
      <c r="P45" s="20">
        <v>47254536931</v>
      </c>
      <c r="Q45" s="20">
        <v>51214646283</v>
      </c>
      <c r="R45" s="20">
        <v>51214646283</v>
      </c>
      <c r="S45" s="20">
        <v>51203779421</v>
      </c>
      <c r="T45" s="20">
        <v>51587500257</v>
      </c>
      <c r="U45" s="20">
        <v>50470408149</v>
      </c>
      <c r="V45" s="20">
        <v>50470408149</v>
      </c>
      <c r="W45" s="20">
        <v>50470408149</v>
      </c>
      <c r="X45" s="20">
        <v>48219158092</v>
      </c>
      <c r="Y45" s="20">
        <v>2251250057</v>
      </c>
      <c r="Z45" s="48">
        <v>4.67</v>
      </c>
      <c r="AA45" s="22">
        <v>48219158092</v>
      </c>
    </row>
    <row r="46" spans="1:27" ht="13.5">
      <c r="A46" s="23" t="s">
        <v>67</v>
      </c>
      <c r="B46" s="17"/>
      <c r="C46" s="18">
        <v>5247590549</v>
      </c>
      <c r="D46" s="18"/>
      <c r="E46" s="19">
        <v>7775608938</v>
      </c>
      <c r="F46" s="20">
        <v>7998342265</v>
      </c>
      <c r="G46" s="20">
        <v>4708915450</v>
      </c>
      <c r="H46" s="20">
        <v>5153949039</v>
      </c>
      <c r="I46" s="20">
        <v>5150361542</v>
      </c>
      <c r="J46" s="20">
        <v>5150361542</v>
      </c>
      <c r="K46" s="20">
        <v>5133684781</v>
      </c>
      <c r="L46" s="20">
        <v>5091557148</v>
      </c>
      <c r="M46" s="20">
        <v>5076965529</v>
      </c>
      <c r="N46" s="20">
        <v>5076965529</v>
      </c>
      <c r="O46" s="20">
        <v>5045599905</v>
      </c>
      <c r="P46" s="20">
        <v>5444796794</v>
      </c>
      <c r="Q46" s="20">
        <v>5003880425</v>
      </c>
      <c r="R46" s="20">
        <v>5003880425</v>
      </c>
      <c r="S46" s="20">
        <v>5017684737</v>
      </c>
      <c r="T46" s="20">
        <v>4965817441</v>
      </c>
      <c r="U46" s="20">
        <v>4949552902</v>
      </c>
      <c r="V46" s="20">
        <v>4949552902</v>
      </c>
      <c r="W46" s="20">
        <v>4949552902</v>
      </c>
      <c r="X46" s="20">
        <v>7998342265</v>
      </c>
      <c r="Y46" s="20">
        <v>-3048789363</v>
      </c>
      <c r="Z46" s="48">
        <v>-38.12</v>
      </c>
      <c r="AA46" s="22">
        <v>7998342265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>
        <v>526340834</v>
      </c>
      <c r="H47" s="20">
        <v>4758159807</v>
      </c>
      <c r="I47" s="20">
        <v>4735749160</v>
      </c>
      <c r="J47" s="20">
        <v>4735749160</v>
      </c>
      <c r="K47" s="20">
        <v>524874563</v>
      </c>
      <c r="L47" s="20">
        <v>528380369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52737175596</v>
      </c>
      <c r="D48" s="51">
        <f>SUM(D45:D47)</f>
        <v>0</v>
      </c>
      <c r="E48" s="52">
        <f t="shared" si="7"/>
        <v>56486187326</v>
      </c>
      <c r="F48" s="53">
        <f t="shared" si="7"/>
        <v>56217500357</v>
      </c>
      <c r="G48" s="53">
        <f t="shared" si="7"/>
        <v>54575901859</v>
      </c>
      <c r="H48" s="53">
        <f t="shared" si="7"/>
        <v>54063457574</v>
      </c>
      <c r="I48" s="53">
        <f t="shared" si="7"/>
        <v>52643402573</v>
      </c>
      <c r="J48" s="53">
        <f t="shared" si="7"/>
        <v>52643402573</v>
      </c>
      <c r="K48" s="53">
        <f t="shared" si="7"/>
        <v>53420645494</v>
      </c>
      <c r="L48" s="53">
        <f t="shared" si="7"/>
        <v>53275334695</v>
      </c>
      <c r="M48" s="53">
        <f t="shared" si="7"/>
        <v>54530602700</v>
      </c>
      <c r="N48" s="53">
        <f t="shared" si="7"/>
        <v>54530602700</v>
      </c>
      <c r="O48" s="53">
        <f t="shared" si="7"/>
        <v>54624814975</v>
      </c>
      <c r="P48" s="53">
        <f t="shared" si="7"/>
        <v>52699333725</v>
      </c>
      <c r="Q48" s="53">
        <f t="shared" si="7"/>
        <v>56218526708</v>
      </c>
      <c r="R48" s="53">
        <f t="shared" si="7"/>
        <v>56218526708</v>
      </c>
      <c r="S48" s="53">
        <f t="shared" si="7"/>
        <v>56221464158</v>
      </c>
      <c r="T48" s="53">
        <f t="shared" si="7"/>
        <v>56553317698</v>
      </c>
      <c r="U48" s="53">
        <f t="shared" si="7"/>
        <v>55419961051</v>
      </c>
      <c r="V48" s="53">
        <f t="shared" si="7"/>
        <v>55419961051</v>
      </c>
      <c r="W48" s="53">
        <f t="shared" si="7"/>
        <v>55419961051</v>
      </c>
      <c r="X48" s="53">
        <f t="shared" si="7"/>
        <v>56217500357</v>
      </c>
      <c r="Y48" s="53">
        <f t="shared" si="7"/>
        <v>-797539306</v>
      </c>
      <c r="Z48" s="54">
        <f>+IF(X48&lt;&gt;0,+(Y48/X48)*100,0)</f>
        <v>-1.418667320559181</v>
      </c>
      <c r="AA48" s="55">
        <f>SUM(AA45:AA47)</f>
        <v>56217500357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4556048</v>
      </c>
      <c r="D6" s="18">
        <v>4556048</v>
      </c>
      <c r="E6" s="19">
        <v>5091919</v>
      </c>
      <c r="F6" s="20">
        <v>8901195</v>
      </c>
      <c r="G6" s="20">
        <v>1289813</v>
      </c>
      <c r="H6" s="20">
        <v>12751155</v>
      </c>
      <c r="I6" s="20">
        <v>8053334</v>
      </c>
      <c r="J6" s="20">
        <v>8053334</v>
      </c>
      <c r="K6" s="20">
        <v>1294609</v>
      </c>
      <c r="L6" s="20">
        <v>1606308</v>
      </c>
      <c r="M6" s="20">
        <v>8755993</v>
      </c>
      <c r="N6" s="20">
        <v>8755993</v>
      </c>
      <c r="O6" s="20">
        <v>3925087</v>
      </c>
      <c r="P6" s="20">
        <v>7705349</v>
      </c>
      <c r="Q6" s="20">
        <v>7705349</v>
      </c>
      <c r="R6" s="20">
        <v>7705349</v>
      </c>
      <c r="S6" s="20">
        <v>7705349</v>
      </c>
      <c r="T6" s="20">
        <v>7705349</v>
      </c>
      <c r="U6" s="20">
        <v>7705349</v>
      </c>
      <c r="V6" s="20">
        <v>7705349</v>
      </c>
      <c r="W6" s="20">
        <v>7705349</v>
      </c>
      <c r="X6" s="20">
        <v>8901195</v>
      </c>
      <c r="Y6" s="20">
        <v>-1195846</v>
      </c>
      <c r="Z6" s="21">
        <v>-13.43</v>
      </c>
      <c r="AA6" s="22">
        <v>8901195</v>
      </c>
    </row>
    <row r="7" spans="1:27" ht="13.5">
      <c r="A7" s="23" t="s">
        <v>34</v>
      </c>
      <c r="B7" s="17"/>
      <c r="C7" s="18"/>
      <c r="D7" s="18"/>
      <c r="E7" s="19">
        <v>1356000</v>
      </c>
      <c r="F7" s="20">
        <v>1300000</v>
      </c>
      <c r="G7" s="20">
        <v>1356004</v>
      </c>
      <c r="H7" s="20">
        <v>1356004</v>
      </c>
      <c r="I7" s="20">
        <v>1356004</v>
      </c>
      <c r="J7" s="20">
        <v>1356004</v>
      </c>
      <c r="K7" s="20">
        <v>2356004</v>
      </c>
      <c r="L7" s="20">
        <v>3300000</v>
      </c>
      <c r="M7" s="20">
        <v>3300000</v>
      </c>
      <c r="N7" s="20">
        <v>3300000</v>
      </c>
      <c r="O7" s="20">
        <v>3300000</v>
      </c>
      <c r="P7" s="20">
        <v>2300000</v>
      </c>
      <c r="Q7" s="20">
        <v>2300000</v>
      </c>
      <c r="R7" s="20">
        <v>2300000</v>
      </c>
      <c r="S7" s="20">
        <v>2300000</v>
      </c>
      <c r="T7" s="20">
        <v>2300000</v>
      </c>
      <c r="U7" s="20">
        <v>2300000</v>
      </c>
      <c r="V7" s="20">
        <v>2300000</v>
      </c>
      <c r="W7" s="20">
        <v>2300000</v>
      </c>
      <c r="X7" s="20">
        <v>1300000</v>
      </c>
      <c r="Y7" s="20">
        <v>1000000</v>
      </c>
      <c r="Z7" s="21">
        <v>76.92</v>
      </c>
      <c r="AA7" s="22">
        <v>1300000</v>
      </c>
    </row>
    <row r="8" spans="1:27" ht="13.5">
      <c r="A8" s="23" t="s">
        <v>35</v>
      </c>
      <c r="B8" s="17"/>
      <c r="C8" s="18">
        <v>126543</v>
      </c>
      <c r="D8" s="18">
        <v>126543</v>
      </c>
      <c r="E8" s="19">
        <v>413645</v>
      </c>
      <c r="F8" s="20">
        <v>160177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160177</v>
      </c>
      <c r="Y8" s="20">
        <v>-160177</v>
      </c>
      <c r="Z8" s="21">
        <v>-100</v>
      </c>
      <c r="AA8" s="22">
        <v>160177</v>
      </c>
    </row>
    <row r="9" spans="1:27" ht="13.5">
      <c r="A9" s="23" t="s">
        <v>36</v>
      </c>
      <c r="B9" s="17"/>
      <c r="C9" s="18">
        <v>165383</v>
      </c>
      <c r="D9" s="18">
        <v>165383</v>
      </c>
      <c r="E9" s="19">
        <v>1788308</v>
      </c>
      <c r="F9" s="20">
        <v>165383</v>
      </c>
      <c r="G9" s="20">
        <v>209070</v>
      </c>
      <c r="H9" s="20">
        <v>33757</v>
      </c>
      <c r="I9" s="20">
        <v>41677</v>
      </c>
      <c r="J9" s="20">
        <v>41677</v>
      </c>
      <c r="K9" s="20">
        <v>608216</v>
      </c>
      <c r="L9" s="20">
        <v>374383</v>
      </c>
      <c r="M9" s="20">
        <v>380754</v>
      </c>
      <c r="N9" s="20">
        <v>380754</v>
      </c>
      <c r="O9" s="20">
        <v>412548</v>
      </c>
      <c r="P9" s="20">
        <v>1476151</v>
      </c>
      <c r="Q9" s="20">
        <v>1476151</v>
      </c>
      <c r="R9" s="20">
        <v>1476151</v>
      </c>
      <c r="S9" s="20">
        <v>1476151</v>
      </c>
      <c r="T9" s="20">
        <v>1476151</v>
      </c>
      <c r="U9" s="20">
        <v>1476151</v>
      </c>
      <c r="V9" s="20">
        <v>1476151</v>
      </c>
      <c r="W9" s="20">
        <v>1476151</v>
      </c>
      <c r="X9" s="20">
        <v>165383</v>
      </c>
      <c r="Y9" s="20">
        <v>1310768</v>
      </c>
      <c r="Z9" s="21">
        <v>792.57</v>
      </c>
      <c r="AA9" s="22">
        <v>165383</v>
      </c>
    </row>
    <row r="10" spans="1:27" ht="13.5">
      <c r="A10" s="23" t="s">
        <v>37</v>
      </c>
      <c r="B10" s="17"/>
      <c r="C10" s="18">
        <v>501706</v>
      </c>
      <c r="D10" s="18">
        <v>501706</v>
      </c>
      <c r="E10" s="19"/>
      <c r="F10" s="20">
        <v>751976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751976</v>
      </c>
      <c r="Y10" s="24">
        <v>-751976</v>
      </c>
      <c r="Z10" s="25">
        <v>-100</v>
      </c>
      <c r="AA10" s="26">
        <v>751976</v>
      </c>
    </row>
    <row r="11" spans="1:27" ht="13.5">
      <c r="A11" s="23" t="s">
        <v>38</v>
      </c>
      <c r="B11" s="17"/>
      <c r="C11" s="18">
        <v>1133984</v>
      </c>
      <c r="D11" s="18">
        <v>1133984</v>
      </c>
      <c r="E11" s="19">
        <v>932011</v>
      </c>
      <c r="F11" s="20">
        <v>1133984</v>
      </c>
      <c r="G11" s="20">
        <v>1141767</v>
      </c>
      <c r="H11" s="20">
        <v>1110258</v>
      </c>
      <c r="I11" s="20">
        <v>1013846</v>
      </c>
      <c r="J11" s="20">
        <v>1013846</v>
      </c>
      <c r="K11" s="20">
        <v>977441</v>
      </c>
      <c r="L11" s="20">
        <v>934762</v>
      </c>
      <c r="M11" s="20">
        <v>935317</v>
      </c>
      <c r="N11" s="20">
        <v>935317</v>
      </c>
      <c r="O11" s="20">
        <v>1281107</v>
      </c>
      <c r="P11" s="20">
        <v>983786</v>
      </c>
      <c r="Q11" s="20">
        <v>983786</v>
      </c>
      <c r="R11" s="20">
        <v>983786</v>
      </c>
      <c r="S11" s="20">
        <v>983786</v>
      </c>
      <c r="T11" s="20">
        <v>983786</v>
      </c>
      <c r="U11" s="20">
        <v>983786</v>
      </c>
      <c r="V11" s="20">
        <v>983786</v>
      </c>
      <c r="W11" s="20">
        <v>983786</v>
      </c>
      <c r="X11" s="20">
        <v>1133984</v>
      </c>
      <c r="Y11" s="20">
        <v>-150198</v>
      </c>
      <c r="Z11" s="21">
        <v>-13.25</v>
      </c>
      <c r="AA11" s="22">
        <v>1133984</v>
      </c>
    </row>
    <row r="12" spans="1:27" ht="13.5">
      <c r="A12" s="27" t="s">
        <v>39</v>
      </c>
      <c r="B12" s="28"/>
      <c r="C12" s="29">
        <f aca="true" t="shared" si="0" ref="C12:Y12">SUM(C6:C11)</f>
        <v>6483664</v>
      </c>
      <c r="D12" s="29">
        <f>SUM(D6:D11)</f>
        <v>6483664</v>
      </c>
      <c r="E12" s="30">
        <f t="shared" si="0"/>
        <v>9581883</v>
      </c>
      <c r="F12" s="31">
        <f t="shared" si="0"/>
        <v>12412715</v>
      </c>
      <c r="G12" s="31">
        <f t="shared" si="0"/>
        <v>3996654</v>
      </c>
      <c r="H12" s="31">
        <f t="shared" si="0"/>
        <v>15251174</v>
      </c>
      <c r="I12" s="31">
        <f t="shared" si="0"/>
        <v>10464861</v>
      </c>
      <c r="J12" s="31">
        <f t="shared" si="0"/>
        <v>10464861</v>
      </c>
      <c r="K12" s="31">
        <f t="shared" si="0"/>
        <v>5236270</v>
      </c>
      <c r="L12" s="31">
        <f t="shared" si="0"/>
        <v>6215453</v>
      </c>
      <c r="M12" s="31">
        <f t="shared" si="0"/>
        <v>13372064</v>
      </c>
      <c r="N12" s="31">
        <f t="shared" si="0"/>
        <v>13372064</v>
      </c>
      <c r="O12" s="31">
        <f t="shared" si="0"/>
        <v>8918742</v>
      </c>
      <c r="P12" s="31">
        <f t="shared" si="0"/>
        <v>12465286</v>
      </c>
      <c r="Q12" s="31">
        <f t="shared" si="0"/>
        <v>12465286</v>
      </c>
      <c r="R12" s="31">
        <f t="shared" si="0"/>
        <v>12465286</v>
      </c>
      <c r="S12" s="31">
        <f t="shared" si="0"/>
        <v>12465286</v>
      </c>
      <c r="T12" s="31">
        <f t="shared" si="0"/>
        <v>12465286</v>
      </c>
      <c r="U12" s="31">
        <f t="shared" si="0"/>
        <v>12465286</v>
      </c>
      <c r="V12" s="31">
        <f t="shared" si="0"/>
        <v>12465286</v>
      </c>
      <c r="W12" s="31">
        <f t="shared" si="0"/>
        <v>12465286</v>
      </c>
      <c r="X12" s="31">
        <f t="shared" si="0"/>
        <v>12412715</v>
      </c>
      <c r="Y12" s="31">
        <f t="shared" si="0"/>
        <v>52571</v>
      </c>
      <c r="Z12" s="32">
        <f>+IF(X12&lt;&gt;0,+(Y12/X12)*100,0)</f>
        <v>0.4235253931150438</v>
      </c>
      <c r="AA12" s="33">
        <f>SUM(AA6:AA11)</f>
        <v>12412715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8351397</v>
      </c>
      <c r="D15" s="18">
        <v>8351397</v>
      </c>
      <c r="E15" s="19"/>
      <c r="F15" s="20">
        <v>8620805</v>
      </c>
      <c r="G15" s="20">
        <v>7822284</v>
      </c>
      <c r="H15" s="20">
        <v>8853103</v>
      </c>
      <c r="I15" s="20">
        <v>8853103</v>
      </c>
      <c r="J15" s="20">
        <v>8853103</v>
      </c>
      <c r="K15" s="20">
        <v>8853103</v>
      </c>
      <c r="L15" s="20">
        <v>8853103</v>
      </c>
      <c r="M15" s="20">
        <v>8853103</v>
      </c>
      <c r="N15" s="20">
        <v>8853103</v>
      </c>
      <c r="O15" s="20">
        <v>8853103</v>
      </c>
      <c r="P15" s="20">
        <v>8853103</v>
      </c>
      <c r="Q15" s="20">
        <v>8853103</v>
      </c>
      <c r="R15" s="20">
        <v>8853103</v>
      </c>
      <c r="S15" s="20">
        <v>8853103</v>
      </c>
      <c r="T15" s="20">
        <v>8853103</v>
      </c>
      <c r="U15" s="20">
        <v>8853103</v>
      </c>
      <c r="V15" s="20">
        <v>8853103</v>
      </c>
      <c r="W15" s="20">
        <v>8853103</v>
      </c>
      <c r="X15" s="20">
        <v>8620805</v>
      </c>
      <c r="Y15" s="20">
        <v>232298</v>
      </c>
      <c r="Z15" s="21">
        <v>2.69</v>
      </c>
      <c r="AA15" s="22">
        <v>8620805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4061012</v>
      </c>
      <c r="D19" s="18">
        <v>4061012</v>
      </c>
      <c r="E19" s="19">
        <v>3598221</v>
      </c>
      <c r="F19" s="20">
        <v>4202396</v>
      </c>
      <c r="G19" s="20">
        <v>4020361</v>
      </c>
      <c r="H19" s="20">
        <v>4061012</v>
      </c>
      <c r="I19" s="20">
        <v>4061012</v>
      </c>
      <c r="J19" s="20">
        <v>4061012</v>
      </c>
      <c r="K19" s="20">
        <v>4061012</v>
      </c>
      <c r="L19" s="20">
        <v>4061012</v>
      </c>
      <c r="M19" s="20">
        <v>4061012</v>
      </c>
      <c r="N19" s="20">
        <v>4061012</v>
      </c>
      <c r="O19" s="20">
        <v>4061012</v>
      </c>
      <c r="P19" s="20">
        <v>4061012</v>
      </c>
      <c r="Q19" s="20">
        <v>4061012</v>
      </c>
      <c r="R19" s="20">
        <v>4061012</v>
      </c>
      <c r="S19" s="20">
        <v>4061012</v>
      </c>
      <c r="T19" s="20">
        <v>4061012</v>
      </c>
      <c r="U19" s="20">
        <v>4061012</v>
      </c>
      <c r="V19" s="20">
        <v>4061012</v>
      </c>
      <c r="W19" s="20">
        <v>4061012</v>
      </c>
      <c r="X19" s="20">
        <v>4202396</v>
      </c>
      <c r="Y19" s="20">
        <v>-141384</v>
      </c>
      <c r="Z19" s="21">
        <v>-3.36</v>
      </c>
      <c r="AA19" s="22">
        <v>4202396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48296</v>
      </c>
      <c r="D22" s="18">
        <v>48296</v>
      </c>
      <c r="E22" s="19">
        <v>80429</v>
      </c>
      <c r="F22" s="20">
        <v>17474</v>
      </c>
      <c r="G22" s="20">
        <v>80429</v>
      </c>
      <c r="H22" s="20">
        <v>48295</v>
      </c>
      <c r="I22" s="20">
        <v>48296</v>
      </c>
      <c r="J22" s="20">
        <v>48296</v>
      </c>
      <c r="K22" s="20">
        <v>48295</v>
      </c>
      <c r="L22" s="20">
        <v>48295</v>
      </c>
      <c r="M22" s="20">
        <v>48295</v>
      </c>
      <c r="N22" s="20">
        <v>48295</v>
      </c>
      <c r="O22" s="20">
        <v>48295</v>
      </c>
      <c r="P22" s="20">
        <v>48295</v>
      </c>
      <c r="Q22" s="20">
        <v>48295</v>
      </c>
      <c r="R22" s="20">
        <v>48295</v>
      </c>
      <c r="S22" s="20">
        <v>48295</v>
      </c>
      <c r="T22" s="20">
        <v>48295</v>
      </c>
      <c r="U22" s="20">
        <v>48295</v>
      </c>
      <c r="V22" s="20">
        <v>48295</v>
      </c>
      <c r="W22" s="20">
        <v>48295</v>
      </c>
      <c r="X22" s="20">
        <v>17474</v>
      </c>
      <c r="Y22" s="20">
        <v>30821</v>
      </c>
      <c r="Z22" s="21">
        <v>176.38</v>
      </c>
      <c r="AA22" s="22">
        <v>17474</v>
      </c>
    </row>
    <row r="23" spans="1:27" ht="13.5">
      <c r="A23" s="23" t="s">
        <v>49</v>
      </c>
      <c r="B23" s="17"/>
      <c r="C23" s="18"/>
      <c r="D23" s="18"/>
      <c r="E23" s="19">
        <v>7717877</v>
      </c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12460705</v>
      </c>
      <c r="D24" s="29">
        <f>SUM(D15:D23)</f>
        <v>12460705</v>
      </c>
      <c r="E24" s="36">
        <f t="shared" si="1"/>
        <v>11396527</v>
      </c>
      <c r="F24" s="37">
        <f t="shared" si="1"/>
        <v>12840675</v>
      </c>
      <c r="G24" s="37">
        <f t="shared" si="1"/>
        <v>11923074</v>
      </c>
      <c r="H24" s="37">
        <f t="shared" si="1"/>
        <v>12962410</v>
      </c>
      <c r="I24" s="37">
        <f t="shared" si="1"/>
        <v>12962411</v>
      </c>
      <c r="J24" s="37">
        <f t="shared" si="1"/>
        <v>12962411</v>
      </c>
      <c r="K24" s="37">
        <f t="shared" si="1"/>
        <v>12962410</v>
      </c>
      <c r="L24" s="37">
        <f t="shared" si="1"/>
        <v>12962410</v>
      </c>
      <c r="M24" s="37">
        <f t="shared" si="1"/>
        <v>12962410</v>
      </c>
      <c r="N24" s="37">
        <f t="shared" si="1"/>
        <v>12962410</v>
      </c>
      <c r="O24" s="37">
        <f t="shared" si="1"/>
        <v>12962410</v>
      </c>
      <c r="P24" s="37">
        <f t="shared" si="1"/>
        <v>12962410</v>
      </c>
      <c r="Q24" s="37">
        <f t="shared" si="1"/>
        <v>12962410</v>
      </c>
      <c r="R24" s="37">
        <f t="shared" si="1"/>
        <v>12962410</v>
      </c>
      <c r="S24" s="37">
        <f t="shared" si="1"/>
        <v>12962410</v>
      </c>
      <c r="T24" s="37">
        <f t="shared" si="1"/>
        <v>12962410</v>
      </c>
      <c r="U24" s="37">
        <f t="shared" si="1"/>
        <v>12962410</v>
      </c>
      <c r="V24" s="37">
        <f t="shared" si="1"/>
        <v>12962410</v>
      </c>
      <c r="W24" s="37">
        <f t="shared" si="1"/>
        <v>12962410</v>
      </c>
      <c r="X24" s="37">
        <f t="shared" si="1"/>
        <v>12840675</v>
      </c>
      <c r="Y24" s="37">
        <f t="shared" si="1"/>
        <v>121735</v>
      </c>
      <c r="Z24" s="38">
        <f>+IF(X24&lt;&gt;0,+(Y24/X24)*100,0)</f>
        <v>0.9480420616517434</v>
      </c>
      <c r="AA24" s="39">
        <f>SUM(AA15:AA23)</f>
        <v>12840675</v>
      </c>
    </row>
    <row r="25" spans="1:27" ht="13.5">
      <c r="A25" s="27" t="s">
        <v>51</v>
      </c>
      <c r="B25" s="28"/>
      <c r="C25" s="29">
        <f aca="true" t="shared" si="2" ref="C25:Y25">+C12+C24</f>
        <v>18944369</v>
      </c>
      <c r="D25" s="29">
        <f>+D12+D24</f>
        <v>18944369</v>
      </c>
      <c r="E25" s="30">
        <f t="shared" si="2"/>
        <v>20978410</v>
      </c>
      <c r="F25" s="31">
        <f t="shared" si="2"/>
        <v>25253390</v>
      </c>
      <c r="G25" s="31">
        <f t="shared" si="2"/>
        <v>15919728</v>
      </c>
      <c r="H25" s="31">
        <f t="shared" si="2"/>
        <v>28213584</v>
      </c>
      <c r="I25" s="31">
        <f t="shared" si="2"/>
        <v>23427272</v>
      </c>
      <c r="J25" s="31">
        <f t="shared" si="2"/>
        <v>23427272</v>
      </c>
      <c r="K25" s="31">
        <f t="shared" si="2"/>
        <v>18198680</v>
      </c>
      <c r="L25" s="31">
        <f t="shared" si="2"/>
        <v>19177863</v>
      </c>
      <c r="M25" s="31">
        <f t="shared" si="2"/>
        <v>26334474</v>
      </c>
      <c r="N25" s="31">
        <f t="shared" si="2"/>
        <v>26334474</v>
      </c>
      <c r="O25" s="31">
        <f t="shared" si="2"/>
        <v>21881152</v>
      </c>
      <c r="P25" s="31">
        <f t="shared" si="2"/>
        <v>25427696</v>
      </c>
      <c r="Q25" s="31">
        <f t="shared" si="2"/>
        <v>25427696</v>
      </c>
      <c r="R25" s="31">
        <f t="shared" si="2"/>
        <v>25427696</v>
      </c>
      <c r="S25" s="31">
        <f t="shared" si="2"/>
        <v>25427696</v>
      </c>
      <c r="T25" s="31">
        <f t="shared" si="2"/>
        <v>25427696</v>
      </c>
      <c r="U25" s="31">
        <f t="shared" si="2"/>
        <v>25427696</v>
      </c>
      <c r="V25" s="31">
        <f t="shared" si="2"/>
        <v>25427696</v>
      </c>
      <c r="W25" s="31">
        <f t="shared" si="2"/>
        <v>25427696</v>
      </c>
      <c r="X25" s="31">
        <f t="shared" si="2"/>
        <v>25253390</v>
      </c>
      <c r="Y25" s="31">
        <f t="shared" si="2"/>
        <v>174306</v>
      </c>
      <c r="Z25" s="32">
        <f>+IF(X25&lt;&gt;0,+(Y25/X25)*100,0)</f>
        <v>0.6902281238281276</v>
      </c>
      <c r="AA25" s="33">
        <f>+AA12+AA24</f>
        <v>25253390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62083</v>
      </c>
      <c r="D30" s="18">
        <v>62083</v>
      </c>
      <c r="E30" s="19">
        <v>50000</v>
      </c>
      <c r="F30" s="20">
        <v>36803</v>
      </c>
      <c r="G30" s="20">
        <v>62083</v>
      </c>
      <c r="H30" s="20">
        <v>62083</v>
      </c>
      <c r="I30" s="20">
        <v>62083</v>
      </c>
      <c r="J30" s="20">
        <v>62083</v>
      </c>
      <c r="K30" s="20">
        <v>62083</v>
      </c>
      <c r="L30" s="20">
        <v>62083</v>
      </c>
      <c r="M30" s="20">
        <v>62083</v>
      </c>
      <c r="N30" s="20">
        <v>62083</v>
      </c>
      <c r="O30" s="20">
        <v>62083</v>
      </c>
      <c r="P30" s="20">
        <v>62083</v>
      </c>
      <c r="Q30" s="20">
        <v>62083</v>
      </c>
      <c r="R30" s="20">
        <v>62083</v>
      </c>
      <c r="S30" s="20">
        <v>62083</v>
      </c>
      <c r="T30" s="20">
        <v>62083</v>
      </c>
      <c r="U30" s="20">
        <v>62083</v>
      </c>
      <c r="V30" s="20">
        <v>62083</v>
      </c>
      <c r="W30" s="20">
        <v>62083</v>
      </c>
      <c r="X30" s="20">
        <v>36803</v>
      </c>
      <c r="Y30" s="20">
        <v>25280</v>
      </c>
      <c r="Z30" s="21">
        <v>68.69</v>
      </c>
      <c r="AA30" s="22">
        <v>36803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6976848</v>
      </c>
      <c r="D32" s="18">
        <v>6976848</v>
      </c>
      <c r="E32" s="19">
        <v>5300000</v>
      </c>
      <c r="F32" s="20">
        <v>10552441</v>
      </c>
      <c r="G32" s="20">
        <v>7491464</v>
      </c>
      <c r="H32" s="20">
        <v>4628204</v>
      </c>
      <c r="I32" s="20">
        <v>4998701</v>
      </c>
      <c r="J32" s="20">
        <v>4998701</v>
      </c>
      <c r="K32" s="20">
        <v>4266624</v>
      </c>
      <c r="L32" s="20">
        <v>3743262</v>
      </c>
      <c r="M32" s="20">
        <v>3585417</v>
      </c>
      <c r="N32" s="20">
        <v>3585417</v>
      </c>
      <c r="O32" s="20">
        <v>3608008</v>
      </c>
      <c r="P32" s="20">
        <v>5345548</v>
      </c>
      <c r="Q32" s="20">
        <v>5345548</v>
      </c>
      <c r="R32" s="20">
        <v>5345548</v>
      </c>
      <c r="S32" s="20">
        <v>5345548</v>
      </c>
      <c r="T32" s="20">
        <v>5345548</v>
      </c>
      <c r="U32" s="20">
        <v>5345548</v>
      </c>
      <c r="V32" s="20">
        <v>5345548</v>
      </c>
      <c r="W32" s="20">
        <v>5345548</v>
      </c>
      <c r="X32" s="20">
        <v>10552441</v>
      </c>
      <c r="Y32" s="20">
        <v>-5206893</v>
      </c>
      <c r="Z32" s="21">
        <v>-49.34</v>
      </c>
      <c r="AA32" s="22">
        <v>10552441</v>
      </c>
    </row>
    <row r="33" spans="1:27" ht="13.5">
      <c r="A33" s="23" t="s">
        <v>58</v>
      </c>
      <c r="B33" s="17"/>
      <c r="C33" s="18">
        <v>2949777</v>
      </c>
      <c r="D33" s="18">
        <v>2949777</v>
      </c>
      <c r="E33" s="19">
        <v>3475300</v>
      </c>
      <c r="F33" s="20">
        <v>3334566</v>
      </c>
      <c r="G33" s="20">
        <v>3278585</v>
      </c>
      <c r="H33" s="20">
        <v>2965917</v>
      </c>
      <c r="I33" s="20">
        <v>2965916</v>
      </c>
      <c r="J33" s="20">
        <v>2965916</v>
      </c>
      <c r="K33" s="20">
        <v>2965917</v>
      </c>
      <c r="L33" s="20">
        <v>2949778</v>
      </c>
      <c r="M33" s="20">
        <v>2949778</v>
      </c>
      <c r="N33" s="20">
        <v>2949778</v>
      </c>
      <c r="O33" s="20">
        <v>2949778</v>
      </c>
      <c r="P33" s="20">
        <v>2949778</v>
      </c>
      <c r="Q33" s="20">
        <v>2949778</v>
      </c>
      <c r="R33" s="20">
        <v>2949778</v>
      </c>
      <c r="S33" s="20">
        <v>2949778</v>
      </c>
      <c r="T33" s="20">
        <v>2949778</v>
      </c>
      <c r="U33" s="20">
        <v>2949778</v>
      </c>
      <c r="V33" s="20">
        <v>2949778</v>
      </c>
      <c r="W33" s="20">
        <v>2949778</v>
      </c>
      <c r="X33" s="20">
        <v>3334566</v>
      </c>
      <c r="Y33" s="20">
        <v>-384788</v>
      </c>
      <c r="Z33" s="21">
        <v>-11.54</v>
      </c>
      <c r="AA33" s="22">
        <v>3334566</v>
      </c>
    </row>
    <row r="34" spans="1:27" ht="13.5">
      <c r="A34" s="27" t="s">
        <v>59</v>
      </c>
      <c r="B34" s="28"/>
      <c r="C34" s="29">
        <f aca="true" t="shared" si="3" ref="C34:Y34">SUM(C29:C33)</f>
        <v>9988708</v>
      </c>
      <c r="D34" s="29">
        <f>SUM(D29:D33)</f>
        <v>9988708</v>
      </c>
      <c r="E34" s="30">
        <f t="shared" si="3"/>
        <v>8825300</v>
      </c>
      <c r="F34" s="31">
        <f t="shared" si="3"/>
        <v>13923810</v>
      </c>
      <c r="G34" s="31">
        <f t="shared" si="3"/>
        <v>10832132</v>
      </c>
      <c r="H34" s="31">
        <f t="shared" si="3"/>
        <v>7656204</v>
      </c>
      <c r="I34" s="31">
        <f t="shared" si="3"/>
        <v>8026700</v>
      </c>
      <c r="J34" s="31">
        <f t="shared" si="3"/>
        <v>8026700</v>
      </c>
      <c r="K34" s="31">
        <f t="shared" si="3"/>
        <v>7294624</v>
      </c>
      <c r="L34" s="31">
        <f t="shared" si="3"/>
        <v>6755123</v>
      </c>
      <c r="M34" s="31">
        <f t="shared" si="3"/>
        <v>6597278</v>
      </c>
      <c r="N34" s="31">
        <f t="shared" si="3"/>
        <v>6597278</v>
      </c>
      <c r="O34" s="31">
        <f t="shared" si="3"/>
        <v>6619869</v>
      </c>
      <c r="P34" s="31">
        <f t="shared" si="3"/>
        <v>8357409</v>
      </c>
      <c r="Q34" s="31">
        <f t="shared" si="3"/>
        <v>8357409</v>
      </c>
      <c r="R34" s="31">
        <f t="shared" si="3"/>
        <v>8357409</v>
      </c>
      <c r="S34" s="31">
        <f t="shared" si="3"/>
        <v>8357409</v>
      </c>
      <c r="T34" s="31">
        <f t="shared" si="3"/>
        <v>8357409</v>
      </c>
      <c r="U34" s="31">
        <f t="shared" si="3"/>
        <v>8357409</v>
      </c>
      <c r="V34" s="31">
        <f t="shared" si="3"/>
        <v>8357409</v>
      </c>
      <c r="W34" s="31">
        <f t="shared" si="3"/>
        <v>8357409</v>
      </c>
      <c r="X34" s="31">
        <f t="shared" si="3"/>
        <v>13923810</v>
      </c>
      <c r="Y34" s="31">
        <f t="shared" si="3"/>
        <v>-5566401</v>
      </c>
      <c r="Z34" s="32">
        <f>+IF(X34&lt;&gt;0,+(Y34/X34)*100,0)</f>
        <v>-39.97757079420072</v>
      </c>
      <c r="AA34" s="33">
        <f>SUM(AA29:AA33)</f>
        <v>13923810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42926</v>
      </c>
      <c r="D37" s="18">
        <v>42926</v>
      </c>
      <c r="E37" s="19">
        <v>4711</v>
      </c>
      <c r="F37" s="20">
        <v>6123</v>
      </c>
      <c r="G37" s="20">
        <v>42926</v>
      </c>
      <c r="H37" s="20">
        <v>42926</v>
      </c>
      <c r="I37" s="20">
        <v>42926</v>
      </c>
      <c r="J37" s="20">
        <v>42926</v>
      </c>
      <c r="K37" s="20">
        <v>42926</v>
      </c>
      <c r="L37" s="20">
        <v>42926</v>
      </c>
      <c r="M37" s="20">
        <v>42926</v>
      </c>
      <c r="N37" s="20">
        <v>42926</v>
      </c>
      <c r="O37" s="20">
        <v>42926</v>
      </c>
      <c r="P37" s="20">
        <v>42926</v>
      </c>
      <c r="Q37" s="20">
        <v>42926</v>
      </c>
      <c r="R37" s="20">
        <v>42926</v>
      </c>
      <c r="S37" s="20">
        <v>42926</v>
      </c>
      <c r="T37" s="20">
        <v>42926</v>
      </c>
      <c r="U37" s="20">
        <v>42926</v>
      </c>
      <c r="V37" s="20">
        <v>42926</v>
      </c>
      <c r="W37" s="20">
        <v>42926</v>
      </c>
      <c r="X37" s="20">
        <v>6123</v>
      </c>
      <c r="Y37" s="20">
        <v>36803</v>
      </c>
      <c r="Z37" s="21">
        <v>601.06</v>
      </c>
      <c r="AA37" s="22">
        <v>6123</v>
      </c>
    </row>
    <row r="38" spans="1:27" ht="13.5">
      <c r="A38" s="23" t="s">
        <v>58</v>
      </c>
      <c r="B38" s="17"/>
      <c r="C38" s="18">
        <v>15255746</v>
      </c>
      <c r="D38" s="18">
        <v>15255746</v>
      </c>
      <c r="E38" s="19">
        <v>15101714</v>
      </c>
      <c r="F38" s="20">
        <v>16810449</v>
      </c>
      <c r="G38" s="20">
        <v>14132794</v>
      </c>
      <c r="H38" s="20">
        <v>15255746</v>
      </c>
      <c r="I38" s="20">
        <v>15255746</v>
      </c>
      <c r="J38" s="20">
        <v>15255746</v>
      </c>
      <c r="K38" s="20">
        <v>15255746</v>
      </c>
      <c r="L38" s="20">
        <v>15255746</v>
      </c>
      <c r="M38" s="20">
        <v>15255746</v>
      </c>
      <c r="N38" s="20">
        <v>15255746</v>
      </c>
      <c r="O38" s="20">
        <v>15255746</v>
      </c>
      <c r="P38" s="20">
        <v>15255746</v>
      </c>
      <c r="Q38" s="20">
        <v>15255746</v>
      </c>
      <c r="R38" s="20">
        <v>15255746</v>
      </c>
      <c r="S38" s="20">
        <v>15255746</v>
      </c>
      <c r="T38" s="20">
        <v>15255746</v>
      </c>
      <c r="U38" s="20">
        <v>15255746</v>
      </c>
      <c r="V38" s="20">
        <v>15255746</v>
      </c>
      <c r="W38" s="20">
        <v>15255746</v>
      </c>
      <c r="X38" s="20">
        <v>16810449</v>
      </c>
      <c r="Y38" s="20">
        <v>-1554703</v>
      </c>
      <c r="Z38" s="21">
        <v>-9.25</v>
      </c>
      <c r="AA38" s="22">
        <v>16810449</v>
      </c>
    </row>
    <row r="39" spans="1:27" ht="13.5">
      <c r="A39" s="27" t="s">
        <v>61</v>
      </c>
      <c r="B39" s="35"/>
      <c r="C39" s="29">
        <f aca="true" t="shared" si="4" ref="C39:Y39">SUM(C37:C38)</f>
        <v>15298672</v>
      </c>
      <c r="D39" s="29">
        <f>SUM(D37:D38)</f>
        <v>15298672</v>
      </c>
      <c r="E39" s="36">
        <f t="shared" si="4"/>
        <v>15106425</v>
      </c>
      <c r="F39" s="37">
        <f t="shared" si="4"/>
        <v>16816572</v>
      </c>
      <c r="G39" s="37">
        <f t="shared" si="4"/>
        <v>14175720</v>
      </c>
      <c r="H39" s="37">
        <f t="shared" si="4"/>
        <v>15298672</v>
      </c>
      <c r="I39" s="37">
        <f t="shared" si="4"/>
        <v>15298672</v>
      </c>
      <c r="J39" s="37">
        <f t="shared" si="4"/>
        <v>15298672</v>
      </c>
      <c r="K39" s="37">
        <f t="shared" si="4"/>
        <v>15298672</v>
      </c>
      <c r="L39" s="37">
        <f t="shared" si="4"/>
        <v>15298672</v>
      </c>
      <c r="M39" s="37">
        <f t="shared" si="4"/>
        <v>15298672</v>
      </c>
      <c r="N39" s="37">
        <f t="shared" si="4"/>
        <v>15298672</v>
      </c>
      <c r="O39" s="37">
        <f t="shared" si="4"/>
        <v>15298672</v>
      </c>
      <c r="P39" s="37">
        <f t="shared" si="4"/>
        <v>15298672</v>
      </c>
      <c r="Q39" s="37">
        <f t="shared" si="4"/>
        <v>15298672</v>
      </c>
      <c r="R39" s="37">
        <f t="shared" si="4"/>
        <v>15298672</v>
      </c>
      <c r="S39" s="37">
        <f t="shared" si="4"/>
        <v>15298672</v>
      </c>
      <c r="T39" s="37">
        <f t="shared" si="4"/>
        <v>15298672</v>
      </c>
      <c r="U39" s="37">
        <f t="shared" si="4"/>
        <v>15298672</v>
      </c>
      <c r="V39" s="37">
        <f t="shared" si="4"/>
        <v>15298672</v>
      </c>
      <c r="W39" s="37">
        <f t="shared" si="4"/>
        <v>15298672</v>
      </c>
      <c r="X39" s="37">
        <f t="shared" si="4"/>
        <v>16816572</v>
      </c>
      <c r="Y39" s="37">
        <f t="shared" si="4"/>
        <v>-1517900</v>
      </c>
      <c r="Z39" s="38">
        <f>+IF(X39&lt;&gt;0,+(Y39/X39)*100,0)</f>
        <v>-9.026215330924757</v>
      </c>
      <c r="AA39" s="39">
        <f>SUM(AA37:AA38)</f>
        <v>16816572</v>
      </c>
    </row>
    <row r="40" spans="1:27" ht="13.5">
      <c r="A40" s="27" t="s">
        <v>62</v>
      </c>
      <c r="B40" s="28"/>
      <c r="C40" s="29">
        <f aca="true" t="shared" si="5" ref="C40:Y40">+C34+C39</f>
        <v>25287380</v>
      </c>
      <c r="D40" s="29">
        <f>+D34+D39</f>
        <v>25287380</v>
      </c>
      <c r="E40" s="30">
        <f t="shared" si="5"/>
        <v>23931725</v>
      </c>
      <c r="F40" s="31">
        <f t="shared" si="5"/>
        <v>30740382</v>
      </c>
      <c r="G40" s="31">
        <f t="shared" si="5"/>
        <v>25007852</v>
      </c>
      <c r="H40" s="31">
        <f t="shared" si="5"/>
        <v>22954876</v>
      </c>
      <c r="I40" s="31">
        <f t="shared" si="5"/>
        <v>23325372</v>
      </c>
      <c r="J40" s="31">
        <f t="shared" si="5"/>
        <v>23325372</v>
      </c>
      <c r="K40" s="31">
        <f t="shared" si="5"/>
        <v>22593296</v>
      </c>
      <c r="L40" s="31">
        <f t="shared" si="5"/>
        <v>22053795</v>
      </c>
      <c r="M40" s="31">
        <f t="shared" si="5"/>
        <v>21895950</v>
      </c>
      <c r="N40" s="31">
        <f t="shared" si="5"/>
        <v>21895950</v>
      </c>
      <c r="O40" s="31">
        <f t="shared" si="5"/>
        <v>21918541</v>
      </c>
      <c r="P40" s="31">
        <f t="shared" si="5"/>
        <v>23656081</v>
      </c>
      <c r="Q40" s="31">
        <f t="shared" si="5"/>
        <v>23656081</v>
      </c>
      <c r="R40" s="31">
        <f t="shared" si="5"/>
        <v>23656081</v>
      </c>
      <c r="S40" s="31">
        <f t="shared" si="5"/>
        <v>23656081</v>
      </c>
      <c r="T40" s="31">
        <f t="shared" si="5"/>
        <v>23656081</v>
      </c>
      <c r="U40" s="31">
        <f t="shared" si="5"/>
        <v>23656081</v>
      </c>
      <c r="V40" s="31">
        <f t="shared" si="5"/>
        <v>23656081</v>
      </c>
      <c r="W40" s="31">
        <f t="shared" si="5"/>
        <v>23656081</v>
      </c>
      <c r="X40" s="31">
        <f t="shared" si="5"/>
        <v>30740382</v>
      </c>
      <c r="Y40" s="31">
        <f t="shared" si="5"/>
        <v>-7084301</v>
      </c>
      <c r="Z40" s="32">
        <f>+IF(X40&lt;&gt;0,+(Y40/X40)*100,0)</f>
        <v>-23.045585445229666</v>
      </c>
      <c r="AA40" s="33">
        <f>+AA34+AA39</f>
        <v>30740382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-6343011</v>
      </c>
      <c r="D42" s="43">
        <f>+D25-D40</f>
        <v>-6343011</v>
      </c>
      <c r="E42" s="44">
        <f t="shared" si="6"/>
        <v>-2953315</v>
      </c>
      <c r="F42" s="45">
        <f t="shared" si="6"/>
        <v>-5486992</v>
      </c>
      <c r="G42" s="45">
        <f t="shared" si="6"/>
        <v>-9088124</v>
      </c>
      <c r="H42" s="45">
        <f t="shared" si="6"/>
        <v>5258708</v>
      </c>
      <c r="I42" s="45">
        <f t="shared" si="6"/>
        <v>101900</v>
      </c>
      <c r="J42" s="45">
        <f t="shared" si="6"/>
        <v>101900</v>
      </c>
      <c r="K42" s="45">
        <f t="shared" si="6"/>
        <v>-4394616</v>
      </c>
      <c r="L42" s="45">
        <f t="shared" si="6"/>
        <v>-2875932</v>
      </c>
      <c r="M42" s="45">
        <f t="shared" si="6"/>
        <v>4438524</v>
      </c>
      <c r="N42" s="45">
        <f t="shared" si="6"/>
        <v>4438524</v>
      </c>
      <c r="O42" s="45">
        <f t="shared" si="6"/>
        <v>-37389</v>
      </c>
      <c r="P42" s="45">
        <f t="shared" si="6"/>
        <v>1771615</v>
      </c>
      <c r="Q42" s="45">
        <f t="shared" si="6"/>
        <v>1771615</v>
      </c>
      <c r="R42" s="45">
        <f t="shared" si="6"/>
        <v>1771615</v>
      </c>
      <c r="S42" s="45">
        <f t="shared" si="6"/>
        <v>1771615</v>
      </c>
      <c r="T42" s="45">
        <f t="shared" si="6"/>
        <v>1771615</v>
      </c>
      <c r="U42" s="45">
        <f t="shared" si="6"/>
        <v>1771615</v>
      </c>
      <c r="V42" s="45">
        <f t="shared" si="6"/>
        <v>1771615</v>
      </c>
      <c r="W42" s="45">
        <f t="shared" si="6"/>
        <v>1771615</v>
      </c>
      <c r="X42" s="45">
        <f t="shared" si="6"/>
        <v>-5486992</v>
      </c>
      <c r="Y42" s="45">
        <f t="shared" si="6"/>
        <v>7258607</v>
      </c>
      <c r="Z42" s="46">
        <f>+IF(X42&lt;&gt;0,+(Y42/X42)*100,0)</f>
        <v>-132.28754479685773</v>
      </c>
      <c r="AA42" s="47">
        <f>+AA25-AA40</f>
        <v>-5486992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-6343011</v>
      </c>
      <c r="D45" s="18">
        <v>-6343011</v>
      </c>
      <c r="E45" s="19">
        <v>-2953315</v>
      </c>
      <c r="F45" s="20">
        <v>-5486992</v>
      </c>
      <c r="G45" s="20">
        <v>-9088124</v>
      </c>
      <c r="H45" s="20">
        <v>5258708</v>
      </c>
      <c r="I45" s="20">
        <v>101900</v>
      </c>
      <c r="J45" s="20">
        <v>101900</v>
      </c>
      <c r="K45" s="20">
        <v>-4394616</v>
      </c>
      <c r="L45" s="20">
        <v>-2875932</v>
      </c>
      <c r="M45" s="20">
        <v>4438524</v>
      </c>
      <c r="N45" s="20">
        <v>4438524</v>
      </c>
      <c r="O45" s="20">
        <v>-37389</v>
      </c>
      <c r="P45" s="20">
        <v>1771615</v>
      </c>
      <c r="Q45" s="20">
        <v>1771615</v>
      </c>
      <c r="R45" s="20">
        <v>1771615</v>
      </c>
      <c r="S45" s="20">
        <v>1771615</v>
      </c>
      <c r="T45" s="20">
        <v>1771615</v>
      </c>
      <c r="U45" s="20">
        <v>1771615</v>
      </c>
      <c r="V45" s="20">
        <v>1771615</v>
      </c>
      <c r="W45" s="20">
        <v>1771615</v>
      </c>
      <c r="X45" s="20">
        <v>-5486992</v>
      </c>
      <c r="Y45" s="20">
        <v>7258607</v>
      </c>
      <c r="Z45" s="48">
        <v>-132.29</v>
      </c>
      <c r="AA45" s="22">
        <v>-5486992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-6343011</v>
      </c>
      <c r="D48" s="51">
        <f>SUM(D45:D47)</f>
        <v>-6343011</v>
      </c>
      <c r="E48" s="52">
        <f t="shared" si="7"/>
        <v>-2953315</v>
      </c>
      <c r="F48" s="53">
        <f t="shared" si="7"/>
        <v>-5486992</v>
      </c>
      <c r="G48" s="53">
        <f t="shared" si="7"/>
        <v>-9088124</v>
      </c>
      <c r="H48" s="53">
        <f t="shared" si="7"/>
        <v>5258708</v>
      </c>
      <c r="I48" s="53">
        <f t="shared" si="7"/>
        <v>101900</v>
      </c>
      <c r="J48" s="53">
        <f t="shared" si="7"/>
        <v>101900</v>
      </c>
      <c r="K48" s="53">
        <f t="shared" si="7"/>
        <v>-4394616</v>
      </c>
      <c r="L48" s="53">
        <f t="shared" si="7"/>
        <v>-2875932</v>
      </c>
      <c r="M48" s="53">
        <f t="shared" si="7"/>
        <v>4438524</v>
      </c>
      <c r="N48" s="53">
        <f t="shared" si="7"/>
        <v>4438524</v>
      </c>
      <c r="O48" s="53">
        <f t="shared" si="7"/>
        <v>-37389</v>
      </c>
      <c r="P48" s="53">
        <f t="shared" si="7"/>
        <v>1771615</v>
      </c>
      <c r="Q48" s="53">
        <f t="shared" si="7"/>
        <v>1771615</v>
      </c>
      <c r="R48" s="53">
        <f t="shared" si="7"/>
        <v>1771615</v>
      </c>
      <c r="S48" s="53">
        <f t="shared" si="7"/>
        <v>1771615</v>
      </c>
      <c r="T48" s="53">
        <f t="shared" si="7"/>
        <v>1771615</v>
      </c>
      <c r="U48" s="53">
        <f t="shared" si="7"/>
        <v>1771615</v>
      </c>
      <c r="V48" s="53">
        <f t="shared" si="7"/>
        <v>1771615</v>
      </c>
      <c r="W48" s="53">
        <f t="shared" si="7"/>
        <v>1771615</v>
      </c>
      <c r="X48" s="53">
        <f t="shared" si="7"/>
        <v>-5486992</v>
      </c>
      <c r="Y48" s="53">
        <f t="shared" si="7"/>
        <v>7258607</v>
      </c>
      <c r="Z48" s="54">
        <f>+IF(X48&lt;&gt;0,+(Y48/X48)*100,0)</f>
        <v>-132.28754479685773</v>
      </c>
      <c r="AA48" s="55">
        <f>SUM(AA45:AA47)</f>
        <v>-5486992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182668527</v>
      </c>
      <c r="D6" s="18">
        <v>182668527</v>
      </c>
      <c r="E6" s="19">
        <v>131539808</v>
      </c>
      <c r="F6" s="20">
        <v>124164246</v>
      </c>
      <c r="G6" s="20">
        <v>212086770</v>
      </c>
      <c r="H6" s="20">
        <v>191892384</v>
      </c>
      <c r="I6" s="20">
        <v>197212307</v>
      </c>
      <c r="J6" s="20">
        <v>197212307</v>
      </c>
      <c r="K6" s="20">
        <v>239611165</v>
      </c>
      <c r="L6" s="20">
        <v>202724345</v>
      </c>
      <c r="M6" s="20">
        <v>161669053</v>
      </c>
      <c r="N6" s="20">
        <v>161669053</v>
      </c>
      <c r="O6" s="20">
        <v>168517611</v>
      </c>
      <c r="P6" s="20">
        <v>175753466</v>
      </c>
      <c r="Q6" s="20">
        <v>216536624</v>
      </c>
      <c r="R6" s="20">
        <v>216536624</v>
      </c>
      <c r="S6" s="20">
        <v>233419615</v>
      </c>
      <c r="T6" s="20">
        <v>165501368</v>
      </c>
      <c r="U6" s="20">
        <v>294405381</v>
      </c>
      <c r="V6" s="20">
        <v>294405381</v>
      </c>
      <c r="W6" s="20">
        <v>294405381</v>
      </c>
      <c r="X6" s="20">
        <v>124164246</v>
      </c>
      <c r="Y6" s="20">
        <v>170241135</v>
      </c>
      <c r="Z6" s="21">
        <v>137.11</v>
      </c>
      <c r="AA6" s="22">
        <v>124164246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149016892</v>
      </c>
      <c r="D8" s="18">
        <v>149016892</v>
      </c>
      <c r="E8" s="19">
        <v>157034367</v>
      </c>
      <c r="F8" s="20">
        <v>157034367</v>
      </c>
      <c r="G8" s="20">
        <v>294629041</v>
      </c>
      <c r="H8" s="20">
        <v>269730518</v>
      </c>
      <c r="I8" s="20">
        <v>262921391</v>
      </c>
      <c r="J8" s="20">
        <v>262921391</v>
      </c>
      <c r="K8" s="20">
        <v>255679689</v>
      </c>
      <c r="L8" s="20">
        <v>240476447</v>
      </c>
      <c r="M8" s="20">
        <v>229188107</v>
      </c>
      <c r="N8" s="20">
        <v>229188107</v>
      </c>
      <c r="O8" s="20">
        <v>224439000</v>
      </c>
      <c r="P8" s="20">
        <v>218472278</v>
      </c>
      <c r="Q8" s="20">
        <v>202560095</v>
      </c>
      <c r="R8" s="20">
        <v>202560095</v>
      </c>
      <c r="S8" s="20">
        <v>195205021</v>
      </c>
      <c r="T8" s="20">
        <v>173994001</v>
      </c>
      <c r="U8" s="20">
        <v>154158064</v>
      </c>
      <c r="V8" s="20">
        <v>154158064</v>
      </c>
      <c r="W8" s="20">
        <v>154158064</v>
      </c>
      <c r="X8" s="20">
        <v>157034367</v>
      </c>
      <c r="Y8" s="20">
        <v>-2876303</v>
      </c>
      <c r="Z8" s="21">
        <v>-1.83</v>
      </c>
      <c r="AA8" s="22">
        <v>157034367</v>
      </c>
    </row>
    <row r="9" spans="1:27" ht="13.5">
      <c r="A9" s="23" t="s">
        <v>36</v>
      </c>
      <c r="B9" s="17"/>
      <c r="C9" s="18">
        <v>76399220</v>
      </c>
      <c r="D9" s="18">
        <v>76399220</v>
      </c>
      <c r="E9" s="19">
        <v>58124623</v>
      </c>
      <c r="F9" s="20">
        <v>58124623</v>
      </c>
      <c r="G9" s="20">
        <v>253465037</v>
      </c>
      <c r="H9" s="20">
        <v>234492709</v>
      </c>
      <c r="I9" s="20">
        <v>288562067</v>
      </c>
      <c r="J9" s="20">
        <v>288562067</v>
      </c>
      <c r="K9" s="20">
        <v>239349986</v>
      </c>
      <c r="L9" s="20">
        <v>236789985</v>
      </c>
      <c r="M9" s="20">
        <v>207742108</v>
      </c>
      <c r="N9" s="20">
        <v>207742108</v>
      </c>
      <c r="O9" s="20">
        <v>191407725</v>
      </c>
      <c r="P9" s="20">
        <v>177748962</v>
      </c>
      <c r="Q9" s="20">
        <v>178952555</v>
      </c>
      <c r="R9" s="20">
        <v>178952555</v>
      </c>
      <c r="S9" s="20">
        <v>164379581</v>
      </c>
      <c r="T9" s="20">
        <v>152011582</v>
      </c>
      <c r="U9" s="20">
        <v>154655580</v>
      </c>
      <c r="V9" s="20">
        <v>154655580</v>
      </c>
      <c r="W9" s="20">
        <v>154655580</v>
      </c>
      <c r="X9" s="20">
        <v>58124623</v>
      </c>
      <c r="Y9" s="20">
        <v>96530957</v>
      </c>
      <c r="Z9" s="21">
        <v>166.08</v>
      </c>
      <c r="AA9" s="22">
        <v>58124623</v>
      </c>
    </row>
    <row r="10" spans="1:27" ht="13.5">
      <c r="A10" s="23" t="s">
        <v>37</v>
      </c>
      <c r="B10" s="17"/>
      <c r="C10" s="18">
        <v>304325</v>
      </c>
      <c r="D10" s="18">
        <v>304325</v>
      </c>
      <c r="E10" s="19">
        <v>271916</v>
      </c>
      <c r="F10" s="20">
        <v>271916</v>
      </c>
      <c r="G10" s="24">
        <v>304325</v>
      </c>
      <c r="H10" s="24">
        <v>304325</v>
      </c>
      <c r="I10" s="24">
        <v>304325</v>
      </c>
      <c r="J10" s="20">
        <v>304325</v>
      </c>
      <c r="K10" s="24">
        <v>304325</v>
      </c>
      <c r="L10" s="24">
        <v>304325</v>
      </c>
      <c r="M10" s="20">
        <v>304325</v>
      </c>
      <c r="N10" s="24">
        <v>304325</v>
      </c>
      <c r="O10" s="24">
        <v>304325</v>
      </c>
      <c r="P10" s="24">
        <v>304325</v>
      </c>
      <c r="Q10" s="20">
        <v>304325</v>
      </c>
      <c r="R10" s="24">
        <v>304325</v>
      </c>
      <c r="S10" s="24">
        <v>304325</v>
      </c>
      <c r="T10" s="20">
        <v>304325</v>
      </c>
      <c r="U10" s="24">
        <v>304325</v>
      </c>
      <c r="V10" s="24">
        <v>304325</v>
      </c>
      <c r="W10" s="24">
        <v>304325</v>
      </c>
      <c r="X10" s="20">
        <v>271916</v>
      </c>
      <c r="Y10" s="24">
        <v>32409</v>
      </c>
      <c r="Z10" s="25">
        <v>11.92</v>
      </c>
      <c r="AA10" s="26">
        <v>271916</v>
      </c>
    </row>
    <row r="11" spans="1:27" ht="13.5">
      <c r="A11" s="23" t="s">
        <v>38</v>
      </c>
      <c r="B11" s="17"/>
      <c r="C11" s="18">
        <v>29632586</v>
      </c>
      <c r="D11" s="18">
        <v>29632586</v>
      </c>
      <c r="E11" s="19">
        <v>47136784</v>
      </c>
      <c r="F11" s="20">
        <v>47136784</v>
      </c>
      <c r="G11" s="20">
        <v>37117903</v>
      </c>
      <c r="H11" s="20">
        <v>37256104</v>
      </c>
      <c r="I11" s="20">
        <v>37142327</v>
      </c>
      <c r="J11" s="20">
        <v>37142327</v>
      </c>
      <c r="K11" s="20">
        <v>37259884</v>
      </c>
      <c r="L11" s="20">
        <v>37552282</v>
      </c>
      <c r="M11" s="20">
        <v>37594570</v>
      </c>
      <c r="N11" s="20">
        <v>37594570</v>
      </c>
      <c r="O11" s="20">
        <v>36833883</v>
      </c>
      <c r="P11" s="20">
        <v>37075424</v>
      </c>
      <c r="Q11" s="20">
        <v>37831415</v>
      </c>
      <c r="R11" s="20">
        <v>37831415</v>
      </c>
      <c r="S11" s="20">
        <v>36234978</v>
      </c>
      <c r="T11" s="20">
        <v>34547433</v>
      </c>
      <c r="U11" s="20">
        <v>34470257</v>
      </c>
      <c r="V11" s="20">
        <v>34470257</v>
      </c>
      <c r="W11" s="20">
        <v>34470257</v>
      </c>
      <c r="X11" s="20">
        <v>47136784</v>
      </c>
      <c r="Y11" s="20">
        <v>-12666527</v>
      </c>
      <c r="Z11" s="21">
        <v>-26.87</v>
      </c>
      <c r="AA11" s="22">
        <v>47136784</v>
      </c>
    </row>
    <row r="12" spans="1:27" ht="13.5">
      <c r="A12" s="27" t="s">
        <v>39</v>
      </c>
      <c r="B12" s="28"/>
      <c r="C12" s="29">
        <f aca="true" t="shared" si="0" ref="C12:Y12">SUM(C6:C11)</f>
        <v>438021550</v>
      </c>
      <c r="D12" s="29">
        <f>SUM(D6:D11)</f>
        <v>438021550</v>
      </c>
      <c r="E12" s="30">
        <f t="shared" si="0"/>
        <v>394107498</v>
      </c>
      <c r="F12" s="31">
        <f t="shared" si="0"/>
        <v>386731936</v>
      </c>
      <c r="G12" s="31">
        <f t="shared" si="0"/>
        <v>797603076</v>
      </c>
      <c r="H12" s="31">
        <f t="shared" si="0"/>
        <v>733676040</v>
      </c>
      <c r="I12" s="31">
        <f t="shared" si="0"/>
        <v>786142417</v>
      </c>
      <c r="J12" s="31">
        <f t="shared" si="0"/>
        <v>786142417</v>
      </c>
      <c r="K12" s="31">
        <f t="shared" si="0"/>
        <v>772205049</v>
      </c>
      <c r="L12" s="31">
        <f t="shared" si="0"/>
        <v>717847384</v>
      </c>
      <c r="M12" s="31">
        <f t="shared" si="0"/>
        <v>636498163</v>
      </c>
      <c r="N12" s="31">
        <f t="shared" si="0"/>
        <v>636498163</v>
      </c>
      <c r="O12" s="31">
        <f t="shared" si="0"/>
        <v>621502544</v>
      </c>
      <c r="P12" s="31">
        <f t="shared" si="0"/>
        <v>609354455</v>
      </c>
      <c r="Q12" s="31">
        <f t="shared" si="0"/>
        <v>636185014</v>
      </c>
      <c r="R12" s="31">
        <f t="shared" si="0"/>
        <v>636185014</v>
      </c>
      <c r="S12" s="31">
        <f t="shared" si="0"/>
        <v>629543520</v>
      </c>
      <c r="T12" s="31">
        <f t="shared" si="0"/>
        <v>526358709</v>
      </c>
      <c r="U12" s="31">
        <f t="shared" si="0"/>
        <v>637993607</v>
      </c>
      <c r="V12" s="31">
        <f t="shared" si="0"/>
        <v>637993607</v>
      </c>
      <c r="W12" s="31">
        <f t="shared" si="0"/>
        <v>637993607</v>
      </c>
      <c r="X12" s="31">
        <f t="shared" si="0"/>
        <v>386731936</v>
      </c>
      <c r="Y12" s="31">
        <f t="shared" si="0"/>
        <v>251261671</v>
      </c>
      <c r="Z12" s="32">
        <f>+IF(X12&lt;&gt;0,+(Y12/X12)*100,0)</f>
        <v>64.97049961759559</v>
      </c>
      <c r="AA12" s="33">
        <f>SUM(AA6:AA11)</f>
        <v>386731936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1034386</v>
      </c>
      <c r="D15" s="18">
        <v>1034386</v>
      </c>
      <c r="E15" s="19">
        <v>1588946</v>
      </c>
      <c r="F15" s="20">
        <v>1588946</v>
      </c>
      <c r="G15" s="20">
        <v>3844671</v>
      </c>
      <c r="H15" s="20">
        <v>3811657</v>
      </c>
      <c r="I15" s="20">
        <v>3778080</v>
      </c>
      <c r="J15" s="20">
        <v>3778080</v>
      </c>
      <c r="K15" s="20">
        <v>3687224</v>
      </c>
      <c r="L15" s="20">
        <v>3643636</v>
      </c>
      <c r="M15" s="20">
        <v>3617820</v>
      </c>
      <c r="N15" s="20">
        <v>3617820</v>
      </c>
      <c r="O15" s="20">
        <v>3591838</v>
      </c>
      <c r="P15" s="20">
        <v>3558209</v>
      </c>
      <c r="Q15" s="20">
        <v>3499939</v>
      </c>
      <c r="R15" s="20">
        <v>3499939</v>
      </c>
      <c r="S15" s="20">
        <v>3472308</v>
      </c>
      <c r="T15" s="20">
        <v>3444144</v>
      </c>
      <c r="U15" s="20">
        <v>3416898</v>
      </c>
      <c r="V15" s="20">
        <v>3416898</v>
      </c>
      <c r="W15" s="20">
        <v>3416898</v>
      </c>
      <c r="X15" s="20">
        <v>1588946</v>
      </c>
      <c r="Y15" s="20">
        <v>1827952</v>
      </c>
      <c r="Z15" s="21">
        <v>115.04</v>
      </c>
      <c r="AA15" s="22">
        <v>1588946</v>
      </c>
    </row>
    <row r="16" spans="1:27" ht="13.5">
      <c r="A16" s="23" t="s">
        <v>42</v>
      </c>
      <c r="B16" s="17"/>
      <c r="C16" s="18">
        <v>139301</v>
      </c>
      <c r="D16" s="18">
        <v>139301</v>
      </c>
      <c r="E16" s="19">
        <v>153005</v>
      </c>
      <c r="F16" s="20">
        <v>153005</v>
      </c>
      <c r="G16" s="24">
        <v>139301</v>
      </c>
      <c r="H16" s="24">
        <v>139301</v>
      </c>
      <c r="I16" s="24">
        <v>139301</v>
      </c>
      <c r="J16" s="20">
        <v>139301</v>
      </c>
      <c r="K16" s="24">
        <v>139301</v>
      </c>
      <c r="L16" s="24">
        <v>139301</v>
      </c>
      <c r="M16" s="20">
        <v>139301</v>
      </c>
      <c r="N16" s="24">
        <v>139301</v>
      </c>
      <c r="O16" s="24">
        <v>139301</v>
      </c>
      <c r="P16" s="24"/>
      <c r="Q16" s="20"/>
      <c r="R16" s="24"/>
      <c r="S16" s="24"/>
      <c r="T16" s="20"/>
      <c r="U16" s="24"/>
      <c r="V16" s="24"/>
      <c r="W16" s="24"/>
      <c r="X16" s="20">
        <v>153005</v>
      </c>
      <c r="Y16" s="24">
        <v>-153005</v>
      </c>
      <c r="Z16" s="25">
        <v>-100</v>
      </c>
      <c r="AA16" s="26">
        <v>153005</v>
      </c>
    </row>
    <row r="17" spans="1:27" ht="13.5">
      <c r="A17" s="23" t="s">
        <v>43</v>
      </c>
      <c r="B17" s="17"/>
      <c r="C17" s="18">
        <v>100054288</v>
      </c>
      <c r="D17" s="18">
        <v>100054288</v>
      </c>
      <c r="E17" s="19">
        <v>93057000</v>
      </c>
      <c r="F17" s="20">
        <v>93057000</v>
      </c>
      <c r="G17" s="20">
        <v>93057000</v>
      </c>
      <c r="H17" s="20">
        <v>98108958</v>
      </c>
      <c r="I17" s="20">
        <v>98108958</v>
      </c>
      <c r="J17" s="20">
        <v>98108958</v>
      </c>
      <c r="K17" s="20">
        <v>98108958</v>
      </c>
      <c r="L17" s="20">
        <v>98108958</v>
      </c>
      <c r="M17" s="20">
        <v>98108958</v>
      </c>
      <c r="N17" s="20">
        <v>98108958</v>
      </c>
      <c r="O17" s="20">
        <v>98108958</v>
      </c>
      <c r="P17" s="20">
        <v>100054288</v>
      </c>
      <c r="Q17" s="20">
        <v>100054288</v>
      </c>
      <c r="R17" s="20">
        <v>100054288</v>
      </c>
      <c r="S17" s="20">
        <v>100054288</v>
      </c>
      <c r="T17" s="20">
        <v>100054288</v>
      </c>
      <c r="U17" s="20">
        <v>100054288</v>
      </c>
      <c r="V17" s="20">
        <v>100054288</v>
      </c>
      <c r="W17" s="20">
        <v>100054288</v>
      </c>
      <c r="X17" s="20">
        <v>93057000</v>
      </c>
      <c r="Y17" s="20">
        <v>6997288</v>
      </c>
      <c r="Z17" s="21">
        <v>7.52</v>
      </c>
      <c r="AA17" s="22">
        <v>93057000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4453357521</v>
      </c>
      <c r="D19" s="18">
        <v>4453357521</v>
      </c>
      <c r="E19" s="19">
        <v>4451937323</v>
      </c>
      <c r="F19" s="20">
        <v>4515805363</v>
      </c>
      <c r="G19" s="20">
        <v>4138042453</v>
      </c>
      <c r="H19" s="20">
        <v>4446707397</v>
      </c>
      <c r="I19" s="20">
        <v>4470284156</v>
      </c>
      <c r="J19" s="20">
        <v>4470284156</v>
      </c>
      <c r="K19" s="20">
        <v>4435637967</v>
      </c>
      <c r="L19" s="20">
        <v>4490213798</v>
      </c>
      <c r="M19" s="20">
        <v>4519154514</v>
      </c>
      <c r="N19" s="20">
        <v>4519154514</v>
      </c>
      <c r="O19" s="20">
        <v>4528122797</v>
      </c>
      <c r="P19" s="20">
        <v>4536003454</v>
      </c>
      <c r="Q19" s="20">
        <v>4553898322</v>
      </c>
      <c r="R19" s="20">
        <v>4553898322</v>
      </c>
      <c r="S19" s="20">
        <v>4565147210</v>
      </c>
      <c r="T19" s="20">
        <v>4607186601</v>
      </c>
      <c r="U19" s="20">
        <v>4660123028</v>
      </c>
      <c r="V19" s="20">
        <v>4660123028</v>
      </c>
      <c r="W19" s="20">
        <v>4660123028</v>
      </c>
      <c r="X19" s="20">
        <v>4515805363</v>
      </c>
      <c r="Y19" s="20">
        <v>144317665</v>
      </c>
      <c r="Z19" s="21">
        <v>3.2</v>
      </c>
      <c r="AA19" s="22">
        <v>4515805363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8508826</v>
      </c>
      <c r="D22" s="18">
        <v>8508826</v>
      </c>
      <c r="E22" s="19">
        <v>10122728</v>
      </c>
      <c r="F22" s="20">
        <v>10122728</v>
      </c>
      <c r="G22" s="20">
        <v>8080771</v>
      </c>
      <c r="H22" s="20">
        <v>8508826</v>
      </c>
      <c r="I22" s="20">
        <v>8508826</v>
      </c>
      <c r="J22" s="20">
        <v>8508826</v>
      </c>
      <c r="K22" s="20">
        <v>8508826</v>
      </c>
      <c r="L22" s="20">
        <v>8508826</v>
      </c>
      <c r="M22" s="20">
        <v>8508826</v>
      </c>
      <c r="N22" s="20">
        <v>8508826</v>
      </c>
      <c r="O22" s="20">
        <v>8508826</v>
      </c>
      <c r="P22" s="20">
        <v>8508826</v>
      </c>
      <c r="Q22" s="20">
        <v>8508826</v>
      </c>
      <c r="R22" s="20">
        <v>8508826</v>
      </c>
      <c r="S22" s="20">
        <v>8508826</v>
      </c>
      <c r="T22" s="20">
        <v>8508826</v>
      </c>
      <c r="U22" s="20">
        <v>8508826</v>
      </c>
      <c r="V22" s="20">
        <v>8508826</v>
      </c>
      <c r="W22" s="20">
        <v>8508826</v>
      </c>
      <c r="X22" s="20">
        <v>10122728</v>
      </c>
      <c r="Y22" s="20">
        <v>-1613902</v>
      </c>
      <c r="Z22" s="21">
        <v>-15.94</v>
      </c>
      <c r="AA22" s="22">
        <v>10122728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1983022</v>
      </c>
      <c r="H23" s="24"/>
      <c r="I23" s="24"/>
      <c r="J23" s="20"/>
      <c r="K23" s="24"/>
      <c r="L23" s="24"/>
      <c r="M23" s="20"/>
      <c r="N23" s="24"/>
      <c r="O23" s="24"/>
      <c r="P23" s="24">
        <v>139301</v>
      </c>
      <c r="Q23" s="20">
        <v>139301</v>
      </c>
      <c r="R23" s="24">
        <v>139301</v>
      </c>
      <c r="S23" s="24">
        <v>139301</v>
      </c>
      <c r="T23" s="20">
        <v>139301</v>
      </c>
      <c r="U23" s="24">
        <v>139301</v>
      </c>
      <c r="V23" s="24">
        <v>139301</v>
      </c>
      <c r="W23" s="24">
        <v>139301</v>
      </c>
      <c r="X23" s="20"/>
      <c r="Y23" s="24">
        <v>139301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4563094322</v>
      </c>
      <c r="D24" s="29">
        <f>SUM(D15:D23)</f>
        <v>4563094322</v>
      </c>
      <c r="E24" s="36">
        <f t="shared" si="1"/>
        <v>4556859002</v>
      </c>
      <c r="F24" s="37">
        <f t="shared" si="1"/>
        <v>4620727042</v>
      </c>
      <c r="G24" s="37">
        <f t="shared" si="1"/>
        <v>4245147218</v>
      </c>
      <c r="H24" s="37">
        <f t="shared" si="1"/>
        <v>4557276139</v>
      </c>
      <c r="I24" s="37">
        <f t="shared" si="1"/>
        <v>4580819321</v>
      </c>
      <c r="J24" s="37">
        <f t="shared" si="1"/>
        <v>4580819321</v>
      </c>
      <c r="K24" s="37">
        <f t="shared" si="1"/>
        <v>4546082276</v>
      </c>
      <c r="L24" s="37">
        <f t="shared" si="1"/>
        <v>4600614519</v>
      </c>
      <c r="M24" s="37">
        <f t="shared" si="1"/>
        <v>4629529419</v>
      </c>
      <c r="N24" s="37">
        <f t="shared" si="1"/>
        <v>4629529419</v>
      </c>
      <c r="O24" s="37">
        <f t="shared" si="1"/>
        <v>4638471720</v>
      </c>
      <c r="P24" s="37">
        <f t="shared" si="1"/>
        <v>4648264078</v>
      </c>
      <c r="Q24" s="37">
        <f t="shared" si="1"/>
        <v>4666100676</v>
      </c>
      <c r="R24" s="37">
        <f t="shared" si="1"/>
        <v>4666100676</v>
      </c>
      <c r="S24" s="37">
        <f t="shared" si="1"/>
        <v>4677321933</v>
      </c>
      <c r="T24" s="37">
        <f t="shared" si="1"/>
        <v>4719333160</v>
      </c>
      <c r="U24" s="37">
        <f t="shared" si="1"/>
        <v>4772242341</v>
      </c>
      <c r="V24" s="37">
        <f t="shared" si="1"/>
        <v>4772242341</v>
      </c>
      <c r="W24" s="37">
        <f t="shared" si="1"/>
        <v>4772242341</v>
      </c>
      <c r="X24" s="37">
        <f t="shared" si="1"/>
        <v>4620727042</v>
      </c>
      <c r="Y24" s="37">
        <f t="shared" si="1"/>
        <v>151515299</v>
      </c>
      <c r="Z24" s="38">
        <f>+IF(X24&lt;&gt;0,+(Y24/X24)*100,0)</f>
        <v>3.27903590977794</v>
      </c>
      <c r="AA24" s="39">
        <f>SUM(AA15:AA23)</f>
        <v>4620727042</v>
      </c>
    </row>
    <row r="25" spans="1:27" ht="13.5">
      <c r="A25" s="27" t="s">
        <v>51</v>
      </c>
      <c r="B25" s="28"/>
      <c r="C25" s="29">
        <f aca="true" t="shared" si="2" ref="C25:Y25">+C12+C24</f>
        <v>5001115872</v>
      </c>
      <c r="D25" s="29">
        <f>+D12+D24</f>
        <v>5001115872</v>
      </c>
      <c r="E25" s="30">
        <f t="shared" si="2"/>
        <v>4950966500</v>
      </c>
      <c r="F25" s="31">
        <f t="shared" si="2"/>
        <v>5007458978</v>
      </c>
      <c r="G25" s="31">
        <f t="shared" si="2"/>
        <v>5042750294</v>
      </c>
      <c r="H25" s="31">
        <f t="shared" si="2"/>
        <v>5290952179</v>
      </c>
      <c r="I25" s="31">
        <f t="shared" si="2"/>
        <v>5366961738</v>
      </c>
      <c r="J25" s="31">
        <f t="shared" si="2"/>
        <v>5366961738</v>
      </c>
      <c r="K25" s="31">
        <f t="shared" si="2"/>
        <v>5318287325</v>
      </c>
      <c r="L25" s="31">
        <f t="shared" si="2"/>
        <v>5318461903</v>
      </c>
      <c r="M25" s="31">
        <f t="shared" si="2"/>
        <v>5266027582</v>
      </c>
      <c r="N25" s="31">
        <f t="shared" si="2"/>
        <v>5266027582</v>
      </c>
      <c r="O25" s="31">
        <f t="shared" si="2"/>
        <v>5259974264</v>
      </c>
      <c r="P25" s="31">
        <f t="shared" si="2"/>
        <v>5257618533</v>
      </c>
      <c r="Q25" s="31">
        <f t="shared" si="2"/>
        <v>5302285690</v>
      </c>
      <c r="R25" s="31">
        <f t="shared" si="2"/>
        <v>5302285690</v>
      </c>
      <c r="S25" s="31">
        <f t="shared" si="2"/>
        <v>5306865453</v>
      </c>
      <c r="T25" s="31">
        <f t="shared" si="2"/>
        <v>5245691869</v>
      </c>
      <c r="U25" s="31">
        <f t="shared" si="2"/>
        <v>5410235948</v>
      </c>
      <c r="V25" s="31">
        <f t="shared" si="2"/>
        <v>5410235948</v>
      </c>
      <c r="W25" s="31">
        <f t="shared" si="2"/>
        <v>5410235948</v>
      </c>
      <c r="X25" s="31">
        <f t="shared" si="2"/>
        <v>5007458978</v>
      </c>
      <c r="Y25" s="31">
        <f t="shared" si="2"/>
        <v>402776970</v>
      </c>
      <c r="Z25" s="32">
        <f>+IF(X25&lt;&gt;0,+(Y25/X25)*100,0)</f>
        <v>8.043540082296806</v>
      </c>
      <c r="AA25" s="33">
        <f>+AA12+AA24</f>
        <v>5007458978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115669897</v>
      </c>
      <c r="D30" s="18">
        <v>115669897</v>
      </c>
      <c r="E30" s="19">
        <v>108932338</v>
      </c>
      <c r="F30" s="20">
        <v>108932338</v>
      </c>
      <c r="G30" s="20">
        <v>115669897</v>
      </c>
      <c r="H30" s="20">
        <v>115669897</v>
      </c>
      <c r="I30" s="20">
        <v>115669897</v>
      </c>
      <c r="J30" s="20">
        <v>115669897</v>
      </c>
      <c r="K30" s="20">
        <v>115669897</v>
      </c>
      <c r="L30" s="20">
        <v>115669897</v>
      </c>
      <c r="M30" s="20">
        <v>115669897</v>
      </c>
      <c r="N30" s="20">
        <v>115669897</v>
      </c>
      <c r="O30" s="20">
        <v>115669897</v>
      </c>
      <c r="P30" s="20">
        <v>115669897</v>
      </c>
      <c r="Q30" s="20">
        <v>115669897</v>
      </c>
      <c r="R30" s="20">
        <v>115669897</v>
      </c>
      <c r="S30" s="20">
        <v>115669897</v>
      </c>
      <c r="T30" s="20">
        <v>115669897</v>
      </c>
      <c r="U30" s="20">
        <v>115669897</v>
      </c>
      <c r="V30" s="20">
        <v>115669897</v>
      </c>
      <c r="W30" s="20">
        <v>115669897</v>
      </c>
      <c r="X30" s="20">
        <v>108932338</v>
      </c>
      <c r="Y30" s="20">
        <v>6737559</v>
      </c>
      <c r="Z30" s="21">
        <v>6.19</v>
      </c>
      <c r="AA30" s="22">
        <v>108932338</v>
      </c>
    </row>
    <row r="31" spans="1:27" ht="13.5">
      <c r="A31" s="23" t="s">
        <v>56</v>
      </c>
      <c r="B31" s="17"/>
      <c r="C31" s="18">
        <v>28462070</v>
      </c>
      <c r="D31" s="18">
        <v>28462070</v>
      </c>
      <c r="E31" s="19">
        <v>29925779</v>
      </c>
      <c r="F31" s="20">
        <v>29925779</v>
      </c>
      <c r="G31" s="20">
        <v>28567253</v>
      </c>
      <c r="H31" s="20">
        <v>28692464</v>
      </c>
      <c r="I31" s="20">
        <v>29043293</v>
      </c>
      <c r="J31" s="20">
        <v>29043293</v>
      </c>
      <c r="K31" s="20">
        <v>29546818</v>
      </c>
      <c r="L31" s="20">
        <v>29607848</v>
      </c>
      <c r="M31" s="20">
        <v>29678221</v>
      </c>
      <c r="N31" s="20">
        <v>29678221</v>
      </c>
      <c r="O31" s="20">
        <v>29908082</v>
      </c>
      <c r="P31" s="20">
        <v>29901531</v>
      </c>
      <c r="Q31" s="20">
        <v>30012511</v>
      </c>
      <c r="R31" s="20">
        <v>30012511</v>
      </c>
      <c r="S31" s="20">
        <v>30238585</v>
      </c>
      <c r="T31" s="20">
        <v>30434397</v>
      </c>
      <c r="U31" s="20">
        <v>31163379</v>
      </c>
      <c r="V31" s="20">
        <v>31163379</v>
      </c>
      <c r="W31" s="20">
        <v>31163379</v>
      </c>
      <c r="X31" s="20">
        <v>29925779</v>
      </c>
      <c r="Y31" s="20">
        <v>1237600</v>
      </c>
      <c r="Z31" s="21">
        <v>4.14</v>
      </c>
      <c r="AA31" s="22">
        <v>29925779</v>
      </c>
    </row>
    <row r="32" spans="1:27" ht="13.5">
      <c r="A32" s="23" t="s">
        <v>57</v>
      </c>
      <c r="B32" s="17"/>
      <c r="C32" s="18">
        <v>220396821</v>
      </c>
      <c r="D32" s="18">
        <v>220396821</v>
      </c>
      <c r="E32" s="19">
        <v>180898083</v>
      </c>
      <c r="F32" s="20">
        <v>180898083</v>
      </c>
      <c r="G32" s="20">
        <v>291835764</v>
      </c>
      <c r="H32" s="20">
        <v>137829264</v>
      </c>
      <c r="I32" s="20">
        <v>307438347</v>
      </c>
      <c r="J32" s="20">
        <v>307438347</v>
      </c>
      <c r="K32" s="20">
        <v>314908089</v>
      </c>
      <c r="L32" s="20">
        <v>303985738</v>
      </c>
      <c r="M32" s="20">
        <v>261883454</v>
      </c>
      <c r="N32" s="20">
        <v>261883454</v>
      </c>
      <c r="O32" s="20">
        <v>267741984</v>
      </c>
      <c r="P32" s="20">
        <v>260895950</v>
      </c>
      <c r="Q32" s="20">
        <v>315447061</v>
      </c>
      <c r="R32" s="20">
        <v>315447061</v>
      </c>
      <c r="S32" s="20">
        <v>335120335</v>
      </c>
      <c r="T32" s="20">
        <v>308163214</v>
      </c>
      <c r="U32" s="20">
        <v>280674688</v>
      </c>
      <c r="V32" s="20">
        <v>280674688</v>
      </c>
      <c r="W32" s="20">
        <v>280674688</v>
      </c>
      <c r="X32" s="20">
        <v>180898083</v>
      </c>
      <c r="Y32" s="20">
        <v>99776605</v>
      </c>
      <c r="Z32" s="21">
        <v>55.16</v>
      </c>
      <c r="AA32" s="22">
        <v>180898083</v>
      </c>
    </row>
    <row r="33" spans="1:27" ht="13.5">
      <c r="A33" s="23" t="s">
        <v>58</v>
      </c>
      <c r="B33" s="17"/>
      <c r="C33" s="18">
        <v>36756484</v>
      </c>
      <c r="D33" s="18">
        <v>36756484</v>
      </c>
      <c r="E33" s="19">
        <v>33826253</v>
      </c>
      <c r="F33" s="20">
        <v>33826253</v>
      </c>
      <c r="G33" s="20">
        <v>24074179</v>
      </c>
      <c r="H33" s="20">
        <v>24074179</v>
      </c>
      <c r="I33" s="20">
        <v>24074179</v>
      </c>
      <c r="J33" s="20">
        <v>24074179</v>
      </c>
      <c r="K33" s="20">
        <v>24074179</v>
      </c>
      <c r="L33" s="20">
        <v>24074179</v>
      </c>
      <c r="M33" s="20">
        <v>24074179</v>
      </c>
      <c r="N33" s="20">
        <v>24074179</v>
      </c>
      <c r="O33" s="20">
        <v>24074179</v>
      </c>
      <c r="P33" s="20">
        <v>24074179</v>
      </c>
      <c r="Q33" s="20">
        <v>24074179</v>
      </c>
      <c r="R33" s="20">
        <v>24074179</v>
      </c>
      <c r="S33" s="20">
        <v>24074179</v>
      </c>
      <c r="T33" s="20">
        <v>24074179</v>
      </c>
      <c r="U33" s="20">
        <v>24074179</v>
      </c>
      <c r="V33" s="20">
        <v>24074179</v>
      </c>
      <c r="W33" s="20">
        <v>24074179</v>
      </c>
      <c r="X33" s="20">
        <v>33826253</v>
      </c>
      <c r="Y33" s="20">
        <v>-9752074</v>
      </c>
      <c r="Z33" s="21">
        <v>-28.83</v>
      </c>
      <c r="AA33" s="22">
        <v>33826253</v>
      </c>
    </row>
    <row r="34" spans="1:27" ht="13.5">
      <c r="A34" s="27" t="s">
        <v>59</v>
      </c>
      <c r="B34" s="28"/>
      <c r="C34" s="29">
        <f aca="true" t="shared" si="3" ref="C34:Y34">SUM(C29:C33)</f>
        <v>401285272</v>
      </c>
      <c r="D34" s="29">
        <f>SUM(D29:D33)</f>
        <v>401285272</v>
      </c>
      <c r="E34" s="30">
        <f t="shared" si="3"/>
        <v>353582453</v>
      </c>
      <c r="F34" s="31">
        <f t="shared" si="3"/>
        <v>353582453</v>
      </c>
      <c r="G34" s="31">
        <f t="shared" si="3"/>
        <v>460147093</v>
      </c>
      <c r="H34" s="31">
        <f t="shared" si="3"/>
        <v>306265804</v>
      </c>
      <c r="I34" s="31">
        <f t="shared" si="3"/>
        <v>476225716</v>
      </c>
      <c r="J34" s="31">
        <f t="shared" si="3"/>
        <v>476225716</v>
      </c>
      <c r="K34" s="31">
        <f t="shared" si="3"/>
        <v>484198983</v>
      </c>
      <c r="L34" s="31">
        <f t="shared" si="3"/>
        <v>473337662</v>
      </c>
      <c r="M34" s="31">
        <f t="shared" si="3"/>
        <v>431305751</v>
      </c>
      <c r="N34" s="31">
        <f t="shared" si="3"/>
        <v>431305751</v>
      </c>
      <c r="O34" s="31">
        <f t="shared" si="3"/>
        <v>437394142</v>
      </c>
      <c r="P34" s="31">
        <f t="shared" si="3"/>
        <v>430541557</v>
      </c>
      <c r="Q34" s="31">
        <f t="shared" si="3"/>
        <v>485203648</v>
      </c>
      <c r="R34" s="31">
        <f t="shared" si="3"/>
        <v>485203648</v>
      </c>
      <c r="S34" s="31">
        <f t="shared" si="3"/>
        <v>505102996</v>
      </c>
      <c r="T34" s="31">
        <f t="shared" si="3"/>
        <v>478341687</v>
      </c>
      <c r="U34" s="31">
        <f t="shared" si="3"/>
        <v>451582143</v>
      </c>
      <c r="V34" s="31">
        <f t="shared" si="3"/>
        <v>451582143</v>
      </c>
      <c r="W34" s="31">
        <f t="shared" si="3"/>
        <v>451582143</v>
      </c>
      <c r="X34" s="31">
        <f t="shared" si="3"/>
        <v>353582453</v>
      </c>
      <c r="Y34" s="31">
        <f t="shared" si="3"/>
        <v>97999690</v>
      </c>
      <c r="Z34" s="32">
        <f>+IF(X34&lt;&gt;0,+(Y34/X34)*100,0)</f>
        <v>27.716219843070096</v>
      </c>
      <c r="AA34" s="33">
        <f>SUM(AA29:AA33)</f>
        <v>353582453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536232371</v>
      </c>
      <c r="D37" s="18">
        <v>536232371</v>
      </c>
      <c r="E37" s="19">
        <v>789826321</v>
      </c>
      <c r="F37" s="20">
        <v>789826321</v>
      </c>
      <c r="G37" s="20">
        <v>536232371</v>
      </c>
      <c r="H37" s="20">
        <v>516954055</v>
      </c>
      <c r="I37" s="20">
        <v>507314897</v>
      </c>
      <c r="J37" s="20">
        <v>507314897</v>
      </c>
      <c r="K37" s="20">
        <v>497675739</v>
      </c>
      <c r="L37" s="20">
        <v>488036581</v>
      </c>
      <c r="M37" s="20">
        <v>478397423</v>
      </c>
      <c r="N37" s="20">
        <v>478397423</v>
      </c>
      <c r="O37" s="20">
        <v>468758265</v>
      </c>
      <c r="P37" s="20">
        <v>459119107</v>
      </c>
      <c r="Q37" s="20">
        <v>449479949</v>
      </c>
      <c r="R37" s="20">
        <v>449479949</v>
      </c>
      <c r="S37" s="20">
        <v>439840791</v>
      </c>
      <c r="T37" s="20">
        <v>420562475</v>
      </c>
      <c r="U37" s="20">
        <v>625562475</v>
      </c>
      <c r="V37" s="20">
        <v>625562475</v>
      </c>
      <c r="W37" s="20">
        <v>625562475</v>
      </c>
      <c r="X37" s="20">
        <v>789826321</v>
      </c>
      <c r="Y37" s="20">
        <v>-164263846</v>
      </c>
      <c r="Z37" s="21">
        <v>-20.8</v>
      </c>
      <c r="AA37" s="22">
        <v>789826321</v>
      </c>
    </row>
    <row r="38" spans="1:27" ht="13.5">
      <c r="A38" s="23" t="s">
        <v>58</v>
      </c>
      <c r="B38" s="17"/>
      <c r="C38" s="18">
        <v>193019534</v>
      </c>
      <c r="D38" s="18">
        <v>193019534</v>
      </c>
      <c r="E38" s="19">
        <v>186012438</v>
      </c>
      <c r="F38" s="20">
        <v>186012438</v>
      </c>
      <c r="G38" s="20">
        <v>195300300</v>
      </c>
      <c r="H38" s="20">
        <v>195959983</v>
      </c>
      <c r="I38" s="20">
        <v>196289824</v>
      </c>
      <c r="J38" s="20">
        <v>196289824</v>
      </c>
      <c r="K38" s="20">
        <v>196612423</v>
      </c>
      <c r="L38" s="20">
        <v>196942265</v>
      </c>
      <c r="M38" s="20">
        <v>197272107</v>
      </c>
      <c r="N38" s="20">
        <v>197272107</v>
      </c>
      <c r="O38" s="20">
        <v>197601948</v>
      </c>
      <c r="P38" s="20">
        <v>197931789</v>
      </c>
      <c r="Q38" s="20">
        <v>198261631</v>
      </c>
      <c r="R38" s="20">
        <v>198261631</v>
      </c>
      <c r="S38" s="20">
        <v>216697690</v>
      </c>
      <c r="T38" s="20">
        <v>253569809</v>
      </c>
      <c r="U38" s="20">
        <v>263878897</v>
      </c>
      <c r="V38" s="20">
        <v>263878897</v>
      </c>
      <c r="W38" s="20">
        <v>263878897</v>
      </c>
      <c r="X38" s="20">
        <v>186012438</v>
      </c>
      <c r="Y38" s="20">
        <v>77866459</v>
      </c>
      <c r="Z38" s="21">
        <v>41.86</v>
      </c>
      <c r="AA38" s="22">
        <v>186012438</v>
      </c>
    </row>
    <row r="39" spans="1:27" ht="13.5">
      <c r="A39" s="27" t="s">
        <v>61</v>
      </c>
      <c r="B39" s="35"/>
      <c r="C39" s="29">
        <f aca="true" t="shared" si="4" ref="C39:Y39">SUM(C37:C38)</f>
        <v>729251905</v>
      </c>
      <c r="D39" s="29">
        <f>SUM(D37:D38)</f>
        <v>729251905</v>
      </c>
      <c r="E39" s="36">
        <f t="shared" si="4"/>
        <v>975838759</v>
      </c>
      <c r="F39" s="37">
        <f t="shared" si="4"/>
        <v>975838759</v>
      </c>
      <c r="G39" s="37">
        <f t="shared" si="4"/>
        <v>731532671</v>
      </c>
      <c r="H39" s="37">
        <f t="shared" si="4"/>
        <v>712914038</v>
      </c>
      <c r="I39" s="37">
        <f t="shared" si="4"/>
        <v>703604721</v>
      </c>
      <c r="J39" s="37">
        <f t="shared" si="4"/>
        <v>703604721</v>
      </c>
      <c r="K39" s="37">
        <f t="shared" si="4"/>
        <v>694288162</v>
      </c>
      <c r="L39" s="37">
        <f t="shared" si="4"/>
        <v>684978846</v>
      </c>
      <c r="M39" s="37">
        <f t="shared" si="4"/>
        <v>675669530</v>
      </c>
      <c r="N39" s="37">
        <f t="shared" si="4"/>
        <v>675669530</v>
      </c>
      <c r="O39" s="37">
        <f t="shared" si="4"/>
        <v>666360213</v>
      </c>
      <c r="P39" s="37">
        <f t="shared" si="4"/>
        <v>657050896</v>
      </c>
      <c r="Q39" s="37">
        <f t="shared" si="4"/>
        <v>647741580</v>
      </c>
      <c r="R39" s="37">
        <f t="shared" si="4"/>
        <v>647741580</v>
      </c>
      <c r="S39" s="37">
        <f t="shared" si="4"/>
        <v>656538481</v>
      </c>
      <c r="T39" s="37">
        <f t="shared" si="4"/>
        <v>674132284</v>
      </c>
      <c r="U39" s="37">
        <f t="shared" si="4"/>
        <v>889441372</v>
      </c>
      <c r="V39" s="37">
        <f t="shared" si="4"/>
        <v>889441372</v>
      </c>
      <c r="W39" s="37">
        <f t="shared" si="4"/>
        <v>889441372</v>
      </c>
      <c r="X39" s="37">
        <f t="shared" si="4"/>
        <v>975838759</v>
      </c>
      <c r="Y39" s="37">
        <f t="shared" si="4"/>
        <v>-86397387</v>
      </c>
      <c r="Z39" s="38">
        <f>+IF(X39&lt;&gt;0,+(Y39/X39)*100,0)</f>
        <v>-8.85365396723292</v>
      </c>
      <c r="AA39" s="39">
        <f>SUM(AA37:AA38)</f>
        <v>975838759</v>
      </c>
    </row>
    <row r="40" spans="1:27" ht="13.5">
      <c r="A40" s="27" t="s">
        <v>62</v>
      </c>
      <c r="B40" s="28"/>
      <c r="C40" s="29">
        <f aca="true" t="shared" si="5" ref="C40:Y40">+C34+C39</f>
        <v>1130537177</v>
      </c>
      <c r="D40" s="29">
        <f>+D34+D39</f>
        <v>1130537177</v>
      </c>
      <c r="E40" s="30">
        <f t="shared" si="5"/>
        <v>1329421212</v>
      </c>
      <c r="F40" s="31">
        <f t="shared" si="5"/>
        <v>1329421212</v>
      </c>
      <c r="G40" s="31">
        <f t="shared" si="5"/>
        <v>1191679764</v>
      </c>
      <c r="H40" s="31">
        <f t="shared" si="5"/>
        <v>1019179842</v>
      </c>
      <c r="I40" s="31">
        <f t="shared" si="5"/>
        <v>1179830437</v>
      </c>
      <c r="J40" s="31">
        <f t="shared" si="5"/>
        <v>1179830437</v>
      </c>
      <c r="K40" s="31">
        <f t="shared" si="5"/>
        <v>1178487145</v>
      </c>
      <c r="L40" s="31">
        <f t="shared" si="5"/>
        <v>1158316508</v>
      </c>
      <c r="M40" s="31">
        <f t="shared" si="5"/>
        <v>1106975281</v>
      </c>
      <c r="N40" s="31">
        <f t="shared" si="5"/>
        <v>1106975281</v>
      </c>
      <c r="O40" s="31">
        <f t="shared" si="5"/>
        <v>1103754355</v>
      </c>
      <c r="P40" s="31">
        <f t="shared" si="5"/>
        <v>1087592453</v>
      </c>
      <c r="Q40" s="31">
        <f t="shared" si="5"/>
        <v>1132945228</v>
      </c>
      <c r="R40" s="31">
        <f t="shared" si="5"/>
        <v>1132945228</v>
      </c>
      <c r="S40" s="31">
        <f t="shared" si="5"/>
        <v>1161641477</v>
      </c>
      <c r="T40" s="31">
        <f t="shared" si="5"/>
        <v>1152473971</v>
      </c>
      <c r="U40" s="31">
        <f t="shared" si="5"/>
        <v>1341023515</v>
      </c>
      <c r="V40" s="31">
        <f t="shared" si="5"/>
        <v>1341023515</v>
      </c>
      <c r="W40" s="31">
        <f t="shared" si="5"/>
        <v>1341023515</v>
      </c>
      <c r="X40" s="31">
        <f t="shared" si="5"/>
        <v>1329421212</v>
      </c>
      <c r="Y40" s="31">
        <f t="shared" si="5"/>
        <v>11602303</v>
      </c>
      <c r="Z40" s="32">
        <f>+IF(X40&lt;&gt;0,+(Y40/X40)*100,0)</f>
        <v>0.872733404226741</v>
      </c>
      <c r="AA40" s="33">
        <f>+AA34+AA39</f>
        <v>1329421212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3870578695</v>
      </c>
      <c r="D42" s="43">
        <f>+D25-D40</f>
        <v>3870578695</v>
      </c>
      <c r="E42" s="44">
        <f t="shared" si="6"/>
        <v>3621545288</v>
      </c>
      <c r="F42" s="45">
        <f t="shared" si="6"/>
        <v>3678037766</v>
      </c>
      <c r="G42" s="45">
        <f t="shared" si="6"/>
        <v>3851070530</v>
      </c>
      <c r="H42" s="45">
        <f t="shared" si="6"/>
        <v>4271772337</v>
      </c>
      <c r="I42" s="45">
        <f t="shared" si="6"/>
        <v>4187131301</v>
      </c>
      <c r="J42" s="45">
        <f t="shared" si="6"/>
        <v>4187131301</v>
      </c>
      <c r="K42" s="45">
        <f t="shared" si="6"/>
        <v>4139800180</v>
      </c>
      <c r="L42" s="45">
        <f t="shared" si="6"/>
        <v>4160145395</v>
      </c>
      <c r="M42" s="45">
        <f t="shared" si="6"/>
        <v>4159052301</v>
      </c>
      <c r="N42" s="45">
        <f t="shared" si="6"/>
        <v>4159052301</v>
      </c>
      <c r="O42" s="45">
        <f t="shared" si="6"/>
        <v>4156219909</v>
      </c>
      <c r="P42" s="45">
        <f t="shared" si="6"/>
        <v>4170026080</v>
      </c>
      <c r="Q42" s="45">
        <f t="shared" si="6"/>
        <v>4169340462</v>
      </c>
      <c r="R42" s="45">
        <f t="shared" si="6"/>
        <v>4169340462</v>
      </c>
      <c r="S42" s="45">
        <f t="shared" si="6"/>
        <v>4145223976</v>
      </c>
      <c r="T42" s="45">
        <f t="shared" si="6"/>
        <v>4093217898</v>
      </c>
      <c r="U42" s="45">
        <f t="shared" si="6"/>
        <v>4069212433</v>
      </c>
      <c r="V42" s="45">
        <f t="shared" si="6"/>
        <v>4069212433</v>
      </c>
      <c r="W42" s="45">
        <f t="shared" si="6"/>
        <v>4069212433</v>
      </c>
      <c r="X42" s="45">
        <f t="shared" si="6"/>
        <v>3678037766</v>
      </c>
      <c r="Y42" s="45">
        <f t="shared" si="6"/>
        <v>391174667</v>
      </c>
      <c r="Z42" s="46">
        <f>+IF(X42&lt;&gt;0,+(Y42/X42)*100,0)</f>
        <v>10.635417358028292</v>
      </c>
      <c r="AA42" s="47">
        <f>+AA25-AA40</f>
        <v>3678037766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2417328398</v>
      </c>
      <c r="D45" s="18">
        <v>2417328398</v>
      </c>
      <c r="E45" s="19">
        <v>1548980153</v>
      </c>
      <c r="F45" s="20">
        <v>1599395284</v>
      </c>
      <c r="G45" s="20">
        <v>2728803147</v>
      </c>
      <c r="H45" s="20">
        <v>2824963556</v>
      </c>
      <c r="I45" s="20">
        <v>2740040074</v>
      </c>
      <c r="J45" s="20">
        <v>2740040074</v>
      </c>
      <c r="K45" s="20">
        <v>2692661800</v>
      </c>
      <c r="L45" s="20">
        <v>2712867020</v>
      </c>
      <c r="M45" s="20">
        <v>2705044108</v>
      </c>
      <c r="N45" s="20">
        <v>2705044108</v>
      </c>
      <c r="O45" s="20">
        <v>2702064401</v>
      </c>
      <c r="P45" s="20">
        <v>2715731415</v>
      </c>
      <c r="Q45" s="20">
        <v>2714920683</v>
      </c>
      <c r="R45" s="20">
        <v>2714920683</v>
      </c>
      <c r="S45" s="20">
        <v>2690655177</v>
      </c>
      <c r="T45" s="20">
        <v>2638505134</v>
      </c>
      <c r="U45" s="20">
        <v>2614353206</v>
      </c>
      <c r="V45" s="20">
        <v>2614353206</v>
      </c>
      <c r="W45" s="20">
        <v>2614353206</v>
      </c>
      <c r="X45" s="20">
        <v>1599395284</v>
      </c>
      <c r="Y45" s="20">
        <v>1014957922</v>
      </c>
      <c r="Z45" s="48">
        <v>63.46</v>
      </c>
      <c r="AA45" s="22">
        <v>1599395284</v>
      </c>
    </row>
    <row r="46" spans="1:27" ht="13.5">
      <c r="A46" s="23" t="s">
        <v>67</v>
      </c>
      <c r="B46" s="17"/>
      <c r="C46" s="18">
        <v>1453250297</v>
      </c>
      <c r="D46" s="18">
        <v>1453250297</v>
      </c>
      <c r="E46" s="19">
        <v>2072565133</v>
      </c>
      <c r="F46" s="20">
        <v>2078642480</v>
      </c>
      <c r="G46" s="20">
        <v>1122267383</v>
      </c>
      <c r="H46" s="20">
        <v>1446808781</v>
      </c>
      <c r="I46" s="20">
        <v>1447091227</v>
      </c>
      <c r="J46" s="20">
        <v>1447091227</v>
      </c>
      <c r="K46" s="20">
        <v>1447138380</v>
      </c>
      <c r="L46" s="20">
        <v>1447278375</v>
      </c>
      <c r="M46" s="20">
        <v>1454008193</v>
      </c>
      <c r="N46" s="20">
        <v>1454008193</v>
      </c>
      <c r="O46" s="20">
        <v>1454155508</v>
      </c>
      <c r="P46" s="20">
        <v>1454294665</v>
      </c>
      <c r="Q46" s="20">
        <v>1454419779</v>
      </c>
      <c r="R46" s="20">
        <v>1454419779</v>
      </c>
      <c r="S46" s="20">
        <v>1454568799</v>
      </c>
      <c r="T46" s="20">
        <v>1454712764</v>
      </c>
      <c r="U46" s="20">
        <v>1454859227</v>
      </c>
      <c r="V46" s="20">
        <v>1454859227</v>
      </c>
      <c r="W46" s="20">
        <v>1454859227</v>
      </c>
      <c r="X46" s="20">
        <v>2078642480</v>
      </c>
      <c r="Y46" s="20">
        <v>-623783253</v>
      </c>
      <c r="Z46" s="48">
        <v>-30.01</v>
      </c>
      <c r="AA46" s="22">
        <v>2078642480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3870578695</v>
      </c>
      <c r="D48" s="51">
        <f>SUM(D45:D47)</f>
        <v>3870578695</v>
      </c>
      <c r="E48" s="52">
        <f t="shared" si="7"/>
        <v>3621545286</v>
      </c>
      <c r="F48" s="53">
        <f t="shared" si="7"/>
        <v>3678037764</v>
      </c>
      <c r="G48" s="53">
        <f t="shared" si="7"/>
        <v>3851070530</v>
      </c>
      <c r="H48" s="53">
        <f t="shared" si="7"/>
        <v>4271772337</v>
      </c>
      <c r="I48" s="53">
        <f t="shared" si="7"/>
        <v>4187131301</v>
      </c>
      <c r="J48" s="53">
        <f t="shared" si="7"/>
        <v>4187131301</v>
      </c>
      <c r="K48" s="53">
        <f t="shared" si="7"/>
        <v>4139800180</v>
      </c>
      <c r="L48" s="53">
        <f t="shared" si="7"/>
        <v>4160145395</v>
      </c>
      <c r="M48" s="53">
        <f t="shared" si="7"/>
        <v>4159052301</v>
      </c>
      <c r="N48" s="53">
        <f t="shared" si="7"/>
        <v>4159052301</v>
      </c>
      <c r="O48" s="53">
        <f t="shared" si="7"/>
        <v>4156219909</v>
      </c>
      <c r="P48" s="53">
        <f t="shared" si="7"/>
        <v>4170026080</v>
      </c>
      <c r="Q48" s="53">
        <f t="shared" si="7"/>
        <v>4169340462</v>
      </c>
      <c r="R48" s="53">
        <f t="shared" si="7"/>
        <v>4169340462</v>
      </c>
      <c r="S48" s="53">
        <f t="shared" si="7"/>
        <v>4145223976</v>
      </c>
      <c r="T48" s="53">
        <f t="shared" si="7"/>
        <v>4093217898</v>
      </c>
      <c r="U48" s="53">
        <f t="shared" si="7"/>
        <v>4069212433</v>
      </c>
      <c r="V48" s="53">
        <f t="shared" si="7"/>
        <v>4069212433</v>
      </c>
      <c r="W48" s="53">
        <f t="shared" si="7"/>
        <v>4069212433</v>
      </c>
      <c r="X48" s="53">
        <f t="shared" si="7"/>
        <v>3678037764</v>
      </c>
      <c r="Y48" s="53">
        <f t="shared" si="7"/>
        <v>391174669</v>
      </c>
      <c r="Z48" s="54">
        <f>+IF(X48&lt;&gt;0,+(Y48/X48)*100,0)</f>
        <v>10.635417418188315</v>
      </c>
      <c r="AA48" s="55">
        <f>SUM(AA45:AA47)</f>
        <v>3678037764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79737174</v>
      </c>
      <c r="D6" s="18">
        <v>79737174</v>
      </c>
      <c r="E6" s="19">
        <v>95686000</v>
      </c>
      <c r="F6" s="20">
        <v>79737174</v>
      </c>
      <c r="G6" s="20">
        <v>27145311</v>
      </c>
      <c r="H6" s="20">
        <v>27145311</v>
      </c>
      <c r="I6" s="20">
        <v>27145311</v>
      </c>
      <c r="J6" s="20">
        <v>27145311</v>
      </c>
      <c r="K6" s="20">
        <v>27145311</v>
      </c>
      <c r="L6" s="20">
        <v>27145311</v>
      </c>
      <c r="M6" s="20">
        <v>27145311</v>
      </c>
      <c r="N6" s="20">
        <v>27145311</v>
      </c>
      <c r="O6" s="20">
        <v>156266</v>
      </c>
      <c r="P6" s="20">
        <v>156266</v>
      </c>
      <c r="Q6" s="20">
        <v>156266</v>
      </c>
      <c r="R6" s="20">
        <v>156266</v>
      </c>
      <c r="S6" s="20">
        <v>156266</v>
      </c>
      <c r="T6" s="20">
        <v>156266</v>
      </c>
      <c r="U6" s="20">
        <v>156266</v>
      </c>
      <c r="V6" s="20">
        <v>156266</v>
      </c>
      <c r="W6" s="20">
        <v>156266</v>
      </c>
      <c r="X6" s="20">
        <v>79737174</v>
      </c>
      <c r="Y6" s="20">
        <v>-79580908</v>
      </c>
      <c r="Z6" s="21">
        <v>-99.8</v>
      </c>
      <c r="AA6" s="22">
        <v>79737174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14440466</v>
      </c>
      <c r="D8" s="18">
        <v>14440466</v>
      </c>
      <c r="E8" s="19">
        <v>6757000</v>
      </c>
      <c r="F8" s="20">
        <v>16446187</v>
      </c>
      <c r="G8" s="20">
        <v>1674950</v>
      </c>
      <c r="H8" s="20">
        <v>1674950</v>
      </c>
      <c r="I8" s="20">
        <v>1674950</v>
      </c>
      <c r="J8" s="20">
        <v>1674950</v>
      </c>
      <c r="K8" s="20">
        <v>1674950</v>
      </c>
      <c r="L8" s="20">
        <v>1674950</v>
      </c>
      <c r="M8" s="20">
        <v>1674950</v>
      </c>
      <c r="N8" s="20">
        <v>1674950</v>
      </c>
      <c r="O8" s="20">
        <v>10034</v>
      </c>
      <c r="P8" s="20">
        <v>10034</v>
      </c>
      <c r="Q8" s="20">
        <v>10034</v>
      </c>
      <c r="R8" s="20">
        <v>10034</v>
      </c>
      <c r="S8" s="20">
        <v>10034</v>
      </c>
      <c r="T8" s="20">
        <v>10034</v>
      </c>
      <c r="U8" s="20">
        <v>10034</v>
      </c>
      <c r="V8" s="20">
        <v>10034</v>
      </c>
      <c r="W8" s="20">
        <v>10034</v>
      </c>
      <c r="X8" s="20">
        <v>16446187</v>
      </c>
      <c r="Y8" s="20">
        <v>-16436153</v>
      </c>
      <c r="Z8" s="21">
        <v>-99.94</v>
      </c>
      <c r="AA8" s="22">
        <v>16446187</v>
      </c>
    </row>
    <row r="9" spans="1:27" ht="13.5">
      <c r="A9" s="23" t="s">
        <v>36</v>
      </c>
      <c r="B9" s="17"/>
      <c r="C9" s="18">
        <v>3850582</v>
      </c>
      <c r="D9" s="18">
        <v>3850582</v>
      </c>
      <c r="E9" s="19">
        <v>4402000</v>
      </c>
      <c r="F9" s="20">
        <v>1844861</v>
      </c>
      <c r="G9" s="20">
        <v>12351868</v>
      </c>
      <c r="H9" s="20">
        <v>12351868</v>
      </c>
      <c r="I9" s="20">
        <v>12351868</v>
      </c>
      <c r="J9" s="20">
        <v>12351868</v>
      </c>
      <c r="K9" s="20">
        <v>12351868</v>
      </c>
      <c r="L9" s="20">
        <v>12351868</v>
      </c>
      <c r="M9" s="20">
        <v>12351868</v>
      </c>
      <c r="N9" s="20">
        <v>12351868</v>
      </c>
      <c r="O9" s="20"/>
      <c r="P9" s="20"/>
      <c r="Q9" s="20"/>
      <c r="R9" s="20"/>
      <c r="S9" s="20"/>
      <c r="T9" s="20"/>
      <c r="U9" s="20"/>
      <c r="V9" s="20"/>
      <c r="W9" s="20"/>
      <c r="X9" s="20">
        <v>1844861</v>
      </c>
      <c r="Y9" s="20">
        <v>-1844861</v>
      </c>
      <c r="Z9" s="21">
        <v>-100</v>
      </c>
      <c r="AA9" s="22">
        <v>1844861</v>
      </c>
    </row>
    <row r="10" spans="1:27" ht="13.5">
      <c r="A10" s="23" t="s">
        <v>37</v>
      </c>
      <c r="B10" s="17"/>
      <c r="C10" s="18">
        <v>2404270</v>
      </c>
      <c r="D10" s="18">
        <v>2404270</v>
      </c>
      <c r="E10" s="19">
        <v>2534000</v>
      </c>
      <c r="F10" s="20">
        <v>2404270</v>
      </c>
      <c r="G10" s="24">
        <v>37385210</v>
      </c>
      <c r="H10" s="24">
        <v>37385210</v>
      </c>
      <c r="I10" s="24">
        <v>37385210</v>
      </c>
      <c r="J10" s="20">
        <v>37385210</v>
      </c>
      <c r="K10" s="24">
        <v>37385210</v>
      </c>
      <c r="L10" s="24">
        <v>37385210</v>
      </c>
      <c r="M10" s="20">
        <v>37385210</v>
      </c>
      <c r="N10" s="24">
        <v>37385210</v>
      </c>
      <c r="O10" s="24">
        <v>2404</v>
      </c>
      <c r="P10" s="24">
        <v>2404</v>
      </c>
      <c r="Q10" s="20">
        <v>2404</v>
      </c>
      <c r="R10" s="24">
        <v>2404</v>
      </c>
      <c r="S10" s="24">
        <v>2404</v>
      </c>
      <c r="T10" s="20">
        <v>2404</v>
      </c>
      <c r="U10" s="24">
        <v>2404</v>
      </c>
      <c r="V10" s="24">
        <v>2404</v>
      </c>
      <c r="W10" s="24">
        <v>2404</v>
      </c>
      <c r="X10" s="20">
        <v>2404270</v>
      </c>
      <c r="Y10" s="24">
        <v>-2401866</v>
      </c>
      <c r="Z10" s="25">
        <v>-99.9</v>
      </c>
      <c r="AA10" s="26">
        <v>2404270</v>
      </c>
    </row>
    <row r="11" spans="1:27" ht="13.5">
      <c r="A11" s="23" t="s">
        <v>38</v>
      </c>
      <c r="B11" s="17"/>
      <c r="C11" s="18">
        <v>4645034</v>
      </c>
      <c r="D11" s="18">
        <v>4645034</v>
      </c>
      <c r="E11" s="19">
        <v>4005000</v>
      </c>
      <c r="F11" s="20">
        <v>4645034</v>
      </c>
      <c r="G11" s="20">
        <v>3405546</v>
      </c>
      <c r="H11" s="20">
        <v>3405546</v>
      </c>
      <c r="I11" s="20">
        <v>3405546</v>
      </c>
      <c r="J11" s="20">
        <v>3405546</v>
      </c>
      <c r="K11" s="20">
        <v>3405546</v>
      </c>
      <c r="L11" s="20">
        <v>3405546</v>
      </c>
      <c r="M11" s="20">
        <v>3405546</v>
      </c>
      <c r="N11" s="20">
        <v>3405546</v>
      </c>
      <c r="O11" s="20">
        <v>4130</v>
      </c>
      <c r="P11" s="20">
        <v>4130</v>
      </c>
      <c r="Q11" s="20">
        <v>4130</v>
      </c>
      <c r="R11" s="20">
        <v>4130</v>
      </c>
      <c r="S11" s="20">
        <v>4130</v>
      </c>
      <c r="T11" s="20">
        <v>4130</v>
      </c>
      <c r="U11" s="20">
        <v>4130</v>
      </c>
      <c r="V11" s="20">
        <v>4130</v>
      </c>
      <c r="W11" s="20">
        <v>4130</v>
      </c>
      <c r="X11" s="20">
        <v>4645034</v>
      </c>
      <c r="Y11" s="20">
        <v>-4640904</v>
      </c>
      <c r="Z11" s="21">
        <v>-99.91</v>
      </c>
      <c r="AA11" s="22">
        <v>4645034</v>
      </c>
    </row>
    <row r="12" spans="1:27" ht="13.5">
      <c r="A12" s="27" t="s">
        <v>39</v>
      </c>
      <c r="B12" s="28"/>
      <c r="C12" s="29">
        <f aca="true" t="shared" si="0" ref="C12:Y12">SUM(C6:C11)</f>
        <v>105077526</v>
      </c>
      <c r="D12" s="29">
        <f>SUM(D6:D11)</f>
        <v>105077526</v>
      </c>
      <c r="E12" s="30">
        <f t="shared" si="0"/>
        <v>113384000</v>
      </c>
      <c r="F12" s="31">
        <f t="shared" si="0"/>
        <v>105077526</v>
      </c>
      <c r="G12" s="31">
        <f t="shared" si="0"/>
        <v>81962885</v>
      </c>
      <c r="H12" s="31">
        <f t="shared" si="0"/>
        <v>81962885</v>
      </c>
      <c r="I12" s="31">
        <f t="shared" si="0"/>
        <v>81962885</v>
      </c>
      <c r="J12" s="31">
        <f t="shared" si="0"/>
        <v>81962885</v>
      </c>
      <c r="K12" s="31">
        <f t="shared" si="0"/>
        <v>81962885</v>
      </c>
      <c r="L12" s="31">
        <f t="shared" si="0"/>
        <v>81962885</v>
      </c>
      <c r="M12" s="31">
        <f t="shared" si="0"/>
        <v>81962885</v>
      </c>
      <c r="N12" s="31">
        <f t="shared" si="0"/>
        <v>81962885</v>
      </c>
      <c r="O12" s="31">
        <f t="shared" si="0"/>
        <v>172834</v>
      </c>
      <c r="P12" s="31">
        <f t="shared" si="0"/>
        <v>172834</v>
      </c>
      <c r="Q12" s="31">
        <f t="shared" si="0"/>
        <v>172834</v>
      </c>
      <c r="R12" s="31">
        <f t="shared" si="0"/>
        <v>172834</v>
      </c>
      <c r="S12" s="31">
        <f t="shared" si="0"/>
        <v>172834</v>
      </c>
      <c r="T12" s="31">
        <f t="shared" si="0"/>
        <v>172834</v>
      </c>
      <c r="U12" s="31">
        <f t="shared" si="0"/>
        <v>172834</v>
      </c>
      <c r="V12" s="31">
        <f t="shared" si="0"/>
        <v>172834</v>
      </c>
      <c r="W12" s="31">
        <f t="shared" si="0"/>
        <v>172834</v>
      </c>
      <c r="X12" s="31">
        <f t="shared" si="0"/>
        <v>105077526</v>
      </c>
      <c r="Y12" s="31">
        <f t="shared" si="0"/>
        <v>-104904692</v>
      </c>
      <c r="Z12" s="32">
        <f>+IF(X12&lt;&gt;0,+(Y12/X12)*100,0)</f>
        <v>-99.83551763485562</v>
      </c>
      <c r="AA12" s="33">
        <f>SUM(AA6:AA11)</f>
        <v>105077526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47487458</v>
      </c>
      <c r="D15" s="18">
        <v>47487458</v>
      </c>
      <c r="E15" s="19">
        <v>37190000</v>
      </c>
      <c r="F15" s="20">
        <v>47487458</v>
      </c>
      <c r="G15" s="20">
        <v>23461</v>
      </c>
      <c r="H15" s="20">
        <v>23461</v>
      </c>
      <c r="I15" s="20">
        <v>23461</v>
      </c>
      <c r="J15" s="20">
        <v>23461</v>
      </c>
      <c r="K15" s="20">
        <v>23461</v>
      </c>
      <c r="L15" s="20">
        <v>23461</v>
      </c>
      <c r="M15" s="20">
        <v>23461</v>
      </c>
      <c r="N15" s="20">
        <v>23461</v>
      </c>
      <c r="O15" s="20">
        <v>47487</v>
      </c>
      <c r="P15" s="20">
        <v>47487</v>
      </c>
      <c r="Q15" s="20">
        <v>47487</v>
      </c>
      <c r="R15" s="20">
        <v>47487</v>
      </c>
      <c r="S15" s="20">
        <v>47487</v>
      </c>
      <c r="T15" s="20">
        <v>47487</v>
      </c>
      <c r="U15" s="20">
        <v>47487</v>
      </c>
      <c r="V15" s="20">
        <v>47487</v>
      </c>
      <c r="W15" s="20">
        <v>47487</v>
      </c>
      <c r="X15" s="20">
        <v>47487458</v>
      </c>
      <c r="Y15" s="20">
        <v>-47439971</v>
      </c>
      <c r="Z15" s="21">
        <v>-99.9</v>
      </c>
      <c r="AA15" s="22">
        <v>47487458</v>
      </c>
    </row>
    <row r="16" spans="1:27" ht="13.5">
      <c r="A16" s="23" t="s">
        <v>42</v>
      </c>
      <c r="B16" s="17"/>
      <c r="C16" s="18">
        <v>40774</v>
      </c>
      <c r="D16" s="18">
        <v>40774</v>
      </c>
      <c r="E16" s="19"/>
      <c r="F16" s="20"/>
      <c r="G16" s="24">
        <v>40974</v>
      </c>
      <c r="H16" s="24">
        <v>40974</v>
      </c>
      <c r="I16" s="24">
        <v>40974</v>
      </c>
      <c r="J16" s="20">
        <v>40974</v>
      </c>
      <c r="K16" s="24">
        <v>40974</v>
      </c>
      <c r="L16" s="24">
        <v>40974</v>
      </c>
      <c r="M16" s="20">
        <v>40974</v>
      </c>
      <c r="N16" s="24">
        <v>40974</v>
      </c>
      <c r="O16" s="24">
        <v>41</v>
      </c>
      <c r="P16" s="24">
        <v>41</v>
      </c>
      <c r="Q16" s="20">
        <v>41</v>
      </c>
      <c r="R16" s="24">
        <v>41</v>
      </c>
      <c r="S16" s="24">
        <v>41</v>
      </c>
      <c r="T16" s="20">
        <v>41</v>
      </c>
      <c r="U16" s="24">
        <v>41</v>
      </c>
      <c r="V16" s="24">
        <v>41</v>
      </c>
      <c r="W16" s="24">
        <v>41</v>
      </c>
      <c r="X16" s="20"/>
      <c r="Y16" s="24">
        <v>41</v>
      </c>
      <c r="Z16" s="25"/>
      <c r="AA16" s="26"/>
    </row>
    <row r="17" spans="1:27" ht="13.5">
      <c r="A17" s="23" t="s">
        <v>43</v>
      </c>
      <c r="B17" s="17"/>
      <c r="C17" s="18">
        <v>170665034</v>
      </c>
      <c r="D17" s="18">
        <v>170665034</v>
      </c>
      <c r="E17" s="19">
        <v>345577000</v>
      </c>
      <c r="F17" s="20">
        <v>170665034</v>
      </c>
      <c r="G17" s="20">
        <v>354605750</v>
      </c>
      <c r="H17" s="20">
        <v>354605750</v>
      </c>
      <c r="I17" s="20">
        <v>354605750</v>
      </c>
      <c r="J17" s="20">
        <v>354605750</v>
      </c>
      <c r="K17" s="20">
        <v>354605750</v>
      </c>
      <c r="L17" s="20">
        <v>354605750</v>
      </c>
      <c r="M17" s="20">
        <v>354605750</v>
      </c>
      <c r="N17" s="20">
        <v>354605750</v>
      </c>
      <c r="O17" s="20">
        <v>170578</v>
      </c>
      <c r="P17" s="20">
        <v>170578</v>
      </c>
      <c r="Q17" s="20">
        <v>170578</v>
      </c>
      <c r="R17" s="20">
        <v>170578</v>
      </c>
      <c r="S17" s="20">
        <v>170578</v>
      </c>
      <c r="T17" s="20">
        <v>170578</v>
      </c>
      <c r="U17" s="20">
        <v>170578</v>
      </c>
      <c r="V17" s="20">
        <v>170578</v>
      </c>
      <c r="W17" s="20">
        <v>170578</v>
      </c>
      <c r="X17" s="20">
        <v>170665034</v>
      </c>
      <c r="Y17" s="20">
        <v>-170494456</v>
      </c>
      <c r="Z17" s="21">
        <v>-99.9</v>
      </c>
      <c r="AA17" s="22">
        <v>170665034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294896003</v>
      </c>
      <c r="D19" s="18">
        <v>294896003</v>
      </c>
      <c r="E19" s="19">
        <v>146406000</v>
      </c>
      <c r="F19" s="20">
        <v>294896003</v>
      </c>
      <c r="G19" s="20">
        <v>177571745</v>
      </c>
      <c r="H19" s="20">
        <v>177571745</v>
      </c>
      <c r="I19" s="20">
        <v>177571745</v>
      </c>
      <c r="J19" s="20">
        <v>177571745</v>
      </c>
      <c r="K19" s="20">
        <v>177571745</v>
      </c>
      <c r="L19" s="20">
        <v>177571745</v>
      </c>
      <c r="M19" s="20">
        <v>177571745</v>
      </c>
      <c r="N19" s="20">
        <v>177571745</v>
      </c>
      <c r="O19" s="20">
        <v>293507</v>
      </c>
      <c r="P19" s="20">
        <v>293507</v>
      </c>
      <c r="Q19" s="20">
        <v>293507</v>
      </c>
      <c r="R19" s="20">
        <v>293507</v>
      </c>
      <c r="S19" s="20">
        <v>293507</v>
      </c>
      <c r="T19" s="20">
        <v>293507</v>
      </c>
      <c r="U19" s="20">
        <v>293507</v>
      </c>
      <c r="V19" s="20">
        <v>293507</v>
      </c>
      <c r="W19" s="20">
        <v>293507</v>
      </c>
      <c r="X19" s="20">
        <v>294896003</v>
      </c>
      <c r="Y19" s="20">
        <v>-294602496</v>
      </c>
      <c r="Z19" s="21">
        <v>-99.9</v>
      </c>
      <c r="AA19" s="22">
        <v>294896003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2800867</v>
      </c>
      <c r="D22" s="18">
        <v>2800867</v>
      </c>
      <c r="E22" s="19">
        <v>3068000</v>
      </c>
      <c r="F22" s="20">
        <v>2800867</v>
      </c>
      <c r="G22" s="20">
        <v>3357640</v>
      </c>
      <c r="H22" s="20">
        <v>3357640</v>
      </c>
      <c r="I22" s="20">
        <v>3357640</v>
      </c>
      <c r="J22" s="20">
        <v>3357640</v>
      </c>
      <c r="K22" s="20">
        <v>3357640</v>
      </c>
      <c r="L22" s="20">
        <v>3357640</v>
      </c>
      <c r="M22" s="20">
        <v>3357640</v>
      </c>
      <c r="N22" s="20">
        <v>3357640</v>
      </c>
      <c r="O22" s="20">
        <v>2571</v>
      </c>
      <c r="P22" s="20">
        <v>2571</v>
      </c>
      <c r="Q22" s="20">
        <v>2571</v>
      </c>
      <c r="R22" s="20">
        <v>2571</v>
      </c>
      <c r="S22" s="20">
        <v>2571</v>
      </c>
      <c r="T22" s="20">
        <v>2571</v>
      </c>
      <c r="U22" s="20">
        <v>2571</v>
      </c>
      <c r="V22" s="20">
        <v>2571</v>
      </c>
      <c r="W22" s="20">
        <v>2571</v>
      </c>
      <c r="X22" s="20">
        <v>2800867</v>
      </c>
      <c r="Y22" s="20">
        <v>-2798296</v>
      </c>
      <c r="Z22" s="21">
        <v>-99.91</v>
      </c>
      <c r="AA22" s="22">
        <v>2800867</v>
      </c>
    </row>
    <row r="23" spans="1:27" ht="13.5">
      <c r="A23" s="23" t="s">
        <v>49</v>
      </c>
      <c r="B23" s="17"/>
      <c r="C23" s="18"/>
      <c r="D23" s="18"/>
      <c r="E23" s="19">
        <v>41000</v>
      </c>
      <c r="F23" s="20">
        <v>40774</v>
      </c>
      <c r="G23" s="24">
        <v>92716166</v>
      </c>
      <c r="H23" s="24">
        <v>92716166</v>
      </c>
      <c r="I23" s="24">
        <v>92716166</v>
      </c>
      <c r="J23" s="20">
        <v>92716166</v>
      </c>
      <c r="K23" s="24">
        <v>92716166</v>
      </c>
      <c r="L23" s="24">
        <v>92716166</v>
      </c>
      <c r="M23" s="20">
        <v>92716166</v>
      </c>
      <c r="N23" s="24">
        <v>92716166</v>
      </c>
      <c r="O23" s="24"/>
      <c r="P23" s="24"/>
      <c r="Q23" s="20"/>
      <c r="R23" s="24"/>
      <c r="S23" s="24"/>
      <c r="T23" s="20"/>
      <c r="U23" s="24"/>
      <c r="V23" s="24"/>
      <c r="W23" s="24"/>
      <c r="X23" s="20">
        <v>40774</v>
      </c>
      <c r="Y23" s="24">
        <v>-40774</v>
      </c>
      <c r="Z23" s="25">
        <v>-100</v>
      </c>
      <c r="AA23" s="26">
        <v>40774</v>
      </c>
    </row>
    <row r="24" spans="1:27" ht="13.5">
      <c r="A24" s="27" t="s">
        <v>50</v>
      </c>
      <c r="B24" s="35"/>
      <c r="C24" s="29">
        <f aca="true" t="shared" si="1" ref="C24:Y24">SUM(C15:C23)</f>
        <v>515890136</v>
      </c>
      <c r="D24" s="29">
        <f>SUM(D15:D23)</f>
        <v>515890136</v>
      </c>
      <c r="E24" s="36">
        <f t="shared" si="1"/>
        <v>532282000</v>
      </c>
      <c r="F24" s="37">
        <f t="shared" si="1"/>
        <v>515890136</v>
      </c>
      <c r="G24" s="37">
        <f t="shared" si="1"/>
        <v>628315736</v>
      </c>
      <c r="H24" s="37">
        <f t="shared" si="1"/>
        <v>628315736</v>
      </c>
      <c r="I24" s="37">
        <f t="shared" si="1"/>
        <v>628315736</v>
      </c>
      <c r="J24" s="37">
        <f t="shared" si="1"/>
        <v>628315736</v>
      </c>
      <c r="K24" s="37">
        <f t="shared" si="1"/>
        <v>628315736</v>
      </c>
      <c r="L24" s="37">
        <f t="shared" si="1"/>
        <v>628315736</v>
      </c>
      <c r="M24" s="37">
        <f t="shared" si="1"/>
        <v>628315736</v>
      </c>
      <c r="N24" s="37">
        <f t="shared" si="1"/>
        <v>628315736</v>
      </c>
      <c r="O24" s="37">
        <f t="shared" si="1"/>
        <v>514184</v>
      </c>
      <c r="P24" s="37">
        <f t="shared" si="1"/>
        <v>514184</v>
      </c>
      <c r="Q24" s="37">
        <f t="shared" si="1"/>
        <v>514184</v>
      </c>
      <c r="R24" s="37">
        <f t="shared" si="1"/>
        <v>514184</v>
      </c>
      <c r="S24" s="37">
        <f t="shared" si="1"/>
        <v>514184</v>
      </c>
      <c r="T24" s="37">
        <f t="shared" si="1"/>
        <v>514184</v>
      </c>
      <c r="U24" s="37">
        <f t="shared" si="1"/>
        <v>514184</v>
      </c>
      <c r="V24" s="37">
        <f t="shared" si="1"/>
        <v>514184</v>
      </c>
      <c r="W24" s="37">
        <f t="shared" si="1"/>
        <v>514184</v>
      </c>
      <c r="X24" s="37">
        <f t="shared" si="1"/>
        <v>515890136</v>
      </c>
      <c r="Y24" s="37">
        <f t="shared" si="1"/>
        <v>-515375952</v>
      </c>
      <c r="Z24" s="38">
        <f>+IF(X24&lt;&gt;0,+(Y24/X24)*100,0)</f>
        <v>-99.90033071692613</v>
      </c>
      <c r="AA24" s="39">
        <f>SUM(AA15:AA23)</f>
        <v>515890136</v>
      </c>
    </row>
    <row r="25" spans="1:27" ht="13.5">
      <c r="A25" s="27" t="s">
        <v>51</v>
      </c>
      <c r="B25" s="28"/>
      <c r="C25" s="29">
        <f aca="true" t="shared" si="2" ref="C25:Y25">+C12+C24</f>
        <v>620967662</v>
      </c>
      <c r="D25" s="29">
        <f>+D12+D24</f>
        <v>620967662</v>
      </c>
      <c r="E25" s="30">
        <f t="shared" si="2"/>
        <v>645666000</v>
      </c>
      <c r="F25" s="31">
        <f t="shared" si="2"/>
        <v>620967662</v>
      </c>
      <c r="G25" s="31">
        <f t="shared" si="2"/>
        <v>710278621</v>
      </c>
      <c r="H25" s="31">
        <f t="shared" si="2"/>
        <v>710278621</v>
      </c>
      <c r="I25" s="31">
        <f t="shared" si="2"/>
        <v>710278621</v>
      </c>
      <c r="J25" s="31">
        <f t="shared" si="2"/>
        <v>710278621</v>
      </c>
      <c r="K25" s="31">
        <f t="shared" si="2"/>
        <v>710278621</v>
      </c>
      <c r="L25" s="31">
        <f t="shared" si="2"/>
        <v>710278621</v>
      </c>
      <c r="M25" s="31">
        <f t="shared" si="2"/>
        <v>710278621</v>
      </c>
      <c r="N25" s="31">
        <f t="shared" si="2"/>
        <v>710278621</v>
      </c>
      <c r="O25" s="31">
        <f t="shared" si="2"/>
        <v>687018</v>
      </c>
      <c r="P25" s="31">
        <f t="shared" si="2"/>
        <v>687018</v>
      </c>
      <c r="Q25" s="31">
        <f t="shared" si="2"/>
        <v>687018</v>
      </c>
      <c r="R25" s="31">
        <f t="shared" si="2"/>
        <v>687018</v>
      </c>
      <c r="S25" s="31">
        <f t="shared" si="2"/>
        <v>687018</v>
      </c>
      <c r="T25" s="31">
        <f t="shared" si="2"/>
        <v>687018</v>
      </c>
      <c r="U25" s="31">
        <f t="shared" si="2"/>
        <v>687018</v>
      </c>
      <c r="V25" s="31">
        <f t="shared" si="2"/>
        <v>687018</v>
      </c>
      <c r="W25" s="31">
        <f t="shared" si="2"/>
        <v>687018</v>
      </c>
      <c r="X25" s="31">
        <f t="shared" si="2"/>
        <v>620967662</v>
      </c>
      <c r="Y25" s="31">
        <f t="shared" si="2"/>
        <v>-620280644</v>
      </c>
      <c r="Z25" s="32">
        <f>+IF(X25&lt;&gt;0,+(Y25/X25)*100,0)</f>
        <v>-99.88936332082298</v>
      </c>
      <c r="AA25" s="33">
        <f>+AA12+AA24</f>
        <v>620967662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1922594</v>
      </c>
      <c r="D30" s="18">
        <v>1922594</v>
      </c>
      <c r="E30" s="19">
        <v>700000</v>
      </c>
      <c r="F30" s="20">
        <v>1904452</v>
      </c>
      <c r="G30" s="20">
        <v>1583041</v>
      </c>
      <c r="H30" s="20">
        <v>1583041</v>
      </c>
      <c r="I30" s="20">
        <v>1583041</v>
      </c>
      <c r="J30" s="20">
        <v>1583041</v>
      </c>
      <c r="K30" s="20">
        <v>1583041</v>
      </c>
      <c r="L30" s="20">
        <v>1583041</v>
      </c>
      <c r="M30" s="20">
        <v>1583041</v>
      </c>
      <c r="N30" s="20">
        <v>1583041</v>
      </c>
      <c r="O30" s="20">
        <v>1470</v>
      </c>
      <c r="P30" s="20">
        <v>1470</v>
      </c>
      <c r="Q30" s="20">
        <v>1470</v>
      </c>
      <c r="R30" s="20">
        <v>1470</v>
      </c>
      <c r="S30" s="20">
        <v>1470</v>
      </c>
      <c r="T30" s="20">
        <v>1470</v>
      </c>
      <c r="U30" s="20">
        <v>1470</v>
      </c>
      <c r="V30" s="20">
        <v>1470</v>
      </c>
      <c r="W30" s="20">
        <v>1470</v>
      </c>
      <c r="X30" s="20">
        <v>1904452</v>
      </c>
      <c r="Y30" s="20">
        <v>-1902982</v>
      </c>
      <c r="Z30" s="21">
        <v>-99.92</v>
      </c>
      <c r="AA30" s="22">
        <v>1904452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30277988</v>
      </c>
      <c r="D32" s="18">
        <v>30277988</v>
      </c>
      <c r="E32" s="19">
        <v>44745600</v>
      </c>
      <c r="F32" s="20">
        <v>30296129</v>
      </c>
      <c r="G32" s="20">
        <v>38178982</v>
      </c>
      <c r="H32" s="20">
        <v>38178982</v>
      </c>
      <c r="I32" s="20">
        <v>38178982</v>
      </c>
      <c r="J32" s="20">
        <v>38178982</v>
      </c>
      <c r="K32" s="20">
        <v>38178982</v>
      </c>
      <c r="L32" s="20">
        <v>38178982</v>
      </c>
      <c r="M32" s="20">
        <v>38178982</v>
      </c>
      <c r="N32" s="20">
        <v>38178982</v>
      </c>
      <c r="O32" s="20">
        <v>48026</v>
      </c>
      <c r="P32" s="20">
        <v>48026</v>
      </c>
      <c r="Q32" s="20">
        <v>48026</v>
      </c>
      <c r="R32" s="20">
        <v>48026</v>
      </c>
      <c r="S32" s="20">
        <v>48026</v>
      </c>
      <c r="T32" s="20">
        <v>48026</v>
      </c>
      <c r="U32" s="20">
        <v>48026</v>
      </c>
      <c r="V32" s="20">
        <v>48026</v>
      </c>
      <c r="W32" s="20">
        <v>48026</v>
      </c>
      <c r="X32" s="20">
        <v>30296129</v>
      </c>
      <c r="Y32" s="20">
        <v>-30248103</v>
      </c>
      <c r="Z32" s="21">
        <v>-99.84</v>
      </c>
      <c r="AA32" s="22">
        <v>30296129</v>
      </c>
    </row>
    <row r="33" spans="1:27" ht="13.5">
      <c r="A33" s="23" t="s">
        <v>58</v>
      </c>
      <c r="B33" s="17"/>
      <c r="C33" s="18">
        <v>20500514</v>
      </c>
      <c r="D33" s="18">
        <v>20500514</v>
      </c>
      <c r="E33" s="19">
        <v>22087400</v>
      </c>
      <c r="F33" s="20">
        <v>20500515</v>
      </c>
      <c r="G33" s="20">
        <v>15854241</v>
      </c>
      <c r="H33" s="20">
        <v>15854241</v>
      </c>
      <c r="I33" s="20">
        <v>15854241</v>
      </c>
      <c r="J33" s="20">
        <v>15854241</v>
      </c>
      <c r="K33" s="20">
        <v>15854241</v>
      </c>
      <c r="L33" s="20">
        <v>15854241</v>
      </c>
      <c r="M33" s="20">
        <v>15854241</v>
      </c>
      <c r="N33" s="20">
        <v>15854241</v>
      </c>
      <c r="O33" s="20">
        <v>11719</v>
      </c>
      <c r="P33" s="20">
        <v>11719</v>
      </c>
      <c r="Q33" s="20">
        <v>11719</v>
      </c>
      <c r="R33" s="20">
        <v>11719</v>
      </c>
      <c r="S33" s="20">
        <v>11719</v>
      </c>
      <c r="T33" s="20">
        <v>11719</v>
      </c>
      <c r="U33" s="20">
        <v>11719</v>
      </c>
      <c r="V33" s="20">
        <v>11719</v>
      </c>
      <c r="W33" s="20">
        <v>11719</v>
      </c>
      <c r="X33" s="20">
        <v>20500515</v>
      </c>
      <c r="Y33" s="20">
        <v>-20488796</v>
      </c>
      <c r="Z33" s="21">
        <v>-99.94</v>
      </c>
      <c r="AA33" s="22">
        <v>20500515</v>
      </c>
    </row>
    <row r="34" spans="1:27" ht="13.5">
      <c r="A34" s="27" t="s">
        <v>59</v>
      </c>
      <c r="B34" s="28"/>
      <c r="C34" s="29">
        <f aca="true" t="shared" si="3" ref="C34:Y34">SUM(C29:C33)</f>
        <v>52701096</v>
      </c>
      <c r="D34" s="29">
        <f>SUM(D29:D33)</f>
        <v>52701096</v>
      </c>
      <c r="E34" s="30">
        <f t="shared" si="3"/>
        <v>67533000</v>
      </c>
      <c r="F34" s="31">
        <f t="shared" si="3"/>
        <v>52701096</v>
      </c>
      <c r="G34" s="31">
        <f t="shared" si="3"/>
        <v>55616264</v>
      </c>
      <c r="H34" s="31">
        <f t="shared" si="3"/>
        <v>55616264</v>
      </c>
      <c r="I34" s="31">
        <f t="shared" si="3"/>
        <v>55616264</v>
      </c>
      <c r="J34" s="31">
        <f t="shared" si="3"/>
        <v>55616264</v>
      </c>
      <c r="K34" s="31">
        <f t="shared" si="3"/>
        <v>55616264</v>
      </c>
      <c r="L34" s="31">
        <f t="shared" si="3"/>
        <v>55616264</v>
      </c>
      <c r="M34" s="31">
        <f t="shared" si="3"/>
        <v>55616264</v>
      </c>
      <c r="N34" s="31">
        <f t="shared" si="3"/>
        <v>55616264</v>
      </c>
      <c r="O34" s="31">
        <f t="shared" si="3"/>
        <v>61215</v>
      </c>
      <c r="P34" s="31">
        <f t="shared" si="3"/>
        <v>61215</v>
      </c>
      <c r="Q34" s="31">
        <f t="shared" si="3"/>
        <v>61215</v>
      </c>
      <c r="R34" s="31">
        <f t="shared" si="3"/>
        <v>61215</v>
      </c>
      <c r="S34" s="31">
        <f t="shared" si="3"/>
        <v>61215</v>
      </c>
      <c r="T34" s="31">
        <f t="shared" si="3"/>
        <v>61215</v>
      </c>
      <c r="U34" s="31">
        <f t="shared" si="3"/>
        <v>61215</v>
      </c>
      <c r="V34" s="31">
        <f t="shared" si="3"/>
        <v>61215</v>
      </c>
      <c r="W34" s="31">
        <f t="shared" si="3"/>
        <v>61215</v>
      </c>
      <c r="X34" s="31">
        <f t="shared" si="3"/>
        <v>52701096</v>
      </c>
      <c r="Y34" s="31">
        <f t="shared" si="3"/>
        <v>-52639881</v>
      </c>
      <c r="Z34" s="32">
        <f>+IF(X34&lt;&gt;0,+(Y34/X34)*100,0)</f>
        <v>-99.88384492041683</v>
      </c>
      <c r="AA34" s="33">
        <f>SUM(AA29:AA33)</f>
        <v>52701096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111837334</v>
      </c>
      <c r="D37" s="18">
        <v>111837334</v>
      </c>
      <c r="E37" s="19">
        <v>2156000</v>
      </c>
      <c r="F37" s="20">
        <v>704932</v>
      </c>
      <c r="G37" s="20">
        <v>3178302</v>
      </c>
      <c r="H37" s="20">
        <v>3178302</v>
      </c>
      <c r="I37" s="20">
        <v>3178302</v>
      </c>
      <c r="J37" s="20">
        <v>3178302</v>
      </c>
      <c r="K37" s="20">
        <v>3178302</v>
      </c>
      <c r="L37" s="20">
        <v>3178302</v>
      </c>
      <c r="M37" s="20">
        <v>3178302</v>
      </c>
      <c r="N37" s="20">
        <v>3178302</v>
      </c>
      <c r="O37" s="20">
        <v>705</v>
      </c>
      <c r="P37" s="20">
        <v>705</v>
      </c>
      <c r="Q37" s="20">
        <v>705</v>
      </c>
      <c r="R37" s="20">
        <v>705</v>
      </c>
      <c r="S37" s="20">
        <v>705</v>
      </c>
      <c r="T37" s="20">
        <v>705</v>
      </c>
      <c r="U37" s="20">
        <v>705</v>
      </c>
      <c r="V37" s="20">
        <v>705</v>
      </c>
      <c r="W37" s="20">
        <v>705</v>
      </c>
      <c r="X37" s="20">
        <v>704932</v>
      </c>
      <c r="Y37" s="20">
        <v>-704227</v>
      </c>
      <c r="Z37" s="21">
        <v>-99.9</v>
      </c>
      <c r="AA37" s="22">
        <v>704932</v>
      </c>
    </row>
    <row r="38" spans="1:27" ht="13.5">
      <c r="A38" s="23" t="s">
        <v>58</v>
      </c>
      <c r="B38" s="17"/>
      <c r="C38" s="18">
        <v>3136396</v>
      </c>
      <c r="D38" s="18">
        <v>3136396</v>
      </c>
      <c r="E38" s="19">
        <v>115414000</v>
      </c>
      <c r="F38" s="20">
        <v>114268798</v>
      </c>
      <c r="G38" s="20">
        <v>92082982</v>
      </c>
      <c r="H38" s="20">
        <v>92082982</v>
      </c>
      <c r="I38" s="20">
        <v>92082982</v>
      </c>
      <c r="J38" s="20">
        <v>92082982</v>
      </c>
      <c r="K38" s="20">
        <v>92082982</v>
      </c>
      <c r="L38" s="20">
        <v>92082982</v>
      </c>
      <c r="M38" s="20">
        <v>92082982</v>
      </c>
      <c r="N38" s="20">
        <v>92082982</v>
      </c>
      <c r="O38" s="20">
        <v>114269</v>
      </c>
      <c r="P38" s="20">
        <v>114269</v>
      </c>
      <c r="Q38" s="20">
        <v>114269</v>
      </c>
      <c r="R38" s="20">
        <v>114269</v>
      </c>
      <c r="S38" s="20">
        <v>114269</v>
      </c>
      <c r="T38" s="20">
        <v>114269</v>
      </c>
      <c r="U38" s="20">
        <v>114269</v>
      </c>
      <c r="V38" s="20">
        <v>114269</v>
      </c>
      <c r="W38" s="20">
        <v>114269</v>
      </c>
      <c r="X38" s="20">
        <v>114268798</v>
      </c>
      <c r="Y38" s="20">
        <v>-114154529</v>
      </c>
      <c r="Z38" s="21">
        <v>-99.9</v>
      </c>
      <c r="AA38" s="22">
        <v>114268798</v>
      </c>
    </row>
    <row r="39" spans="1:27" ht="13.5">
      <c r="A39" s="27" t="s">
        <v>61</v>
      </c>
      <c r="B39" s="35"/>
      <c r="C39" s="29">
        <f aca="true" t="shared" si="4" ref="C39:Y39">SUM(C37:C38)</f>
        <v>114973730</v>
      </c>
      <c r="D39" s="29">
        <f>SUM(D37:D38)</f>
        <v>114973730</v>
      </c>
      <c r="E39" s="36">
        <f t="shared" si="4"/>
        <v>117570000</v>
      </c>
      <c r="F39" s="37">
        <f t="shared" si="4"/>
        <v>114973730</v>
      </c>
      <c r="G39" s="37">
        <f t="shared" si="4"/>
        <v>95261284</v>
      </c>
      <c r="H39" s="37">
        <f t="shared" si="4"/>
        <v>95261284</v>
      </c>
      <c r="I39" s="37">
        <f t="shared" si="4"/>
        <v>95261284</v>
      </c>
      <c r="J39" s="37">
        <f t="shared" si="4"/>
        <v>95261284</v>
      </c>
      <c r="K39" s="37">
        <f t="shared" si="4"/>
        <v>95261284</v>
      </c>
      <c r="L39" s="37">
        <f t="shared" si="4"/>
        <v>95261284</v>
      </c>
      <c r="M39" s="37">
        <f t="shared" si="4"/>
        <v>95261284</v>
      </c>
      <c r="N39" s="37">
        <f t="shared" si="4"/>
        <v>95261284</v>
      </c>
      <c r="O39" s="37">
        <f t="shared" si="4"/>
        <v>114974</v>
      </c>
      <c r="P39" s="37">
        <f t="shared" si="4"/>
        <v>114974</v>
      </c>
      <c r="Q39" s="37">
        <f t="shared" si="4"/>
        <v>114974</v>
      </c>
      <c r="R39" s="37">
        <f t="shared" si="4"/>
        <v>114974</v>
      </c>
      <c r="S39" s="37">
        <f t="shared" si="4"/>
        <v>114974</v>
      </c>
      <c r="T39" s="37">
        <f t="shared" si="4"/>
        <v>114974</v>
      </c>
      <c r="U39" s="37">
        <f t="shared" si="4"/>
        <v>114974</v>
      </c>
      <c r="V39" s="37">
        <f t="shared" si="4"/>
        <v>114974</v>
      </c>
      <c r="W39" s="37">
        <f t="shared" si="4"/>
        <v>114974</v>
      </c>
      <c r="X39" s="37">
        <f t="shared" si="4"/>
        <v>114973730</v>
      </c>
      <c r="Y39" s="37">
        <f t="shared" si="4"/>
        <v>-114858756</v>
      </c>
      <c r="Z39" s="38">
        <f>+IF(X39&lt;&gt;0,+(Y39/X39)*100,0)</f>
        <v>-99.89999976516376</v>
      </c>
      <c r="AA39" s="39">
        <f>SUM(AA37:AA38)</f>
        <v>114973730</v>
      </c>
    </row>
    <row r="40" spans="1:27" ht="13.5">
      <c r="A40" s="27" t="s">
        <v>62</v>
      </c>
      <c r="B40" s="28"/>
      <c r="C40" s="29">
        <f aca="true" t="shared" si="5" ref="C40:Y40">+C34+C39</f>
        <v>167674826</v>
      </c>
      <c r="D40" s="29">
        <f>+D34+D39</f>
        <v>167674826</v>
      </c>
      <c r="E40" s="30">
        <f t="shared" si="5"/>
        <v>185103000</v>
      </c>
      <c r="F40" s="31">
        <f t="shared" si="5"/>
        <v>167674826</v>
      </c>
      <c r="G40" s="31">
        <f t="shared" si="5"/>
        <v>150877548</v>
      </c>
      <c r="H40" s="31">
        <f t="shared" si="5"/>
        <v>150877548</v>
      </c>
      <c r="I40" s="31">
        <f t="shared" si="5"/>
        <v>150877548</v>
      </c>
      <c r="J40" s="31">
        <f t="shared" si="5"/>
        <v>150877548</v>
      </c>
      <c r="K40" s="31">
        <f t="shared" si="5"/>
        <v>150877548</v>
      </c>
      <c r="L40" s="31">
        <f t="shared" si="5"/>
        <v>150877548</v>
      </c>
      <c r="M40" s="31">
        <f t="shared" si="5"/>
        <v>150877548</v>
      </c>
      <c r="N40" s="31">
        <f t="shared" si="5"/>
        <v>150877548</v>
      </c>
      <c r="O40" s="31">
        <f t="shared" si="5"/>
        <v>176189</v>
      </c>
      <c r="P40" s="31">
        <f t="shared" si="5"/>
        <v>176189</v>
      </c>
      <c r="Q40" s="31">
        <f t="shared" si="5"/>
        <v>176189</v>
      </c>
      <c r="R40" s="31">
        <f t="shared" si="5"/>
        <v>176189</v>
      </c>
      <c r="S40" s="31">
        <f t="shared" si="5"/>
        <v>176189</v>
      </c>
      <c r="T40" s="31">
        <f t="shared" si="5"/>
        <v>176189</v>
      </c>
      <c r="U40" s="31">
        <f t="shared" si="5"/>
        <v>176189</v>
      </c>
      <c r="V40" s="31">
        <f t="shared" si="5"/>
        <v>176189</v>
      </c>
      <c r="W40" s="31">
        <f t="shared" si="5"/>
        <v>176189</v>
      </c>
      <c r="X40" s="31">
        <f t="shared" si="5"/>
        <v>167674826</v>
      </c>
      <c r="Y40" s="31">
        <f t="shared" si="5"/>
        <v>-167498637</v>
      </c>
      <c r="Z40" s="32">
        <f>+IF(X40&lt;&gt;0,+(Y40/X40)*100,0)</f>
        <v>-99.89492221092272</v>
      </c>
      <c r="AA40" s="33">
        <f>+AA34+AA39</f>
        <v>167674826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453292836</v>
      </c>
      <c r="D42" s="43">
        <f>+D25-D40</f>
        <v>453292836</v>
      </c>
      <c r="E42" s="44">
        <f t="shared" si="6"/>
        <v>460563000</v>
      </c>
      <c r="F42" s="45">
        <f t="shared" si="6"/>
        <v>453292836</v>
      </c>
      <c r="G42" s="45">
        <f t="shared" si="6"/>
        <v>559401073</v>
      </c>
      <c r="H42" s="45">
        <f t="shared" si="6"/>
        <v>559401073</v>
      </c>
      <c r="I42" s="45">
        <f t="shared" si="6"/>
        <v>559401073</v>
      </c>
      <c r="J42" s="45">
        <f t="shared" si="6"/>
        <v>559401073</v>
      </c>
      <c r="K42" s="45">
        <f t="shared" si="6"/>
        <v>559401073</v>
      </c>
      <c r="L42" s="45">
        <f t="shared" si="6"/>
        <v>559401073</v>
      </c>
      <c r="M42" s="45">
        <f t="shared" si="6"/>
        <v>559401073</v>
      </c>
      <c r="N42" s="45">
        <f t="shared" si="6"/>
        <v>559401073</v>
      </c>
      <c r="O42" s="45">
        <f t="shared" si="6"/>
        <v>510829</v>
      </c>
      <c r="P42" s="45">
        <f t="shared" si="6"/>
        <v>510829</v>
      </c>
      <c r="Q42" s="45">
        <f t="shared" si="6"/>
        <v>510829</v>
      </c>
      <c r="R42" s="45">
        <f t="shared" si="6"/>
        <v>510829</v>
      </c>
      <c r="S42" s="45">
        <f t="shared" si="6"/>
        <v>510829</v>
      </c>
      <c r="T42" s="45">
        <f t="shared" si="6"/>
        <v>510829</v>
      </c>
      <c r="U42" s="45">
        <f t="shared" si="6"/>
        <v>510829</v>
      </c>
      <c r="V42" s="45">
        <f t="shared" si="6"/>
        <v>510829</v>
      </c>
      <c r="W42" s="45">
        <f t="shared" si="6"/>
        <v>510829</v>
      </c>
      <c r="X42" s="45">
        <f t="shared" si="6"/>
        <v>453292836</v>
      </c>
      <c r="Y42" s="45">
        <f t="shared" si="6"/>
        <v>-452782007</v>
      </c>
      <c r="Z42" s="46">
        <f>+IF(X42&lt;&gt;0,+(Y42/X42)*100,0)</f>
        <v>-99.88730706522792</v>
      </c>
      <c r="AA42" s="47">
        <f>+AA25-AA40</f>
        <v>453292836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435224213</v>
      </c>
      <c r="D45" s="18">
        <v>435224213</v>
      </c>
      <c r="E45" s="19">
        <v>458916000</v>
      </c>
      <c r="F45" s="20">
        <v>435224213</v>
      </c>
      <c r="G45" s="20">
        <v>543965525</v>
      </c>
      <c r="H45" s="20">
        <v>543965525</v>
      </c>
      <c r="I45" s="20">
        <v>543965525</v>
      </c>
      <c r="J45" s="20">
        <v>543965525</v>
      </c>
      <c r="K45" s="20">
        <v>543965525</v>
      </c>
      <c r="L45" s="20">
        <v>543965525</v>
      </c>
      <c r="M45" s="20">
        <v>543965525</v>
      </c>
      <c r="N45" s="20">
        <v>543965525</v>
      </c>
      <c r="O45" s="20">
        <v>492760</v>
      </c>
      <c r="P45" s="20">
        <v>492760</v>
      </c>
      <c r="Q45" s="20">
        <v>492760</v>
      </c>
      <c r="R45" s="20">
        <v>492760</v>
      </c>
      <c r="S45" s="20">
        <v>492760</v>
      </c>
      <c r="T45" s="20">
        <v>492760</v>
      </c>
      <c r="U45" s="20">
        <v>492760</v>
      </c>
      <c r="V45" s="20">
        <v>492760</v>
      </c>
      <c r="W45" s="20">
        <v>492760</v>
      </c>
      <c r="X45" s="20">
        <v>435224213</v>
      </c>
      <c r="Y45" s="20">
        <v>-434731453</v>
      </c>
      <c r="Z45" s="48">
        <v>-99.89</v>
      </c>
      <c r="AA45" s="22">
        <v>435224213</v>
      </c>
    </row>
    <row r="46" spans="1:27" ht="13.5">
      <c r="A46" s="23" t="s">
        <v>67</v>
      </c>
      <c r="B46" s="17"/>
      <c r="C46" s="18">
        <v>18068623</v>
      </c>
      <c r="D46" s="18">
        <v>18068623</v>
      </c>
      <c r="E46" s="19">
        <v>1647000</v>
      </c>
      <c r="F46" s="20">
        <v>18068623</v>
      </c>
      <c r="G46" s="20">
        <v>15435548</v>
      </c>
      <c r="H46" s="20">
        <v>15435548</v>
      </c>
      <c r="I46" s="20">
        <v>15435548</v>
      </c>
      <c r="J46" s="20">
        <v>15435548</v>
      </c>
      <c r="K46" s="20">
        <v>15435548</v>
      </c>
      <c r="L46" s="20">
        <v>15435548</v>
      </c>
      <c r="M46" s="20">
        <v>15435548</v>
      </c>
      <c r="N46" s="20">
        <v>15435548</v>
      </c>
      <c r="O46" s="20">
        <v>18069</v>
      </c>
      <c r="P46" s="20">
        <v>18069</v>
      </c>
      <c r="Q46" s="20">
        <v>18069</v>
      </c>
      <c r="R46" s="20">
        <v>18069</v>
      </c>
      <c r="S46" s="20">
        <v>18069</v>
      </c>
      <c r="T46" s="20">
        <v>18069</v>
      </c>
      <c r="U46" s="20">
        <v>18069</v>
      </c>
      <c r="V46" s="20">
        <v>18069</v>
      </c>
      <c r="W46" s="20">
        <v>18069</v>
      </c>
      <c r="X46" s="20">
        <v>18068623</v>
      </c>
      <c r="Y46" s="20">
        <v>-18050554</v>
      </c>
      <c r="Z46" s="48">
        <v>-99.9</v>
      </c>
      <c r="AA46" s="22">
        <v>18068623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453292836</v>
      </c>
      <c r="D48" s="51">
        <f>SUM(D45:D47)</f>
        <v>453292836</v>
      </c>
      <c r="E48" s="52">
        <f t="shared" si="7"/>
        <v>460563000</v>
      </c>
      <c r="F48" s="53">
        <f t="shared" si="7"/>
        <v>453292836</v>
      </c>
      <c r="G48" s="53">
        <f t="shared" si="7"/>
        <v>559401073</v>
      </c>
      <c r="H48" s="53">
        <f t="shared" si="7"/>
        <v>559401073</v>
      </c>
      <c r="I48" s="53">
        <f t="shared" si="7"/>
        <v>559401073</v>
      </c>
      <c r="J48" s="53">
        <f t="shared" si="7"/>
        <v>559401073</v>
      </c>
      <c r="K48" s="53">
        <f t="shared" si="7"/>
        <v>559401073</v>
      </c>
      <c r="L48" s="53">
        <f t="shared" si="7"/>
        <v>559401073</v>
      </c>
      <c r="M48" s="53">
        <f t="shared" si="7"/>
        <v>559401073</v>
      </c>
      <c r="N48" s="53">
        <f t="shared" si="7"/>
        <v>559401073</v>
      </c>
      <c r="O48" s="53">
        <f t="shared" si="7"/>
        <v>510829</v>
      </c>
      <c r="P48" s="53">
        <f t="shared" si="7"/>
        <v>510829</v>
      </c>
      <c r="Q48" s="53">
        <f t="shared" si="7"/>
        <v>510829</v>
      </c>
      <c r="R48" s="53">
        <f t="shared" si="7"/>
        <v>510829</v>
      </c>
      <c r="S48" s="53">
        <f t="shared" si="7"/>
        <v>510829</v>
      </c>
      <c r="T48" s="53">
        <f t="shared" si="7"/>
        <v>510829</v>
      </c>
      <c r="U48" s="53">
        <f t="shared" si="7"/>
        <v>510829</v>
      </c>
      <c r="V48" s="53">
        <f t="shared" si="7"/>
        <v>510829</v>
      </c>
      <c r="W48" s="53">
        <f t="shared" si="7"/>
        <v>510829</v>
      </c>
      <c r="X48" s="53">
        <f t="shared" si="7"/>
        <v>453292836</v>
      </c>
      <c r="Y48" s="53">
        <f t="shared" si="7"/>
        <v>-452782007</v>
      </c>
      <c r="Z48" s="54">
        <f>+IF(X48&lt;&gt;0,+(Y48/X48)*100,0)</f>
        <v>-99.88730706522792</v>
      </c>
      <c r="AA48" s="55">
        <f>SUM(AA45:AA47)</f>
        <v>453292836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387194924</v>
      </c>
      <c r="D6" s="18">
        <v>387194924</v>
      </c>
      <c r="E6" s="19">
        <v>342537263</v>
      </c>
      <c r="F6" s="20">
        <v>428802688</v>
      </c>
      <c r="G6" s="20">
        <v>461687968</v>
      </c>
      <c r="H6" s="20">
        <v>457027658</v>
      </c>
      <c r="I6" s="20">
        <v>443547661</v>
      </c>
      <c r="J6" s="20">
        <v>443547661</v>
      </c>
      <c r="K6" s="20">
        <v>465005362</v>
      </c>
      <c r="L6" s="20">
        <v>491636367</v>
      </c>
      <c r="M6" s="20">
        <v>420582130</v>
      </c>
      <c r="N6" s="20">
        <v>420582130</v>
      </c>
      <c r="O6" s="20">
        <v>412060371</v>
      </c>
      <c r="P6" s="20">
        <v>426456352</v>
      </c>
      <c r="Q6" s="20">
        <v>514111829</v>
      </c>
      <c r="R6" s="20">
        <v>514111829</v>
      </c>
      <c r="S6" s="20">
        <v>507856917</v>
      </c>
      <c r="T6" s="20">
        <v>493216327</v>
      </c>
      <c r="U6" s="20">
        <v>345927519</v>
      </c>
      <c r="V6" s="20">
        <v>345927519</v>
      </c>
      <c r="W6" s="20">
        <v>345927519</v>
      </c>
      <c r="X6" s="20">
        <v>428802688</v>
      </c>
      <c r="Y6" s="20">
        <v>-82875169</v>
      </c>
      <c r="Z6" s="21">
        <v>-19.33</v>
      </c>
      <c r="AA6" s="22">
        <v>428802688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86279946</v>
      </c>
      <c r="D8" s="18">
        <v>86279946</v>
      </c>
      <c r="E8" s="19">
        <v>87084071</v>
      </c>
      <c r="F8" s="20">
        <v>87084071</v>
      </c>
      <c r="G8" s="20">
        <v>125590280</v>
      </c>
      <c r="H8" s="20">
        <v>103282347</v>
      </c>
      <c r="I8" s="20">
        <v>105330495</v>
      </c>
      <c r="J8" s="20">
        <v>105330495</v>
      </c>
      <c r="K8" s="20">
        <v>103703697</v>
      </c>
      <c r="L8" s="20">
        <v>103675649</v>
      </c>
      <c r="M8" s="20">
        <v>109102799</v>
      </c>
      <c r="N8" s="20">
        <v>109102799</v>
      </c>
      <c r="O8" s="20">
        <v>111151490</v>
      </c>
      <c r="P8" s="20">
        <v>113204230</v>
      </c>
      <c r="Q8" s="20">
        <v>112682287</v>
      </c>
      <c r="R8" s="20">
        <v>112682287</v>
      </c>
      <c r="S8" s="20">
        <v>117944051</v>
      </c>
      <c r="T8" s="20">
        <v>102677693</v>
      </c>
      <c r="U8" s="20">
        <v>108167039</v>
      </c>
      <c r="V8" s="20">
        <v>108167039</v>
      </c>
      <c r="W8" s="20">
        <v>108167039</v>
      </c>
      <c r="X8" s="20">
        <v>87084071</v>
      </c>
      <c r="Y8" s="20">
        <v>21082968</v>
      </c>
      <c r="Z8" s="21">
        <v>24.21</v>
      </c>
      <c r="AA8" s="22">
        <v>87084071</v>
      </c>
    </row>
    <row r="9" spans="1:27" ht="13.5">
      <c r="A9" s="23" t="s">
        <v>36</v>
      </c>
      <c r="B9" s="17"/>
      <c r="C9" s="18">
        <v>248473730</v>
      </c>
      <c r="D9" s="18">
        <v>248473730</v>
      </c>
      <c r="E9" s="19">
        <v>42120359</v>
      </c>
      <c r="F9" s="20">
        <v>58795559</v>
      </c>
      <c r="G9" s="20">
        <v>47070815</v>
      </c>
      <c r="H9" s="20">
        <v>67387702</v>
      </c>
      <c r="I9" s="20">
        <v>173009930</v>
      </c>
      <c r="J9" s="20">
        <v>173009930</v>
      </c>
      <c r="K9" s="20">
        <v>172446637</v>
      </c>
      <c r="L9" s="20">
        <v>164905480</v>
      </c>
      <c r="M9" s="20">
        <v>162696153</v>
      </c>
      <c r="N9" s="20">
        <v>162696153</v>
      </c>
      <c r="O9" s="20">
        <v>162428017</v>
      </c>
      <c r="P9" s="20">
        <v>161174778</v>
      </c>
      <c r="Q9" s="20">
        <v>164184772</v>
      </c>
      <c r="R9" s="20">
        <v>164184772</v>
      </c>
      <c r="S9" s="20">
        <v>159424392</v>
      </c>
      <c r="T9" s="20">
        <v>155037152</v>
      </c>
      <c r="U9" s="20">
        <v>178616192</v>
      </c>
      <c r="V9" s="20">
        <v>178616192</v>
      </c>
      <c r="W9" s="20">
        <v>178616192</v>
      </c>
      <c r="X9" s="20">
        <v>58795559</v>
      </c>
      <c r="Y9" s="20">
        <v>119820633</v>
      </c>
      <c r="Z9" s="21">
        <v>203.79</v>
      </c>
      <c r="AA9" s="22">
        <v>58795559</v>
      </c>
    </row>
    <row r="10" spans="1:27" ht="13.5">
      <c r="A10" s="23" t="s">
        <v>37</v>
      </c>
      <c r="B10" s="17"/>
      <c r="C10" s="18">
        <v>328036</v>
      </c>
      <c r="D10" s="18">
        <v>328036</v>
      </c>
      <c r="E10" s="19">
        <v>217702</v>
      </c>
      <c r="F10" s="20">
        <v>217702</v>
      </c>
      <c r="G10" s="24"/>
      <c r="H10" s="24">
        <v>52856</v>
      </c>
      <c r="I10" s="24">
        <v>36021</v>
      </c>
      <c r="J10" s="20">
        <v>36021</v>
      </c>
      <c r="K10" s="24">
        <v>21967</v>
      </c>
      <c r="L10" s="24">
        <v>370569</v>
      </c>
      <c r="M10" s="20">
        <v>34150</v>
      </c>
      <c r="N10" s="24">
        <v>34150</v>
      </c>
      <c r="O10" s="24">
        <v>202804</v>
      </c>
      <c r="P10" s="24"/>
      <c r="Q10" s="20"/>
      <c r="R10" s="24"/>
      <c r="S10" s="24"/>
      <c r="T10" s="20"/>
      <c r="U10" s="24"/>
      <c r="V10" s="24"/>
      <c r="W10" s="24"/>
      <c r="X10" s="20">
        <v>217702</v>
      </c>
      <c r="Y10" s="24">
        <v>-217702</v>
      </c>
      <c r="Z10" s="25">
        <v>-100</v>
      </c>
      <c r="AA10" s="26">
        <v>217702</v>
      </c>
    </row>
    <row r="11" spans="1:27" ht="13.5">
      <c r="A11" s="23" t="s">
        <v>38</v>
      </c>
      <c r="B11" s="17"/>
      <c r="C11" s="18">
        <v>174686708</v>
      </c>
      <c r="D11" s="18">
        <v>174686708</v>
      </c>
      <c r="E11" s="19">
        <v>160011689</v>
      </c>
      <c r="F11" s="20">
        <v>160011689</v>
      </c>
      <c r="G11" s="20">
        <v>172534710</v>
      </c>
      <c r="H11" s="20">
        <v>173095671</v>
      </c>
      <c r="I11" s="20">
        <v>173529496</v>
      </c>
      <c r="J11" s="20">
        <v>173529496</v>
      </c>
      <c r="K11" s="20">
        <v>174185512</v>
      </c>
      <c r="L11" s="20">
        <v>175377835</v>
      </c>
      <c r="M11" s="20">
        <v>175747488</v>
      </c>
      <c r="N11" s="20">
        <v>175747488</v>
      </c>
      <c r="O11" s="20">
        <v>176669633</v>
      </c>
      <c r="P11" s="20">
        <v>176782917</v>
      </c>
      <c r="Q11" s="20">
        <v>174595435</v>
      </c>
      <c r="R11" s="20">
        <v>174595435</v>
      </c>
      <c r="S11" s="20">
        <v>175321580</v>
      </c>
      <c r="T11" s="20">
        <v>174873086</v>
      </c>
      <c r="U11" s="20">
        <v>172183722</v>
      </c>
      <c r="V11" s="20">
        <v>172183722</v>
      </c>
      <c r="W11" s="20">
        <v>172183722</v>
      </c>
      <c r="X11" s="20">
        <v>160011689</v>
      </c>
      <c r="Y11" s="20">
        <v>12172033</v>
      </c>
      <c r="Z11" s="21">
        <v>7.61</v>
      </c>
      <c r="AA11" s="22">
        <v>160011689</v>
      </c>
    </row>
    <row r="12" spans="1:27" ht="13.5">
      <c r="A12" s="27" t="s">
        <v>39</v>
      </c>
      <c r="B12" s="28"/>
      <c r="C12" s="29">
        <f aca="true" t="shared" si="0" ref="C12:Y12">SUM(C6:C11)</f>
        <v>896963344</v>
      </c>
      <c r="D12" s="29">
        <f>SUM(D6:D11)</f>
        <v>896963344</v>
      </c>
      <c r="E12" s="30">
        <f t="shared" si="0"/>
        <v>631971084</v>
      </c>
      <c r="F12" s="31">
        <f t="shared" si="0"/>
        <v>734911709</v>
      </c>
      <c r="G12" s="31">
        <f t="shared" si="0"/>
        <v>806883773</v>
      </c>
      <c r="H12" s="31">
        <f t="shared" si="0"/>
        <v>800846234</v>
      </c>
      <c r="I12" s="31">
        <f t="shared" si="0"/>
        <v>895453603</v>
      </c>
      <c r="J12" s="31">
        <f t="shared" si="0"/>
        <v>895453603</v>
      </c>
      <c r="K12" s="31">
        <f t="shared" si="0"/>
        <v>915363175</v>
      </c>
      <c r="L12" s="31">
        <f t="shared" si="0"/>
        <v>935965900</v>
      </c>
      <c r="M12" s="31">
        <f t="shared" si="0"/>
        <v>868162720</v>
      </c>
      <c r="N12" s="31">
        <f t="shared" si="0"/>
        <v>868162720</v>
      </c>
      <c r="O12" s="31">
        <f t="shared" si="0"/>
        <v>862512315</v>
      </c>
      <c r="P12" s="31">
        <f t="shared" si="0"/>
        <v>877618277</v>
      </c>
      <c r="Q12" s="31">
        <f t="shared" si="0"/>
        <v>965574323</v>
      </c>
      <c r="R12" s="31">
        <f t="shared" si="0"/>
        <v>965574323</v>
      </c>
      <c r="S12" s="31">
        <f t="shared" si="0"/>
        <v>960546940</v>
      </c>
      <c r="T12" s="31">
        <f t="shared" si="0"/>
        <v>925804258</v>
      </c>
      <c r="U12" s="31">
        <f t="shared" si="0"/>
        <v>804894472</v>
      </c>
      <c r="V12" s="31">
        <f t="shared" si="0"/>
        <v>804894472</v>
      </c>
      <c r="W12" s="31">
        <f t="shared" si="0"/>
        <v>804894472</v>
      </c>
      <c r="X12" s="31">
        <f t="shared" si="0"/>
        <v>734911709</v>
      </c>
      <c r="Y12" s="31">
        <f t="shared" si="0"/>
        <v>69982763</v>
      </c>
      <c r="Z12" s="32">
        <f>+IF(X12&lt;&gt;0,+(Y12/X12)*100,0)</f>
        <v>9.522608245720575</v>
      </c>
      <c r="AA12" s="33">
        <f>SUM(AA6:AA11)</f>
        <v>734911709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989333</v>
      </c>
      <c r="D15" s="18">
        <v>989333</v>
      </c>
      <c r="E15" s="19">
        <v>653106</v>
      </c>
      <c r="F15" s="20">
        <v>653106</v>
      </c>
      <c r="G15" s="20">
        <v>1194849</v>
      </c>
      <c r="H15" s="20">
        <v>989333</v>
      </c>
      <c r="I15" s="20">
        <v>909425</v>
      </c>
      <c r="J15" s="20">
        <v>909425</v>
      </c>
      <c r="K15" s="20">
        <v>908561</v>
      </c>
      <c r="L15" s="20">
        <v>498678</v>
      </c>
      <c r="M15" s="20">
        <v>768737</v>
      </c>
      <c r="N15" s="20">
        <v>768737</v>
      </c>
      <c r="O15" s="20">
        <v>579309</v>
      </c>
      <c r="P15" s="20">
        <v>751166</v>
      </c>
      <c r="Q15" s="20">
        <v>723726</v>
      </c>
      <c r="R15" s="20">
        <v>723726</v>
      </c>
      <c r="S15" s="20">
        <v>717866</v>
      </c>
      <c r="T15" s="20">
        <v>666615</v>
      </c>
      <c r="U15" s="20">
        <v>611232</v>
      </c>
      <c r="V15" s="20">
        <v>611232</v>
      </c>
      <c r="W15" s="20">
        <v>611232</v>
      </c>
      <c r="X15" s="20">
        <v>653106</v>
      </c>
      <c r="Y15" s="20">
        <v>-41874</v>
      </c>
      <c r="Z15" s="21">
        <v>-6.41</v>
      </c>
      <c r="AA15" s="22">
        <v>653106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152579362</v>
      </c>
      <c r="D17" s="18">
        <v>152579362</v>
      </c>
      <c r="E17" s="19">
        <v>147696498</v>
      </c>
      <c r="F17" s="20">
        <v>150071341</v>
      </c>
      <c r="G17" s="20">
        <v>152592642</v>
      </c>
      <c r="H17" s="20">
        <v>152579362</v>
      </c>
      <c r="I17" s="20">
        <v>152538638</v>
      </c>
      <c r="J17" s="20">
        <v>152538638</v>
      </c>
      <c r="K17" s="20">
        <v>152524915</v>
      </c>
      <c r="L17" s="20">
        <v>152511636</v>
      </c>
      <c r="M17" s="20">
        <v>152497913</v>
      </c>
      <c r="N17" s="20">
        <v>152497913</v>
      </c>
      <c r="O17" s="20">
        <v>152484191</v>
      </c>
      <c r="P17" s="20">
        <v>152471796</v>
      </c>
      <c r="Q17" s="20">
        <v>152458074</v>
      </c>
      <c r="R17" s="20">
        <v>152458074</v>
      </c>
      <c r="S17" s="20">
        <v>152444794</v>
      </c>
      <c r="T17" s="20">
        <v>152431072</v>
      </c>
      <c r="U17" s="20">
        <v>152431072</v>
      </c>
      <c r="V17" s="20">
        <v>152431072</v>
      </c>
      <c r="W17" s="20">
        <v>152431072</v>
      </c>
      <c r="X17" s="20">
        <v>150071341</v>
      </c>
      <c r="Y17" s="20">
        <v>2359731</v>
      </c>
      <c r="Z17" s="21">
        <v>1.57</v>
      </c>
      <c r="AA17" s="22">
        <v>150071341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2419106622</v>
      </c>
      <c r="D19" s="18">
        <v>2419106622</v>
      </c>
      <c r="E19" s="19">
        <v>2661426673</v>
      </c>
      <c r="F19" s="20">
        <v>2538135838</v>
      </c>
      <c r="G19" s="20">
        <v>2547405136</v>
      </c>
      <c r="H19" s="20">
        <v>2568025447</v>
      </c>
      <c r="I19" s="20">
        <v>2416160307</v>
      </c>
      <c r="J19" s="20">
        <v>2416160307</v>
      </c>
      <c r="K19" s="20">
        <v>2423712224</v>
      </c>
      <c r="L19" s="20">
        <v>2421167637</v>
      </c>
      <c r="M19" s="20">
        <v>2427605611</v>
      </c>
      <c r="N19" s="20">
        <v>2427605611</v>
      </c>
      <c r="O19" s="20">
        <v>2425810720</v>
      </c>
      <c r="P19" s="20">
        <v>2429584888</v>
      </c>
      <c r="Q19" s="20">
        <v>2439052796</v>
      </c>
      <c r="R19" s="20">
        <v>2439052796</v>
      </c>
      <c r="S19" s="20">
        <v>2441429568</v>
      </c>
      <c r="T19" s="20">
        <v>2445072016</v>
      </c>
      <c r="U19" s="20">
        <v>2519560740</v>
      </c>
      <c r="V19" s="20">
        <v>2519560740</v>
      </c>
      <c r="W19" s="20">
        <v>2519560740</v>
      </c>
      <c r="X19" s="20">
        <v>2538135838</v>
      </c>
      <c r="Y19" s="20">
        <v>-18575098</v>
      </c>
      <c r="Z19" s="21">
        <v>-0.73</v>
      </c>
      <c r="AA19" s="22">
        <v>2538135838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799566</v>
      </c>
      <c r="D22" s="18">
        <v>799566</v>
      </c>
      <c r="E22" s="19">
        <v>683437</v>
      </c>
      <c r="F22" s="20">
        <v>799566</v>
      </c>
      <c r="G22" s="20">
        <v>799566</v>
      </c>
      <c r="H22" s="20">
        <v>799566</v>
      </c>
      <c r="I22" s="20">
        <v>799566</v>
      </c>
      <c r="J22" s="20">
        <v>799566</v>
      </c>
      <c r="K22" s="20">
        <v>799566</v>
      </c>
      <c r="L22" s="20">
        <v>799566</v>
      </c>
      <c r="M22" s="20">
        <v>799566</v>
      </c>
      <c r="N22" s="20">
        <v>799566</v>
      </c>
      <c r="O22" s="20">
        <v>799566</v>
      </c>
      <c r="P22" s="20">
        <v>799566</v>
      </c>
      <c r="Q22" s="20">
        <v>799566</v>
      </c>
      <c r="R22" s="20">
        <v>799566</v>
      </c>
      <c r="S22" s="20">
        <v>799566</v>
      </c>
      <c r="T22" s="20">
        <v>799566</v>
      </c>
      <c r="U22" s="20">
        <v>799566</v>
      </c>
      <c r="V22" s="20">
        <v>799566</v>
      </c>
      <c r="W22" s="20">
        <v>799566</v>
      </c>
      <c r="X22" s="20">
        <v>799566</v>
      </c>
      <c r="Y22" s="20"/>
      <c r="Z22" s="21"/>
      <c r="AA22" s="22">
        <v>799566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2573474883</v>
      </c>
      <c r="D24" s="29">
        <f>SUM(D15:D23)</f>
        <v>2573474883</v>
      </c>
      <c r="E24" s="36">
        <f t="shared" si="1"/>
        <v>2810459714</v>
      </c>
      <c r="F24" s="37">
        <f t="shared" si="1"/>
        <v>2689659851</v>
      </c>
      <c r="G24" s="37">
        <f t="shared" si="1"/>
        <v>2701992193</v>
      </c>
      <c r="H24" s="37">
        <f t="shared" si="1"/>
        <v>2722393708</v>
      </c>
      <c r="I24" s="37">
        <f t="shared" si="1"/>
        <v>2570407936</v>
      </c>
      <c r="J24" s="37">
        <f t="shared" si="1"/>
        <v>2570407936</v>
      </c>
      <c r="K24" s="37">
        <f t="shared" si="1"/>
        <v>2577945266</v>
      </c>
      <c r="L24" s="37">
        <f t="shared" si="1"/>
        <v>2574977517</v>
      </c>
      <c r="M24" s="37">
        <f t="shared" si="1"/>
        <v>2581671827</v>
      </c>
      <c r="N24" s="37">
        <f t="shared" si="1"/>
        <v>2581671827</v>
      </c>
      <c r="O24" s="37">
        <f t="shared" si="1"/>
        <v>2579673786</v>
      </c>
      <c r="P24" s="37">
        <f t="shared" si="1"/>
        <v>2583607416</v>
      </c>
      <c r="Q24" s="37">
        <f t="shared" si="1"/>
        <v>2593034162</v>
      </c>
      <c r="R24" s="37">
        <f t="shared" si="1"/>
        <v>2593034162</v>
      </c>
      <c r="S24" s="37">
        <f t="shared" si="1"/>
        <v>2595391794</v>
      </c>
      <c r="T24" s="37">
        <f t="shared" si="1"/>
        <v>2598969269</v>
      </c>
      <c r="U24" s="37">
        <f t="shared" si="1"/>
        <v>2673402610</v>
      </c>
      <c r="V24" s="37">
        <f t="shared" si="1"/>
        <v>2673402610</v>
      </c>
      <c r="W24" s="37">
        <f t="shared" si="1"/>
        <v>2673402610</v>
      </c>
      <c r="X24" s="37">
        <f t="shared" si="1"/>
        <v>2689659851</v>
      </c>
      <c r="Y24" s="37">
        <f t="shared" si="1"/>
        <v>-16257241</v>
      </c>
      <c r="Z24" s="38">
        <f>+IF(X24&lt;&gt;0,+(Y24/X24)*100,0)</f>
        <v>-0.6044348319344415</v>
      </c>
      <c r="AA24" s="39">
        <f>SUM(AA15:AA23)</f>
        <v>2689659851</v>
      </c>
    </row>
    <row r="25" spans="1:27" ht="13.5">
      <c r="A25" s="27" t="s">
        <v>51</v>
      </c>
      <c r="B25" s="28"/>
      <c r="C25" s="29">
        <f aca="true" t="shared" si="2" ref="C25:Y25">+C12+C24</f>
        <v>3470438227</v>
      </c>
      <c r="D25" s="29">
        <f>+D12+D24</f>
        <v>3470438227</v>
      </c>
      <c r="E25" s="30">
        <f t="shared" si="2"/>
        <v>3442430798</v>
      </c>
      <c r="F25" s="31">
        <f t="shared" si="2"/>
        <v>3424571560</v>
      </c>
      <c r="G25" s="31">
        <f t="shared" si="2"/>
        <v>3508875966</v>
      </c>
      <c r="H25" s="31">
        <f t="shared" si="2"/>
        <v>3523239942</v>
      </c>
      <c r="I25" s="31">
        <f t="shared" si="2"/>
        <v>3465861539</v>
      </c>
      <c r="J25" s="31">
        <f t="shared" si="2"/>
        <v>3465861539</v>
      </c>
      <c r="K25" s="31">
        <f t="shared" si="2"/>
        <v>3493308441</v>
      </c>
      <c r="L25" s="31">
        <f t="shared" si="2"/>
        <v>3510943417</v>
      </c>
      <c r="M25" s="31">
        <f t="shared" si="2"/>
        <v>3449834547</v>
      </c>
      <c r="N25" s="31">
        <f t="shared" si="2"/>
        <v>3449834547</v>
      </c>
      <c r="O25" s="31">
        <f t="shared" si="2"/>
        <v>3442186101</v>
      </c>
      <c r="P25" s="31">
        <f t="shared" si="2"/>
        <v>3461225693</v>
      </c>
      <c r="Q25" s="31">
        <f t="shared" si="2"/>
        <v>3558608485</v>
      </c>
      <c r="R25" s="31">
        <f t="shared" si="2"/>
        <v>3558608485</v>
      </c>
      <c r="S25" s="31">
        <f t="shared" si="2"/>
        <v>3555938734</v>
      </c>
      <c r="T25" s="31">
        <f t="shared" si="2"/>
        <v>3524773527</v>
      </c>
      <c r="U25" s="31">
        <f t="shared" si="2"/>
        <v>3478297082</v>
      </c>
      <c r="V25" s="31">
        <f t="shared" si="2"/>
        <v>3478297082</v>
      </c>
      <c r="W25" s="31">
        <f t="shared" si="2"/>
        <v>3478297082</v>
      </c>
      <c r="X25" s="31">
        <f t="shared" si="2"/>
        <v>3424571560</v>
      </c>
      <c r="Y25" s="31">
        <f t="shared" si="2"/>
        <v>53725522</v>
      </c>
      <c r="Z25" s="32">
        <f>+IF(X25&lt;&gt;0,+(Y25/X25)*100,0)</f>
        <v>1.56882462692647</v>
      </c>
      <c r="AA25" s="33">
        <f>+AA12+AA24</f>
        <v>3424571560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42276318</v>
      </c>
      <c r="D30" s="18">
        <v>42276318</v>
      </c>
      <c r="E30" s="19">
        <v>43812313</v>
      </c>
      <c r="F30" s="20">
        <v>43812313</v>
      </c>
      <c r="G30" s="20"/>
      <c r="H30" s="20">
        <v>42276318</v>
      </c>
      <c r="I30" s="20">
        <v>42023853</v>
      </c>
      <c r="J30" s="20">
        <v>42023853</v>
      </c>
      <c r="K30" s="20">
        <v>42023853</v>
      </c>
      <c r="L30" s="20">
        <v>42023853</v>
      </c>
      <c r="M30" s="20">
        <v>21799615</v>
      </c>
      <c r="N30" s="20">
        <v>21799615</v>
      </c>
      <c r="O30" s="20">
        <v>21799615</v>
      </c>
      <c r="P30" s="20">
        <v>21799615</v>
      </c>
      <c r="Q30" s="20">
        <v>21531872</v>
      </c>
      <c r="R30" s="20">
        <v>21531872</v>
      </c>
      <c r="S30" s="20">
        <v>21531872</v>
      </c>
      <c r="T30" s="20">
        <v>21531872</v>
      </c>
      <c r="U30" s="20"/>
      <c r="V30" s="20"/>
      <c r="W30" s="20"/>
      <c r="X30" s="20">
        <v>43812313</v>
      </c>
      <c r="Y30" s="20">
        <v>-43812313</v>
      </c>
      <c r="Z30" s="21">
        <v>-100</v>
      </c>
      <c r="AA30" s="22">
        <v>43812313</v>
      </c>
    </row>
    <row r="31" spans="1:27" ht="13.5">
      <c r="A31" s="23" t="s">
        <v>56</v>
      </c>
      <c r="B31" s="17"/>
      <c r="C31" s="18">
        <v>19902234</v>
      </c>
      <c r="D31" s="18">
        <v>19902234</v>
      </c>
      <c r="E31" s="19">
        <v>20315499</v>
      </c>
      <c r="F31" s="20">
        <v>20315499</v>
      </c>
      <c r="G31" s="20">
        <v>20017914</v>
      </c>
      <c r="H31" s="20">
        <v>20114016</v>
      </c>
      <c r="I31" s="20">
        <v>20207615</v>
      </c>
      <c r="J31" s="20">
        <v>20207615</v>
      </c>
      <c r="K31" s="20">
        <v>20377946</v>
      </c>
      <c r="L31" s="20">
        <v>20690195</v>
      </c>
      <c r="M31" s="20">
        <v>20932274</v>
      </c>
      <c r="N31" s="20">
        <v>20932274</v>
      </c>
      <c r="O31" s="20">
        <v>21085736</v>
      </c>
      <c r="P31" s="20">
        <v>21143525</v>
      </c>
      <c r="Q31" s="20">
        <v>21234036</v>
      </c>
      <c r="R31" s="20">
        <v>21234036</v>
      </c>
      <c r="S31" s="20">
        <v>21272542</v>
      </c>
      <c r="T31" s="20">
        <v>21345938</v>
      </c>
      <c r="U31" s="20">
        <v>21585464</v>
      </c>
      <c r="V31" s="20">
        <v>21585464</v>
      </c>
      <c r="W31" s="20">
        <v>21585464</v>
      </c>
      <c r="X31" s="20">
        <v>20315499</v>
      </c>
      <c r="Y31" s="20">
        <v>1269965</v>
      </c>
      <c r="Z31" s="21">
        <v>6.25</v>
      </c>
      <c r="AA31" s="22">
        <v>20315499</v>
      </c>
    </row>
    <row r="32" spans="1:27" ht="13.5">
      <c r="A32" s="23" t="s">
        <v>57</v>
      </c>
      <c r="B32" s="17"/>
      <c r="C32" s="18">
        <v>179373805</v>
      </c>
      <c r="D32" s="18">
        <v>179373805</v>
      </c>
      <c r="E32" s="19">
        <v>201016665</v>
      </c>
      <c r="F32" s="20">
        <v>216835423</v>
      </c>
      <c r="G32" s="20">
        <v>241855656</v>
      </c>
      <c r="H32" s="20">
        <v>179244363</v>
      </c>
      <c r="I32" s="20">
        <v>121459074</v>
      </c>
      <c r="J32" s="20">
        <v>121459074</v>
      </c>
      <c r="K32" s="20">
        <v>150583395</v>
      </c>
      <c r="L32" s="20">
        <v>185795632</v>
      </c>
      <c r="M32" s="20">
        <v>158117401</v>
      </c>
      <c r="N32" s="20">
        <v>158117401</v>
      </c>
      <c r="O32" s="20">
        <v>119770240</v>
      </c>
      <c r="P32" s="20">
        <v>141608774</v>
      </c>
      <c r="Q32" s="20">
        <v>208502838</v>
      </c>
      <c r="R32" s="20">
        <v>208502838</v>
      </c>
      <c r="S32" s="20">
        <v>208751618</v>
      </c>
      <c r="T32" s="20">
        <v>208801899</v>
      </c>
      <c r="U32" s="20">
        <v>261306907</v>
      </c>
      <c r="V32" s="20">
        <v>261306907</v>
      </c>
      <c r="W32" s="20">
        <v>261306907</v>
      </c>
      <c r="X32" s="20">
        <v>216835423</v>
      </c>
      <c r="Y32" s="20">
        <v>44471484</v>
      </c>
      <c r="Z32" s="21">
        <v>20.51</v>
      </c>
      <c r="AA32" s="22">
        <v>216835423</v>
      </c>
    </row>
    <row r="33" spans="1:27" ht="13.5">
      <c r="A33" s="23" t="s">
        <v>58</v>
      </c>
      <c r="B33" s="17"/>
      <c r="C33" s="18">
        <v>141350558</v>
      </c>
      <c r="D33" s="18">
        <v>141350558</v>
      </c>
      <c r="E33" s="19">
        <v>25271428</v>
      </c>
      <c r="F33" s="20">
        <v>25271428</v>
      </c>
      <c r="G33" s="20"/>
      <c r="H33" s="20">
        <v>140941008</v>
      </c>
      <c r="I33" s="20">
        <v>139651010</v>
      </c>
      <c r="J33" s="20">
        <v>139651010</v>
      </c>
      <c r="K33" s="20">
        <v>138002709</v>
      </c>
      <c r="L33" s="20">
        <v>138042709</v>
      </c>
      <c r="M33" s="20">
        <v>108518589</v>
      </c>
      <c r="N33" s="20">
        <v>108518589</v>
      </c>
      <c r="O33" s="20">
        <v>79920569</v>
      </c>
      <c r="P33" s="20">
        <v>68323979</v>
      </c>
      <c r="Q33" s="20">
        <v>68020824</v>
      </c>
      <c r="R33" s="20">
        <v>68020824</v>
      </c>
      <c r="S33" s="20">
        <v>68020824</v>
      </c>
      <c r="T33" s="20">
        <v>61487545</v>
      </c>
      <c r="U33" s="20">
        <v>87452295</v>
      </c>
      <c r="V33" s="20">
        <v>87452295</v>
      </c>
      <c r="W33" s="20">
        <v>87452295</v>
      </c>
      <c r="X33" s="20">
        <v>25271428</v>
      </c>
      <c r="Y33" s="20">
        <v>62180867</v>
      </c>
      <c r="Z33" s="21">
        <v>246.05</v>
      </c>
      <c r="AA33" s="22">
        <v>25271428</v>
      </c>
    </row>
    <row r="34" spans="1:27" ht="13.5">
      <c r="A34" s="27" t="s">
        <v>59</v>
      </c>
      <c r="B34" s="28"/>
      <c r="C34" s="29">
        <f aca="true" t="shared" si="3" ref="C34:Y34">SUM(C29:C33)</f>
        <v>382902915</v>
      </c>
      <c r="D34" s="29">
        <f>SUM(D29:D33)</f>
        <v>382902915</v>
      </c>
      <c r="E34" s="30">
        <f t="shared" si="3"/>
        <v>290415905</v>
      </c>
      <c r="F34" s="31">
        <f t="shared" si="3"/>
        <v>306234663</v>
      </c>
      <c r="G34" s="31">
        <f t="shared" si="3"/>
        <v>261873570</v>
      </c>
      <c r="H34" s="31">
        <f t="shared" si="3"/>
        <v>382575705</v>
      </c>
      <c r="I34" s="31">
        <f t="shared" si="3"/>
        <v>323341552</v>
      </c>
      <c r="J34" s="31">
        <f t="shared" si="3"/>
        <v>323341552</v>
      </c>
      <c r="K34" s="31">
        <f t="shared" si="3"/>
        <v>350987903</v>
      </c>
      <c r="L34" s="31">
        <f t="shared" si="3"/>
        <v>386552389</v>
      </c>
      <c r="M34" s="31">
        <f t="shared" si="3"/>
        <v>309367879</v>
      </c>
      <c r="N34" s="31">
        <f t="shared" si="3"/>
        <v>309367879</v>
      </c>
      <c r="O34" s="31">
        <f t="shared" si="3"/>
        <v>242576160</v>
      </c>
      <c r="P34" s="31">
        <f t="shared" si="3"/>
        <v>252875893</v>
      </c>
      <c r="Q34" s="31">
        <f t="shared" si="3"/>
        <v>319289570</v>
      </c>
      <c r="R34" s="31">
        <f t="shared" si="3"/>
        <v>319289570</v>
      </c>
      <c r="S34" s="31">
        <f t="shared" si="3"/>
        <v>319576856</v>
      </c>
      <c r="T34" s="31">
        <f t="shared" si="3"/>
        <v>313167254</v>
      </c>
      <c r="U34" s="31">
        <f t="shared" si="3"/>
        <v>370344666</v>
      </c>
      <c r="V34" s="31">
        <f t="shared" si="3"/>
        <v>370344666</v>
      </c>
      <c r="W34" s="31">
        <f t="shared" si="3"/>
        <v>370344666</v>
      </c>
      <c r="X34" s="31">
        <f t="shared" si="3"/>
        <v>306234663</v>
      </c>
      <c r="Y34" s="31">
        <f t="shared" si="3"/>
        <v>64110003</v>
      </c>
      <c r="Z34" s="32">
        <f>+IF(X34&lt;&gt;0,+(Y34/X34)*100,0)</f>
        <v>20.934926951753987</v>
      </c>
      <c r="AA34" s="33">
        <f>SUM(AA29:AA33)</f>
        <v>306234663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418048851</v>
      </c>
      <c r="D37" s="18">
        <v>418048851</v>
      </c>
      <c r="E37" s="19">
        <v>400756757</v>
      </c>
      <c r="F37" s="20">
        <v>400756757</v>
      </c>
      <c r="G37" s="20">
        <v>460325169</v>
      </c>
      <c r="H37" s="20">
        <v>418048851</v>
      </c>
      <c r="I37" s="20">
        <v>418048851</v>
      </c>
      <c r="J37" s="20">
        <v>418048851</v>
      </c>
      <c r="K37" s="20">
        <v>418048851</v>
      </c>
      <c r="L37" s="20">
        <v>418048851</v>
      </c>
      <c r="M37" s="20">
        <v>418048851</v>
      </c>
      <c r="N37" s="20">
        <v>418048851</v>
      </c>
      <c r="O37" s="20">
        <v>418048851</v>
      </c>
      <c r="P37" s="20">
        <v>418048851</v>
      </c>
      <c r="Q37" s="20">
        <v>418048851</v>
      </c>
      <c r="R37" s="20">
        <v>418048851</v>
      </c>
      <c r="S37" s="20">
        <v>418048851</v>
      </c>
      <c r="T37" s="20">
        <v>418048851</v>
      </c>
      <c r="U37" s="20">
        <v>422239433</v>
      </c>
      <c r="V37" s="20">
        <v>422239433</v>
      </c>
      <c r="W37" s="20">
        <v>422239433</v>
      </c>
      <c r="X37" s="20">
        <v>400756757</v>
      </c>
      <c r="Y37" s="20">
        <v>21482676</v>
      </c>
      <c r="Z37" s="21">
        <v>5.36</v>
      </c>
      <c r="AA37" s="22">
        <v>400756757</v>
      </c>
    </row>
    <row r="38" spans="1:27" ht="13.5">
      <c r="A38" s="23" t="s">
        <v>58</v>
      </c>
      <c r="B38" s="17"/>
      <c r="C38" s="18">
        <v>171508996</v>
      </c>
      <c r="D38" s="18">
        <v>171508996</v>
      </c>
      <c r="E38" s="19">
        <v>134087569</v>
      </c>
      <c r="F38" s="20">
        <v>134087569</v>
      </c>
      <c r="G38" s="20">
        <v>253243957</v>
      </c>
      <c r="H38" s="20">
        <v>163716333</v>
      </c>
      <c r="I38" s="20">
        <v>163475660</v>
      </c>
      <c r="J38" s="20">
        <v>163475660</v>
      </c>
      <c r="K38" s="20">
        <v>171269258</v>
      </c>
      <c r="L38" s="20">
        <v>171188011</v>
      </c>
      <c r="M38" s="20">
        <v>170328631</v>
      </c>
      <c r="N38" s="20">
        <v>170328631</v>
      </c>
      <c r="O38" s="20">
        <v>182270858</v>
      </c>
      <c r="P38" s="20">
        <v>190657358</v>
      </c>
      <c r="Q38" s="20">
        <v>190657358</v>
      </c>
      <c r="R38" s="20">
        <v>190657358</v>
      </c>
      <c r="S38" s="20">
        <v>190533043</v>
      </c>
      <c r="T38" s="20">
        <v>191028858</v>
      </c>
      <c r="U38" s="20">
        <v>162443517</v>
      </c>
      <c r="V38" s="20">
        <v>162443517</v>
      </c>
      <c r="W38" s="20">
        <v>162443517</v>
      </c>
      <c r="X38" s="20">
        <v>134087569</v>
      </c>
      <c r="Y38" s="20">
        <v>28355948</v>
      </c>
      <c r="Z38" s="21">
        <v>21.15</v>
      </c>
      <c r="AA38" s="22">
        <v>134087569</v>
      </c>
    </row>
    <row r="39" spans="1:27" ht="13.5">
      <c r="A39" s="27" t="s">
        <v>61</v>
      </c>
      <c r="B39" s="35"/>
      <c r="C39" s="29">
        <f aca="true" t="shared" si="4" ref="C39:Y39">SUM(C37:C38)</f>
        <v>589557847</v>
      </c>
      <c r="D39" s="29">
        <f>SUM(D37:D38)</f>
        <v>589557847</v>
      </c>
      <c r="E39" s="36">
        <f t="shared" si="4"/>
        <v>534844326</v>
      </c>
      <c r="F39" s="37">
        <f t="shared" si="4"/>
        <v>534844326</v>
      </c>
      <c r="G39" s="37">
        <f t="shared" si="4"/>
        <v>713569126</v>
      </c>
      <c r="H39" s="37">
        <f t="shared" si="4"/>
        <v>581765184</v>
      </c>
      <c r="I39" s="37">
        <f t="shared" si="4"/>
        <v>581524511</v>
      </c>
      <c r="J39" s="37">
        <f t="shared" si="4"/>
        <v>581524511</v>
      </c>
      <c r="K39" s="37">
        <f t="shared" si="4"/>
        <v>589318109</v>
      </c>
      <c r="L39" s="37">
        <f t="shared" si="4"/>
        <v>589236862</v>
      </c>
      <c r="M39" s="37">
        <f t="shared" si="4"/>
        <v>588377482</v>
      </c>
      <c r="N39" s="37">
        <f t="shared" si="4"/>
        <v>588377482</v>
      </c>
      <c r="O39" s="37">
        <f t="shared" si="4"/>
        <v>600319709</v>
      </c>
      <c r="P39" s="37">
        <f t="shared" si="4"/>
        <v>608706209</v>
      </c>
      <c r="Q39" s="37">
        <f t="shared" si="4"/>
        <v>608706209</v>
      </c>
      <c r="R39" s="37">
        <f t="shared" si="4"/>
        <v>608706209</v>
      </c>
      <c r="S39" s="37">
        <f t="shared" si="4"/>
        <v>608581894</v>
      </c>
      <c r="T39" s="37">
        <f t="shared" si="4"/>
        <v>609077709</v>
      </c>
      <c r="U39" s="37">
        <f t="shared" si="4"/>
        <v>584682950</v>
      </c>
      <c r="V39" s="37">
        <f t="shared" si="4"/>
        <v>584682950</v>
      </c>
      <c r="W39" s="37">
        <f t="shared" si="4"/>
        <v>584682950</v>
      </c>
      <c r="X39" s="37">
        <f t="shared" si="4"/>
        <v>534844326</v>
      </c>
      <c r="Y39" s="37">
        <f t="shared" si="4"/>
        <v>49838624</v>
      </c>
      <c r="Z39" s="38">
        <f>+IF(X39&lt;&gt;0,+(Y39/X39)*100,0)</f>
        <v>9.318342100164676</v>
      </c>
      <c r="AA39" s="39">
        <f>SUM(AA37:AA38)</f>
        <v>534844326</v>
      </c>
    </row>
    <row r="40" spans="1:27" ht="13.5">
      <c r="A40" s="27" t="s">
        <v>62</v>
      </c>
      <c r="B40" s="28"/>
      <c r="C40" s="29">
        <f aca="true" t="shared" si="5" ref="C40:Y40">+C34+C39</f>
        <v>972460762</v>
      </c>
      <c r="D40" s="29">
        <f>+D34+D39</f>
        <v>972460762</v>
      </c>
      <c r="E40" s="30">
        <f t="shared" si="5"/>
        <v>825260231</v>
      </c>
      <c r="F40" s="31">
        <f t="shared" si="5"/>
        <v>841078989</v>
      </c>
      <c r="G40" s="31">
        <f t="shared" si="5"/>
        <v>975442696</v>
      </c>
      <c r="H40" s="31">
        <f t="shared" si="5"/>
        <v>964340889</v>
      </c>
      <c r="I40" s="31">
        <f t="shared" si="5"/>
        <v>904866063</v>
      </c>
      <c r="J40" s="31">
        <f t="shared" si="5"/>
        <v>904866063</v>
      </c>
      <c r="K40" s="31">
        <f t="shared" si="5"/>
        <v>940306012</v>
      </c>
      <c r="L40" s="31">
        <f t="shared" si="5"/>
        <v>975789251</v>
      </c>
      <c r="M40" s="31">
        <f t="shared" si="5"/>
        <v>897745361</v>
      </c>
      <c r="N40" s="31">
        <f t="shared" si="5"/>
        <v>897745361</v>
      </c>
      <c r="O40" s="31">
        <f t="shared" si="5"/>
        <v>842895869</v>
      </c>
      <c r="P40" s="31">
        <f t="shared" si="5"/>
        <v>861582102</v>
      </c>
      <c r="Q40" s="31">
        <f t="shared" si="5"/>
        <v>927995779</v>
      </c>
      <c r="R40" s="31">
        <f t="shared" si="5"/>
        <v>927995779</v>
      </c>
      <c r="S40" s="31">
        <f t="shared" si="5"/>
        <v>928158750</v>
      </c>
      <c r="T40" s="31">
        <f t="shared" si="5"/>
        <v>922244963</v>
      </c>
      <c r="U40" s="31">
        <f t="shared" si="5"/>
        <v>955027616</v>
      </c>
      <c r="V40" s="31">
        <f t="shared" si="5"/>
        <v>955027616</v>
      </c>
      <c r="W40" s="31">
        <f t="shared" si="5"/>
        <v>955027616</v>
      </c>
      <c r="X40" s="31">
        <f t="shared" si="5"/>
        <v>841078989</v>
      </c>
      <c r="Y40" s="31">
        <f t="shared" si="5"/>
        <v>113948627</v>
      </c>
      <c r="Z40" s="32">
        <f>+IF(X40&lt;&gt;0,+(Y40/X40)*100,0)</f>
        <v>13.547910302155938</v>
      </c>
      <c r="AA40" s="33">
        <f>+AA34+AA39</f>
        <v>841078989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2497977465</v>
      </c>
      <c r="D42" s="43">
        <f>+D25-D40</f>
        <v>2497977465</v>
      </c>
      <c r="E42" s="44">
        <f t="shared" si="6"/>
        <v>2617170567</v>
      </c>
      <c r="F42" s="45">
        <f t="shared" si="6"/>
        <v>2583492571</v>
      </c>
      <c r="G42" s="45">
        <f t="shared" si="6"/>
        <v>2533433270</v>
      </c>
      <c r="H42" s="45">
        <f t="shared" si="6"/>
        <v>2558899053</v>
      </c>
      <c r="I42" s="45">
        <f t="shared" si="6"/>
        <v>2560995476</v>
      </c>
      <c r="J42" s="45">
        <f t="shared" si="6"/>
        <v>2560995476</v>
      </c>
      <c r="K42" s="45">
        <f t="shared" si="6"/>
        <v>2553002429</v>
      </c>
      <c r="L42" s="45">
        <f t="shared" si="6"/>
        <v>2535154166</v>
      </c>
      <c r="M42" s="45">
        <f t="shared" si="6"/>
        <v>2552089186</v>
      </c>
      <c r="N42" s="45">
        <f t="shared" si="6"/>
        <v>2552089186</v>
      </c>
      <c r="O42" s="45">
        <f t="shared" si="6"/>
        <v>2599290232</v>
      </c>
      <c r="P42" s="45">
        <f t="shared" si="6"/>
        <v>2599643591</v>
      </c>
      <c r="Q42" s="45">
        <f t="shared" si="6"/>
        <v>2630612706</v>
      </c>
      <c r="R42" s="45">
        <f t="shared" si="6"/>
        <v>2630612706</v>
      </c>
      <c r="S42" s="45">
        <f t="shared" si="6"/>
        <v>2627779984</v>
      </c>
      <c r="T42" s="45">
        <f t="shared" si="6"/>
        <v>2602528564</v>
      </c>
      <c r="U42" s="45">
        <f t="shared" si="6"/>
        <v>2523269466</v>
      </c>
      <c r="V42" s="45">
        <f t="shared" si="6"/>
        <v>2523269466</v>
      </c>
      <c r="W42" s="45">
        <f t="shared" si="6"/>
        <v>2523269466</v>
      </c>
      <c r="X42" s="45">
        <f t="shared" si="6"/>
        <v>2583492571</v>
      </c>
      <c r="Y42" s="45">
        <f t="shared" si="6"/>
        <v>-60223105</v>
      </c>
      <c r="Z42" s="46">
        <f>+IF(X42&lt;&gt;0,+(Y42/X42)*100,0)</f>
        <v>-2.331073279482637</v>
      </c>
      <c r="AA42" s="47">
        <f>+AA25-AA40</f>
        <v>2583492571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2428492987</v>
      </c>
      <c r="D45" s="18">
        <v>2428492987</v>
      </c>
      <c r="E45" s="19">
        <v>2545328795</v>
      </c>
      <c r="F45" s="20">
        <v>2496650798</v>
      </c>
      <c r="G45" s="20">
        <v>2456103151</v>
      </c>
      <c r="H45" s="20">
        <v>2489414574</v>
      </c>
      <c r="I45" s="20">
        <v>2491510999</v>
      </c>
      <c r="J45" s="20">
        <v>2491510999</v>
      </c>
      <c r="K45" s="20">
        <v>2483517950</v>
      </c>
      <c r="L45" s="20">
        <v>2465669687</v>
      </c>
      <c r="M45" s="20">
        <v>2482604708</v>
      </c>
      <c r="N45" s="20">
        <v>2482604708</v>
      </c>
      <c r="O45" s="20">
        <v>2529805756</v>
      </c>
      <c r="P45" s="20">
        <v>2530159113</v>
      </c>
      <c r="Q45" s="20">
        <v>2561128229</v>
      </c>
      <c r="R45" s="20">
        <v>2561128229</v>
      </c>
      <c r="S45" s="20">
        <v>2558295508</v>
      </c>
      <c r="T45" s="20">
        <v>2533044085</v>
      </c>
      <c r="U45" s="20">
        <v>2453784990</v>
      </c>
      <c r="V45" s="20">
        <v>2453784990</v>
      </c>
      <c r="W45" s="20">
        <v>2453784990</v>
      </c>
      <c r="X45" s="20">
        <v>2496650798</v>
      </c>
      <c r="Y45" s="20">
        <v>-42865808</v>
      </c>
      <c r="Z45" s="48">
        <v>-1.72</v>
      </c>
      <c r="AA45" s="22">
        <v>2496650798</v>
      </c>
    </row>
    <row r="46" spans="1:27" ht="13.5">
      <c r="A46" s="23" t="s">
        <v>67</v>
      </c>
      <c r="B46" s="17"/>
      <c r="C46" s="18">
        <v>69484478</v>
      </c>
      <c r="D46" s="18">
        <v>69484478</v>
      </c>
      <c r="E46" s="19">
        <v>71841774</v>
      </c>
      <c r="F46" s="20">
        <v>86841774</v>
      </c>
      <c r="G46" s="20">
        <v>77330118</v>
      </c>
      <c r="H46" s="20">
        <v>69484478</v>
      </c>
      <c r="I46" s="20">
        <v>69484478</v>
      </c>
      <c r="J46" s="20">
        <v>69484478</v>
      </c>
      <c r="K46" s="20">
        <v>69484478</v>
      </c>
      <c r="L46" s="20">
        <v>69484478</v>
      </c>
      <c r="M46" s="20">
        <v>69484478</v>
      </c>
      <c r="N46" s="20">
        <v>69484478</v>
      </c>
      <c r="O46" s="20">
        <v>69484478</v>
      </c>
      <c r="P46" s="20">
        <v>69484478</v>
      </c>
      <c r="Q46" s="20">
        <v>69484478</v>
      </c>
      <c r="R46" s="20">
        <v>69484478</v>
      </c>
      <c r="S46" s="20">
        <v>69484478</v>
      </c>
      <c r="T46" s="20">
        <v>69484478</v>
      </c>
      <c r="U46" s="20">
        <v>69484478</v>
      </c>
      <c r="V46" s="20">
        <v>69484478</v>
      </c>
      <c r="W46" s="20">
        <v>69484478</v>
      </c>
      <c r="X46" s="20">
        <v>86841774</v>
      </c>
      <c r="Y46" s="20">
        <v>-17357296</v>
      </c>
      <c r="Z46" s="48">
        <v>-19.99</v>
      </c>
      <c r="AA46" s="22">
        <v>86841774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2497977465</v>
      </c>
      <c r="D48" s="51">
        <f>SUM(D45:D47)</f>
        <v>2497977465</v>
      </c>
      <c r="E48" s="52">
        <f t="shared" si="7"/>
        <v>2617170569</v>
      </c>
      <c r="F48" s="53">
        <f t="shared" si="7"/>
        <v>2583492572</v>
      </c>
      <c r="G48" s="53">
        <f t="shared" si="7"/>
        <v>2533433269</v>
      </c>
      <c r="H48" s="53">
        <f t="shared" si="7"/>
        <v>2558899052</v>
      </c>
      <c r="I48" s="53">
        <f t="shared" si="7"/>
        <v>2560995477</v>
      </c>
      <c r="J48" s="53">
        <f t="shared" si="7"/>
        <v>2560995477</v>
      </c>
      <c r="K48" s="53">
        <f t="shared" si="7"/>
        <v>2553002428</v>
      </c>
      <c r="L48" s="53">
        <f t="shared" si="7"/>
        <v>2535154165</v>
      </c>
      <c r="M48" s="53">
        <f t="shared" si="7"/>
        <v>2552089186</v>
      </c>
      <c r="N48" s="53">
        <f t="shared" si="7"/>
        <v>2552089186</v>
      </c>
      <c r="O48" s="53">
        <f t="shared" si="7"/>
        <v>2599290234</v>
      </c>
      <c r="P48" s="53">
        <f t="shared" si="7"/>
        <v>2599643591</v>
      </c>
      <c r="Q48" s="53">
        <f t="shared" si="7"/>
        <v>2630612707</v>
      </c>
      <c r="R48" s="53">
        <f t="shared" si="7"/>
        <v>2630612707</v>
      </c>
      <c r="S48" s="53">
        <f t="shared" si="7"/>
        <v>2627779986</v>
      </c>
      <c r="T48" s="53">
        <f t="shared" si="7"/>
        <v>2602528563</v>
      </c>
      <c r="U48" s="53">
        <f t="shared" si="7"/>
        <v>2523269468</v>
      </c>
      <c r="V48" s="53">
        <f t="shared" si="7"/>
        <v>2523269468</v>
      </c>
      <c r="W48" s="53">
        <f t="shared" si="7"/>
        <v>2523269468</v>
      </c>
      <c r="X48" s="53">
        <f t="shared" si="7"/>
        <v>2583492572</v>
      </c>
      <c r="Y48" s="53">
        <f t="shared" si="7"/>
        <v>-60223104</v>
      </c>
      <c r="Z48" s="54">
        <f>+IF(X48&lt;&gt;0,+(Y48/X48)*100,0)</f>
        <v>-2.3310732398730503</v>
      </c>
      <c r="AA48" s="55">
        <f>SUM(AA45:AA47)</f>
        <v>2583492572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4542376</v>
      </c>
      <c r="D6" s="18">
        <v>4542376</v>
      </c>
      <c r="E6" s="19">
        <v>6500000</v>
      </c>
      <c r="F6" s="20"/>
      <c r="G6" s="20">
        <v>16388309</v>
      </c>
      <c r="H6" s="20">
        <v>4696981</v>
      </c>
      <c r="I6" s="20">
        <v>1313289</v>
      </c>
      <c r="J6" s="20">
        <v>1313289</v>
      </c>
      <c r="K6" s="20">
        <v>2761721</v>
      </c>
      <c r="L6" s="20"/>
      <c r="M6" s="20"/>
      <c r="N6" s="20"/>
      <c r="O6" s="20">
        <v>5308934</v>
      </c>
      <c r="P6" s="20">
        <v>4950843</v>
      </c>
      <c r="Q6" s="20"/>
      <c r="R6" s="20"/>
      <c r="S6" s="20"/>
      <c r="T6" s="20">
        <v>1350893</v>
      </c>
      <c r="U6" s="20">
        <v>3977025</v>
      </c>
      <c r="V6" s="20">
        <v>3977025</v>
      </c>
      <c r="W6" s="20">
        <v>3977025</v>
      </c>
      <c r="X6" s="20"/>
      <c r="Y6" s="20">
        <v>3977025</v>
      </c>
      <c r="Z6" s="21"/>
      <c r="AA6" s="22"/>
    </row>
    <row r="7" spans="1:27" ht="13.5">
      <c r="A7" s="23" t="s">
        <v>34</v>
      </c>
      <c r="B7" s="17"/>
      <c r="C7" s="18">
        <v>48040192</v>
      </c>
      <c r="D7" s="18">
        <v>48040192</v>
      </c>
      <c r="E7" s="19">
        <v>38049000</v>
      </c>
      <c r="F7" s="20">
        <v>71772006</v>
      </c>
      <c r="G7" s="20">
        <v>38991192</v>
      </c>
      <c r="H7" s="20">
        <v>53991192</v>
      </c>
      <c r="I7" s="20">
        <v>70797334</v>
      </c>
      <c r="J7" s="20">
        <v>70797334</v>
      </c>
      <c r="K7" s="20">
        <v>70887648</v>
      </c>
      <c r="L7" s="20">
        <v>73910308</v>
      </c>
      <c r="M7" s="20">
        <v>79196686</v>
      </c>
      <c r="N7" s="20">
        <v>79196686</v>
      </c>
      <c r="O7" s="20">
        <v>83010851</v>
      </c>
      <c r="P7" s="20">
        <v>89291746</v>
      </c>
      <c r="Q7" s="20">
        <v>153197746</v>
      </c>
      <c r="R7" s="20">
        <v>153197746</v>
      </c>
      <c r="S7" s="20">
        <v>144244008</v>
      </c>
      <c r="T7" s="20">
        <v>146026636</v>
      </c>
      <c r="U7" s="20">
        <v>131264703</v>
      </c>
      <c r="V7" s="20">
        <v>131264703</v>
      </c>
      <c r="W7" s="20">
        <v>131264703</v>
      </c>
      <c r="X7" s="20">
        <v>71772006</v>
      </c>
      <c r="Y7" s="20">
        <v>59492697</v>
      </c>
      <c r="Z7" s="21">
        <v>82.89</v>
      </c>
      <c r="AA7" s="22">
        <v>71772006</v>
      </c>
    </row>
    <row r="8" spans="1:27" ht="13.5">
      <c r="A8" s="23" t="s">
        <v>35</v>
      </c>
      <c r="B8" s="17"/>
      <c r="C8" s="18">
        <v>30627751</v>
      </c>
      <c r="D8" s="18">
        <v>30627751</v>
      </c>
      <c r="E8" s="19">
        <v>23446580</v>
      </c>
      <c r="F8" s="20">
        <v>35224625</v>
      </c>
      <c r="G8" s="20">
        <v>87087776</v>
      </c>
      <c r="H8" s="20">
        <v>75622924</v>
      </c>
      <c r="I8" s="20">
        <v>66881756</v>
      </c>
      <c r="J8" s="20">
        <v>66881756</v>
      </c>
      <c r="K8" s="20">
        <v>59630947</v>
      </c>
      <c r="L8" s="20">
        <v>54462580</v>
      </c>
      <c r="M8" s="20">
        <v>49060502</v>
      </c>
      <c r="N8" s="20">
        <v>49060502</v>
      </c>
      <c r="O8" s="20">
        <v>44836780</v>
      </c>
      <c r="P8" s="20">
        <v>37821313</v>
      </c>
      <c r="Q8" s="20">
        <v>30795414</v>
      </c>
      <c r="R8" s="20">
        <v>30795414</v>
      </c>
      <c r="S8" s="20">
        <v>26469263</v>
      </c>
      <c r="T8" s="20">
        <v>21712632</v>
      </c>
      <c r="U8" s="20">
        <v>15832414</v>
      </c>
      <c r="V8" s="20">
        <v>15832414</v>
      </c>
      <c r="W8" s="20">
        <v>15832414</v>
      </c>
      <c r="X8" s="20">
        <v>35224625</v>
      </c>
      <c r="Y8" s="20">
        <v>-19392211</v>
      </c>
      <c r="Z8" s="21">
        <v>-55.05</v>
      </c>
      <c r="AA8" s="22">
        <v>35224625</v>
      </c>
    </row>
    <row r="9" spans="1:27" ht="13.5">
      <c r="A9" s="23" t="s">
        <v>36</v>
      </c>
      <c r="B9" s="17"/>
      <c r="C9" s="18">
        <v>2300771</v>
      </c>
      <c r="D9" s="18">
        <v>2300771</v>
      </c>
      <c r="E9" s="19">
        <v>1735695</v>
      </c>
      <c r="F9" s="20">
        <v>2300466</v>
      </c>
      <c r="G9" s="20">
        <v>262275</v>
      </c>
      <c r="H9" s="20">
        <v>262275</v>
      </c>
      <c r="I9" s="20">
        <v>262275</v>
      </c>
      <c r="J9" s="20">
        <v>262275</v>
      </c>
      <c r="K9" s="20">
        <v>262275</v>
      </c>
      <c r="L9" s="20">
        <v>262275</v>
      </c>
      <c r="M9" s="20">
        <v>262275</v>
      </c>
      <c r="N9" s="20">
        <v>262275</v>
      </c>
      <c r="O9" s="20">
        <v>262275</v>
      </c>
      <c r="P9" s="20">
        <v>262275</v>
      </c>
      <c r="Q9" s="20">
        <v>262275</v>
      </c>
      <c r="R9" s="20">
        <v>262275</v>
      </c>
      <c r="S9" s="20">
        <v>262275</v>
      </c>
      <c r="T9" s="20">
        <v>262275</v>
      </c>
      <c r="U9" s="20">
        <v>262275</v>
      </c>
      <c r="V9" s="20">
        <v>262275</v>
      </c>
      <c r="W9" s="20">
        <v>262275</v>
      </c>
      <c r="X9" s="20">
        <v>2300466</v>
      </c>
      <c r="Y9" s="20">
        <v>-2038191</v>
      </c>
      <c r="Z9" s="21">
        <v>-88.6</v>
      </c>
      <c r="AA9" s="22">
        <v>2300466</v>
      </c>
    </row>
    <row r="10" spans="1:27" ht="13.5">
      <c r="A10" s="23" t="s">
        <v>37</v>
      </c>
      <c r="B10" s="17"/>
      <c r="C10" s="18">
        <v>2080</v>
      </c>
      <c r="D10" s="18">
        <v>2080</v>
      </c>
      <c r="E10" s="19">
        <v>2000</v>
      </c>
      <c r="F10" s="20">
        <v>2000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2000</v>
      </c>
      <c r="Y10" s="24">
        <v>-2000</v>
      </c>
      <c r="Z10" s="25">
        <v>-100</v>
      </c>
      <c r="AA10" s="26">
        <v>2000</v>
      </c>
    </row>
    <row r="11" spans="1:27" ht="13.5">
      <c r="A11" s="23" t="s">
        <v>38</v>
      </c>
      <c r="B11" s="17"/>
      <c r="C11" s="18">
        <v>810318</v>
      </c>
      <c r="D11" s="18">
        <v>810318</v>
      </c>
      <c r="E11" s="19">
        <v>861000</v>
      </c>
      <c r="F11" s="20">
        <v>810318</v>
      </c>
      <c r="G11" s="20">
        <v>747455</v>
      </c>
      <c r="H11" s="20">
        <v>784090</v>
      </c>
      <c r="I11" s="20">
        <v>837479</v>
      </c>
      <c r="J11" s="20">
        <v>837479</v>
      </c>
      <c r="K11" s="20">
        <v>839852</v>
      </c>
      <c r="L11" s="20">
        <v>881054</v>
      </c>
      <c r="M11" s="20">
        <v>948682</v>
      </c>
      <c r="N11" s="20">
        <v>948682</v>
      </c>
      <c r="O11" s="20">
        <v>918648</v>
      </c>
      <c r="P11" s="20">
        <v>897893</v>
      </c>
      <c r="Q11" s="20">
        <v>950279</v>
      </c>
      <c r="R11" s="20">
        <v>950279</v>
      </c>
      <c r="S11" s="20">
        <v>936398</v>
      </c>
      <c r="T11" s="20">
        <v>938697</v>
      </c>
      <c r="U11" s="20">
        <v>941247</v>
      </c>
      <c r="V11" s="20">
        <v>941247</v>
      </c>
      <c r="W11" s="20">
        <v>941247</v>
      </c>
      <c r="X11" s="20">
        <v>810318</v>
      </c>
      <c r="Y11" s="20">
        <v>130929</v>
      </c>
      <c r="Z11" s="21">
        <v>16.16</v>
      </c>
      <c r="AA11" s="22">
        <v>810318</v>
      </c>
    </row>
    <row r="12" spans="1:27" ht="13.5">
      <c r="A12" s="27" t="s">
        <v>39</v>
      </c>
      <c r="B12" s="28"/>
      <c r="C12" s="29">
        <f aca="true" t="shared" si="0" ref="C12:Y12">SUM(C6:C11)</f>
        <v>86323488</v>
      </c>
      <c r="D12" s="29">
        <f>SUM(D6:D11)</f>
        <v>86323488</v>
      </c>
      <c r="E12" s="30">
        <f t="shared" si="0"/>
        <v>70594275</v>
      </c>
      <c r="F12" s="31">
        <f t="shared" si="0"/>
        <v>110109415</v>
      </c>
      <c r="G12" s="31">
        <f t="shared" si="0"/>
        <v>143477007</v>
      </c>
      <c r="H12" s="31">
        <f t="shared" si="0"/>
        <v>135357462</v>
      </c>
      <c r="I12" s="31">
        <f t="shared" si="0"/>
        <v>140092133</v>
      </c>
      <c r="J12" s="31">
        <f t="shared" si="0"/>
        <v>140092133</v>
      </c>
      <c r="K12" s="31">
        <f t="shared" si="0"/>
        <v>134382443</v>
      </c>
      <c r="L12" s="31">
        <f t="shared" si="0"/>
        <v>129516217</v>
      </c>
      <c r="M12" s="31">
        <f t="shared" si="0"/>
        <v>129468145</v>
      </c>
      <c r="N12" s="31">
        <f t="shared" si="0"/>
        <v>129468145</v>
      </c>
      <c r="O12" s="31">
        <f t="shared" si="0"/>
        <v>134337488</v>
      </c>
      <c r="P12" s="31">
        <f t="shared" si="0"/>
        <v>133224070</v>
      </c>
      <c r="Q12" s="31">
        <f t="shared" si="0"/>
        <v>185205714</v>
      </c>
      <c r="R12" s="31">
        <f t="shared" si="0"/>
        <v>185205714</v>
      </c>
      <c r="S12" s="31">
        <f t="shared" si="0"/>
        <v>171911944</v>
      </c>
      <c r="T12" s="31">
        <f t="shared" si="0"/>
        <v>170291133</v>
      </c>
      <c r="U12" s="31">
        <f t="shared" si="0"/>
        <v>152277664</v>
      </c>
      <c r="V12" s="31">
        <f t="shared" si="0"/>
        <v>152277664</v>
      </c>
      <c r="W12" s="31">
        <f t="shared" si="0"/>
        <v>152277664</v>
      </c>
      <c r="X12" s="31">
        <f t="shared" si="0"/>
        <v>110109415</v>
      </c>
      <c r="Y12" s="31">
        <f t="shared" si="0"/>
        <v>42168249</v>
      </c>
      <c r="Z12" s="32">
        <f>+IF(X12&lt;&gt;0,+(Y12/X12)*100,0)</f>
        <v>38.29667880807468</v>
      </c>
      <c r="AA12" s="33">
        <f>SUM(AA6:AA11)</f>
        <v>110109415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20190</v>
      </c>
      <c r="D15" s="18">
        <v>20190</v>
      </c>
      <c r="E15" s="19">
        <v>18000</v>
      </c>
      <c r="F15" s="20">
        <v>20000</v>
      </c>
      <c r="G15" s="20">
        <v>22079</v>
      </c>
      <c r="H15" s="20">
        <v>21888</v>
      </c>
      <c r="I15" s="20">
        <v>21697</v>
      </c>
      <c r="J15" s="20">
        <v>21697</v>
      </c>
      <c r="K15" s="20">
        <v>21507</v>
      </c>
      <c r="L15" s="20">
        <v>21316</v>
      </c>
      <c r="M15" s="20">
        <v>21125</v>
      </c>
      <c r="N15" s="20">
        <v>21125</v>
      </c>
      <c r="O15" s="20">
        <v>20935</v>
      </c>
      <c r="P15" s="20">
        <v>20744</v>
      </c>
      <c r="Q15" s="20">
        <v>20553</v>
      </c>
      <c r="R15" s="20">
        <v>20553</v>
      </c>
      <c r="S15" s="20">
        <v>20363</v>
      </c>
      <c r="T15" s="20">
        <v>20172</v>
      </c>
      <c r="U15" s="20">
        <v>19156</v>
      </c>
      <c r="V15" s="20">
        <v>19156</v>
      </c>
      <c r="W15" s="20">
        <v>19156</v>
      </c>
      <c r="X15" s="20">
        <v>20000</v>
      </c>
      <c r="Y15" s="20">
        <v>-844</v>
      </c>
      <c r="Z15" s="21">
        <v>-4.22</v>
      </c>
      <c r="AA15" s="22">
        <v>20000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776609</v>
      </c>
      <c r="H16" s="24">
        <v>776609</v>
      </c>
      <c r="I16" s="24">
        <v>776609</v>
      </c>
      <c r="J16" s="20">
        <v>776609</v>
      </c>
      <c r="K16" s="24">
        <v>776609</v>
      </c>
      <c r="L16" s="24">
        <v>776609</v>
      </c>
      <c r="M16" s="20">
        <v>776609</v>
      </c>
      <c r="N16" s="24">
        <v>776609</v>
      </c>
      <c r="O16" s="24">
        <v>776609</v>
      </c>
      <c r="P16" s="24">
        <v>776609</v>
      </c>
      <c r="Q16" s="20">
        <v>776609</v>
      </c>
      <c r="R16" s="24">
        <v>776609</v>
      </c>
      <c r="S16" s="24">
        <v>776609</v>
      </c>
      <c r="T16" s="20">
        <v>776609</v>
      </c>
      <c r="U16" s="24">
        <v>776609</v>
      </c>
      <c r="V16" s="24">
        <v>776609</v>
      </c>
      <c r="W16" s="24">
        <v>776609</v>
      </c>
      <c r="X16" s="20"/>
      <c r="Y16" s="24">
        <v>776609</v>
      </c>
      <c r="Z16" s="25"/>
      <c r="AA16" s="26"/>
    </row>
    <row r="17" spans="1:27" ht="13.5">
      <c r="A17" s="23" t="s">
        <v>43</v>
      </c>
      <c r="B17" s="17"/>
      <c r="C17" s="18">
        <v>40524999</v>
      </c>
      <c r="D17" s="18">
        <v>40524999</v>
      </c>
      <c r="E17" s="19">
        <v>40524999</v>
      </c>
      <c r="F17" s="20">
        <v>40524999</v>
      </c>
      <c r="G17" s="20">
        <v>40525000</v>
      </c>
      <c r="H17" s="20">
        <v>40525000</v>
      </c>
      <c r="I17" s="20">
        <v>40525000</v>
      </c>
      <c r="J17" s="20">
        <v>40525000</v>
      </c>
      <c r="K17" s="20">
        <v>40525000</v>
      </c>
      <c r="L17" s="20">
        <v>40525000</v>
      </c>
      <c r="M17" s="20">
        <v>40525000</v>
      </c>
      <c r="N17" s="20">
        <v>40525000</v>
      </c>
      <c r="O17" s="20">
        <v>40525000</v>
      </c>
      <c r="P17" s="20">
        <v>40525000</v>
      </c>
      <c r="Q17" s="20">
        <v>40525000</v>
      </c>
      <c r="R17" s="20">
        <v>40525000</v>
      </c>
      <c r="S17" s="20">
        <v>40525000</v>
      </c>
      <c r="T17" s="20">
        <v>40525000</v>
      </c>
      <c r="U17" s="20">
        <v>40525000</v>
      </c>
      <c r="V17" s="20">
        <v>40525000</v>
      </c>
      <c r="W17" s="20">
        <v>40525000</v>
      </c>
      <c r="X17" s="20">
        <v>40524999</v>
      </c>
      <c r="Y17" s="20">
        <v>1</v>
      </c>
      <c r="Z17" s="21"/>
      <c r="AA17" s="22">
        <v>40524999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526794673</v>
      </c>
      <c r="D19" s="18">
        <v>526794673</v>
      </c>
      <c r="E19" s="19">
        <v>636099468</v>
      </c>
      <c r="F19" s="20">
        <v>583236144</v>
      </c>
      <c r="G19" s="20">
        <v>535116549</v>
      </c>
      <c r="H19" s="20">
        <v>535116549</v>
      </c>
      <c r="I19" s="20">
        <v>531877713</v>
      </c>
      <c r="J19" s="20">
        <v>531877713</v>
      </c>
      <c r="K19" s="20">
        <v>530271935</v>
      </c>
      <c r="L19" s="20">
        <v>529677587</v>
      </c>
      <c r="M19" s="20">
        <v>527084826</v>
      </c>
      <c r="N19" s="20">
        <v>527084826</v>
      </c>
      <c r="O19" s="20">
        <v>528288507</v>
      </c>
      <c r="P19" s="20">
        <v>531624763</v>
      </c>
      <c r="Q19" s="20">
        <v>531244240</v>
      </c>
      <c r="R19" s="20">
        <v>531244240</v>
      </c>
      <c r="S19" s="20">
        <v>532123266</v>
      </c>
      <c r="T19" s="20">
        <v>530543278</v>
      </c>
      <c r="U19" s="20">
        <v>536506283</v>
      </c>
      <c r="V19" s="20">
        <v>536506283</v>
      </c>
      <c r="W19" s="20">
        <v>536506283</v>
      </c>
      <c r="X19" s="20">
        <v>583236144</v>
      </c>
      <c r="Y19" s="20">
        <v>-46729861</v>
      </c>
      <c r="Z19" s="21">
        <v>-8.01</v>
      </c>
      <c r="AA19" s="22">
        <v>583236144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325557</v>
      </c>
      <c r="D22" s="18">
        <v>325557</v>
      </c>
      <c r="E22" s="19">
        <v>313000</v>
      </c>
      <c r="F22" s="20">
        <v>326557</v>
      </c>
      <c r="G22" s="20">
        <v>325557</v>
      </c>
      <c r="H22" s="20">
        <v>325557</v>
      </c>
      <c r="I22" s="20">
        <v>322223</v>
      </c>
      <c r="J22" s="20">
        <v>322223</v>
      </c>
      <c r="K22" s="20">
        <v>321112</v>
      </c>
      <c r="L22" s="20">
        <v>320001</v>
      </c>
      <c r="M22" s="20">
        <v>318890</v>
      </c>
      <c r="N22" s="20">
        <v>318890</v>
      </c>
      <c r="O22" s="20">
        <v>372521</v>
      </c>
      <c r="P22" s="20">
        <v>370726</v>
      </c>
      <c r="Q22" s="20">
        <v>368931</v>
      </c>
      <c r="R22" s="20">
        <v>368931</v>
      </c>
      <c r="S22" s="20">
        <v>367135</v>
      </c>
      <c r="T22" s="20">
        <v>365340</v>
      </c>
      <c r="U22" s="20">
        <v>365340</v>
      </c>
      <c r="V22" s="20">
        <v>365340</v>
      </c>
      <c r="W22" s="20">
        <v>365340</v>
      </c>
      <c r="X22" s="20">
        <v>326557</v>
      </c>
      <c r="Y22" s="20">
        <v>38783</v>
      </c>
      <c r="Z22" s="21">
        <v>11.88</v>
      </c>
      <c r="AA22" s="22">
        <v>326557</v>
      </c>
    </row>
    <row r="23" spans="1:27" ht="13.5">
      <c r="A23" s="23" t="s">
        <v>49</v>
      </c>
      <c r="B23" s="17"/>
      <c r="C23" s="18">
        <v>8321875</v>
      </c>
      <c r="D23" s="18">
        <v>8321875</v>
      </c>
      <c r="E23" s="19"/>
      <c r="F23" s="20">
        <v>8321875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8321875</v>
      </c>
      <c r="Y23" s="24">
        <v>-8321875</v>
      </c>
      <c r="Z23" s="25">
        <v>-100</v>
      </c>
      <c r="AA23" s="26">
        <v>8321875</v>
      </c>
    </row>
    <row r="24" spans="1:27" ht="13.5">
      <c r="A24" s="27" t="s">
        <v>50</v>
      </c>
      <c r="B24" s="35"/>
      <c r="C24" s="29">
        <f aca="true" t="shared" si="1" ref="C24:Y24">SUM(C15:C23)</f>
        <v>575987294</v>
      </c>
      <c r="D24" s="29">
        <f>SUM(D15:D23)</f>
        <v>575987294</v>
      </c>
      <c r="E24" s="36">
        <f t="shared" si="1"/>
        <v>676955467</v>
      </c>
      <c r="F24" s="37">
        <f t="shared" si="1"/>
        <v>632429575</v>
      </c>
      <c r="G24" s="37">
        <f t="shared" si="1"/>
        <v>576765794</v>
      </c>
      <c r="H24" s="37">
        <f t="shared" si="1"/>
        <v>576765603</v>
      </c>
      <c r="I24" s="37">
        <f t="shared" si="1"/>
        <v>573523242</v>
      </c>
      <c r="J24" s="37">
        <f t="shared" si="1"/>
        <v>573523242</v>
      </c>
      <c r="K24" s="37">
        <f t="shared" si="1"/>
        <v>571916163</v>
      </c>
      <c r="L24" s="37">
        <f t="shared" si="1"/>
        <v>571320513</v>
      </c>
      <c r="M24" s="37">
        <f t="shared" si="1"/>
        <v>568726450</v>
      </c>
      <c r="N24" s="37">
        <f t="shared" si="1"/>
        <v>568726450</v>
      </c>
      <c r="O24" s="37">
        <f t="shared" si="1"/>
        <v>569983572</v>
      </c>
      <c r="P24" s="37">
        <f t="shared" si="1"/>
        <v>573317842</v>
      </c>
      <c r="Q24" s="37">
        <f t="shared" si="1"/>
        <v>572935333</v>
      </c>
      <c r="R24" s="37">
        <f t="shared" si="1"/>
        <v>572935333</v>
      </c>
      <c r="S24" s="37">
        <f t="shared" si="1"/>
        <v>573812373</v>
      </c>
      <c r="T24" s="37">
        <f t="shared" si="1"/>
        <v>572230399</v>
      </c>
      <c r="U24" s="37">
        <f t="shared" si="1"/>
        <v>578192388</v>
      </c>
      <c r="V24" s="37">
        <f t="shared" si="1"/>
        <v>578192388</v>
      </c>
      <c r="W24" s="37">
        <f t="shared" si="1"/>
        <v>578192388</v>
      </c>
      <c r="X24" s="37">
        <f t="shared" si="1"/>
        <v>632429575</v>
      </c>
      <c r="Y24" s="37">
        <f t="shared" si="1"/>
        <v>-54237187</v>
      </c>
      <c r="Z24" s="38">
        <f>+IF(X24&lt;&gt;0,+(Y24/X24)*100,0)</f>
        <v>-8.576004213591688</v>
      </c>
      <c r="AA24" s="39">
        <f>SUM(AA15:AA23)</f>
        <v>632429575</v>
      </c>
    </row>
    <row r="25" spans="1:27" ht="13.5">
      <c r="A25" s="27" t="s">
        <v>51</v>
      </c>
      <c r="B25" s="28"/>
      <c r="C25" s="29">
        <f aca="true" t="shared" si="2" ref="C25:Y25">+C12+C24</f>
        <v>662310782</v>
      </c>
      <c r="D25" s="29">
        <f>+D12+D24</f>
        <v>662310782</v>
      </c>
      <c r="E25" s="30">
        <f t="shared" si="2"/>
        <v>747549742</v>
      </c>
      <c r="F25" s="31">
        <f t="shared" si="2"/>
        <v>742538990</v>
      </c>
      <c r="G25" s="31">
        <f t="shared" si="2"/>
        <v>720242801</v>
      </c>
      <c r="H25" s="31">
        <f t="shared" si="2"/>
        <v>712123065</v>
      </c>
      <c r="I25" s="31">
        <f t="shared" si="2"/>
        <v>713615375</v>
      </c>
      <c r="J25" s="31">
        <f t="shared" si="2"/>
        <v>713615375</v>
      </c>
      <c r="K25" s="31">
        <f t="shared" si="2"/>
        <v>706298606</v>
      </c>
      <c r="L25" s="31">
        <f t="shared" si="2"/>
        <v>700836730</v>
      </c>
      <c r="M25" s="31">
        <f t="shared" si="2"/>
        <v>698194595</v>
      </c>
      <c r="N25" s="31">
        <f t="shared" si="2"/>
        <v>698194595</v>
      </c>
      <c r="O25" s="31">
        <f t="shared" si="2"/>
        <v>704321060</v>
      </c>
      <c r="P25" s="31">
        <f t="shared" si="2"/>
        <v>706541912</v>
      </c>
      <c r="Q25" s="31">
        <f t="shared" si="2"/>
        <v>758141047</v>
      </c>
      <c r="R25" s="31">
        <f t="shared" si="2"/>
        <v>758141047</v>
      </c>
      <c r="S25" s="31">
        <f t="shared" si="2"/>
        <v>745724317</v>
      </c>
      <c r="T25" s="31">
        <f t="shared" si="2"/>
        <v>742521532</v>
      </c>
      <c r="U25" s="31">
        <f t="shared" si="2"/>
        <v>730470052</v>
      </c>
      <c r="V25" s="31">
        <f t="shared" si="2"/>
        <v>730470052</v>
      </c>
      <c r="W25" s="31">
        <f t="shared" si="2"/>
        <v>730470052</v>
      </c>
      <c r="X25" s="31">
        <f t="shared" si="2"/>
        <v>742538990</v>
      </c>
      <c r="Y25" s="31">
        <f t="shared" si="2"/>
        <v>-12068938</v>
      </c>
      <c r="Z25" s="32">
        <f>+IF(X25&lt;&gt;0,+(Y25/X25)*100,0)</f>
        <v>-1.6253608446877652</v>
      </c>
      <c r="AA25" s="33">
        <f>+AA12+AA24</f>
        <v>742538990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1169198</v>
      </c>
      <c r="M29" s="20">
        <v>6208435</v>
      </c>
      <c r="N29" s="20">
        <v>6208435</v>
      </c>
      <c r="O29" s="20"/>
      <c r="P29" s="20"/>
      <c r="Q29" s="20">
        <v>11325946</v>
      </c>
      <c r="R29" s="20">
        <v>11325946</v>
      </c>
      <c r="S29" s="20">
        <v>5979932</v>
      </c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10322867</v>
      </c>
      <c r="D30" s="18">
        <v>10322867</v>
      </c>
      <c r="E30" s="19">
        <v>10078000</v>
      </c>
      <c r="F30" s="20">
        <v>10078000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10078000</v>
      </c>
      <c r="Y30" s="20">
        <v>-10078000</v>
      </c>
      <c r="Z30" s="21">
        <v>-100</v>
      </c>
      <c r="AA30" s="22">
        <v>10078000</v>
      </c>
    </row>
    <row r="31" spans="1:27" ht="13.5">
      <c r="A31" s="23" t="s">
        <v>56</v>
      </c>
      <c r="B31" s="17"/>
      <c r="C31" s="18">
        <v>3461317</v>
      </c>
      <c r="D31" s="18">
        <v>3461317</v>
      </c>
      <c r="E31" s="19">
        <v>3430000</v>
      </c>
      <c r="F31" s="20">
        <v>3461317</v>
      </c>
      <c r="G31" s="20">
        <v>3483080</v>
      </c>
      <c r="H31" s="20">
        <v>3502435</v>
      </c>
      <c r="I31" s="20">
        <v>3524846</v>
      </c>
      <c r="J31" s="20">
        <v>3524846</v>
      </c>
      <c r="K31" s="20">
        <v>3555807</v>
      </c>
      <c r="L31" s="20">
        <v>3580582</v>
      </c>
      <c r="M31" s="20">
        <v>3601730</v>
      </c>
      <c r="N31" s="20">
        <v>3601730</v>
      </c>
      <c r="O31" s="20">
        <v>3616697</v>
      </c>
      <c r="P31" s="20">
        <v>3638141</v>
      </c>
      <c r="Q31" s="20">
        <v>3665407</v>
      </c>
      <c r="R31" s="20">
        <v>3665407</v>
      </c>
      <c r="S31" s="20">
        <v>3689185</v>
      </c>
      <c r="T31" s="20">
        <v>3713012</v>
      </c>
      <c r="U31" s="20">
        <v>28818</v>
      </c>
      <c r="V31" s="20">
        <v>28818</v>
      </c>
      <c r="W31" s="20">
        <v>28818</v>
      </c>
      <c r="X31" s="20">
        <v>3461317</v>
      </c>
      <c r="Y31" s="20">
        <v>-3432499</v>
      </c>
      <c r="Z31" s="21">
        <v>-99.17</v>
      </c>
      <c r="AA31" s="22">
        <v>3461317</v>
      </c>
    </row>
    <row r="32" spans="1:27" ht="13.5">
      <c r="A32" s="23" t="s">
        <v>57</v>
      </c>
      <c r="B32" s="17"/>
      <c r="C32" s="18">
        <v>32437229</v>
      </c>
      <c r="D32" s="18">
        <v>32437229</v>
      </c>
      <c r="E32" s="19">
        <v>31155000</v>
      </c>
      <c r="F32" s="20">
        <v>32437229</v>
      </c>
      <c r="G32" s="20">
        <v>19878646</v>
      </c>
      <c r="H32" s="20">
        <v>20753595</v>
      </c>
      <c r="I32" s="20">
        <v>21222595</v>
      </c>
      <c r="J32" s="20">
        <v>21222595</v>
      </c>
      <c r="K32" s="20">
        <v>20179125</v>
      </c>
      <c r="L32" s="20">
        <v>24781782</v>
      </c>
      <c r="M32" s="20">
        <v>23232626</v>
      </c>
      <c r="N32" s="20">
        <v>23232626</v>
      </c>
      <c r="O32" s="20">
        <v>34177473</v>
      </c>
      <c r="P32" s="20">
        <v>33094569</v>
      </c>
      <c r="Q32" s="20">
        <v>68458647</v>
      </c>
      <c r="R32" s="20">
        <v>68458647</v>
      </c>
      <c r="S32" s="20">
        <v>67332252</v>
      </c>
      <c r="T32" s="20">
        <v>63802769</v>
      </c>
      <c r="U32" s="20">
        <v>57783033</v>
      </c>
      <c r="V32" s="20">
        <v>57783033</v>
      </c>
      <c r="W32" s="20">
        <v>57783033</v>
      </c>
      <c r="X32" s="20">
        <v>32437229</v>
      </c>
      <c r="Y32" s="20">
        <v>25345804</v>
      </c>
      <c r="Z32" s="21">
        <v>78.14</v>
      </c>
      <c r="AA32" s="22">
        <v>32437229</v>
      </c>
    </row>
    <row r="33" spans="1:27" ht="13.5">
      <c r="A33" s="23" t="s">
        <v>58</v>
      </c>
      <c r="B33" s="17"/>
      <c r="C33" s="18">
        <v>5880983</v>
      </c>
      <c r="D33" s="18">
        <v>5880983</v>
      </c>
      <c r="E33" s="19">
        <v>5000000</v>
      </c>
      <c r="F33" s="20">
        <v>5880983</v>
      </c>
      <c r="G33" s="20">
        <v>5880983</v>
      </c>
      <c r="H33" s="20">
        <v>5880983</v>
      </c>
      <c r="I33" s="20">
        <v>5880983</v>
      </c>
      <c r="J33" s="20">
        <v>5880983</v>
      </c>
      <c r="K33" s="20">
        <v>5880984</v>
      </c>
      <c r="L33" s="20">
        <v>5880984</v>
      </c>
      <c r="M33" s="20">
        <v>5880984</v>
      </c>
      <c r="N33" s="20">
        <v>5880984</v>
      </c>
      <c r="O33" s="20">
        <v>5880984</v>
      </c>
      <c r="P33" s="20">
        <v>5880984</v>
      </c>
      <c r="Q33" s="20">
        <v>5880984</v>
      </c>
      <c r="R33" s="20">
        <v>5880984</v>
      </c>
      <c r="S33" s="20">
        <v>5880984</v>
      </c>
      <c r="T33" s="20">
        <v>5880984</v>
      </c>
      <c r="U33" s="20">
        <v>5880984</v>
      </c>
      <c r="V33" s="20">
        <v>5880984</v>
      </c>
      <c r="W33" s="20">
        <v>5880984</v>
      </c>
      <c r="X33" s="20">
        <v>5880983</v>
      </c>
      <c r="Y33" s="20">
        <v>1</v>
      </c>
      <c r="Z33" s="21"/>
      <c r="AA33" s="22">
        <v>5880983</v>
      </c>
    </row>
    <row r="34" spans="1:27" ht="13.5">
      <c r="A34" s="27" t="s">
        <v>59</v>
      </c>
      <c r="B34" s="28"/>
      <c r="C34" s="29">
        <f aca="true" t="shared" si="3" ref="C34:Y34">SUM(C29:C33)</f>
        <v>52102396</v>
      </c>
      <c r="D34" s="29">
        <f>SUM(D29:D33)</f>
        <v>52102396</v>
      </c>
      <c r="E34" s="30">
        <f t="shared" si="3"/>
        <v>49663000</v>
      </c>
      <c r="F34" s="31">
        <f t="shared" si="3"/>
        <v>51857529</v>
      </c>
      <c r="G34" s="31">
        <f t="shared" si="3"/>
        <v>29242709</v>
      </c>
      <c r="H34" s="31">
        <f t="shared" si="3"/>
        <v>30137013</v>
      </c>
      <c r="I34" s="31">
        <f t="shared" si="3"/>
        <v>30628424</v>
      </c>
      <c r="J34" s="31">
        <f t="shared" si="3"/>
        <v>30628424</v>
      </c>
      <c r="K34" s="31">
        <f t="shared" si="3"/>
        <v>29615916</v>
      </c>
      <c r="L34" s="31">
        <f t="shared" si="3"/>
        <v>35412546</v>
      </c>
      <c r="M34" s="31">
        <f t="shared" si="3"/>
        <v>38923775</v>
      </c>
      <c r="N34" s="31">
        <f t="shared" si="3"/>
        <v>38923775</v>
      </c>
      <c r="O34" s="31">
        <f t="shared" si="3"/>
        <v>43675154</v>
      </c>
      <c r="P34" s="31">
        <f t="shared" si="3"/>
        <v>42613694</v>
      </c>
      <c r="Q34" s="31">
        <f t="shared" si="3"/>
        <v>89330984</v>
      </c>
      <c r="R34" s="31">
        <f t="shared" si="3"/>
        <v>89330984</v>
      </c>
      <c r="S34" s="31">
        <f t="shared" si="3"/>
        <v>82882353</v>
      </c>
      <c r="T34" s="31">
        <f t="shared" si="3"/>
        <v>73396765</v>
      </c>
      <c r="U34" s="31">
        <f t="shared" si="3"/>
        <v>63692835</v>
      </c>
      <c r="V34" s="31">
        <f t="shared" si="3"/>
        <v>63692835</v>
      </c>
      <c r="W34" s="31">
        <f t="shared" si="3"/>
        <v>63692835</v>
      </c>
      <c r="X34" s="31">
        <f t="shared" si="3"/>
        <v>51857529</v>
      </c>
      <c r="Y34" s="31">
        <f t="shared" si="3"/>
        <v>11835306</v>
      </c>
      <c r="Z34" s="32">
        <f>+IF(X34&lt;&gt;0,+(Y34/X34)*100,0)</f>
        <v>22.822734187739645</v>
      </c>
      <c r="AA34" s="33">
        <f>SUM(AA29:AA33)</f>
        <v>51857529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66937045</v>
      </c>
      <c r="D37" s="18">
        <v>66937045</v>
      </c>
      <c r="E37" s="19">
        <v>107190882</v>
      </c>
      <c r="F37" s="20">
        <v>85072927</v>
      </c>
      <c r="G37" s="20">
        <v>76365935</v>
      </c>
      <c r="H37" s="20">
        <v>76365935</v>
      </c>
      <c r="I37" s="20">
        <v>89044463</v>
      </c>
      <c r="J37" s="20">
        <v>89044463</v>
      </c>
      <c r="K37" s="20">
        <v>89044463</v>
      </c>
      <c r="L37" s="20">
        <v>89044463</v>
      </c>
      <c r="M37" s="20">
        <v>84331088</v>
      </c>
      <c r="N37" s="20">
        <v>84331088</v>
      </c>
      <c r="O37" s="20">
        <v>84331088</v>
      </c>
      <c r="P37" s="20">
        <v>84331088</v>
      </c>
      <c r="Q37" s="20">
        <v>84331088</v>
      </c>
      <c r="R37" s="20">
        <v>84331088</v>
      </c>
      <c r="S37" s="20">
        <v>96433760</v>
      </c>
      <c r="T37" s="20">
        <v>96433760</v>
      </c>
      <c r="U37" s="20">
        <v>90583333</v>
      </c>
      <c r="V37" s="20">
        <v>90583333</v>
      </c>
      <c r="W37" s="20">
        <v>90583333</v>
      </c>
      <c r="X37" s="20">
        <v>85072927</v>
      </c>
      <c r="Y37" s="20">
        <v>5510406</v>
      </c>
      <c r="Z37" s="21">
        <v>6.48</v>
      </c>
      <c r="AA37" s="22">
        <v>85072927</v>
      </c>
    </row>
    <row r="38" spans="1:27" ht="13.5">
      <c r="A38" s="23" t="s">
        <v>58</v>
      </c>
      <c r="B38" s="17"/>
      <c r="C38" s="18">
        <v>65000209</v>
      </c>
      <c r="D38" s="18">
        <v>65000209</v>
      </c>
      <c r="E38" s="19">
        <v>66461000</v>
      </c>
      <c r="F38" s="20">
        <v>68935541</v>
      </c>
      <c r="G38" s="20">
        <v>63306085</v>
      </c>
      <c r="H38" s="20">
        <v>63306085</v>
      </c>
      <c r="I38" s="20">
        <v>63306085</v>
      </c>
      <c r="J38" s="20">
        <v>63306085</v>
      </c>
      <c r="K38" s="20">
        <v>63306085</v>
      </c>
      <c r="L38" s="20">
        <v>63306085</v>
      </c>
      <c r="M38" s="20">
        <v>63306085</v>
      </c>
      <c r="N38" s="20">
        <v>63306085</v>
      </c>
      <c r="O38" s="20">
        <v>65000209</v>
      </c>
      <c r="P38" s="20">
        <v>65000209</v>
      </c>
      <c r="Q38" s="20">
        <v>65000209</v>
      </c>
      <c r="R38" s="20">
        <v>65000209</v>
      </c>
      <c r="S38" s="20">
        <v>65000209</v>
      </c>
      <c r="T38" s="20">
        <v>65000209</v>
      </c>
      <c r="U38" s="20">
        <v>65000209</v>
      </c>
      <c r="V38" s="20">
        <v>65000209</v>
      </c>
      <c r="W38" s="20">
        <v>65000209</v>
      </c>
      <c r="X38" s="20">
        <v>68935541</v>
      </c>
      <c r="Y38" s="20">
        <v>-3935332</v>
      </c>
      <c r="Z38" s="21">
        <v>-5.71</v>
      </c>
      <c r="AA38" s="22">
        <v>68935541</v>
      </c>
    </row>
    <row r="39" spans="1:27" ht="13.5">
      <c r="A39" s="27" t="s">
        <v>61</v>
      </c>
      <c r="B39" s="35"/>
      <c r="C39" s="29">
        <f aca="true" t="shared" si="4" ref="C39:Y39">SUM(C37:C38)</f>
        <v>131937254</v>
      </c>
      <c r="D39" s="29">
        <f>SUM(D37:D38)</f>
        <v>131937254</v>
      </c>
      <c r="E39" s="36">
        <f t="shared" si="4"/>
        <v>173651882</v>
      </c>
      <c r="F39" s="37">
        <f t="shared" si="4"/>
        <v>154008468</v>
      </c>
      <c r="G39" s="37">
        <f t="shared" si="4"/>
        <v>139672020</v>
      </c>
      <c r="H39" s="37">
        <f t="shared" si="4"/>
        <v>139672020</v>
      </c>
      <c r="I39" s="37">
        <f t="shared" si="4"/>
        <v>152350548</v>
      </c>
      <c r="J39" s="37">
        <f t="shared" si="4"/>
        <v>152350548</v>
      </c>
      <c r="K39" s="37">
        <f t="shared" si="4"/>
        <v>152350548</v>
      </c>
      <c r="L39" s="37">
        <f t="shared" si="4"/>
        <v>152350548</v>
      </c>
      <c r="M39" s="37">
        <f t="shared" si="4"/>
        <v>147637173</v>
      </c>
      <c r="N39" s="37">
        <f t="shared" si="4"/>
        <v>147637173</v>
      </c>
      <c r="O39" s="37">
        <f t="shared" si="4"/>
        <v>149331297</v>
      </c>
      <c r="P39" s="37">
        <f t="shared" si="4"/>
        <v>149331297</v>
      </c>
      <c r="Q39" s="37">
        <f t="shared" si="4"/>
        <v>149331297</v>
      </c>
      <c r="R39" s="37">
        <f t="shared" si="4"/>
        <v>149331297</v>
      </c>
      <c r="S39" s="37">
        <f t="shared" si="4"/>
        <v>161433969</v>
      </c>
      <c r="T39" s="37">
        <f t="shared" si="4"/>
        <v>161433969</v>
      </c>
      <c r="U39" s="37">
        <f t="shared" si="4"/>
        <v>155583542</v>
      </c>
      <c r="V39" s="37">
        <f t="shared" si="4"/>
        <v>155583542</v>
      </c>
      <c r="W39" s="37">
        <f t="shared" si="4"/>
        <v>155583542</v>
      </c>
      <c r="X39" s="37">
        <f t="shared" si="4"/>
        <v>154008468</v>
      </c>
      <c r="Y39" s="37">
        <f t="shared" si="4"/>
        <v>1575074</v>
      </c>
      <c r="Z39" s="38">
        <f>+IF(X39&lt;&gt;0,+(Y39/X39)*100,0)</f>
        <v>1.0227190884075283</v>
      </c>
      <c r="AA39" s="39">
        <f>SUM(AA37:AA38)</f>
        <v>154008468</v>
      </c>
    </row>
    <row r="40" spans="1:27" ht="13.5">
      <c r="A40" s="27" t="s">
        <v>62</v>
      </c>
      <c r="B40" s="28"/>
      <c r="C40" s="29">
        <f aca="true" t="shared" si="5" ref="C40:Y40">+C34+C39</f>
        <v>184039650</v>
      </c>
      <c r="D40" s="29">
        <f>+D34+D39</f>
        <v>184039650</v>
      </c>
      <c r="E40" s="30">
        <f t="shared" si="5"/>
        <v>223314882</v>
      </c>
      <c r="F40" s="31">
        <f t="shared" si="5"/>
        <v>205865997</v>
      </c>
      <c r="G40" s="31">
        <f t="shared" si="5"/>
        <v>168914729</v>
      </c>
      <c r="H40" s="31">
        <f t="shared" si="5"/>
        <v>169809033</v>
      </c>
      <c r="I40" s="31">
        <f t="shared" si="5"/>
        <v>182978972</v>
      </c>
      <c r="J40" s="31">
        <f t="shared" si="5"/>
        <v>182978972</v>
      </c>
      <c r="K40" s="31">
        <f t="shared" si="5"/>
        <v>181966464</v>
      </c>
      <c r="L40" s="31">
        <f t="shared" si="5"/>
        <v>187763094</v>
      </c>
      <c r="M40" s="31">
        <f t="shared" si="5"/>
        <v>186560948</v>
      </c>
      <c r="N40" s="31">
        <f t="shared" si="5"/>
        <v>186560948</v>
      </c>
      <c r="O40" s="31">
        <f t="shared" si="5"/>
        <v>193006451</v>
      </c>
      <c r="P40" s="31">
        <f t="shared" si="5"/>
        <v>191944991</v>
      </c>
      <c r="Q40" s="31">
        <f t="shared" si="5"/>
        <v>238662281</v>
      </c>
      <c r="R40" s="31">
        <f t="shared" si="5"/>
        <v>238662281</v>
      </c>
      <c r="S40" s="31">
        <f t="shared" si="5"/>
        <v>244316322</v>
      </c>
      <c r="T40" s="31">
        <f t="shared" si="5"/>
        <v>234830734</v>
      </c>
      <c r="U40" s="31">
        <f t="shared" si="5"/>
        <v>219276377</v>
      </c>
      <c r="V40" s="31">
        <f t="shared" si="5"/>
        <v>219276377</v>
      </c>
      <c r="W40" s="31">
        <f t="shared" si="5"/>
        <v>219276377</v>
      </c>
      <c r="X40" s="31">
        <f t="shared" si="5"/>
        <v>205865997</v>
      </c>
      <c r="Y40" s="31">
        <f t="shared" si="5"/>
        <v>13410380</v>
      </c>
      <c r="Z40" s="32">
        <f>+IF(X40&lt;&gt;0,+(Y40/X40)*100,0)</f>
        <v>6.514130645868632</v>
      </c>
      <c r="AA40" s="33">
        <f>+AA34+AA39</f>
        <v>205865997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478271132</v>
      </c>
      <c r="D42" s="43">
        <f>+D25-D40</f>
        <v>478271132</v>
      </c>
      <c r="E42" s="44">
        <f t="shared" si="6"/>
        <v>524234860</v>
      </c>
      <c r="F42" s="45">
        <f t="shared" si="6"/>
        <v>536672993</v>
      </c>
      <c r="G42" s="45">
        <f t="shared" si="6"/>
        <v>551328072</v>
      </c>
      <c r="H42" s="45">
        <f t="shared" si="6"/>
        <v>542314032</v>
      </c>
      <c r="I42" s="45">
        <f t="shared" si="6"/>
        <v>530636403</v>
      </c>
      <c r="J42" s="45">
        <f t="shared" si="6"/>
        <v>530636403</v>
      </c>
      <c r="K42" s="45">
        <f t="shared" si="6"/>
        <v>524332142</v>
      </c>
      <c r="L42" s="45">
        <f t="shared" si="6"/>
        <v>513073636</v>
      </c>
      <c r="M42" s="45">
        <f t="shared" si="6"/>
        <v>511633647</v>
      </c>
      <c r="N42" s="45">
        <f t="shared" si="6"/>
        <v>511633647</v>
      </c>
      <c r="O42" s="45">
        <f t="shared" si="6"/>
        <v>511314609</v>
      </c>
      <c r="P42" s="45">
        <f t="shared" si="6"/>
        <v>514596921</v>
      </c>
      <c r="Q42" s="45">
        <f t="shared" si="6"/>
        <v>519478766</v>
      </c>
      <c r="R42" s="45">
        <f t="shared" si="6"/>
        <v>519478766</v>
      </c>
      <c r="S42" s="45">
        <f t="shared" si="6"/>
        <v>501407995</v>
      </c>
      <c r="T42" s="45">
        <f t="shared" si="6"/>
        <v>507690798</v>
      </c>
      <c r="U42" s="45">
        <f t="shared" si="6"/>
        <v>511193675</v>
      </c>
      <c r="V42" s="45">
        <f t="shared" si="6"/>
        <v>511193675</v>
      </c>
      <c r="W42" s="45">
        <f t="shared" si="6"/>
        <v>511193675</v>
      </c>
      <c r="X42" s="45">
        <f t="shared" si="6"/>
        <v>536672993</v>
      </c>
      <c r="Y42" s="45">
        <f t="shared" si="6"/>
        <v>-25479318</v>
      </c>
      <c r="Z42" s="46">
        <f>+IF(X42&lt;&gt;0,+(Y42/X42)*100,0)</f>
        <v>-4.7476430400513925</v>
      </c>
      <c r="AA42" s="47">
        <f>+AA25-AA40</f>
        <v>536672993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478139691</v>
      </c>
      <c r="D45" s="18">
        <v>478139691</v>
      </c>
      <c r="E45" s="19">
        <v>510427860</v>
      </c>
      <c r="F45" s="20">
        <v>522756552</v>
      </c>
      <c r="G45" s="20">
        <v>527497999</v>
      </c>
      <c r="H45" s="20">
        <v>518483959</v>
      </c>
      <c r="I45" s="20">
        <v>506806330</v>
      </c>
      <c r="J45" s="20">
        <v>506806330</v>
      </c>
      <c r="K45" s="20">
        <v>500502069</v>
      </c>
      <c r="L45" s="20">
        <v>489243563</v>
      </c>
      <c r="M45" s="20">
        <v>487803574</v>
      </c>
      <c r="N45" s="20">
        <v>487803574</v>
      </c>
      <c r="O45" s="20">
        <v>487484536</v>
      </c>
      <c r="P45" s="20">
        <v>490766848</v>
      </c>
      <c r="Q45" s="20">
        <v>495648693</v>
      </c>
      <c r="R45" s="20">
        <v>495648693</v>
      </c>
      <c r="S45" s="20">
        <v>477577922</v>
      </c>
      <c r="T45" s="20">
        <v>483860725</v>
      </c>
      <c r="U45" s="20">
        <v>487363602</v>
      </c>
      <c r="V45" s="20">
        <v>487363602</v>
      </c>
      <c r="W45" s="20">
        <v>487363602</v>
      </c>
      <c r="X45" s="20">
        <v>522756552</v>
      </c>
      <c r="Y45" s="20">
        <v>-35392950</v>
      </c>
      <c r="Z45" s="48">
        <v>-6.77</v>
      </c>
      <c r="AA45" s="22">
        <v>522756552</v>
      </c>
    </row>
    <row r="46" spans="1:27" ht="13.5">
      <c r="A46" s="23" t="s">
        <v>67</v>
      </c>
      <c r="B46" s="17"/>
      <c r="C46" s="18">
        <v>131441</v>
      </c>
      <c r="D46" s="18">
        <v>131441</v>
      </c>
      <c r="E46" s="19">
        <v>13807000</v>
      </c>
      <c r="F46" s="20">
        <v>13916441</v>
      </c>
      <c r="G46" s="20">
        <v>23830073</v>
      </c>
      <c r="H46" s="20">
        <v>23830073</v>
      </c>
      <c r="I46" s="20">
        <v>23830073</v>
      </c>
      <c r="J46" s="20">
        <v>23830073</v>
      </c>
      <c r="K46" s="20">
        <v>23830073</v>
      </c>
      <c r="L46" s="20">
        <v>23830073</v>
      </c>
      <c r="M46" s="20">
        <v>23830073</v>
      </c>
      <c r="N46" s="20">
        <v>23830073</v>
      </c>
      <c r="O46" s="20">
        <v>23830073</v>
      </c>
      <c r="P46" s="20">
        <v>23830073</v>
      </c>
      <c r="Q46" s="20">
        <v>23830073</v>
      </c>
      <c r="R46" s="20">
        <v>23830073</v>
      </c>
      <c r="S46" s="20">
        <v>23830073</v>
      </c>
      <c r="T46" s="20">
        <v>23830073</v>
      </c>
      <c r="U46" s="20">
        <v>23830073</v>
      </c>
      <c r="V46" s="20">
        <v>23830073</v>
      </c>
      <c r="W46" s="20">
        <v>23830073</v>
      </c>
      <c r="X46" s="20">
        <v>13916441</v>
      </c>
      <c r="Y46" s="20">
        <v>9913632</v>
      </c>
      <c r="Z46" s="48">
        <v>71.24</v>
      </c>
      <c r="AA46" s="22">
        <v>13916441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478271132</v>
      </c>
      <c r="D48" s="51">
        <f>SUM(D45:D47)</f>
        <v>478271132</v>
      </c>
      <c r="E48" s="52">
        <f t="shared" si="7"/>
        <v>524234860</v>
      </c>
      <c r="F48" s="53">
        <f t="shared" si="7"/>
        <v>536672993</v>
      </c>
      <c r="G48" s="53">
        <f t="shared" si="7"/>
        <v>551328072</v>
      </c>
      <c r="H48" s="53">
        <f t="shared" si="7"/>
        <v>542314032</v>
      </c>
      <c r="I48" s="53">
        <f t="shared" si="7"/>
        <v>530636403</v>
      </c>
      <c r="J48" s="53">
        <f t="shared" si="7"/>
        <v>530636403</v>
      </c>
      <c r="K48" s="53">
        <f t="shared" si="7"/>
        <v>524332142</v>
      </c>
      <c r="L48" s="53">
        <f t="shared" si="7"/>
        <v>513073636</v>
      </c>
      <c r="M48" s="53">
        <f t="shared" si="7"/>
        <v>511633647</v>
      </c>
      <c r="N48" s="53">
        <f t="shared" si="7"/>
        <v>511633647</v>
      </c>
      <c r="O48" s="53">
        <f t="shared" si="7"/>
        <v>511314609</v>
      </c>
      <c r="P48" s="53">
        <f t="shared" si="7"/>
        <v>514596921</v>
      </c>
      <c r="Q48" s="53">
        <f t="shared" si="7"/>
        <v>519478766</v>
      </c>
      <c r="R48" s="53">
        <f t="shared" si="7"/>
        <v>519478766</v>
      </c>
      <c r="S48" s="53">
        <f t="shared" si="7"/>
        <v>501407995</v>
      </c>
      <c r="T48" s="53">
        <f t="shared" si="7"/>
        <v>507690798</v>
      </c>
      <c r="U48" s="53">
        <f t="shared" si="7"/>
        <v>511193675</v>
      </c>
      <c r="V48" s="53">
        <f t="shared" si="7"/>
        <v>511193675</v>
      </c>
      <c r="W48" s="53">
        <f t="shared" si="7"/>
        <v>511193675</v>
      </c>
      <c r="X48" s="53">
        <f t="shared" si="7"/>
        <v>536672993</v>
      </c>
      <c r="Y48" s="53">
        <f t="shared" si="7"/>
        <v>-25479318</v>
      </c>
      <c r="Z48" s="54">
        <f>+IF(X48&lt;&gt;0,+(Y48/X48)*100,0)</f>
        <v>-4.7476430400513925</v>
      </c>
      <c r="AA48" s="55">
        <f>SUM(AA45:AA47)</f>
        <v>536672993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1429924</v>
      </c>
      <c r="D6" s="18">
        <v>1429924</v>
      </c>
      <c r="E6" s="19"/>
      <c r="F6" s="20"/>
      <c r="G6" s="20">
        <v>298721</v>
      </c>
      <c r="H6" s="20">
        <v>2095961</v>
      </c>
      <c r="I6" s="20"/>
      <c r="J6" s="20"/>
      <c r="K6" s="20">
        <v>4596533</v>
      </c>
      <c r="L6" s="20">
        <v>7796934</v>
      </c>
      <c r="M6" s="20">
        <v>2592448</v>
      </c>
      <c r="N6" s="20">
        <v>2592448</v>
      </c>
      <c r="O6" s="20">
        <v>3773919</v>
      </c>
      <c r="P6" s="20">
        <v>2484741</v>
      </c>
      <c r="Q6" s="20">
        <v>2142560</v>
      </c>
      <c r="R6" s="20">
        <v>2142560</v>
      </c>
      <c r="S6" s="20">
        <v>2142560</v>
      </c>
      <c r="T6" s="20">
        <v>7430848</v>
      </c>
      <c r="U6" s="20">
        <v>8679274</v>
      </c>
      <c r="V6" s="20">
        <v>8679274</v>
      </c>
      <c r="W6" s="20">
        <v>8679274</v>
      </c>
      <c r="X6" s="20"/>
      <c r="Y6" s="20">
        <v>8679274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>
        <v>11296042</v>
      </c>
      <c r="H7" s="20">
        <v>10289206</v>
      </c>
      <c r="I7" s="20">
        <v>10289206</v>
      </c>
      <c r="J7" s="20">
        <v>10289206</v>
      </c>
      <c r="K7" s="20">
        <v>6450347</v>
      </c>
      <c r="L7" s="20">
        <v>5156708</v>
      </c>
      <c r="M7" s="20">
        <v>5156708</v>
      </c>
      <c r="N7" s="20">
        <v>5156708</v>
      </c>
      <c r="O7" s="20">
        <v>5209525</v>
      </c>
      <c r="P7" s="20">
        <v>5209525</v>
      </c>
      <c r="Q7" s="20">
        <v>10751575</v>
      </c>
      <c r="R7" s="20">
        <v>10751575</v>
      </c>
      <c r="S7" s="20">
        <v>10751575</v>
      </c>
      <c r="T7" s="20">
        <v>19626104</v>
      </c>
      <c r="U7" s="20">
        <v>11247672</v>
      </c>
      <c r="V7" s="20">
        <v>11247672</v>
      </c>
      <c r="W7" s="20">
        <v>11247672</v>
      </c>
      <c r="X7" s="20"/>
      <c r="Y7" s="20">
        <v>11247672</v>
      </c>
      <c r="Z7" s="21"/>
      <c r="AA7" s="22"/>
    </row>
    <row r="8" spans="1:27" ht="13.5">
      <c r="A8" s="23" t="s">
        <v>35</v>
      </c>
      <c r="B8" s="17"/>
      <c r="C8" s="18">
        <v>27388801</v>
      </c>
      <c r="D8" s="18">
        <v>27388801</v>
      </c>
      <c r="E8" s="19">
        <v>33013974</v>
      </c>
      <c r="F8" s="20">
        <v>33013974</v>
      </c>
      <c r="G8" s="20">
        <v>42711731</v>
      </c>
      <c r="H8" s="20">
        <v>37932814</v>
      </c>
      <c r="I8" s="20">
        <v>35620475</v>
      </c>
      <c r="J8" s="20">
        <v>35620475</v>
      </c>
      <c r="K8" s="20">
        <v>26272176</v>
      </c>
      <c r="L8" s="20">
        <v>26512731</v>
      </c>
      <c r="M8" s="20">
        <v>26656632</v>
      </c>
      <c r="N8" s="20">
        <v>26656632</v>
      </c>
      <c r="O8" s="20">
        <v>26671232</v>
      </c>
      <c r="P8" s="20">
        <v>27025676</v>
      </c>
      <c r="Q8" s="20">
        <v>26145177</v>
      </c>
      <c r="R8" s="20">
        <v>26145177</v>
      </c>
      <c r="S8" s="20">
        <v>26145177</v>
      </c>
      <c r="T8" s="20">
        <v>26594512</v>
      </c>
      <c r="U8" s="20">
        <v>27130749</v>
      </c>
      <c r="V8" s="20">
        <v>27130749</v>
      </c>
      <c r="W8" s="20">
        <v>27130749</v>
      </c>
      <c r="X8" s="20">
        <v>33013974</v>
      </c>
      <c r="Y8" s="20">
        <v>-5883225</v>
      </c>
      <c r="Z8" s="21">
        <v>-17.82</v>
      </c>
      <c r="AA8" s="22">
        <v>33013974</v>
      </c>
    </row>
    <row r="9" spans="1:27" ht="13.5">
      <c r="A9" s="23" t="s">
        <v>36</v>
      </c>
      <c r="B9" s="17"/>
      <c r="C9" s="18">
        <v>9104999</v>
      </c>
      <c r="D9" s="18">
        <v>9104999</v>
      </c>
      <c r="E9" s="19"/>
      <c r="F9" s="20"/>
      <c r="G9" s="20">
        <v>11591381</v>
      </c>
      <c r="H9" s="20">
        <v>10813655</v>
      </c>
      <c r="I9" s="20">
        <v>10548894</v>
      </c>
      <c r="J9" s="20">
        <v>10548894</v>
      </c>
      <c r="K9" s="20">
        <v>11954516</v>
      </c>
      <c r="L9" s="20">
        <v>12302676</v>
      </c>
      <c r="M9" s="20">
        <v>12840014</v>
      </c>
      <c r="N9" s="20">
        <v>12840014</v>
      </c>
      <c r="O9" s="20">
        <v>15277550</v>
      </c>
      <c r="P9" s="20">
        <v>15336342</v>
      </c>
      <c r="Q9" s="20">
        <v>16763548</v>
      </c>
      <c r="R9" s="20">
        <v>16763548</v>
      </c>
      <c r="S9" s="20">
        <v>16763548</v>
      </c>
      <c r="T9" s="20">
        <v>15289604</v>
      </c>
      <c r="U9" s="20">
        <v>14131736</v>
      </c>
      <c r="V9" s="20">
        <v>14131736</v>
      </c>
      <c r="W9" s="20">
        <v>14131736</v>
      </c>
      <c r="X9" s="20"/>
      <c r="Y9" s="20">
        <v>14131736</v>
      </c>
      <c r="Z9" s="21"/>
      <c r="AA9" s="22"/>
    </row>
    <row r="10" spans="1:27" ht="13.5">
      <c r="A10" s="23" t="s">
        <v>37</v>
      </c>
      <c r="B10" s="17"/>
      <c r="C10" s="18">
        <v>2186</v>
      </c>
      <c r="D10" s="18">
        <v>2186</v>
      </c>
      <c r="E10" s="19"/>
      <c r="F10" s="20"/>
      <c r="G10" s="24">
        <v>4123</v>
      </c>
      <c r="H10" s="24">
        <v>2186</v>
      </c>
      <c r="I10" s="24">
        <v>2186</v>
      </c>
      <c r="J10" s="20">
        <v>2186</v>
      </c>
      <c r="K10" s="24">
        <v>2186</v>
      </c>
      <c r="L10" s="24">
        <v>2186</v>
      </c>
      <c r="M10" s="20">
        <v>2186</v>
      </c>
      <c r="N10" s="24">
        <v>2186</v>
      </c>
      <c r="O10" s="24">
        <v>2186</v>
      </c>
      <c r="P10" s="24">
        <v>2186</v>
      </c>
      <c r="Q10" s="20">
        <v>2186</v>
      </c>
      <c r="R10" s="24">
        <v>2186</v>
      </c>
      <c r="S10" s="24">
        <v>2186</v>
      </c>
      <c r="T10" s="20">
        <v>2186</v>
      </c>
      <c r="U10" s="24">
        <v>2186</v>
      </c>
      <c r="V10" s="24">
        <v>2186</v>
      </c>
      <c r="W10" s="24">
        <v>2186</v>
      </c>
      <c r="X10" s="20"/>
      <c r="Y10" s="24">
        <v>2186</v>
      </c>
      <c r="Z10" s="25"/>
      <c r="AA10" s="26"/>
    </row>
    <row r="11" spans="1:27" ht="13.5">
      <c r="A11" s="23" t="s">
        <v>38</v>
      </c>
      <c r="B11" s="17"/>
      <c r="C11" s="18">
        <v>1149369</v>
      </c>
      <c r="D11" s="18">
        <v>1149369</v>
      </c>
      <c r="E11" s="19"/>
      <c r="F11" s="20"/>
      <c r="G11" s="20">
        <v>771083</v>
      </c>
      <c r="H11" s="20">
        <v>905108</v>
      </c>
      <c r="I11" s="20">
        <v>934250</v>
      </c>
      <c r="J11" s="20">
        <v>934250</v>
      </c>
      <c r="K11" s="20">
        <v>1449711</v>
      </c>
      <c r="L11" s="20">
        <v>1279062</v>
      </c>
      <c r="M11" s="20">
        <v>1585589</v>
      </c>
      <c r="N11" s="20">
        <v>1585589</v>
      </c>
      <c r="O11" s="20">
        <v>1740806</v>
      </c>
      <c r="P11" s="20">
        <v>1644082</v>
      </c>
      <c r="Q11" s="20">
        <v>1775124</v>
      </c>
      <c r="R11" s="20">
        <v>1775124</v>
      </c>
      <c r="S11" s="20">
        <v>1775124</v>
      </c>
      <c r="T11" s="20">
        <v>1704987</v>
      </c>
      <c r="U11" s="20">
        <v>1422038</v>
      </c>
      <c r="V11" s="20">
        <v>1422038</v>
      </c>
      <c r="W11" s="20">
        <v>1422038</v>
      </c>
      <c r="X11" s="20"/>
      <c r="Y11" s="20">
        <v>1422038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39075279</v>
      </c>
      <c r="D12" s="29">
        <f>SUM(D6:D11)</f>
        <v>39075279</v>
      </c>
      <c r="E12" s="30">
        <f t="shared" si="0"/>
        <v>33013974</v>
      </c>
      <c r="F12" s="31">
        <f t="shared" si="0"/>
        <v>33013974</v>
      </c>
      <c r="G12" s="31">
        <f t="shared" si="0"/>
        <v>66673081</v>
      </c>
      <c r="H12" s="31">
        <f t="shared" si="0"/>
        <v>62038930</v>
      </c>
      <c r="I12" s="31">
        <f t="shared" si="0"/>
        <v>57395011</v>
      </c>
      <c r="J12" s="31">
        <f t="shared" si="0"/>
        <v>57395011</v>
      </c>
      <c r="K12" s="31">
        <f t="shared" si="0"/>
        <v>50725469</v>
      </c>
      <c r="L12" s="31">
        <f t="shared" si="0"/>
        <v>53050297</v>
      </c>
      <c r="M12" s="31">
        <f t="shared" si="0"/>
        <v>48833577</v>
      </c>
      <c r="N12" s="31">
        <f t="shared" si="0"/>
        <v>48833577</v>
      </c>
      <c r="O12" s="31">
        <f t="shared" si="0"/>
        <v>52675218</v>
      </c>
      <c r="P12" s="31">
        <f t="shared" si="0"/>
        <v>51702552</v>
      </c>
      <c r="Q12" s="31">
        <f t="shared" si="0"/>
        <v>57580170</v>
      </c>
      <c r="R12" s="31">
        <f t="shared" si="0"/>
        <v>57580170</v>
      </c>
      <c r="S12" s="31">
        <f t="shared" si="0"/>
        <v>57580170</v>
      </c>
      <c r="T12" s="31">
        <f t="shared" si="0"/>
        <v>70648241</v>
      </c>
      <c r="U12" s="31">
        <f t="shared" si="0"/>
        <v>62613655</v>
      </c>
      <c r="V12" s="31">
        <f t="shared" si="0"/>
        <v>62613655</v>
      </c>
      <c r="W12" s="31">
        <f t="shared" si="0"/>
        <v>62613655</v>
      </c>
      <c r="X12" s="31">
        <f t="shared" si="0"/>
        <v>33013974</v>
      </c>
      <c r="Y12" s="31">
        <f t="shared" si="0"/>
        <v>29599681</v>
      </c>
      <c r="Z12" s="32">
        <f>+IF(X12&lt;&gt;0,+(Y12/X12)*100,0)</f>
        <v>89.65803692702976</v>
      </c>
      <c r="AA12" s="33">
        <f>SUM(AA6:AA11)</f>
        <v>33013974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4586207</v>
      </c>
      <c r="D16" s="18">
        <v>4586207</v>
      </c>
      <c r="E16" s="19">
        <v>4043791</v>
      </c>
      <c r="F16" s="20">
        <v>4043791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4043791</v>
      </c>
      <c r="Y16" s="24">
        <v>-4043791</v>
      </c>
      <c r="Z16" s="25">
        <v>-100</v>
      </c>
      <c r="AA16" s="26">
        <v>4043791</v>
      </c>
    </row>
    <row r="17" spans="1:27" ht="13.5">
      <c r="A17" s="23" t="s">
        <v>43</v>
      </c>
      <c r="B17" s="17"/>
      <c r="C17" s="18">
        <v>1556523</v>
      </c>
      <c r="D17" s="18">
        <v>1556523</v>
      </c>
      <c r="E17" s="19">
        <v>1526285</v>
      </c>
      <c r="F17" s="20">
        <v>1526285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1526285</v>
      </c>
      <c r="Y17" s="20">
        <v>-1526285</v>
      </c>
      <c r="Z17" s="21">
        <v>-100</v>
      </c>
      <c r="AA17" s="22">
        <v>1526285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253161980</v>
      </c>
      <c r="D19" s="18">
        <v>253161980</v>
      </c>
      <c r="E19" s="19">
        <v>221727550</v>
      </c>
      <c r="F19" s="20">
        <v>221727550</v>
      </c>
      <c r="G19" s="20">
        <v>230672353</v>
      </c>
      <c r="H19" s="20">
        <v>251612654</v>
      </c>
      <c r="I19" s="20">
        <v>251612654</v>
      </c>
      <c r="J19" s="20">
        <v>251612654</v>
      </c>
      <c r="K19" s="20">
        <v>255633588</v>
      </c>
      <c r="L19" s="20">
        <v>267356966</v>
      </c>
      <c r="M19" s="20">
        <v>255641228</v>
      </c>
      <c r="N19" s="20">
        <v>255641228</v>
      </c>
      <c r="O19" s="20">
        <v>254919057</v>
      </c>
      <c r="P19" s="20">
        <v>254919057</v>
      </c>
      <c r="Q19" s="20">
        <v>254922254</v>
      </c>
      <c r="R19" s="20">
        <v>254922254</v>
      </c>
      <c r="S19" s="20">
        <v>254930654</v>
      </c>
      <c r="T19" s="20">
        <v>254932328</v>
      </c>
      <c r="U19" s="20">
        <v>265344933</v>
      </c>
      <c r="V19" s="20">
        <v>265344933</v>
      </c>
      <c r="W19" s="20">
        <v>265344933</v>
      </c>
      <c r="X19" s="20">
        <v>221727550</v>
      </c>
      <c r="Y19" s="20">
        <v>43617383</v>
      </c>
      <c r="Z19" s="21">
        <v>19.67</v>
      </c>
      <c r="AA19" s="22">
        <v>221727550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260797</v>
      </c>
      <c r="D22" s="18">
        <v>260797</v>
      </c>
      <c r="E22" s="19"/>
      <c r="F22" s="20"/>
      <c r="G22" s="20"/>
      <c r="H22" s="20"/>
      <c r="I22" s="20"/>
      <c r="J22" s="20"/>
      <c r="K22" s="20">
        <v>23874</v>
      </c>
      <c r="L22" s="20">
        <v>80078</v>
      </c>
      <c r="M22" s="20">
        <v>80078</v>
      </c>
      <c r="N22" s="20">
        <v>80078</v>
      </c>
      <c r="O22" s="20">
        <v>81132</v>
      </c>
      <c r="P22" s="20">
        <v>120861</v>
      </c>
      <c r="Q22" s="20">
        <v>286320</v>
      </c>
      <c r="R22" s="20">
        <v>286320</v>
      </c>
      <c r="S22" s="20">
        <v>289316</v>
      </c>
      <c r="T22" s="20">
        <v>291908</v>
      </c>
      <c r="U22" s="20">
        <v>13405849</v>
      </c>
      <c r="V22" s="20">
        <v>13405849</v>
      </c>
      <c r="W22" s="20">
        <v>13405849</v>
      </c>
      <c r="X22" s="20"/>
      <c r="Y22" s="20">
        <v>13405849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>
        <v>2274</v>
      </c>
      <c r="R23" s="24">
        <v>2274</v>
      </c>
      <c r="S23" s="24">
        <v>2274</v>
      </c>
      <c r="T23" s="20">
        <v>2274</v>
      </c>
      <c r="U23" s="24">
        <v>4547</v>
      </c>
      <c r="V23" s="24">
        <v>4547</v>
      </c>
      <c r="W23" s="24">
        <v>4547</v>
      </c>
      <c r="X23" s="20"/>
      <c r="Y23" s="24">
        <v>4547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259565507</v>
      </c>
      <c r="D24" s="29">
        <f>SUM(D15:D23)</f>
        <v>259565507</v>
      </c>
      <c r="E24" s="36">
        <f t="shared" si="1"/>
        <v>227297626</v>
      </c>
      <c r="F24" s="37">
        <f t="shared" si="1"/>
        <v>227297626</v>
      </c>
      <c r="G24" s="37">
        <f t="shared" si="1"/>
        <v>230672353</v>
      </c>
      <c r="H24" s="37">
        <f t="shared" si="1"/>
        <v>251612654</v>
      </c>
      <c r="I24" s="37">
        <f t="shared" si="1"/>
        <v>251612654</v>
      </c>
      <c r="J24" s="37">
        <f t="shared" si="1"/>
        <v>251612654</v>
      </c>
      <c r="K24" s="37">
        <f t="shared" si="1"/>
        <v>255657462</v>
      </c>
      <c r="L24" s="37">
        <f t="shared" si="1"/>
        <v>267437044</v>
      </c>
      <c r="M24" s="37">
        <f t="shared" si="1"/>
        <v>255721306</v>
      </c>
      <c r="N24" s="37">
        <f t="shared" si="1"/>
        <v>255721306</v>
      </c>
      <c r="O24" s="37">
        <f t="shared" si="1"/>
        <v>255000189</v>
      </c>
      <c r="P24" s="37">
        <f t="shared" si="1"/>
        <v>255039918</v>
      </c>
      <c r="Q24" s="37">
        <f t="shared" si="1"/>
        <v>255210848</v>
      </c>
      <c r="R24" s="37">
        <f t="shared" si="1"/>
        <v>255210848</v>
      </c>
      <c r="S24" s="37">
        <f t="shared" si="1"/>
        <v>255222244</v>
      </c>
      <c r="T24" s="37">
        <f t="shared" si="1"/>
        <v>255226510</v>
      </c>
      <c r="U24" s="37">
        <f t="shared" si="1"/>
        <v>278755329</v>
      </c>
      <c r="V24" s="37">
        <f t="shared" si="1"/>
        <v>278755329</v>
      </c>
      <c r="W24" s="37">
        <f t="shared" si="1"/>
        <v>278755329</v>
      </c>
      <c r="X24" s="37">
        <f t="shared" si="1"/>
        <v>227297626</v>
      </c>
      <c r="Y24" s="37">
        <f t="shared" si="1"/>
        <v>51457703</v>
      </c>
      <c r="Z24" s="38">
        <f>+IF(X24&lt;&gt;0,+(Y24/X24)*100,0)</f>
        <v>22.63890912789384</v>
      </c>
      <c r="AA24" s="39">
        <f>SUM(AA15:AA23)</f>
        <v>227297626</v>
      </c>
    </row>
    <row r="25" spans="1:27" ht="13.5">
      <c r="A25" s="27" t="s">
        <v>51</v>
      </c>
      <c r="B25" s="28"/>
      <c r="C25" s="29">
        <f aca="true" t="shared" si="2" ref="C25:Y25">+C12+C24</f>
        <v>298640786</v>
      </c>
      <c r="D25" s="29">
        <f>+D12+D24</f>
        <v>298640786</v>
      </c>
      <c r="E25" s="30">
        <f t="shared" si="2"/>
        <v>260311600</v>
      </c>
      <c r="F25" s="31">
        <f t="shared" si="2"/>
        <v>260311600</v>
      </c>
      <c r="G25" s="31">
        <f t="shared" si="2"/>
        <v>297345434</v>
      </c>
      <c r="H25" s="31">
        <f t="shared" si="2"/>
        <v>313651584</v>
      </c>
      <c r="I25" s="31">
        <f t="shared" si="2"/>
        <v>309007665</v>
      </c>
      <c r="J25" s="31">
        <f t="shared" si="2"/>
        <v>309007665</v>
      </c>
      <c r="K25" s="31">
        <f t="shared" si="2"/>
        <v>306382931</v>
      </c>
      <c r="L25" s="31">
        <f t="shared" si="2"/>
        <v>320487341</v>
      </c>
      <c r="M25" s="31">
        <f t="shared" si="2"/>
        <v>304554883</v>
      </c>
      <c r="N25" s="31">
        <f t="shared" si="2"/>
        <v>304554883</v>
      </c>
      <c r="O25" s="31">
        <f t="shared" si="2"/>
        <v>307675407</v>
      </c>
      <c r="P25" s="31">
        <f t="shared" si="2"/>
        <v>306742470</v>
      </c>
      <c r="Q25" s="31">
        <f t="shared" si="2"/>
        <v>312791018</v>
      </c>
      <c r="R25" s="31">
        <f t="shared" si="2"/>
        <v>312791018</v>
      </c>
      <c r="S25" s="31">
        <f t="shared" si="2"/>
        <v>312802414</v>
      </c>
      <c r="T25" s="31">
        <f t="shared" si="2"/>
        <v>325874751</v>
      </c>
      <c r="U25" s="31">
        <f t="shared" si="2"/>
        <v>341368984</v>
      </c>
      <c r="V25" s="31">
        <f t="shared" si="2"/>
        <v>341368984</v>
      </c>
      <c r="W25" s="31">
        <f t="shared" si="2"/>
        <v>341368984</v>
      </c>
      <c r="X25" s="31">
        <f t="shared" si="2"/>
        <v>260311600</v>
      </c>
      <c r="Y25" s="31">
        <f t="shared" si="2"/>
        <v>81057384</v>
      </c>
      <c r="Z25" s="32">
        <f>+IF(X25&lt;&gt;0,+(Y25/X25)*100,0)</f>
        <v>31.138598510400612</v>
      </c>
      <c r="AA25" s="33">
        <f>+AA12+AA24</f>
        <v>260311600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31943019</v>
      </c>
      <c r="F29" s="20">
        <v>31943019</v>
      </c>
      <c r="G29" s="20"/>
      <c r="H29" s="20"/>
      <c r="I29" s="20">
        <v>2142305</v>
      </c>
      <c r="J29" s="20">
        <v>2142305</v>
      </c>
      <c r="K29" s="20"/>
      <c r="L29" s="20"/>
      <c r="M29" s="20"/>
      <c r="N29" s="20"/>
      <c r="O29" s="20"/>
      <c r="P29" s="20"/>
      <c r="Q29" s="20"/>
      <c r="R29" s="20"/>
      <c r="S29" s="20">
        <v>19231068</v>
      </c>
      <c r="T29" s="20"/>
      <c r="U29" s="20">
        <v>8679274</v>
      </c>
      <c r="V29" s="20">
        <v>8679274</v>
      </c>
      <c r="W29" s="20">
        <v>8679274</v>
      </c>
      <c r="X29" s="20">
        <v>31943019</v>
      </c>
      <c r="Y29" s="20">
        <v>-23263745</v>
      </c>
      <c r="Z29" s="21">
        <v>-72.83</v>
      </c>
      <c r="AA29" s="22">
        <v>31943019</v>
      </c>
    </row>
    <row r="30" spans="1:27" ht="13.5">
      <c r="A30" s="23" t="s">
        <v>55</v>
      </c>
      <c r="B30" s="17"/>
      <c r="C30" s="18">
        <v>963893</v>
      </c>
      <c r="D30" s="18">
        <v>963893</v>
      </c>
      <c r="E30" s="19">
        <v>604827</v>
      </c>
      <c r="F30" s="20">
        <v>604827</v>
      </c>
      <c r="G30" s="20"/>
      <c r="H30" s="20">
        <v>791894</v>
      </c>
      <c r="I30" s="20">
        <v>791894</v>
      </c>
      <c r="J30" s="20">
        <v>791894</v>
      </c>
      <c r="K30" s="20">
        <v>2091223</v>
      </c>
      <c r="L30" s="20">
        <v>2089037</v>
      </c>
      <c r="M30" s="20"/>
      <c r="N30" s="20"/>
      <c r="O30" s="20"/>
      <c r="P30" s="20"/>
      <c r="Q30" s="20"/>
      <c r="R30" s="20"/>
      <c r="S30" s="20"/>
      <c r="T30" s="20">
        <v>2185</v>
      </c>
      <c r="U30" s="20">
        <v>2186</v>
      </c>
      <c r="V30" s="20">
        <v>2186</v>
      </c>
      <c r="W30" s="20">
        <v>2186</v>
      </c>
      <c r="X30" s="20">
        <v>604827</v>
      </c>
      <c r="Y30" s="20">
        <v>-602641</v>
      </c>
      <c r="Z30" s="21">
        <v>-99.64</v>
      </c>
      <c r="AA30" s="22">
        <v>604827</v>
      </c>
    </row>
    <row r="31" spans="1:27" ht="13.5">
      <c r="A31" s="23" t="s">
        <v>56</v>
      </c>
      <c r="B31" s="17"/>
      <c r="C31" s="18">
        <v>629027</v>
      </c>
      <c r="D31" s="18">
        <v>629027</v>
      </c>
      <c r="E31" s="19"/>
      <c r="F31" s="20"/>
      <c r="G31" s="20">
        <v>634537</v>
      </c>
      <c r="H31" s="20">
        <v>639557</v>
      </c>
      <c r="I31" s="20">
        <v>635597</v>
      </c>
      <c r="J31" s="20">
        <v>635597</v>
      </c>
      <c r="K31" s="20">
        <v>637552</v>
      </c>
      <c r="L31" s="20">
        <v>641534</v>
      </c>
      <c r="M31" s="20">
        <v>640916</v>
      </c>
      <c r="N31" s="20">
        <v>640916</v>
      </c>
      <c r="O31" s="20">
        <v>644352</v>
      </c>
      <c r="P31" s="20">
        <v>650996</v>
      </c>
      <c r="Q31" s="20">
        <v>654391</v>
      </c>
      <c r="R31" s="20">
        <v>654391</v>
      </c>
      <c r="S31" s="20">
        <v>657833</v>
      </c>
      <c r="T31" s="20">
        <v>665493</v>
      </c>
      <c r="U31" s="20">
        <v>669035</v>
      </c>
      <c r="V31" s="20">
        <v>669035</v>
      </c>
      <c r="W31" s="20">
        <v>669035</v>
      </c>
      <c r="X31" s="20"/>
      <c r="Y31" s="20">
        <v>669035</v>
      </c>
      <c r="Z31" s="21"/>
      <c r="AA31" s="22"/>
    </row>
    <row r="32" spans="1:27" ht="13.5">
      <c r="A32" s="23" t="s">
        <v>57</v>
      </c>
      <c r="B32" s="17"/>
      <c r="C32" s="18">
        <v>41842472</v>
      </c>
      <c r="D32" s="18">
        <v>41842472</v>
      </c>
      <c r="E32" s="19">
        <v>30732850</v>
      </c>
      <c r="F32" s="20">
        <v>30732850</v>
      </c>
      <c r="G32" s="20">
        <v>47014912</v>
      </c>
      <c r="H32" s="20">
        <v>74200964</v>
      </c>
      <c r="I32" s="20">
        <v>82146862</v>
      </c>
      <c r="J32" s="20">
        <v>82146862</v>
      </c>
      <c r="K32" s="20">
        <v>59279964</v>
      </c>
      <c r="L32" s="20">
        <v>59746607</v>
      </c>
      <c r="M32" s="20">
        <v>66500810</v>
      </c>
      <c r="N32" s="20">
        <v>66500810</v>
      </c>
      <c r="O32" s="20">
        <v>74745487</v>
      </c>
      <c r="P32" s="20">
        <v>77210674</v>
      </c>
      <c r="Q32" s="20">
        <v>110175887</v>
      </c>
      <c r="R32" s="20">
        <v>110175887</v>
      </c>
      <c r="S32" s="20">
        <v>109721546</v>
      </c>
      <c r="T32" s="20">
        <v>123578165</v>
      </c>
      <c r="U32" s="20">
        <v>119262385</v>
      </c>
      <c r="V32" s="20">
        <v>119262385</v>
      </c>
      <c r="W32" s="20">
        <v>119262385</v>
      </c>
      <c r="X32" s="20">
        <v>30732850</v>
      </c>
      <c r="Y32" s="20">
        <v>88529535</v>
      </c>
      <c r="Z32" s="21">
        <v>288.06</v>
      </c>
      <c r="AA32" s="22">
        <v>30732850</v>
      </c>
    </row>
    <row r="33" spans="1:27" ht="13.5">
      <c r="A33" s="23" t="s">
        <v>58</v>
      </c>
      <c r="B33" s="17"/>
      <c r="C33" s="18">
        <v>9368045</v>
      </c>
      <c r="D33" s="18">
        <v>9368045</v>
      </c>
      <c r="E33" s="19"/>
      <c r="F33" s="20"/>
      <c r="G33" s="20">
        <v>823668</v>
      </c>
      <c r="H33" s="20">
        <v>936304</v>
      </c>
      <c r="I33" s="20">
        <v>936304</v>
      </c>
      <c r="J33" s="20">
        <v>936304</v>
      </c>
      <c r="K33" s="20">
        <v>936304</v>
      </c>
      <c r="L33" s="20">
        <v>3534556</v>
      </c>
      <c r="M33" s="20">
        <v>949490</v>
      </c>
      <c r="N33" s="20">
        <v>949490</v>
      </c>
      <c r="O33" s="20">
        <v>949490</v>
      </c>
      <c r="P33" s="20">
        <v>949490</v>
      </c>
      <c r="Q33" s="20">
        <v>949490</v>
      </c>
      <c r="R33" s="20">
        <v>949490</v>
      </c>
      <c r="S33" s="20">
        <v>949490</v>
      </c>
      <c r="T33" s="20">
        <v>949490</v>
      </c>
      <c r="U33" s="20">
        <v>949490</v>
      </c>
      <c r="V33" s="20">
        <v>949490</v>
      </c>
      <c r="W33" s="20">
        <v>949490</v>
      </c>
      <c r="X33" s="20"/>
      <c r="Y33" s="20">
        <v>949490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52803437</v>
      </c>
      <c r="D34" s="29">
        <f>SUM(D29:D33)</f>
        <v>52803437</v>
      </c>
      <c r="E34" s="30">
        <f t="shared" si="3"/>
        <v>63280696</v>
      </c>
      <c r="F34" s="31">
        <f t="shared" si="3"/>
        <v>63280696</v>
      </c>
      <c r="G34" s="31">
        <f t="shared" si="3"/>
        <v>48473117</v>
      </c>
      <c r="H34" s="31">
        <f t="shared" si="3"/>
        <v>76568719</v>
      </c>
      <c r="I34" s="31">
        <f t="shared" si="3"/>
        <v>86652962</v>
      </c>
      <c r="J34" s="31">
        <f t="shared" si="3"/>
        <v>86652962</v>
      </c>
      <c r="K34" s="31">
        <f t="shared" si="3"/>
        <v>62945043</v>
      </c>
      <c r="L34" s="31">
        <f t="shared" si="3"/>
        <v>66011734</v>
      </c>
      <c r="M34" s="31">
        <f t="shared" si="3"/>
        <v>68091216</v>
      </c>
      <c r="N34" s="31">
        <f t="shared" si="3"/>
        <v>68091216</v>
      </c>
      <c r="O34" s="31">
        <f t="shared" si="3"/>
        <v>76339329</v>
      </c>
      <c r="P34" s="31">
        <f t="shared" si="3"/>
        <v>78811160</v>
      </c>
      <c r="Q34" s="31">
        <f t="shared" si="3"/>
        <v>111779768</v>
      </c>
      <c r="R34" s="31">
        <f t="shared" si="3"/>
        <v>111779768</v>
      </c>
      <c r="S34" s="31">
        <f t="shared" si="3"/>
        <v>130559937</v>
      </c>
      <c r="T34" s="31">
        <f t="shared" si="3"/>
        <v>125195333</v>
      </c>
      <c r="U34" s="31">
        <f t="shared" si="3"/>
        <v>129562370</v>
      </c>
      <c r="V34" s="31">
        <f t="shared" si="3"/>
        <v>129562370</v>
      </c>
      <c r="W34" s="31">
        <f t="shared" si="3"/>
        <v>129562370</v>
      </c>
      <c r="X34" s="31">
        <f t="shared" si="3"/>
        <v>63280696</v>
      </c>
      <c r="Y34" s="31">
        <f t="shared" si="3"/>
        <v>66281674</v>
      </c>
      <c r="Z34" s="32">
        <f>+IF(X34&lt;&gt;0,+(Y34/X34)*100,0)</f>
        <v>104.74232773925243</v>
      </c>
      <c r="AA34" s="33">
        <f>SUM(AA29:AA33)</f>
        <v>63280696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10074787</v>
      </c>
      <c r="D37" s="18">
        <v>10074787</v>
      </c>
      <c r="E37" s="19">
        <v>8538486</v>
      </c>
      <c r="F37" s="20">
        <v>8538486</v>
      </c>
      <c r="G37" s="20">
        <v>9340791</v>
      </c>
      <c r="H37" s="20">
        <v>9977514</v>
      </c>
      <c r="I37" s="20">
        <v>9977514</v>
      </c>
      <c r="J37" s="20">
        <v>9977514</v>
      </c>
      <c r="K37" s="20">
        <v>8731495</v>
      </c>
      <c r="L37" s="20">
        <v>8731495</v>
      </c>
      <c r="M37" s="20">
        <v>10811805</v>
      </c>
      <c r="N37" s="20">
        <v>10811805</v>
      </c>
      <c r="O37" s="20">
        <v>10811805</v>
      </c>
      <c r="P37" s="20">
        <v>10811805</v>
      </c>
      <c r="Q37" s="20">
        <v>10653736</v>
      </c>
      <c r="R37" s="20">
        <v>10653736</v>
      </c>
      <c r="S37" s="20">
        <v>10606293</v>
      </c>
      <c r="T37" s="20">
        <v>10501105</v>
      </c>
      <c r="U37" s="20">
        <v>10449901</v>
      </c>
      <c r="V37" s="20">
        <v>10449901</v>
      </c>
      <c r="W37" s="20">
        <v>10449901</v>
      </c>
      <c r="X37" s="20">
        <v>8538486</v>
      </c>
      <c r="Y37" s="20">
        <v>1911415</v>
      </c>
      <c r="Z37" s="21">
        <v>22.39</v>
      </c>
      <c r="AA37" s="22">
        <v>8538486</v>
      </c>
    </row>
    <row r="38" spans="1:27" ht="13.5">
      <c r="A38" s="23" t="s">
        <v>58</v>
      </c>
      <c r="B38" s="17"/>
      <c r="C38" s="18">
        <v>12697096</v>
      </c>
      <c r="D38" s="18">
        <v>12697096</v>
      </c>
      <c r="E38" s="19">
        <v>7600000</v>
      </c>
      <c r="F38" s="20">
        <v>7600000</v>
      </c>
      <c r="G38" s="20">
        <v>7457743</v>
      </c>
      <c r="H38" s="20">
        <v>10922379</v>
      </c>
      <c r="I38" s="20">
        <v>10922379</v>
      </c>
      <c r="J38" s="20">
        <v>10922379</v>
      </c>
      <c r="K38" s="20">
        <v>10922379</v>
      </c>
      <c r="L38" s="20">
        <v>10922379</v>
      </c>
      <c r="M38" s="20">
        <v>10922379</v>
      </c>
      <c r="N38" s="20">
        <v>10922379</v>
      </c>
      <c r="O38" s="20">
        <v>13795239</v>
      </c>
      <c r="P38" s="20">
        <v>13795239</v>
      </c>
      <c r="Q38" s="20">
        <v>13795239</v>
      </c>
      <c r="R38" s="20">
        <v>13795239</v>
      </c>
      <c r="S38" s="20">
        <v>13795239</v>
      </c>
      <c r="T38" s="20">
        <v>13795239</v>
      </c>
      <c r="U38" s="20">
        <v>13795239</v>
      </c>
      <c r="V38" s="20">
        <v>13795239</v>
      </c>
      <c r="W38" s="20">
        <v>13795239</v>
      </c>
      <c r="X38" s="20">
        <v>7600000</v>
      </c>
      <c r="Y38" s="20">
        <v>6195239</v>
      </c>
      <c r="Z38" s="21">
        <v>81.52</v>
      </c>
      <c r="AA38" s="22">
        <v>7600000</v>
      </c>
    </row>
    <row r="39" spans="1:27" ht="13.5">
      <c r="A39" s="27" t="s">
        <v>61</v>
      </c>
      <c r="B39" s="35"/>
      <c r="C39" s="29">
        <f aca="true" t="shared" si="4" ref="C39:Y39">SUM(C37:C38)</f>
        <v>22771883</v>
      </c>
      <c r="D39" s="29">
        <f>SUM(D37:D38)</f>
        <v>22771883</v>
      </c>
      <c r="E39" s="36">
        <f t="shared" si="4"/>
        <v>16138486</v>
      </c>
      <c r="F39" s="37">
        <f t="shared" si="4"/>
        <v>16138486</v>
      </c>
      <c r="G39" s="37">
        <f t="shared" si="4"/>
        <v>16798534</v>
      </c>
      <c r="H39" s="37">
        <f t="shared" si="4"/>
        <v>20899893</v>
      </c>
      <c r="I39" s="37">
        <f t="shared" si="4"/>
        <v>20899893</v>
      </c>
      <c r="J39" s="37">
        <f t="shared" si="4"/>
        <v>20899893</v>
      </c>
      <c r="K39" s="37">
        <f t="shared" si="4"/>
        <v>19653874</v>
      </c>
      <c r="L39" s="37">
        <f t="shared" si="4"/>
        <v>19653874</v>
      </c>
      <c r="M39" s="37">
        <f t="shared" si="4"/>
        <v>21734184</v>
      </c>
      <c r="N39" s="37">
        <f t="shared" si="4"/>
        <v>21734184</v>
      </c>
      <c r="O39" s="37">
        <f t="shared" si="4"/>
        <v>24607044</v>
      </c>
      <c r="P39" s="37">
        <f t="shared" si="4"/>
        <v>24607044</v>
      </c>
      <c r="Q39" s="37">
        <f t="shared" si="4"/>
        <v>24448975</v>
      </c>
      <c r="R39" s="37">
        <f t="shared" si="4"/>
        <v>24448975</v>
      </c>
      <c r="S39" s="37">
        <f t="shared" si="4"/>
        <v>24401532</v>
      </c>
      <c r="T39" s="37">
        <f t="shared" si="4"/>
        <v>24296344</v>
      </c>
      <c r="U39" s="37">
        <f t="shared" si="4"/>
        <v>24245140</v>
      </c>
      <c r="V39" s="37">
        <f t="shared" si="4"/>
        <v>24245140</v>
      </c>
      <c r="W39" s="37">
        <f t="shared" si="4"/>
        <v>24245140</v>
      </c>
      <c r="X39" s="37">
        <f t="shared" si="4"/>
        <v>16138486</v>
      </c>
      <c r="Y39" s="37">
        <f t="shared" si="4"/>
        <v>8106654</v>
      </c>
      <c r="Z39" s="38">
        <f>+IF(X39&lt;&gt;0,+(Y39/X39)*100,0)</f>
        <v>50.231812327376936</v>
      </c>
      <c r="AA39" s="39">
        <f>SUM(AA37:AA38)</f>
        <v>16138486</v>
      </c>
    </row>
    <row r="40" spans="1:27" ht="13.5">
      <c r="A40" s="27" t="s">
        <v>62</v>
      </c>
      <c r="B40" s="28"/>
      <c r="C40" s="29">
        <f aca="true" t="shared" si="5" ref="C40:Y40">+C34+C39</f>
        <v>75575320</v>
      </c>
      <c r="D40" s="29">
        <f>+D34+D39</f>
        <v>75575320</v>
      </c>
      <c r="E40" s="30">
        <f t="shared" si="5"/>
        <v>79419182</v>
      </c>
      <c r="F40" s="31">
        <f t="shared" si="5"/>
        <v>79419182</v>
      </c>
      <c r="G40" s="31">
        <f t="shared" si="5"/>
        <v>65271651</v>
      </c>
      <c r="H40" s="31">
        <f t="shared" si="5"/>
        <v>97468612</v>
      </c>
      <c r="I40" s="31">
        <f t="shared" si="5"/>
        <v>107552855</v>
      </c>
      <c r="J40" s="31">
        <f t="shared" si="5"/>
        <v>107552855</v>
      </c>
      <c r="K40" s="31">
        <f t="shared" si="5"/>
        <v>82598917</v>
      </c>
      <c r="L40" s="31">
        <f t="shared" si="5"/>
        <v>85665608</v>
      </c>
      <c r="M40" s="31">
        <f t="shared" si="5"/>
        <v>89825400</v>
      </c>
      <c r="N40" s="31">
        <f t="shared" si="5"/>
        <v>89825400</v>
      </c>
      <c r="O40" s="31">
        <f t="shared" si="5"/>
        <v>100946373</v>
      </c>
      <c r="P40" s="31">
        <f t="shared" si="5"/>
        <v>103418204</v>
      </c>
      <c r="Q40" s="31">
        <f t="shared" si="5"/>
        <v>136228743</v>
      </c>
      <c r="R40" s="31">
        <f t="shared" si="5"/>
        <v>136228743</v>
      </c>
      <c r="S40" s="31">
        <f t="shared" si="5"/>
        <v>154961469</v>
      </c>
      <c r="T40" s="31">
        <f t="shared" si="5"/>
        <v>149491677</v>
      </c>
      <c r="U40" s="31">
        <f t="shared" si="5"/>
        <v>153807510</v>
      </c>
      <c r="V40" s="31">
        <f t="shared" si="5"/>
        <v>153807510</v>
      </c>
      <c r="W40" s="31">
        <f t="shared" si="5"/>
        <v>153807510</v>
      </c>
      <c r="X40" s="31">
        <f t="shared" si="5"/>
        <v>79419182</v>
      </c>
      <c r="Y40" s="31">
        <f t="shared" si="5"/>
        <v>74388328</v>
      </c>
      <c r="Z40" s="32">
        <f>+IF(X40&lt;&gt;0,+(Y40/X40)*100,0)</f>
        <v>93.6654421849875</v>
      </c>
      <c r="AA40" s="33">
        <f>+AA34+AA39</f>
        <v>79419182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223065466</v>
      </c>
      <c r="D42" s="43">
        <f>+D25-D40</f>
        <v>223065466</v>
      </c>
      <c r="E42" s="44">
        <f t="shared" si="6"/>
        <v>180892418</v>
      </c>
      <c r="F42" s="45">
        <f t="shared" si="6"/>
        <v>180892418</v>
      </c>
      <c r="G42" s="45">
        <f t="shared" si="6"/>
        <v>232073783</v>
      </c>
      <c r="H42" s="45">
        <f t="shared" si="6"/>
        <v>216182972</v>
      </c>
      <c r="I42" s="45">
        <f t="shared" si="6"/>
        <v>201454810</v>
      </c>
      <c r="J42" s="45">
        <f t="shared" si="6"/>
        <v>201454810</v>
      </c>
      <c r="K42" s="45">
        <f t="shared" si="6"/>
        <v>223784014</v>
      </c>
      <c r="L42" s="45">
        <f t="shared" si="6"/>
        <v>234821733</v>
      </c>
      <c r="M42" s="45">
        <f t="shared" si="6"/>
        <v>214729483</v>
      </c>
      <c r="N42" s="45">
        <f t="shared" si="6"/>
        <v>214729483</v>
      </c>
      <c r="O42" s="45">
        <f t="shared" si="6"/>
        <v>206729034</v>
      </c>
      <c r="P42" s="45">
        <f t="shared" si="6"/>
        <v>203324266</v>
      </c>
      <c r="Q42" s="45">
        <f t="shared" si="6"/>
        <v>176562275</v>
      </c>
      <c r="R42" s="45">
        <f t="shared" si="6"/>
        <v>176562275</v>
      </c>
      <c r="S42" s="45">
        <f t="shared" si="6"/>
        <v>157840945</v>
      </c>
      <c r="T42" s="45">
        <f t="shared" si="6"/>
        <v>176383074</v>
      </c>
      <c r="U42" s="45">
        <f t="shared" si="6"/>
        <v>187561474</v>
      </c>
      <c r="V42" s="45">
        <f t="shared" si="6"/>
        <v>187561474</v>
      </c>
      <c r="W42" s="45">
        <f t="shared" si="6"/>
        <v>187561474</v>
      </c>
      <c r="X42" s="45">
        <f t="shared" si="6"/>
        <v>180892418</v>
      </c>
      <c r="Y42" s="45">
        <f t="shared" si="6"/>
        <v>6669056</v>
      </c>
      <c r="Z42" s="46">
        <f>+IF(X42&lt;&gt;0,+(Y42/X42)*100,0)</f>
        <v>3.6867526421146075</v>
      </c>
      <c r="AA42" s="47">
        <f>+AA25-AA40</f>
        <v>180892418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223065466</v>
      </c>
      <c r="D45" s="18">
        <v>223065466</v>
      </c>
      <c r="E45" s="19">
        <v>180892418</v>
      </c>
      <c r="F45" s="20">
        <v>180892418</v>
      </c>
      <c r="G45" s="20">
        <v>229921370</v>
      </c>
      <c r="H45" s="20">
        <v>211305790</v>
      </c>
      <c r="I45" s="20">
        <v>196577629</v>
      </c>
      <c r="J45" s="20">
        <v>196577629</v>
      </c>
      <c r="K45" s="20">
        <v>218989915</v>
      </c>
      <c r="L45" s="20">
        <v>230027632</v>
      </c>
      <c r="M45" s="20">
        <v>207337133</v>
      </c>
      <c r="N45" s="20">
        <v>207337133</v>
      </c>
      <c r="O45" s="20">
        <v>199336683</v>
      </c>
      <c r="P45" s="20">
        <v>195931914</v>
      </c>
      <c r="Q45" s="20">
        <v>169169924</v>
      </c>
      <c r="R45" s="20">
        <v>169169924</v>
      </c>
      <c r="S45" s="20">
        <v>150448594</v>
      </c>
      <c r="T45" s="20">
        <v>168990722</v>
      </c>
      <c r="U45" s="20">
        <v>180169123</v>
      </c>
      <c r="V45" s="20">
        <v>180169123</v>
      </c>
      <c r="W45" s="20">
        <v>180169123</v>
      </c>
      <c r="X45" s="20">
        <v>180892418</v>
      </c>
      <c r="Y45" s="20">
        <v>-723295</v>
      </c>
      <c r="Z45" s="48">
        <v>-0.4</v>
      </c>
      <c r="AA45" s="22">
        <v>180892418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2152412</v>
      </c>
      <c r="H46" s="20">
        <v>4877182</v>
      </c>
      <c r="I46" s="20">
        <v>4877182</v>
      </c>
      <c r="J46" s="20">
        <v>4877182</v>
      </c>
      <c r="K46" s="20">
        <v>4794098</v>
      </c>
      <c r="L46" s="20">
        <v>4794098</v>
      </c>
      <c r="M46" s="20">
        <v>7392350</v>
      </c>
      <c r="N46" s="20">
        <v>7392350</v>
      </c>
      <c r="O46" s="20">
        <v>7392350</v>
      </c>
      <c r="P46" s="20">
        <v>7392350</v>
      </c>
      <c r="Q46" s="20">
        <v>7392350</v>
      </c>
      <c r="R46" s="20">
        <v>7392350</v>
      </c>
      <c r="S46" s="20">
        <v>7392350</v>
      </c>
      <c r="T46" s="20">
        <v>7392350</v>
      </c>
      <c r="U46" s="20">
        <v>7392350</v>
      </c>
      <c r="V46" s="20">
        <v>7392350</v>
      </c>
      <c r="W46" s="20">
        <v>7392350</v>
      </c>
      <c r="X46" s="20"/>
      <c r="Y46" s="20">
        <v>7392350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223065466</v>
      </c>
      <c r="D48" s="51">
        <f>SUM(D45:D47)</f>
        <v>223065466</v>
      </c>
      <c r="E48" s="52">
        <f t="shared" si="7"/>
        <v>180892418</v>
      </c>
      <c r="F48" s="53">
        <f t="shared" si="7"/>
        <v>180892418</v>
      </c>
      <c r="G48" s="53">
        <f t="shared" si="7"/>
        <v>232073782</v>
      </c>
      <c r="H48" s="53">
        <f t="shared" si="7"/>
        <v>216182972</v>
      </c>
      <c r="I48" s="53">
        <f t="shared" si="7"/>
        <v>201454811</v>
      </c>
      <c r="J48" s="53">
        <f t="shared" si="7"/>
        <v>201454811</v>
      </c>
      <c r="K48" s="53">
        <f t="shared" si="7"/>
        <v>223784013</v>
      </c>
      <c r="L48" s="53">
        <f t="shared" si="7"/>
        <v>234821730</v>
      </c>
      <c r="M48" s="53">
        <f t="shared" si="7"/>
        <v>214729483</v>
      </c>
      <c r="N48" s="53">
        <f t="shared" si="7"/>
        <v>214729483</v>
      </c>
      <c r="O48" s="53">
        <f t="shared" si="7"/>
        <v>206729033</v>
      </c>
      <c r="P48" s="53">
        <f t="shared" si="7"/>
        <v>203324264</v>
      </c>
      <c r="Q48" s="53">
        <f t="shared" si="7"/>
        <v>176562274</v>
      </c>
      <c r="R48" s="53">
        <f t="shared" si="7"/>
        <v>176562274</v>
      </c>
      <c r="S48" s="53">
        <f t="shared" si="7"/>
        <v>157840944</v>
      </c>
      <c r="T48" s="53">
        <f t="shared" si="7"/>
        <v>176383072</v>
      </c>
      <c r="U48" s="53">
        <f t="shared" si="7"/>
        <v>187561473</v>
      </c>
      <c r="V48" s="53">
        <f t="shared" si="7"/>
        <v>187561473</v>
      </c>
      <c r="W48" s="53">
        <f t="shared" si="7"/>
        <v>187561473</v>
      </c>
      <c r="X48" s="53">
        <f t="shared" si="7"/>
        <v>180892418</v>
      </c>
      <c r="Y48" s="53">
        <f t="shared" si="7"/>
        <v>6669055</v>
      </c>
      <c r="Z48" s="54">
        <f>+IF(X48&lt;&gt;0,+(Y48/X48)*100,0)</f>
        <v>3.6867520892998398</v>
      </c>
      <c r="AA48" s="55">
        <f>SUM(AA45:AA47)</f>
        <v>180892418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18579348</v>
      </c>
      <c r="D6" s="18">
        <v>18579348</v>
      </c>
      <c r="E6" s="19">
        <v>12550905</v>
      </c>
      <c r="F6" s="20">
        <v>1989864</v>
      </c>
      <c r="G6" s="20">
        <v>47216730</v>
      </c>
      <c r="H6" s="20">
        <v>-29002258</v>
      </c>
      <c r="I6" s="20">
        <v>16808764</v>
      </c>
      <c r="J6" s="20">
        <v>16808764</v>
      </c>
      <c r="K6" s="20">
        <v>4407633</v>
      </c>
      <c r="L6" s="20">
        <v>-25390249</v>
      </c>
      <c r="M6" s="20">
        <v>17765322</v>
      </c>
      <c r="N6" s="20">
        <v>17765322</v>
      </c>
      <c r="O6" s="20">
        <v>-1935201</v>
      </c>
      <c r="P6" s="20">
        <v>-4231537</v>
      </c>
      <c r="Q6" s="20">
        <v>-3770572</v>
      </c>
      <c r="R6" s="20">
        <v>-3770572</v>
      </c>
      <c r="S6" s="20">
        <v>-8107224</v>
      </c>
      <c r="T6" s="20">
        <v>5275796</v>
      </c>
      <c r="U6" s="20">
        <v>5703220</v>
      </c>
      <c r="V6" s="20">
        <v>5703220</v>
      </c>
      <c r="W6" s="20">
        <v>5703220</v>
      </c>
      <c r="X6" s="20">
        <v>1989864</v>
      </c>
      <c r="Y6" s="20">
        <v>3713356</v>
      </c>
      <c r="Z6" s="21">
        <v>186.61</v>
      </c>
      <c r="AA6" s="22">
        <v>1989864</v>
      </c>
    </row>
    <row r="7" spans="1:27" ht="13.5">
      <c r="A7" s="23" t="s">
        <v>34</v>
      </c>
      <c r="B7" s="17"/>
      <c r="C7" s="18"/>
      <c r="D7" s="18"/>
      <c r="E7" s="19">
        <v>15000000</v>
      </c>
      <c r="F7" s="20">
        <v>11983213</v>
      </c>
      <c r="G7" s="20">
        <v>-4735869</v>
      </c>
      <c r="H7" s="20">
        <v>25423971</v>
      </c>
      <c r="I7" s="20">
        <v>205295</v>
      </c>
      <c r="J7" s="20">
        <v>205295</v>
      </c>
      <c r="K7" s="20">
        <v>332366</v>
      </c>
      <c r="L7" s="20">
        <v>22209420</v>
      </c>
      <c r="M7" s="20">
        <v>214426</v>
      </c>
      <c r="N7" s="20">
        <v>214426</v>
      </c>
      <c r="O7" s="20">
        <v>477435</v>
      </c>
      <c r="P7" s="20">
        <v>8735672</v>
      </c>
      <c r="Q7" s="20">
        <v>24252911</v>
      </c>
      <c r="R7" s="20">
        <v>24252911</v>
      </c>
      <c r="S7" s="20">
        <v>-9802215</v>
      </c>
      <c r="T7" s="20">
        <v>-9020969</v>
      </c>
      <c r="U7" s="20">
        <v>-39460405</v>
      </c>
      <c r="V7" s="20">
        <v>-39460405</v>
      </c>
      <c r="W7" s="20">
        <v>-39460405</v>
      </c>
      <c r="X7" s="20">
        <v>11983213</v>
      </c>
      <c r="Y7" s="20">
        <v>-51443618</v>
      </c>
      <c r="Z7" s="21">
        <v>-429.3</v>
      </c>
      <c r="AA7" s="22">
        <v>11983213</v>
      </c>
    </row>
    <row r="8" spans="1:27" ht="13.5">
      <c r="A8" s="23" t="s">
        <v>35</v>
      </c>
      <c r="B8" s="17"/>
      <c r="C8" s="18">
        <v>73306922</v>
      </c>
      <c r="D8" s="18">
        <v>73306922</v>
      </c>
      <c r="E8" s="19">
        <v>78373465</v>
      </c>
      <c r="F8" s="20">
        <v>64183154</v>
      </c>
      <c r="G8" s="20">
        <v>185641410</v>
      </c>
      <c r="H8" s="20">
        <v>-26908408</v>
      </c>
      <c r="I8" s="20">
        <v>-39684413</v>
      </c>
      <c r="J8" s="20">
        <v>-39684413</v>
      </c>
      <c r="K8" s="20">
        <v>-22874719</v>
      </c>
      <c r="L8" s="20">
        <v>-19548450</v>
      </c>
      <c r="M8" s="20">
        <v>-21801719</v>
      </c>
      <c r="N8" s="20">
        <v>-21801719</v>
      </c>
      <c r="O8" s="20">
        <v>-8441442</v>
      </c>
      <c r="P8" s="20">
        <v>-18573465</v>
      </c>
      <c r="Q8" s="20">
        <v>-9861971</v>
      </c>
      <c r="R8" s="20">
        <v>-9861971</v>
      </c>
      <c r="S8" s="20">
        <v>-10761311</v>
      </c>
      <c r="T8" s="20">
        <v>-14151520</v>
      </c>
      <c r="U8" s="20">
        <v>-8052820</v>
      </c>
      <c r="V8" s="20">
        <v>-8052820</v>
      </c>
      <c r="W8" s="20">
        <v>-8052820</v>
      </c>
      <c r="X8" s="20">
        <v>64183154</v>
      </c>
      <c r="Y8" s="20">
        <v>-72235974</v>
      </c>
      <c r="Z8" s="21">
        <v>-112.55</v>
      </c>
      <c r="AA8" s="22">
        <v>64183154</v>
      </c>
    </row>
    <row r="9" spans="1:27" ht="13.5">
      <c r="A9" s="23" t="s">
        <v>36</v>
      </c>
      <c r="B9" s="17"/>
      <c r="C9" s="18">
        <v>8475026</v>
      </c>
      <c r="D9" s="18">
        <v>8475026</v>
      </c>
      <c r="E9" s="19">
        <v>11076863</v>
      </c>
      <c r="F9" s="20">
        <v>18101637</v>
      </c>
      <c r="G9" s="20"/>
      <c r="H9" s="20">
        <v>1536026</v>
      </c>
      <c r="I9" s="20">
        <v>810865</v>
      </c>
      <c r="J9" s="20">
        <v>810865</v>
      </c>
      <c r="K9" s="20"/>
      <c r="L9" s="20"/>
      <c r="M9" s="20">
        <v>2126772</v>
      </c>
      <c r="N9" s="20">
        <v>2126772</v>
      </c>
      <c r="O9" s="20">
        <v>-1739892</v>
      </c>
      <c r="P9" s="20">
        <v>-2602963</v>
      </c>
      <c r="Q9" s="20">
        <v>1233919</v>
      </c>
      <c r="R9" s="20">
        <v>1233919</v>
      </c>
      <c r="S9" s="20">
        <v>703191</v>
      </c>
      <c r="T9" s="20">
        <v>900747</v>
      </c>
      <c r="U9" s="20">
        <v>4726855</v>
      </c>
      <c r="V9" s="20">
        <v>4726855</v>
      </c>
      <c r="W9" s="20">
        <v>4726855</v>
      </c>
      <c r="X9" s="20">
        <v>18101637</v>
      </c>
      <c r="Y9" s="20">
        <v>-13374782</v>
      </c>
      <c r="Z9" s="21">
        <v>-73.89</v>
      </c>
      <c r="AA9" s="22">
        <v>18101637</v>
      </c>
    </row>
    <row r="10" spans="1:27" ht="13.5">
      <c r="A10" s="23" t="s">
        <v>37</v>
      </c>
      <c r="B10" s="17"/>
      <c r="C10" s="18">
        <v>124998</v>
      </c>
      <c r="D10" s="18">
        <v>124998</v>
      </c>
      <c r="E10" s="19">
        <v>124566</v>
      </c>
      <c r="F10" s="20">
        <v>124998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124998</v>
      </c>
      <c r="Y10" s="24">
        <v>-124998</v>
      </c>
      <c r="Z10" s="25">
        <v>-100</v>
      </c>
      <c r="AA10" s="26">
        <v>124998</v>
      </c>
    </row>
    <row r="11" spans="1:27" ht="13.5">
      <c r="A11" s="23" t="s">
        <v>38</v>
      </c>
      <c r="B11" s="17"/>
      <c r="C11" s="18">
        <v>7419093</v>
      </c>
      <c r="D11" s="18">
        <v>7419093</v>
      </c>
      <c r="E11" s="19">
        <v>7661394</v>
      </c>
      <c r="F11" s="20">
        <v>7467553</v>
      </c>
      <c r="G11" s="20">
        <v>452654</v>
      </c>
      <c r="H11" s="20">
        <v>376986</v>
      </c>
      <c r="I11" s="20">
        <v>1169444</v>
      </c>
      <c r="J11" s="20">
        <v>1169444</v>
      </c>
      <c r="K11" s="20">
        <v>1269647</v>
      </c>
      <c r="L11" s="20">
        <v>1338778</v>
      </c>
      <c r="M11" s="20">
        <v>913273</v>
      </c>
      <c r="N11" s="20">
        <v>913273</v>
      </c>
      <c r="O11" s="20">
        <v>-681574</v>
      </c>
      <c r="P11" s="20">
        <v>-63685</v>
      </c>
      <c r="Q11" s="20">
        <v>-1362178</v>
      </c>
      <c r="R11" s="20">
        <v>-1362178</v>
      </c>
      <c r="S11" s="20">
        <v>137444</v>
      </c>
      <c r="T11" s="20">
        <v>45836</v>
      </c>
      <c r="U11" s="20">
        <v>-5251994</v>
      </c>
      <c r="V11" s="20">
        <v>-5251994</v>
      </c>
      <c r="W11" s="20">
        <v>-5251994</v>
      </c>
      <c r="X11" s="20">
        <v>7467553</v>
      </c>
      <c r="Y11" s="20">
        <v>-12719547</v>
      </c>
      <c r="Z11" s="21">
        <v>-170.33</v>
      </c>
      <c r="AA11" s="22">
        <v>7467553</v>
      </c>
    </row>
    <row r="12" spans="1:27" ht="13.5">
      <c r="A12" s="27" t="s">
        <v>39</v>
      </c>
      <c r="B12" s="28"/>
      <c r="C12" s="29">
        <f aca="true" t="shared" si="0" ref="C12:Y12">SUM(C6:C11)</f>
        <v>107905387</v>
      </c>
      <c r="D12" s="29">
        <f>SUM(D6:D11)</f>
        <v>107905387</v>
      </c>
      <c r="E12" s="30">
        <f t="shared" si="0"/>
        <v>124787193</v>
      </c>
      <c r="F12" s="31">
        <f t="shared" si="0"/>
        <v>103850419</v>
      </c>
      <c r="G12" s="31">
        <f t="shared" si="0"/>
        <v>228574925</v>
      </c>
      <c r="H12" s="31">
        <f t="shared" si="0"/>
        <v>-28573683</v>
      </c>
      <c r="I12" s="31">
        <f t="shared" si="0"/>
        <v>-20690045</v>
      </c>
      <c r="J12" s="31">
        <f t="shared" si="0"/>
        <v>-20690045</v>
      </c>
      <c r="K12" s="31">
        <f t="shared" si="0"/>
        <v>-16865073</v>
      </c>
      <c r="L12" s="31">
        <f t="shared" si="0"/>
        <v>-21390501</v>
      </c>
      <c r="M12" s="31">
        <f t="shared" si="0"/>
        <v>-781926</v>
      </c>
      <c r="N12" s="31">
        <f t="shared" si="0"/>
        <v>-781926</v>
      </c>
      <c r="O12" s="31">
        <f t="shared" si="0"/>
        <v>-12320674</v>
      </c>
      <c r="P12" s="31">
        <f t="shared" si="0"/>
        <v>-16735978</v>
      </c>
      <c r="Q12" s="31">
        <f t="shared" si="0"/>
        <v>10492109</v>
      </c>
      <c r="R12" s="31">
        <f t="shared" si="0"/>
        <v>10492109</v>
      </c>
      <c r="S12" s="31">
        <f t="shared" si="0"/>
        <v>-27830115</v>
      </c>
      <c r="T12" s="31">
        <f t="shared" si="0"/>
        <v>-16950110</v>
      </c>
      <c r="U12" s="31">
        <f t="shared" si="0"/>
        <v>-42335144</v>
      </c>
      <c r="V12" s="31">
        <f t="shared" si="0"/>
        <v>-42335144</v>
      </c>
      <c r="W12" s="31">
        <f t="shared" si="0"/>
        <v>-42335144</v>
      </c>
      <c r="X12" s="31">
        <f t="shared" si="0"/>
        <v>103850419</v>
      </c>
      <c r="Y12" s="31">
        <f t="shared" si="0"/>
        <v>-146185563</v>
      </c>
      <c r="Z12" s="32">
        <f>+IF(X12&lt;&gt;0,+(Y12/X12)*100,0)</f>
        <v>-140.76550138906998</v>
      </c>
      <c r="AA12" s="33">
        <f>SUM(AA6:AA11)</f>
        <v>103850419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354535</v>
      </c>
      <c r="D15" s="18">
        <v>354535</v>
      </c>
      <c r="E15" s="19">
        <v>2733792</v>
      </c>
      <c r="F15" s="20">
        <v>229537</v>
      </c>
      <c r="G15" s="20">
        <v>-251</v>
      </c>
      <c r="H15" s="20">
        <v>-252</v>
      </c>
      <c r="I15" s="20">
        <v>-428</v>
      </c>
      <c r="J15" s="20">
        <v>-428</v>
      </c>
      <c r="K15" s="20">
        <v>-2012</v>
      </c>
      <c r="L15" s="20">
        <v>-165</v>
      </c>
      <c r="M15" s="20">
        <v>-165</v>
      </c>
      <c r="N15" s="20">
        <v>-165</v>
      </c>
      <c r="O15" s="20">
        <v>-166</v>
      </c>
      <c r="P15" s="20">
        <v>-166</v>
      </c>
      <c r="Q15" s="20">
        <v>-167</v>
      </c>
      <c r="R15" s="20">
        <v>-167</v>
      </c>
      <c r="S15" s="20">
        <v>-167</v>
      </c>
      <c r="T15" s="20">
        <v>-184366</v>
      </c>
      <c r="U15" s="20">
        <v>-9574</v>
      </c>
      <c r="V15" s="20">
        <v>-9574</v>
      </c>
      <c r="W15" s="20">
        <v>-9574</v>
      </c>
      <c r="X15" s="20">
        <v>229537</v>
      </c>
      <c r="Y15" s="20">
        <v>-239111</v>
      </c>
      <c r="Z15" s="21">
        <v>-104.17</v>
      </c>
      <c r="AA15" s="22">
        <v>229537</v>
      </c>
    </row>
    <row r="16" spans="1:27" ht="13.5">
      <c r="A16" s="23" t="s">
        <v>42</v>
      </c>
      <c r="B16" s="17"/>
      <c r="C16" s="18">
        <v>21434839</v>
      </c>
      <c r="D16" s="18">
        <v>21434839</v>
      </c>
      <c r="E16" s="19">
        <v>21981504</v>
      </c>
      <c r="F16" s="20">
        <v>22720929</v>
      </c>
      <c r="G16" s="24"/>
      <c r="H16" s="24"/>
      <c r="I16" s="24"/>
      <c r="J16" s="20"/>
      <c r="K16" s="24"/>
      <c r="L16" s="24">
        <v>-17443</v>
      </c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22720929</v>
      </c>
      <c r="Y16" s="24">
        <v>-22720929</v>
      </c>
      <c r="Z16" s="25">
        <v>-100</v>
      </c>
      <c r="AA16" s="26">
        <v>22720929</v>
      </c>
    </row>
    <row r="17" spans="1:27" ht="13.5">
      <c r="A17" s="23" t="s">
        <v>43</v>
      </c>
      <c r="B17" s="17"/>
      <c r="C17" s="18">
        <v>110320600</v>
      </c>
      <c r="D17" s="18">
        <v>110320600</v>
      </c>
      <c r="E17" s="19">
        <v>130644500</v>
      </c>
      <c r="F17" s="20">
        <v>110320600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110320600</v>
      </c>
      <c r="Y17" s="20">
        <v>-110320600</v>
      </c>
      <c r="Z17" s="21">
        <v>-100</v>
      </c>
      <c r="AA17" s="22">
        <v>110320600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802911657</v>
      </c>
      <c r="D19" s="18">
        <v>802911657</v>
      </c>
      <c r="E19" s="19">
        <v>839638862</v>
      </c>
      <c r="F19" s="20">
        <v>863897422</v>
      </c>
      <c r="G19" s="20">
        <v>1837881</v>
      </c>
      <c r="H19" s="20">
        <v>146521</v>
      </c>
      <c r="I19" s="20">
        <v>3634591</v>
      </c>
      <c r="J19" s="20">
        <v>3634591</v>
      </c>
      <c r="K19" s="20">
        <v>3800230</v>
      </c>
      <c r="L19" s="20">
        <v>-3541170</v>
      </c>
      <c r="M19" s="20">
        <v>3384915</v>
      </c>
      <c r="N19" s="20">
        <v>3384915</v>
      </c>
      <c r="O19" s="20">
        <v>-1002874</v>
      </c>
      <c r="P19" s="20">
        <v>54808</v>
      </c>
      <c r="Q19" s="20">
        <v>3410650</v>
      </c>
      <c r="R19" s="20">
        <v>3410650</v>
      </c>
      <c r="S19" s="20">
        <v>6326431</v>
      </c>
      <c r="T19" s="20">
        <v>5375471</v>
      </c>
      <c r="U19" s="20">
        <v>14469771</v>
      </c>
      <c r="V19" s="20">
        <v>14469771</v>
      </c>
      <c r="W19" s="20">
        <v>14469771</v>
      </c>
      <c r="X19" s="20">
        <v>863897422</v>
      </c>
      <c r="Y19" s="20">
        <v>-849427651</v>
      </c>
      <c r="Z19" s="21">
        <v>-98.33</v>
      </c>
      <c r="AA19" s="22">
        <v>863897422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800092</v>
      </c>
      <c r="D22" s="18">
        <v>800092</v>
      </c>
      <c r="E22" s="19">
        <v>900347</v>
      </c>
      <c r="F22" s="20">
        <v>750024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750024</v>
      </c>
      <c r="Y22" s="20">
        <v>-750024</v>
      </c>
      <c r="Z22" s="21">
        <v>-100</v>
      </c>
      <c r="AA22" s="22">
        <v>750024</v>
      </c>
    </row>
    <row r="23" spans="1:27" ht="13.5">
      <c r="A23" s="23" t="s">
        <v>49</v>
      </c>
      <c r="B23" s="17"/>
      <c r="C23" s="18">
        <v>20920459</v>
      </c>
      <c r="D23" s="18">
        <v>20920459</v>
      </c>
      <c r="E23" s="19">
        <v>22737630</v>
      </c>
      <c r="F23" s="20">
        <v>20920459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20920459</v>
      </c>
      <c r="Y23" s="24">
        <v>-20920459</v>
      </c>
      <c r="Z23" s="25">
        <v>-100</v>
      </c>
      <c r="AA23" s="26">
        <v>20920459</v>
      </c>
    </row>
    <row r="24" spans="1:27" ht="13.5">
      <c r="A24" s="27" t="s">
        <v>50</v>
      </c>
      <c r="B24" s="35"/>
      <c r="C24" s="29">
        <f aca="true" t="shared" si="1" ref="C24:Y24">SUM(C15:C23)</f>
        <v>956742182</v>
      </c>
      <c r="D24" s="29">
        <f>SUM(D15:D23)</f>
        <v>956742182</v>
      </c>
      <c r="E24" s="36">
        <f t="shared" si="1"/>
        <v>1018636635</v>
      </c>
      <c r="F24" s="37">
        <f t="shared" si="1"/>
        <v>1018838971</v>
      </c>
      <c r="G24" s="37">
        <f t="shared" si="1"/>
        <v>1837630</v>
      </c>
      <c r="H24" s="37">
        <f t="shared" si="1"/>
        <v>146269</v>
      </c>
      <c r="I24" s="37">
        <f t="shared" si="1"/>
        <v>3634163</v>
      </c>
      <c r="J24" s="37">
        <f t="shared" si="1"/>
        <v>3634163</v>
      </c>
      <c r="K24" s="37">
        <f t="shared" si="1"/>
        <v>3798218</v>
      </c>
      <c r="L24" s="37">
        <f t="shared" si="1"/>
        <v>-3558778</v>
      </c>
      <c r="M24" s="37">
        <f t="shared" si="1"/>
        <v>3384750</v>
      </c>
      <c r="N24" s="37">
        <f t="shared" si="1"/>
        <v>3384750</v>
      </c>
      <c r="O24" s="37">
        <f t="shared" si="1"/>
        <v>-1003040</v>
      </c>
      <c r="P24" s="37">
        <f t="shared" si="1"/>
        <v>54642</v>
      </c>
      <c r="Q24" s="37">
        <f t="shared" si="1"/>
        <v>3410483</v>
      </c>
      <c r="R24" s="37">
        <f t="shared" si="1"/>
        <v>3410483</v>
      </c>
      <c r="S24" s="37">
        <f t="shared" si="1"/>
        <v>6326264</v>
      </c>
      <c r="T24" s="37">
        <f t="shared" si="1"/>
        <v>5191105</v>
      </c>
      <c r="U24" s="37">
        <f t="shared" si="1"/>
        <v>14460197</v>
      </c>
      <c r="V24" s="37">
        <f t="shared" si="1"/>
        <v>14460197</v>
      </c>
      <c r="W24" s="37">
        <f t="shared" si="1"/>
        <v>14460197</v>
      </c>
      <c r="X24" s="37">
        <f t="shared" si="1"/>
        <v>1018838971</v>
      </c>
      <c r="Y24" s="37">
        <f t="shared" si="1"/>
        <v>-1004378774</v>
      </c>
      <c r="Z24" s="38">
        <f>+IF(X24&lt;&gt;0,+(Y24/X24)*100,0)</f>
        <v>-98.58071811035975</v>
      </c>
      <c r="AA24" s="39">
        <f>SUM(AA15:AA23)</f>
        <v>1018838971</v>
      </c>
    </row>
    <row r="25" spans="1:27" ht="13.5">
      <c r="A25" s="27" t="s">
        <v>51</v>
      </c>
      <c r="B25" s="28"/>
      <c r="C25" s="29">
        <f aca="true" t="shared" si="2" ref="C25:Y25">+C12+C24</f>
        <v>1064647569</v>
      </c>
      <c r="D25" s="29">
        <f>+D12+D24</f>
        <v>1064647569</v>
      </c>
      <c r="E25" s="30">
        <f t="shared" si="2"/>
        <v>1143423828</v>
      </c>
      <c r="F25" s="31">
        <f t="shared" si="2"/>
        <v>1122689390</v>
      </c>
      <c r="G25" s="31">
        <f t="shared" si="2"/>
        <v>230412555</v>
      </c>
      <c r="H25" s="31">
        <f t="shared" si="2"/>
        <v>-28427414</v>
      </c>
      <c r="I25" s="31">
        <f t="shared" si="2"/>
        <v>-17055882</v>
      </c>
      <c r="J25" s="31">
        <f t="shared" si="2"/>
        <v>-17055882</v>
      </c>
      <c r="K25" s="31">
        <f t="shared" si="2"/>
        <v>-13066855</v>
      </c>
      <c r="L25" s="31">
        <f t="shared" si="2"/>
        <v>-24949279</v>
      </c>
      <c r="M25" s="31">
        <f t="shared" si="2"/>
        <v>2602824</v>
      </c>
      <c r="N25" s="31">
        <f t="shared" si="2"/>
        <v>2602824</v>
      </c>
      <c r="O25" s="31">
        <f t="shared" si="2"/>
        <v>-13323714</v>
      </c>
      <c r="P25" s="31">
        <f t="shared" si="2"/>
        <v>-16681336</v>
      </c>
      <c r="Q25" s="31">
        <f t="shared" si="2"/>
        <v>13902592</v>
      </c>
      <c r="R25" s="31">
        <f t="shared" si="2"/>
        <v>13902592</v>
      </c>
      <c r="S25" s="31">
        <f t="shared" si="2"/>
        <v>-21503851</v>
      </c>
      <c r="T25" s="31">
        <f t="shared" si="2"/>
        <v>-11759005</v>
      </c>
      <c r="U25" s="31">
        <f t="shared" si="2"/>
        <v>-27874947</v>
      </c>
      <c r="V25" s="31">
        <f t="shared" si="2"/>
        <v>-27874947</v>
      </c>
      <c r="W25" s="31">
        <f t="shared" si="2"/>
        <v>-27874947</v>
      </c>
      <c r="X25" s="31">
        <f t="shared" si="2"/>
        <v>1122689390</v>
      </c>
      <c r="Y25" s="31">
        <f t="shared" si="2"/>
        <v>-1150564337</v>
      </c>
      <c r="Z25" s="32">
        <f>+IF(X25&lt;&gt;0,+(Y25/X25)*100,0)</f>
        <v>-102.4828725779621</v>
      </c>
      <c r="AA25" s="33">
        <f>+AA12+AA24</f>
        <v>1122689390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1276262</v>
      </c>
      <c r="D29" s="18">
        <v>1276262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17785670</v>
      </c>
      <c r="D30" s="18">
        <v>17785670</v>
      </c>
      <c r="E30" s="19">
        <v>21146752</v>
      </c>
      <c r="F30" s="20">
        <v>19208523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19208523</v>
      </c>
      <c r="Y30" s="20">
        <v>-19208523</v>
      </c>
      <c r="Z30" s="21">
        <v>-100</v>
      </c>
      <c r="AA30" s="22">
        <v>19208523</v>
      </c>
    </row>
    <row r="31" spans="1:27" ht="13.5">
      <c r="A31" s="23" t="s">
        <v>56</v>
      </c>
      <c r="B31" s="17"/>
      <c r="C31" s="18">
        <v>10012386</v>
      </c>
      <c r="D31" s="18">
        <v>10012386</v>
      </c>
      <c r="E31" s="19">
        <v>11265208</v>
      </c>
      <c r="F31" s="20">
        <v>10813377</v>
      </c>
      <c r="G31" s="20">
        <v>75834</v>
      </c>
      <c r="H31" s="20">
        <v>7238</v>
      </c>
      <c r="I31" s="20">
        <v>123082</v>
      </c>
      <c r="J31" s="20">
        <v>123082</v>
      </c>
      <c r="K31" s="20">
        <v>63885</v>
      </c>
      <c r="L31" s="20">
        <v>10293</v>
      </c>
      <c r="M31" s="20">
        <v>21904</v>
      </c>
      <c r="N31" s="20">
        <v>21904</v>
      </c>
      <c r="O31" s="20">
        <v>5016</v>
      </c>
      <c r="P31" s="20">
        <v>-13141</v>
      </c>
      <c r="Q31" s="20">
        <v>22281</v>
      </c>
      <c r="R31" s="20">
        <v>22281</v>
      </c>
      <c r="S31" s="20">
        <v>17842</v>
      </c>
      <c r="T31" s="20">
        <v>-24394</v>
      </c>
      <c r="U31" s="20">
        <v>90682</v>
      </c>
      <c r="V31" s="20">
        <v>90682</v>
      </c>
      <c r="W31" s="20">
        <v>90682</v>
      </c>
      <c r="X31" s="20">
        <v>10813377</v>
      </c>
      <c r="Y31" s="20">
        <v>-10722695</v>
      </c>
      <c r="Z31" s="21">
        <v>-99.16</v>
      </c>
      <c r="AA31" s="22">
        <v>10813377</v>
      </c>
    </row>
    <row r="32" spans="1:27" ht="13.5">
      <c r="A32" s="23" t="s">
        <v>57</v>
      </c>
      <c r="B32" s="17"/>
      <c r="C32" s="18">
        <v>61786340</v>
      </c>
      <c r="D32" s="18">
        <v>61786340</v>
      </c>
      <c r="E32" s="19">
        <v>61480882</v>
      </c>
      <c r="F32" s="20">
        <v>56683806</v>
      </c>
      <c r="G32" s="20">
        <v>8896950</v>
      </c>
      <c r="H32" s="20">
        <v>-6378602</v>
      </c>
      <c r="I32" s="20">
        <v>-14557822</v>
      </c>
      <c r="J32" s="20">
        <v>-14557822</v>
      </c>
      <c r="K32" s="20">
        <v>-4255941</v>
      </c>
      <c r="L32" s="20">
        <v>-3637326</v>
      </c>
      <c r="M32" s="20">
        <v>22758077</v>
      </c>
      <c r="N32" s="20">
        <v>22758077</v>
      </c>
      <c r="O32" s="20">
        <v>-8320804</v>
      </c>
      <c r="P32" s="20">
        <v>-469982</v>
      </c>
      <c r="Q32" s="20">
        <v>11087870</v>
      </c>
      <c r="R32" s="20">
        <v>11087870</v>
      </c>
      <c r="S32" s="20">
        <v>-9015723</v>
      </c>
      <c r="T32" s="20">
        <v>-2541625</v>
      </c>
      <c r="U32" s="20">
        <v>20580577</v>
      </c>
      <c r="V32" s="20">
        <v>20580577</v>
      </c>
      <c r="W32" s="20">
        <v>20580577</v>
      </c>
      <c r="X32" s="20">
        <v>56683806</v>
      </c>
      <c r="Y32" s="20">
        <v>-36103229</v>
      </c>
      <c r="Z32" s="21">
        <v>-63.69</v>
      </c>
      <c r="AA32" s="22">
        <v>56683806</v>
      </c>
    </row>
    <row r="33" spans="1:27" ht="13.5">
      <c r="A33" s="23" t="s">
        <v>58</v>
      </c>
      <c r="B33" s="17"/>
      <c r="C33" s="18">
        <v>21320267</v>
      </c>
      <c r="D33" s="18">
        <v>21320267</v>
      </c>
      <c r="E33" s="19">
        <v>23381613</v>
      </c>
      <c r="F33" s="20">
        <v>21320267</v>
      </c>
      <c r="G33" s="20">
        <v>59920</v>
      </c>
      <c r="H33" s="20">
        <v>69012</v>
      </c>
      <c r="I33" s="20">
        <v>128201</v>
      </c>
      <c r="J33" s="20">
        <v>128201</v>
      </c>
      <c r="K33" s="20">
        <v>59663</v>
      </c>
      <c r="L33" s="20">
        <v>-200634</v>
      </c>
      <c r="M33" s="20">
        <v>58850</v>
      </c>
      <c r="N33" s="20">
        <v>58850</v>
      </c>
      <c r="O33" s="20">
        <v>204153</v>
      </c>
      <c r="P33" s="20">
        <v>215714</v>
      </c>
      <c r="Q33" s="20">
        <v>167993</v>
      </c>
      <c r="R33" s="20">
        <v>167993</v>
      </c>
      <c r="S33" s="20">
        <v>134570</v>
      </c>
      <c r="T33" s="20">
        <v>88364</v>
      </c>
      <c r="U33" s="20">
        <v>-741384</v>
      </c>
      <c r="V33" s="20">
        <v>-741384</v>
      </c>
      <c r="W33" s="20">
        <v>-741384</v>
      </c>
      <c r="X33" s="20">
        <v>21320267</v>
      </c>
      <c r="Y33" s="20">
        <v>-22061651</v>
      </c>
      <c r="Z33" s="21">
        <v>-103.48</v>
      </c>
      <c r="AA33" s="22">
        <v>21320267</v>
      </c>
    </row>
    <row r="34" spans="1:27" ht="13.5">
      <c r="A34" s="27" t="s">
        <v>59</v>
      </c>
      <c r="B34" s="28"/>
      <c r="C34" s="29">
        <f aca="true" t="shared" si="3" ref="C34:Y34">SUM(C29:C33)</f>
        <v>112180925</v>
      </c>
      <c r="D34" s="29">
        <f>SUM(D29:D33)</f>
        <v>112180925</v>
      </c>
      <c r="E34" s="30">
        <f t="shared" si="3"/>
        <v>117274455</v>
      </c>
      <c r="F34" s="31">
        <f t="shared" si="3"/>
        <v>108025973</v>
      </c>
      <c r="G34" s="31">
        <f t="shared" si="3"/>
        <v>9032704</v>
      </c>
      <c r="H34" s="31">
        <f t="shared" si="3"/>
        <v>-6302352</v>
      </c>
      <c r="I34" s="31">
        <f t="shared" si="3"/>
        <v>-14306539</v>
      </c>
      <c r="J34" s="31">
        <f t="shared" si="3"/>
        <v>-14306539</v>
      </c>
      <c r="K34" s="31">
        <f t="shared" si="3"/>
        <v>-4132393</v>
      </c>
      <c r="L34" s="31">
        <f t="shared" si="3"/>
        <v>-3827667</v>
      </c>
      <c r="M34" s="31">
        <f t="shared" si="3"/>
        <v>22838831</v>
      </c>
      <c r="N34" s="31">
        <f t="shared" si="3"/>
        <v>22838831</v>
      </c>
      <c r="O34" s="31">
        <f t="shared" si="3"/>
        <v>-8111635</v>
      </c>
      <c r="P34" s="31">
        <f t="shared" si="3"/>
        <v>-267409</v>
      </c>
      <c r="Q34" s="31">
        <f t="shared" si="3"/>
        <v>11278144</v>
      </c>
      <c r="R34" s="31">
        <f t="shared" si="3"/>
        <v>11278144</v>
      </c>
      <c r="S34" s="31">
        <f t="shared" si="3"/>
        <v>-8863311</v>
      </c>
      <c r="T34" s="31">
        <f t="shared" si="3"/>
        <v>-2477655</v>
      </c>
      <c r="U34" s="31">
        <f t="shared" si="3"/>
        <v>19929875</v>
      </c>
      <c r="V34" s="31">
        <f t="shared" si="3"/>
        <v>19929875</v>
      </c>
      <c r="W34" s="31">
        <f t="shared" si="3"/>
        <v>19929875</v>
      </c>
      <c r="X34" s="31">
        <f t="shared" si="3"/>
        <v>108025973</v>
      </c>
      <c r="Y34" s="31">
        <f t="shared" si="3"/>
        <v>-88096098</v>
      </c>
      <c r="Z34" s="32">
        <f>+IF(X34&lt;&gt;0,+(Y34/X34)*100,0)</f>
        <v>-81.55084888705423</v>
      </c>
      <c r="AA34" s="33">
        <f>SUM(AA29:AA33)</f>
        <v>108025973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102889063</v>
      </c>
      <c r="D37" s="18">
        <v>102889063</v>
      </c>
      <c r="E37" s="19">
        <v>115779422</v>
      </c>
      <c r="F37" s="20">
        <v>99527596</v>
      </c>
      <c r="G37" s="20"/>
      <c r="H37" s="20">
        <v>-297150</v>
      </c>
      <c r="I37" s="20">
        <v>13252601</v>
      </c>
      <c r="J37" s="20">
        <v>13252601</v>
      </c>
      <c r="K37" s="20">
        <v>-1201549</v>
      </c>
      <c r="L37" s="20">
        <v>9437609</v>
      </c>
      <c r="M37" s="20">
        <v>-6203701</v>
      </c>
      <c r="N37" s="20">
        <v>-6203701</v>
      </c>
      <c r="O37" s="20"/>
      <c r="P37" s="20">
        <v>-547088</v>
      </c>
      <c r="Q37" s="20">
        <v>-960855</v>
      </c>
      <c r="R37" s="20">
        <v>-960855</v>
      </c>
      <c r="S37" s="20"/>
      <c r="T37" s="20"/>
      <c r="U37" s="20">
        <v>-6494113</v>
      </c>
      <c r="V37" s="20">
        <v>-6494113</v>
      </c>
      <c r="W37" s="20">
        <v>-6494113</v>
      </c>
      <c r="X37" s="20">
        <v>99527596</v>
      </c>
      <c r="Y37" s="20">
        <v>-106021709</v>
      </c>
      <c r="Z37" s="21">
        <v>-106.52</v>
      </c>
      <c r="AA37" s="22">
        <v>99527596</v>
      </c>
    </row>
    <row r="38" spans="1:27" ht="13.5">
      <c r="A38" s="23" t="s">
        <v>58</v>
      </c>
      <c r="B38" s="17"/>
      <c r="C38" s="18">
        <v>108012006</v>
      </c>
      <c r="D38" s="18">
        <v>108012006</v>
      </c>
      <c r="E38" s="19">
        <v>112259592</v>
      </c>
      <c r="F38" s="20">
        <v>118292162</v>
      </c>
      <c r="G38" s="20">
        <v>-207106</v>
      </c>
      <c r="H38" s="20">
        <v>-293471</v>
      </c>
      <c r="I38" s="20">
        <v>9259179</v>
      </c>
      <c r="J38" s="20">
        <v>9259179</v>
      </c>
      <c r="K38" s="20">
        <v>-224024</v>
      </c>
      <c r="L38" s="20">
        <v>-209044</v>
      </c>
      <c r="M38" s="20">
        <v>-208773</v>
      </c>
      <c r="N38" s="20">
        <v>-208773</v>
      </c>
      <c r="O38" s="20">
        <v>-277409</v>
      </c>
      <c r="P38" s="20">
        <v>-235268</v>
      </c>
      <c r="Q38" s="20">
        <v>-235034</v>
      </c>
      <c r="R38" s="20">
        <v>-235034</v>
      </c>
      <c r="S38" s="20">
        <v>-204201</v>
      </c>
      <c r="T38" s="20">
        <v>-231983</v>
      </c>
      <c r="U38" s="20">
        <v>-227744</v>
      </c>
      <c r="V38" s="20">
        <v>-227744</v>
      </c>
      <c r="W38" s="20">
        <v>-227744</v>
      </c>
      <c r="X38" s="20">
        <v>118292162</v>
      </c>
      <c r="Y38" s="20">
        <v>-118519906</v>
      </c>
      <c r="Z38" s="21">
        <v>-100.19</v>
      </c>
      <c r="AA38" s="22">
        <v>118292162</v>
      </c>
    </row>
    <row r="39" spans="1:27" ht="13.5">
      <c r="A39" s="27" t="s">
        <v>61</v>
      </c>
      <c r="B39" s="35"/>
      <c r="C39" s="29">
        <f aca="true" t="shared" si="4" ref="C39:Y39">SUM(C37:C38)</f>
        <v>210901069</v>
      </c>
      <c r="D39" s="29">
        <f>SUM(D37:D38)</f>
        <v>210901069</v>
      </c>
      <c r="E39" s="36">
        <f t="shared" si="4"/>
        <v>228039014</v>
      </c>
      <c r="F39" s="37">
        <f t="shared" si="4"/>
        <v>217819758</v>
      </c>
      <c r="G39" s="37">
        <f t="shared" si="4"/>
        <v>-207106</v>
      </c>
      <c r="H39" s="37">
        <f t="shared" si="4"/>
        <v>-590621</v>
      </c>
      <c r="I39" s="37">
        <f t="shared" si="4"/>
        <v>22511780</v>
      </c>
      <c r="J39" s="37">
        <f t="shared" si="4"/>
        <v>22511780</v>
      </c>
      <c r="K39" s="37">
        <f t="shared" si="4"/>
        <v>-1425573</v>
      </c>
      <c r="L39" s="37">
        <f t="shared" si="4"/>
        <v>9228565</v>
      </c>
      <c r="M39" s="37">
        <f t="shared" si="4"/>
        <v>-6412474</v>
      </c>
      <c r="N39" s="37">
        <f t="shared" si="4"/>
        <v>-6412474</v>
      </c>
      <c r="O39" s="37">
        <f t="shared" si="4"/>
        <v>-277409</v>
      </c>
      <c r="P39" s="37">
        <f t="shared" si="4"/>
        <v>-782356</v>
      </c>
      <c r="Q39" s="37">
        <f t="shared" si="4"/>
        <v>-1195889</v>
      </c>
      <c r="R39" s="37">
        <f t="shared" si="4"/>
        <v>-1195889</v>
      </c>
      <c r="S39" s="37">
        <f t="shared" si="4"/>
        <v>-204201</v>
      </c>
      <c r="T39" s="37">
        <f t="shared" si="4"/>
        <v>-231983</v>
      </c>
      <c r="U39" s="37">
        <f t="shared" si="4"/>
        <v>-6721857</v>
      </c>
      <c r="V39" s="37">
        <f t="shared" si="4"/>
        <v>-6721857</v>
      </c>
      <c r="W39" s="37">
        <f t="shared" si="4"/>
        <v>-6721857</v>
      </c>
      <c r="X39" s="37">
        <f t="shared" si="4"/>
        <v>217819758</v>
      </c>
      <c r="Y39" s="37">
        <f t="shared" si="4"/>
        <v>-224541615</v>
      </c>
      <c r="Z39" s="38">
        <f>+IF(X39&lt;&gt;0,+(Y39/X39)*100,0)</f>
        <v>-103.08597211828689</v>
      </c>
      <c r="AA39" s="39">
        <f>SUM(AA37:AA38)</f>
        <v>217819758</v>
      </c>
    </row>
    <row r="40" spans="1:27" ht="13.5">
      <c r="A40" s="27" t="s">
        <v>62</v>
      </c>
      <c r="B40" s="28"/>
      <c r="C40" s="29">
        <f aca="true" t="shared" si="5" ref="C40:Y40">+C34+C39</f>
        <v>323081994</v>
      </c>
      <c r="D40" s="29">
        <f>+D34+D39</f>
        <v>323081994</v>
      </c>
      <c r="E40" s="30">
        <f t="shared" si="5"/>
        <v>345313469</v>
      </c>
      <c r="F40" s="31">
        <f t="shared" si="5"/>
        <v>325845731</v>
      </c>
      <c r="G40" s="31">
        <f t="shared" si="5"/>
        <v>8825598</v>
      </c>
      <c r="H40" s="31">
        <f t="shared" si="5"/>
        <v>-6892973</v>
      </c>
      <c r="I40" s="31">
        <f t="shared" si="5"/>
        <v>8205241</v>
      </c>
      <c r="J40" s="31">
        <f t="shared" si="5"/>
        <v>8205241</v>
      </c>
      <c r="K40" s="31">
        <f t="shared" si="5"/>
        <v>-5557966</v>
      </c>
      <c r="L40" s="31">
        <f t="shared" si="5"/>
        <v>5400898</v>
      </c>
      <c r="M40" s="31">
        <f t="shared" si="5"/>
        <v>16426357</v>
      </c>
      <c r="N40" s="31">
        <f t="shared" si="5"/>
        <v>16426357</v>
      </c>
      <c r="O40" s="31">
        <f t="shared" si="5"/>
        <v>-8389044</v>
      </c>
      <c r="P40" s="31">
        <f t="shared" si="5"/>
        <v>-1049765</v>
      </c>
      <c r="Q40" s="31">
        <f t="shared" si="5"/>
        <v>10082255</v>
      </c>
      <c r="R40" s="31">
        <f t="shared" si="5"/>
        <v>10082255</v>
      </c>
      <c r="S40" s="31">
        <f t="shared" si="5"/>
        <v>-9067512</v>
      </c>
      <c r="T40" s="31">
        <f t="shared" si="5"/>
        <v>-2709638</v>
      </c>
      <c r="U40" s="31">
        <f t="shared" si="5"/>
        <v>13208018</v>
      </c>
      <c r="V40" s="31">
        <f t="shared" si="5"/>
        <v>13208018</v>
      </c>
      <c r="W40" s="31">
        <f t="shared" si="5"/>
        <v>13208018</v>
      </c>
      <c r="X40" s="31">
        <f t="shared" si="5"/>
        <v>325845731</v>
      </c>
      <c r="Y40" s="31">
        <f t="shared" si="5"/>
        <v>-312637713</v>
      </c>
      <c r="Z40" s="32">
        <f>+IF(X40&lt;&gt;0,+(Y40/X40)*100,0)</f>
        <v>-95.94654256802278</v>
      </c>
      <c r="AA40" s="33">
        <f>+AA34+AA39</f>
        <v>325845731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741565575</v>
      </c>
      <c r="D42" s="43">
        <f>+D25-D40</f>
        <v>741565575</v>
      </c>
      <c r="E42" s="44">
        <f t="shared" si="6"/>
        <v>798110359</v>
      </c>
      <c r="F42" s="45">
        <f t="shared" si="6"/>
        <v>796843659</v>
      </c>
      <c r="G42" s="45">
        <f t="shared" si="6"/>
        <v>221586957</v>
      </c>
      <c r="H42" s="45">
        <f t="shared" si="6"/>
        <v>-21534441</v>
      </c>
      <c r="I42" s="45">
        <f t="shared" si="6"/>
        <v>-25261123</v>
      </c>
      <c r="J42" s="45">
        <f t="shared" si="6"/>
        <v>-25261123</v>
      </c>
      <c r="K42" s="45">
        <f t="shared" si="6"/>
        <v>-7508889</v>
      </c>
      <c r="L42" s="45">
        <f t="shared" si="6"/>
        <v>-30350177</v>
      </c>
      <c r="M42" s="45">
        <f t="shared" si="6"/>
        <v>-13823533</v>
      </c>
      <c r="N42" s="45">
        <f t="shared" si="6"/>
        <v>-13823533</v>
      </c>
      <c r="O42" s="45">
        <f t="shared" si="6"/>
        <v>-4934670</v>
      </c>
      <c r="P42" s="45">
        <f t="shared" si="6"/>
        <v>-15631571</v>
      </c>
      <c r="Q42" s="45">
        <f t="shared" si="6"/>
        <v>3820337</v>
      </c>
      <c r="R42" s="45">
        <f t="shared" si="6"/>
        <v>3820337</v>
      </c>
      <c r="S42" s="45">
        <f t="shared" si="6"/>
        <v>-12436339</v>
      </c>
      <c r="T42" s="45">
        <f t="shared" si="6"/>
        <v>-9049367</v>
      </c>
      <c r="U42" s="45">
        <f t="shared" si="6"/>
        <v>-41082965</v>
      </c>
      <c r="V42" s="45">
        <f t="shared" si="6"/>
        <v>-41082965</v>
      </c>
      <c r="W42" s="45">
        <f t="shared" si="6"/>
        <v>-41082965</v>
      </c>
      <c r="X42" s="45">
        <f t="shared" si="6"/>
        <v>796843659</v>
      </c>
      <c r="Y42" s="45">
        <f t="shared" si="6"/>
        <v>-837926624</v>
      </c>
      <c r="Z42" s="46">
        <f>+IF(X42&lt;&gt;0,+(Y42/X42)*100,0)</f>
        <v>-105.15571210688395</v>
      </c>
      <c r="AA42" s="47">
        <f>+AA25-AA40</f>
        <v>796843659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682835021</v>
      </c>
      <c r="D45" s="18">
        <v>682835021</v>
      </c>
      <c r="E45" s="19">
        <v>712755564</v>
      </c>
      <c r="F45" s="20">
        <v>731904955</v>
      </c>
      <c r="G45" s="20">
        <v>221586957</v>
      </c>
      <c r="H45" s="20">
        <v>-21534441</v>
      </c>
      <c r="I45" s="20">
        <v>-25261123</v>
      </c>
      <c r="J45" s="20">
        <v>-25261123</v>
      </c>
      <c r="K45" s="20">
        <v>-7508889</v>
      </c>
      <c r="L45" s="20">
        <v>-30350177</v>
      </c>
      <c r="M45" s="20">
        <v>-13823533</v>
      </c>
      <c r="N45" s="20">
        <v>-13823533</v>
      </c>
      <c r="O45" s="20">
        <v>-4934670</v>
      </c>
      <c r="P45" s="20">
        <v>-15631571</v>
      </c>
      <c r="Q45" s="20">
        <v>3820337</v>
      </c>
      <c r="R45" s="20">
        <v>3820337</v>
      </c>
      <c r="S45" s="20">
        <v>-12436339</v>
      </c>
      <c r="T45" s="20">
        <v>-9280376</v>
      </c>
      <c r="U45" s="20">
        <v>-40887471</v>
      </c>
      <c r="V45" s="20">
        <v>-40887471</v>
      </c>
      <c r="W45" s="20">
        <v>-40887471</v>
      </c>
      <c r="X45" s="20">
        <v>731904955</v>
      </c>
      <c r="Y45" s="20">
        <v>-772792426</v>
      </c>
      <c r="Z45" s="48">
        <v>-105.59</v>
      </c>
      <c r="AA45" s="22">
        <v>731904955</v>
      </c>
    </row>
    <row r="46" spans="1:27" ht="13.5">
      <c r="A46" s="23" t="s">
        <v>67</v>
      </c>
      <c r="B46" s="17"/>
      <c r="C46" s="18">
        <v>58730554</v>
      </c>
      <c r="D46" s="18">
        <v>58730554</v>
      </c>
      <c r="E46" s="19">
        <v>85354792</v>
      </c>
      <c r="F46" s="20">
        <v>64938706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>
        <v>231009</v>
      </c>
      <c r="U46" s="20">
        <v>-195494</v>
      </c>
      <c r="V46" s="20">
        <v>-195494</v>
      </c>
      <c r="W46" s="20">
        <v>-195494</v>
      </c>
      <c r="X46" s="20">
        <v>64938706</v>
      </c>
      <c r="Y46" s="20">
        <v>-65134200</v>
      </c>
      <c r="Z46" s="48">
        <v>-100.3</v>
      </c>
      <c r="AA46" s="22">
        <v>64938706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741565575</v>
      </c>
      <c r="D48" s="51">
        <f>SUM(D45:D47)</f>
        <v>741565575</v>
      </c>
      <c r="E48" s="52">
        <f t="shared" si="7"/>
        <v>798110356</v>
      </c>
      <c r="F48" s="53">
        <f t="shared" si="7"/>
        <v>796843661</v>
      </c>
      <c r="G48" s="53">
        <f t="shared" si="7"/>
        <v>221586957</v>
      </c>
      <c r="H48" s="53">
        <f t="shared" si="7"/>
        <v>-21534441</v>
      </c>
      <c r="I48" s="53">
        <f t="shared" si="7"/>
        <v>-25261123</v>
      </c>
      <c r="J48" s="53">
        <f t="shared" si="7"/>
        <v>-25261123</v>
      </c>
      <c r="K48" s="53">
        <f t="shared" si="7"/>
        <v>-7508889</v>
      </c>
      <c r="L48" s="53">
        <f t="shared" si="7"/>
        <v>-30350177</v>
      </c>
      <c r="M48" s="53">
        <f t="shared" si="7"/>
        <v>-13823533</v>
      </c>
      <c r="N48" s="53">
        <f t="shared" si="7"/>
        <v>-13823533</v>
      </c>
      <c r="O48" s="53">
        <f t="shared" si="7"/>
        <v>-4934670</v>
      </c>
      <c r="P48" s="53">
        <f t="shared" si="7"/>
        <v>-15631571</v>
      </c>
      <c r="Q48" s="53">
        <f t="shared" si="7"/>
        <v>3820337</v>
      </c>
      <c r="R48" s="53">
        <f t="shared" si="7"/>
        <v>3820337</v>
      </c>
      <c r="S48" s="53">
        <f t="shared" si="7"/>
        <v>-12436339</v>
      </c>
      <c r="T48" s="53">
        <f t="shared" si="7"/>
        <v>-9049367</v>
      </c>
      <c r="U48" s="53">
        <f t="shared" si="7"/>
        <v>-41082965</v>
      </c>
      <c r="V48" s="53">
        <f t="shared" si="7"/>
        <v>-41082965</v>
      </c>
      <c r="W48" s="53">
        <f t="shared" si="7"/>
        <v>-41082965</v>
      </c>
      <c r="X48" s="53">
        <f t="shared" si="7"/>
        <v>796843661</v>
      </c>
      <c r="Y48" s="53">
        <f t="shared" si="7"/>
        <v>-837926626</v>
      </c>
      <c r="Z48" s="54">
        <f>+IF(X48&lt;&gt;0,+(Y48/X48)*100,0)</f>
        <v>-105.1557120939436</v>
      </c>
      <c r="AA48" s="55">
        <f>SUM(AA45:AA47)</f>
        <v>796843661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7751935</v>
      </c>
      <c r="F6" s="20">
        <v>7751935</v>
      </c>
      <c r="G6" s="20">
        <v>20771364</v>
      </c>
      <c r="H6" s="20">
        <v>21458316</v>
      </c>
      <c r="I6" s="20">
        <v>19913845</v>
      </c>
      <c r="J6" s="20">
        <v>19913845</v>
      </c>
      <c r="K6" s="20">
        <v>14054524</v>
      </c>
      <c r="L6" s="20">
        <v>18039109</v>
      </c>
      <c r="M6" s="20">
        <v>14546172</v>
      </c>
      <c r="N6" s="20">
        <v>14546172</v>
      </c>
      <c r="O6" s="20">
        <v>16392144</v>
      </c>
      <c r="P6" s="20">
        <v>15638137</v>
      </c>
      <c r="Q6" s="20">
        <v>20137491</v>
      </c>
      <c r="R6" s="20">
        <v>20137491</v>
      </c>
      <c r="S6" s="20">
        <v>25020884</v>
      </c>
      <c r="T6" s="20">
        <v>19498285</v>
      </c>
      <c r="U6" s="20">
        <v>14382326</v>
      </c>
      <c r="V6" s="20">
        <v>14382326</v>
      </c>
      <c r="W6" s="20">
        <v>14382326</v>
      </c>
      <c r="X6" s="20">
        <v>7751935</v>
      </c>
      <c r="Y6" s="20">
        <v>6630391</v>
      </c>
      <c r="Z6" s="21">
        <v>85.53</v>
      </c>
      <c r="AA6" s="22">
        <v>7751935</v>
      </c>
    </row>
    <row r="7" spans="1:27" ht="13.5">
      <c r="A7" s="23" t="s">
        <v>34</v>
      </c>
      <c r="B7" s="17"/>
      <c r="C7" s="18"/>
      <c r="D7" s="18"/>
      <c r="E7" s="19">
        <v>7766484</v>
      </c>
      <c r="F7" s="20">
        <v>7766484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7766484</v>
      </c>
      <c r="Y7" s="20">
        <v>-7766484</v>
      </c>
      <c r="Z7" s="21">
        <v>-100</v>
      </c>
      <c r="AA7" s="22">
        <v>7766484</v>
      </c>
    </row>
    <row r="8" spans="1:27" ht="13.5">
      <c r="A8" s="23" t="s">
        <v>35</v>
      </c>
      <c r="B8" s="17"/>
      <c r="C8" s="18"/>
      <c r="D8" s="18"/>
      <c r="E8" s="19">
        <v>1194375</v>
      </c>
      <c r="F8" s="20">
        <v>1194375</v>
      </c>
      <c r="G8" s="20">
        <v>4479677</v>
      </c>
      <c r="H8" s="20">
        <v>3589704</v>
      </c>
      <c r="I8" s="20">
        <v>4978347</v>
      </c>
      <c r="J8" s="20">
        <v>4978347</v>
      </c>
      <c r="K8" s="20">
        <v>5002299</v>
      </c>
      <c r="L8" s="20">
        <v>4587805</v>
      </c>
      <c r="M8" s="20">
        <v>4250255</v>
      </c>
      <c r="N8" s="20">
        <v>4250255</v>
      </c>
      <c r="O8" s="20">
        <v>4492644</v>
      </c>
      <c r="P8" s="20">
        <v>4443406</v>
      </c>
      <c r="Q8" s="20">
        <v>4342806</v>
      </c>
      <c r="R8" s="20">
        <v>4342806</v>
      </c>
      <c r="S8" s="20">
        <v>4153346</v>
      </c>
      <c r="T8" s="20">
        <v>4052428</v>
      </c>
      <c r="U8" s="20">
        <v>3743924</v>
      </c>
      <c r="V8" s="20">
        <v>3743924</v>
      </c>
      <c r="W8" s="20">
        <v>3743924</v>
      </c>
      <c r="X8" s="20">
        <v>1194375</v>
      </c>
      <c r="Y8" s="20">
        <v>2549549</v>
      </c>
      <c r="Z8" s="21">
        <v>213.46</v>
      </c>
      <c r="AA8" s="22">
        <v>1194375</v>
      </c>
    </row>
    <row r="9" spans="1:27" ht="13.5">
      <c r="A9" s="23" t="s">
        <v>36</v>
      </c>
      <c r="B9" s="17"/>
      <c r="C9" s="18"/>
      <c r="D9" s="18"/>
      <c r="E9" s="19">
        <v>-184271</v>
      </c>
      <c r="F9" s="20">
        <v>-184271</v>
      </c>
      <c r="G9" s="20">
        <v>621441</v>
      </c>
      <c r="H9" s="20">
        <v>575586</v>
      </c>
      <c r="I9" s="20">
        <v>795165</v>
      </c>
      <c r="J9" s="20">
        <v>795165</v>
      </c>
      <c r="K9" s="20">
        <v>685543</v>
      </c>
      <c r="L9" s="20">
        <v>713757</v>
      </c>
      <c r="M9" s="20">
        <v>659784</v>
      </c>
      <c r="N9" s="20">
        <v>659784</v>
      </c>
      <c r="O9" s="20">
        <v>664879</v>
      </c>
      <c r="P9" s="20">
        <v>644035</v>
      </c>
      <c r="Q9" s="20">
        <v>634206</v>
      </c>
      <c r="R9" s="20">
        <v>634206</v>
      </c>
      <c r="S9" s="20">
        <v>-4863716</v>
      </c>
      <c r="T9" s="20">
        <v>-4874730</v>
      </c>
      <c r="U9" s="20">
        <v>-4828167</v>
      </c>
      <c r="V9" s="20">
        <v>-4828167</v>
      </c>
      <c r="W9" s="20">
        <v>-4828167</v>
      </c>
      <c r="X9" s="20">
        <v>-184271</v>
      </c>
      <c r="Y9" s="20">
        <v>-4643896</v>
      </c>
      <c r="Z9" s="21">
        <v>2520.14</v>
      </c>
      <c r="AA9" s="22">
        <v>-184271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999984</v>
      </c>
      <c r="F11" s="20">
        <v>999984</v>
      </c>
      <c r="G11" s="20">
        <v>1065315</v>
      </c>
      <c r="H11" s="20">
        <v>1065315</v>
      </c>
      <c r="I11" s="20">
        <v>5493783</v>
      </c>
      <c r="J11" s="20">
        <v>5493783</v>
      </c>
      <c r="K11" s="20">
        <v>5493783</v>
      </c>
      <c r="L11" s="20">
        <v>5492177</v>
      </c>
      <c r="M11" s="20">
        <v>5492177</v>
      </c>
      <c r="N11" s="20">
        <v>5492177</v>
      </c>
      <c r="O11" s="20">
        <v>5492177</v>
      </c>
      <c r="P11" s="20">
        <v>5492177</v>
      </c>
      <c r="Q11" s="20">
        <v>5492177</v>
      </c>
      <c r="R11" s="20">
        <v>5492177</v>
      </c>
      <c r="S11" s="20">
        <v>5492177</v>
      </c>
      <c r="T11" s="20">
        <v>5492177</v>
      </c>
      <c r="U11" s="20">
        <v>5492177</v>
      </c>
      <c r="V11" s="20">
        <v>5492177</v>
      </c>
      <c r="W11" s="20">
        <v>5492177</v>
      </c>
      <c r="X11" s="20">
        <v>999984</v>
      </c>
      <c r="Y11" s="20">
        <v>4492193</v>
      </c>
      <c r="Z11" s="21">
        <v>449.23</v>
      </c>
      <c r="AA11" s="22">
        <v>999984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17528507</v>
      </c>
      <c r="F12" s="31">
        <f t="shared" si="0"/>
        <v>17528507</v>
      </c>
      <c r="G12" s="31">
        <f t="shared" si="0"/>
        <v>26937797</v>
      </c>
      <c r="H12" s="31">
        <f t="shared" si="0"/>
        <v>26688921</v>
      </c>
      <c r="I12" s="31">
        <f t="shared" si="0"/>
        <v>31181140</v>
      </c>
      <c r="J12" s="31">
        <f t="shared" si="0"/>
        <v>31181140</v>
      </c>
      <c r="K12" s="31">
        <f t="shared" si="0"/>
        <v>25236149</v>
      </c>
      <c r="L12" s="31">
        <f t="shared" si="0"/>
        <v>28832848</v>
      </c>
      <c r="M12" s="31">
        <f t="shared" si="0"/>
        <v>24948388</v>
      </c>
      <c r="N12" s="31">
        <f t="shared" si="0"/>
        <v>24948388</v>
      </c>
      <c r="O12" s="31">
        <f t="shared" si="0"/>
        <v>27041844</v>
      </c>
      <c r="P12" s="31">
        <f t="shared" si="0"/>
        <v>26217755</v>
      </c>
      <c r="Q12" s="31">
        <f t="shared" si="0"/>
        <v>30606680</v>
      </c>
      <c r="R12" s="31">
        <f t="shared" si="0"/>
        <v>30606680</v>
      </c>
      <c r="S12" s="31">
        <f t="shared" si="0"/>
        <v>29802691</v>
      </c>
      <c r="T12" s="31">
        <f t="shared" si="0"/>
        <v>24168160</v>
      </c>
      <c r="U12" s="31">
        <f t="shared" si="0"/>
        <v>18790260</v>
      </c>
      <c r="V12" s="31">
        <f t="shared" si="0"/>
        <v>18790260</v>
      </c>
      <c r="W12" s="31">
        <f t="shared" si="0"/>
        <v>18790260</v>
      </c>
      <c r="X12" s="31">
        <f t="shared" si="0"/>
        <v>17528507</v>
      </c>
      <c r="Y12" s="31">
        <f t="shared" si="0"/>
        <v>1261753</v>
      </c>
      <c r="Z12" s="32">
        <f>+IF(X12&lt;&gt;0,+(Y12/X12)*100,0)</f>
        <v>7.198291331942874</v>
      </c>
      <c r="AA12" s="33">
        <f>SUM(AA6:AA11)</f>
        <v>17528507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11875</v>
      </c>
      <c r="H15" s="20">
        <v>11875</v>
      </c>
      <c r="I15" s="20">
        <v>11875</v>
      </c>
      <c r="J15" s="20">
        <v>11875</v>
      </c>
      <c r="K15" s="20">
        <v>11939</v>
      </c>
      <c r="L15" s="20">
        <v>11939</v>
      </c>
      <c r="M15" s="20">
        <v>11297</v>
      </c>
      <c r="N15" s="20">
        <v>11297</v>
      </c>
      <c r="O15" s="20">
        <v>10977</v>
      </c>
      <c r="P15" s="20">
        <v>10656</v>
      </c>
      <c r="Q15" s="20">
        <v>10335</v>
      </c>
      <c r="R15" s="20">
        <v>10335</v>
      </c>
      <c r="S15" s="20">
        <v>10015</v>
      </c>
      <c r="T15" s="20">
        <v>9694</v>
      </c>
      <c r="U15" s="20">
        <v>9373</v>
      </c>
      <c r="V15" s="20">
        <v>9373</v>
      </c>
      <c r="W15" s="20">
        <v>9373</v>
      </c>
      <c r="X15" s="20"/>
      <c r="Y15" s="20">
        <v>9373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4563880</v>
      </c>
      <c r="F17" s="20">
        <v>4563880</v>
      </c>
      <c r="G17" s="20">
        <v>9379080</v>
      </c>
      <c r="H17" s="20">
        <v>9379080</v>
      </c>
      <c r="I17" s="20">
        <v>9379080</v>
      </c>
      <c r="J17" s="20">
        <v>9379080</v>
      </c>
      <c r="K17" s="20">
        <v>9379080</v>
      </c>
      <c r="L17" s="20">
        <v>4388969</v>
      </c>
      <c r="M17" s="20">
        <v>4378680</v>
      </c>
      <c r="N17" s="20">
        <v>4378680</v>
      </c>
      <c r="O17" s="20">
        <v>4368391</v>
      </c>
      <c r="P17" s="20">
        <v>4358102</v>
      </c>
      <c r="Q17" s="20">
        <v>4347813</v>
      </c>
      <c r="R17" s="20">
        <v>4347813</v>
      </c>
      <c r="S17" s="20">
        <v>4337524</v>
      </c>
      <c r="T17" s="20">
        <v>4327236</v>
      </c>
      <c r="U17" s="20">
        <v>4316947</v>
      </c>
      <c r="V17" s="20">
        <v>4316947</v>
      </c>
      <c r="W17" s="20">
        <v>4316947</v>
      </c>
      <c r="X17" s="20">
        <v>4563880</v>
      </c>
      <c r="Y17" s="20">
        <v>-246933</v>
      </c>
      <c r="Z17" s="21">
        <v>-5.41</v>
      </c>
      <c r="AA17" s="22">
        <v>4563880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147023901</v>
      </c>
      <c r="F19" s="20">
        <v>147023901</v>
      </c>
      <c r="G19" s="20">
        <v>147013442</v>
      </c>
      <c r="H19" s="20">
        <v>146876112</v>
      </c>
      <c r="I19" s="20">
        <v>142211011</v>
      </c>
      <c r="J19" s="20">
        <v>142211011</v>
      </c>
      <c r="K19" s="20">
        <v>145937796</v>
      </c>
      <c r="L19" s="20">
        <v>150825512</v>
      </c>
      <c r="M19" s="20">
        <v>156503947</v>
      </c>
      <c r="N19" s="20">
        <v>156503947</v>
      </c>
      <c r="O19" s="20">
        <v>155920449</v>
      </c>
      <c r="P19" s="20">
        <v>156870469</v>
      </c>
      <c r="Q19" s="20">
        <v>156271606</v>
      </c>
      <c r="R19" s="20">
        <v>156271606</v>
      </c>
      <c r="S19" s="20">
        <v>157442938</v>
      </c>
      <c r="T19" s="20">
        <v>158186916</v>
      </c>
      <c r="U19" s="20">
        <v>158837740</v>
      </c>
      <c r="V19" s="20">
        <v>158837740</v>
      </c>
      <c r="W19" s="20">
        <v>158837740</v>
      </c>
      <c r="X19" s="20">
        <v>147023901</v>
      </c>
      <c r="Y19" s="20">
        <v>11813839</v>
      </c>
      <c r="Z19" s="21">
        <v>8.04</v>
      </c>
      <c r="AA19" s="22">
        <v>147023901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534296</v>
      </c>
      <c r="F22" s="20">
        <v>534296</v>
      </c>
      <c r="G22" s="20">
        <v>343357</v>
      </c>
      <c r="H22" s="20">
        <v>343357</v>
      </c>
      <c r="I22" s="20">
        <v>298571</v>
      </c>
      <c r="J22" s="20">
        <v>298571</v>
      </c>
      <c r="K22" s="20">
        <v>283643</v>
      </c>
      <c r="L22" s="20">
        <v>268714</v>
      </c>
      <c r="M22" s="20">
        <v>253786</v>
      </c>
      <c r="N22" s="20">
        <v>253786</v>
      </c>
      <c r="O22" s="20">
        <v>238857</v>
      </c>
      <c r="P22" s="20">
        <v>223929</v>
      </c>
      <c r="Q22" s="20">
        <v>209000</v>
      </c>
      <c r="R22" s="20">
        <v>209000</v>
      </c>
      <c r="S22" s="20">
        <v>194071</v>
      </c>
      <c r="T22" s="20">
        <v>179143</v>
      </c>
      <c r="U22" s="20">
        <v>164214</v>
      </c>
      <c r="V22" s="20">
        <v>164214</v>
      </c>
      <c r="W22" s="20">
        <v>164214</v>
      </c>
      <c r="X22" s="20">
        <v>534296</v>
      </c>
      <c r="Y22" s="20">
        <v>-370082</v>
      </c>
      <c r="Z22" s="21">
        <v>-69.27</v>
      </c>
      <c r="AA22" s="22">
        <v>534296</v>
      </c>
    </row>
    <row r="23" spans="1:27" ht="13.5">
      <c r="A23" s="23" t="s">
        <v>49</v>
      </c>
      <c r="B23" s="17"/>
      <c r="C23" s="18"/>
      <c r="D23" s="18"/>
      <c r="E23" s="19">
        <v>119108</v>
      </c>
      <c r="F23" s="20">
        <v>119108</v>
      </c>
      <c r="G23" s="24">
        <v>120182</v>
      </c>
      <c r="H23" s="24">
        <v>121216</v>
      </c>
      <c r="I23" s="24">
        <v>121927</v>
      </c>
      <c r="J23" s="20">
        <v>121927</v>
      </c>
      <c r="K23" s="24">
        <v>122805</v>
      </c>
      <c r="L23" s="24">
        <v>123686</v>
      </c>
      <c r="M23" s="20">
        <v>124423</v>
      </c>
      <c r="N23" s="24">
        <v>124423</v>
      </c>
      <c r="O23" s="24">
        <v>124444</v>
      </c>
      <c r="P23" s="24">
        <v>10882</v>
      </c>
      <c r="Q23" s="20">
        <v>10960</v>
      </c>
      <c r="R23" s="24">
        <v>10960</v>
      </c>
      <c r="S23" s="24">
        <v>10953</v>
      </c>
      <c r="T23" s="20">
        <v>11172</v>
      </c>
      <c r="U23" s="24">
        <v>11251</v>
      </c>
      <c r="V23" s="24">
        <v>11251</v>
      </c>
      <c r="W23" s="24">
        <v>11251</v>
      </c>
      <c r="X23" s="20">
        <v>119108</v>
      </c>
      <c r="Y23" s="24">
        <v>-107857</v>
      </c>
      <c r="Z23" s="25">
        <v>-90.55</v>
      </c>
      <c r="AA23" s="26">
        <v>119108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152241185</v>
      </c>
      <c r="F24" s="37">
        <f t="shared" si="1"/>
        <v>152241185</v>
      </c>
      <c r="G24" s="37">
        <f t="shared" si="1"/>
        <v>156867936</v>
      </c>
      <c r="H24" s="37">
        <f t="shared" si="1"/>
        <v>156731640</v>
      </c>
      <c r="I24" s="37">
        <f t="shared" si="1"/>
        <v>152022464</v>
      </c>
      <c r="J24" s="37">
        <f t="shared" si="1"/>
        <v>152022464</v>
      </c>
      <c r="K24" s="37">
        <f t="shared" si="1"/>
        <v>155735263</v>
      </c>
      <c r="L24" s="37">
        <f t="shared" si="1"/>
        <v>155618820</v>
      </c>
      <c r="M24" s="37">
        <f t="shared" si="1"/>
        <v>161272133</v>
      </c>
      <c r="N24" s="37">
        <f t="shared" si="1"/>
        <v>161272133</v>
      </c>
      <c r="O24" s="37">
        <f t="shared" si="1"/>
        <v>160663118</v>
      </c>
      <c r="P24" s="37">
        <f t="shared" si="1"/>
        <v>161474038</v>
      </c>
      <c r="Q24" s="37">
        <f t="shared" si="1"/>
        <v>160849714</v>
      </c>
      <c r="R24" s="37">
        <f t="shared" si="1"/>
        <v>160849714</v>
      </c>
      <c r="S24" s="37">
        <f t="shared" si="1"/>
        <v>161995501</v>
      </c>
      <c r="T24" s="37">
        <f t="shared" si="1"/>
        <v>162714161</v>
      </c>
      <c r="U24" s="37">
        <f t="shared" si="1"/>
        <v>163339525</v>
      </c>
      <c r="V24" s="37">
        <f t="shared" si="1"/>
        <v>163339525</v>
      </c>
      <c r="W24" s="37">
        <f t="shared" si="1"/>
        <v>163339525</v>
      </c>
      <c r="X24" s="37">
        <f t="shared" si="1"/>
        <v>152241185</v>
      </c>
      <c r="Y24" s="37">
        <f t="shared" si="1"/>
        <v>11098340</v>
      </c>
      <c r="Z24" s="38">
        <f>+IF(X24&lt;&gt;0,+(Y24/X24)*100,0)</f>
        <v>7.289972158322336</v>
      </c>
      <c r="AA24" s="39">
        <f>SUM(AA15:AA23)</f>
        <v>152241185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169769692</v>
      </c>
      <c r="F25" s="31">
        <f t="shared" si="2"/>
        <v>169769692</v>
      </c>
      <c r="G25" s="31">
        <f t="shared" si="2"/>
        <v>183805733</v>
      </c>
      <c r="H25" s="31">
        <f t="shared" si="2"/>
        <v>183420561</v>
      </c>
      <c r="I25" s="31">
        <f t="shared" si="2"/>
        <v>183203604</v>
      </c>
      <c r="J25" s="31">
        <f t="shared" si="2"/>
        <v>183203604</v>
      </c>
      <c r="K25" s="31">
        <f t="shared" si="2"/>
        <v>180971412</v>
      </c>
      <c r="L25" s="31">
        <f t="shared" si="2"/>
        <v>184451668</v>
      </c>
      <c r="M25" s="31">
        <f t="shared" si="2"/>
        <v>186220521</v>
      </c>
      <c r="N25" s="31">
        <f t="shared" si="2"/>
        <v>186220521</v>
      </c>
      <c r="O25" s="31">
        <f t="shared" si="2"/>
        <v>187704962</v>
      </c>
      <c r="P25" s="31">
        <f t="shared" si="2"/>
        <v>187691793</v>
      </c>
      <c r="Q25" s="31">
        <f t="shared" si="2"/>
        <v>191456394</v>
      </c>
      <c r="R25" s="31">
        <f t="shared" si="2"/>
        <v>191456394</v>
      </c>
      <c r="S25" s="31">
        <f t="shared" si="2"/>
        <v>191798192</v>
      </c>
      <c r="T25" s="31">
        <f t="shared" si="2"/>
        <v>186882321</v>
      </c>
      <c r="U25" s="31">
        <f t="shared" si="2"/>
        <v>182129785</v>
      </c>
      <c r="V25" s="31">
        <f t="shared" si="2"/>
        <v>182129785</v>
      </c>
      <c r="W25" s="31">
        <f t="shared" si="2"/>
        <v>182129785</v>
      </c>
      <c r="X25" s="31">
        <f t="shared" si="2"/>
        <v>169769692</v>
      </c>
      <c r="Y25" s="31">
        <f t="shared" si="2"/>
        <v>12360093</v>
      </c>
      <c r="Z25" s="32">
        <f>+IF(X25&lt;&gt;0,+(Y25/X25)*100,0)</f>
        <v>7.280506228402653</v>
      </c>
      <c r="AA25" s="33">
        <f>+AA12+AA24</f>
        <v>169769692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317338</v>
      </c>
      <c r="F31" s="20">
        <v>317338</v>
      </c>
      <c r="G31" s="20">
        <v>392434</v>
      </c>
      <c r="H31" s="20">
        <v>394374</v>
      </c>
      <c r="I31" s="20">
        <v>393249</v>
      </c>
      <c r="J31" s="20">
        <v>393249</v>
      </c>
      <c r="K31" s="20">
        <v>397989</v>
      </c>
      <c r="L31" s="20">
        <v>410094</v>
      </c>
      <c r="M31" s="20">
        <v>407058</v>
      </c>
      <c r="N31" s="20">
        <v>407058</v>
      </c>
      <c r="O31" s="20">
        <v>403773</v>
      </c>
      <c r="P31" s="20">
        <v>404448</v>
      </c>
      <c r="Q31" s="20">
        <v>402533</v>
      </c>
      <c r="R31" s="20">
        <v>402533</v>
      </c>
      <c r="S31" s="20">
        <v>401652</v>
      </c>
      <c r="T31" s="20">
        <v>403895</v>
      </c>
      <c r="U31" s="20">
        <v>406254</v>
      </c>
      <c r="V31" s="20">
        <v>406254</v>
      </c>
      <c r="W31" s="20">
        <v>406254</v>
      </c>
      <c r="X31" s="20">
        <v>317338</v>
      </c>
      <c r="Y31" s="20">
        <v>88916</v>
      </c>
      <c r="Z31" s="21">
        <v>28.02</v>
      </c>
      <c r="AA31" s="22">
        <v>317338</v>
      </c>
    </row>
    <row r="32" spans="1:27" ht="13.5">
      <c r="A32" s="23" t="s">
        <v>57</v>
      </c>
      <c r="B32" s="17"/>
      <c r="C32" s="18"/>
      <c r="D32" s="18"/>
      <c r="E32" s="19">
        <v>7529824</v>
      </c>
      <c r="F32" s="20">
        <v>7529824</v>
      </c>
      <c r="G32" s="20">
        <v>13381251</v>
      </c>
      <c r="H32" s="20">
        <v>14218773</v>
      </c>
      <c r="I32" s="20">
        <v>12750777</v>
      </c>
      <c r="J32" s="20">
        <v>12750777</v>
      </c>
      <c r="K32" s="20">
        <v>7980765</v>
      </c>
      <c r="L32" s="20">
        <v>9609827</v>
      </c>
      <c r="M32" s="20">
        <v>13251104</v>
      </c>
      <c r="N32" s="20">
        <v>13251104</v>
      </c>
      <c r="O32" s="20">
        <v>14983099</v>
      </c>
      <c r="P32" s="20">
        <v>17250574</v>
      </c>
      <c r="Q32" s="20">
        <v>19895163</v>
      </c>
      <c r="R32" s="20">
        <v>19895163</v>
      </c>
      <c r="S32" s="20">
        <v>19069044</v>
      </c>
      <c r="T32" s="20">
        <v>17347269</v>
      </c>
      <c r="U32" s="20">
        <v>15270831</v>
      </c>
      <c r="V32" s="20">
        <v>15270831</v>
      </c>
      <c r="W32" s="20">
        <v>15270831</v>
      </c>
      <c r="X32" s="20">
        <v>7529824</v>
      </c>
      <c r="Y32" s="20">
        <v>7741007</v>
      </c>
      <c r="Z32" s="21">
        <v>102.8</v>
      </c>
      <c r="AA32" s="22">
        <v>7529824</v>
      </c>
    </row>
    <row r="33" spans="1:27" ht="13.5">
      <c r="A33" s="23" t="s">
        <v>58</v>
      </c>
      <c r="B33" s="17"/>
      <c r="C33" s="18"/>
      <c r="D33" s="18"/>
      <c r="E33" s="19">
        <v>372314</v>
      </c>
      <c r="F33" s="20">
        <v>372314</v>
      </c>
      <c r="G33" s="20">
        <v>4132441</v>
      </c>
      <c r="H33" s="20">
        <v>4132441</v>
      </c>
      <c r="I33" s="20">
        <v>3873365</v>
      </c>
      <c r="J33" s="20">
        <v>3873365</v>
      </c>
      <c r="K33" s="20">
        <v>3873365</v>
      </c>
      <c r="L33" s="20">
        <v>3873365</v>
      </c>
      <c r="M33" s="20">
        <v>3873365</v>
      </c>
      <c r="N33" s="20">
        <v>3873365</v>
      </c>
      <c r="O33" s="20">
        <v>3873365</v>
      </c>
      <c r="P33" s="20">
        <v>3863000</v>
      </c>
      <c r="Q33" s="20">
        <v>3863000</v>
      </c>
      <c r="R33" s="20">
        <v>3863000</v>
      </c>
      <c r="S33" s="20">
        <v>3863000</v>
      </c>
      <c r="T33" s="20">
        <v>3863000</v>
      </c>
      <c r="U33" s="20">
        <v>3863000</v>
      </c>
      <c r="V33" s="20">
        <v>3863000</v>
      </c>
      <c r="W33" s="20">
        <v>3863000</v>
      </c>
      <c r="X33" s="20">
        <v>372314</v>
      </c>
      <c r="Y33" s="20">
        <v>3490686</v>
      </c>
      <c r="Z33" s="21">
        <v>937.57</v>
      </c>
      <c r="AA33" s="22">
        <v>372314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8219476</v>
      </c>
      <c r="F34" s="31">
        <f t="shared" si="3"/>
        <v>8219476</v>
      </c>
      <c r="G34" s="31">
        <f t="shared" si="3"/>
        <v>17906126</v>
      </c>
      <c r="H34" s="31">
        <f t="shared" si="3"/>
        <v>18745588</v>
      </c>
      <c r="I34" s="31">
        <f t="shared" si="3"/>
        <v>17017391</v>
      </c>
      <c r="J34" s="31">
        <f t="shared" si="3"/>
        <v>17017391</v>
      </c>
      <c r="K34" s="31">
        <f t="shared" si="3"/>
        <v>12252119</v>
      </c>
      <c r="L34" s="31">
        <f t="shared" si="3"/>
        <v>13893286</v>
      </c>
      <c r="M34" s="31">
        <f t="shared" si="3"/>
        <v>17531527</v>
      </c>
      <c r="N34" s="31">
        <f t="shared" si="3"/>
        <v>17531527</v>
      </c>
      <c r="O34" s="31">
        <f t="shared" si="3"/>
        <v>19260237</v>
      </c>
      <c r="P34" s="31">
        <f t="shared" si="3"/>
        <v>21518022</v>
      </c>
      <c r="Q34" s="31">
        <f t="shared" si="3"/>
        <v>24160696</v>
      </c>
      <c r="R34" s="31">
        <f t="shared" si="3"/>
        <v>24160696</v>
      </c>
      <c r="S34" s="31">
        <f t="shared" si="3"/>
        <v>23333696</v>
      </c>
      <c r="T34" s="31">
        <f t="shared" si="3"/>
        <v>21614164</v>
      </c>
      <c r="U34" s="31">
        <f t="shared" si="3"/>
        <v>19540085</v>
      </c>
      <c r="V34" s="31">
        <f t="shared" si="3"/>
        <v>19540085</v>
      </c>
      <c r="W34" s="31">
        <f t="shared" si="3"/>
        <v>19540085</v>
      </c>
      <c r="X34" s="31">
        <f t="shared" si="3"/>
        <v>8219476</v>
      </c>
      <c r="Y34" s="31">
        <f t="shared" si="3"/>
        <v>11320609</v>
      </c>
      <c r="Z34" s="32">
        <f>+IF(X34&lt;&gt;0,+(Y34/X34)*100,0)</f>
        <v>137.72908394647055</v>
      </c>
      <c r="AA34" s="33">
        <f>SUM(AA29:AA33)</f>
        <v>8219476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8303181</v>
      </c>
      <c r="F38" s="20">
        <v>8303181</v>
      </c>
      <c r="G38" s="20">
        <v>4182319</v>
      </c>
      <c r="H38" s="20">
        <v>4182319</v>
      </c>
      <c r="I38" s="20">
        <v>4182319</v>
      </c>
      <c r="J38" s="20">
        <v>4182319</v>
      </c>
      <c r="K38" s="20">
        <v>4182319</v>
      </c>
      <c r="L38" s="20">
        <v>4170852</v>
      </c>
      <c r="M38" s="20">
        <v>4170852</v>
      </c>
      <c r="N38" s="20">
        <v>4170852</v>
      </c>
      <c r="O38" s="20">
        <v>4170852</v>
      </c>
      <c r="P38" s="20">
        <v>4159179</v>
      </c>
      <c r="Q38" s="20">
        <v>4159179</v>
      </c>
      <c r="R38" s="20">
        <v>4159179</v>
      </c>
      <c r="S38" s="20">
        <v>4159179</v>
      </c>
      <c r="T38" s="20">
        <v>4159179</v>
      </c>
      <c r="U38" s="20">
        <v>4159179</v>
      </c>
      <c r="V38" s="20">
        <v>4159179</v>
      </c>
      <c r="W38" s="20">
        <v>4159179</v>
      </c>
      <c r="X38" s="20">
        <v>8303181</v>
      </c>
      <c r="Y38" s="20">
        <v>-4144002</v>
      </c>
      <c r="Z38" s="21">
        <v>-49.91</v>
      </c>
      <c r="AA38" s="22">
        <v>8303181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8303181</v>
      </c>
      <c r="F39" s="37">
        <f t="shared" si="4"/>
        <v>8303181</v>
      </c>
      <c r="G39" s="37">
        <f t="shared" si="4"/>
        <v>4182319</v>
      </c>
      <c r="H39" s="37">
        <f t="shared" si="4"/>
        <v>4182319</v>
      </c>
      <c r="I39" s="37">
        <f t="shared" si="4"/>
        <v>4182319</v>
      </c>
      <c r="J39" s="37">
        <f t="shared" si="4"/>
        <v>4182319</v>
      </c>
      <c r="K39" s="37">
        <f t="shared" si="4"/>
        <v>4182319</v>
      </c>
      <c r="L39" s="37">
        <f t="shared" si="4"/>
        <v>4170852</v>
      </c>
      <c r="M39" s="37">
        <f t="shared" si="4"/>
        <v>4170852</v>
      </c>
      <c r="N39" s="37">
        <f t="shared" si="4"/>
        <v>4170852</v>
      </c>
      <c r="O39" s="37">
        <f t="shared" si="4"/>
        <v>4170852</v>
      </c>
      <c r="P39" s="37">
        <f t="shared" si="4"/>
        <v>4159179</v>
      </c>
      <c r="Q39" s="37">
        <f t="shared" si="4"/>
        <v>4159179</v>
      </c>
      <c r="R39" s="37">
        <f t="shared" si="4"/>
        <v>4159179</v>
      </c>
      <c r="S39" s="37">
        <f t="shared" si="4"/>
        <v>4159179</v>
      </c>
      <c r="T39" s="37">
        <f t="shared" si="4"/>
        <v>4159179</v>
      </c>
      <c r="U39" s="37">
        <f t="shared" si="4"/>
        <v>4159179</v>
      </c>
      <c r="V39" s="37">
        <f t="shared" si="4"/>
        <v>4159179</v>
      </c>
      <c r="W39" s="37">
        <f t="shared" si="4"/>
        <v>4159179</v>
      </c>
      <c r="X39" s="37">
        <f t="shared" si="4"/>
        <v>8303181</v>
      </c>
      <c r="Y39" s="37">
        <f t="shared" si="4"/>
        <v>-4144002</v>
      </c>
      <c r="Z39" s="38">
        <f>+IF(X39&lt;&gt;0,+(Y39/X39)*100,0)</f>
        <v>-49.908607315678175</v>
      </c>
      <c r="AA39" s="39">
        <f>SUM(AA37:AA38)</f>
        <v>8303181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16522657</v>
      </c>
      <c r="F40" s="31">
        <f t="shared" si="5"/>
        <v>16522657</v>
      </c>
      <c r="G40" s="31">
        <f t="shared" si="5"/>
        <v>22088445</v>
      </c>
      <c r="H40" s="31">
        <f t="shared" si="5"/>
        <v>22927907</v>
      </c>
      <c r="I40" s="31">
        <f t="shared" si="5"/>
        <v>21199710</v>
      </c>
      <c r="J40" s="31">
        <f t="shared" si="5"/>
        <v>21199710</v>
      </c>
      <c r="K40" s="31">
        <f t="shared" si="5"/>
        <v>16434438</v>
      </c>
      <c r="L40" s="31">
        <f t="shared" si="5"/>
        <v>18064138</v>
      </c>
      <c r="M40" s="31">
        <f t="shared" si="5"/>
        <v>21702379</v>
      </c>
      <c r="N40" s="31">
        <f t="shared" si="5"/>
        <v>21702379</v>
      </c>
      <c r="O40" s="31">
        <f t="shared" si="5"/>
        <v>23431089</v>
      </c>
      <c r="P40" s="31">
        <f t="shared" si="5"/>
        <v>25677201</v>
      </c>
      <c r="Q40" s="31">
        <f t="shared" si="5"/>
        <v>28319875</v>
      </c>
      <c r="R40" s="31">
        <f t="shared" si="5"/>
        <v>28319875</v>
      </c>
      <c r="S40" s="31">
        <f t="shared" si="5"/>
        <v>27492875</v>
      </c>
      <c r="T40" s="31">
        <f t="shared" si="5"/>
        <v>25773343</v>
      </c>
      <c r="U40" s="31">
        <f t="shared" si="5"/>
        <v>23699264</v>
      </c>
      <c r="V40" s="31">
        <f t="shared" si="5"/>
        <v>23699264</v>
      </c>
      <c r="W40" s="31">
        <f t="shared" si="5"/>
        <v>23699264</v>
      </c>
      <c r="X40" s="31">
        <f t="shared" si="5"/>
        <v>16522657</v>
      </c>
      <c r="Y40" s="31">
        <f t="shared" si="5"/>
        <v>7176607</v>
      </c>
      <c r="Z40" s="32">
        <f>+IF(X40&lt;&gt;0,+(Y40/X40)*100,0)</f>
        <v>43.43494511808845</v>
      </c>
      <c r="AA40" s="33">
        <f>+AA34+AA39</f>
        <v>16522657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153247035</v>
      </c>
      <c r="F42" s="45">
        <f t="shared" si="6"/>
        <v>153247035</v>
      </c>
      <c r="G42" s="45">
        <f t="shared" si="6"/>
        <v>161717288</v>
      </c>
      <c r="H42" s="45">
        <f t="shared" si="6"/>
        <v>160492654</v>
      </c>
      <c r="I42" s="45">
        <f t="shared" si="6"/>
        <v>162003894</v>
      </c>
      <c r="J42" s="45">
        <f t="shared" si="6"/>
        <v>162003894</v>
      </c>
      <c r="K42" s="45">
        <f t="shared" si="6"/>
        <v>164536974</v>
      </c>
      <c r="L42" s="45">
        <f t="shared" si="6"/>
        <v>166387530</v>
      </c>
      <c r="M42" s="45">
        <f t="shared" si="6"/>
        <v>164518142</v>
      </c>
      <c r="N42" s="45">
        <f t="shared" si="6"/>
        <v>164518142</v>
      </c>
      <c r="O42" s="45">
        <f t="shared" si="6"/>
        <v>164273873</v>
      </c>
      <c r="P42" s="45">
        <f t="shared" si="6"/>
        <v>162014592</v>
      </c>
      <c r="Q42" s="45">
        <f t="shared" si="6"/>
        <v>163136519</v>
      </c>
      <c r="R42" s="45">
        <f t="shared" si="6"/>
        <v>163136519</v>
      </c>
      <c r="S42" s="45">
        <f t="shared" si="6"/>
        <v>164305317</v>
      </c>
      <c r="T42" s="45">
        <f t="shared" si="6"/>
        <v>161108978</v>
      </c>
      <c r="U42" s="45">
        <f t="shared" si="6"/>
        <v>158430521</v>
      </c>
      <c r="V42" s="45">
        <f t="shared" si="6"/>
        <v>158430521</v>
      </c>
      <c r="W42" s="45">
        <f t="shared" si="6"/>
        <v>158430521</v>
      </c>
      <c r="X42" s="45">
        <f t="shared" si="6"/>
        <v>153247035</v>
      </c>
      <c r="Y42" s="45">
        <f t="shared" si="6"/>
        <v>5183486</v>
      </c>
      <c r="Z42" s="46">
        <f>+IF(X42&lt;&gt;0,+(Y42/X42)*100,0)</f>
        <v>3.3824380354243067</v>
      </c>
      <c r="AA42" s="47">
        <f>+AA25-AA40</f>
        <v>153247035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153247035</v>
      </c>
      <c r="F45" s="20">
        <v>153247035</v>
      </c>
      <c r="G45" s="20">
        <v>124615841</v>
      </c>
      <c r="H45" s="20">
        <v>123391205</v>
      </c>
      <c r="I45" s="20">
        <v>125067090</v>
      </c>
      <c r="J45" s="20">
        <v>125067090</v>
      </c>
      <c r="K45" s="20">
        <v>127600169</v>
      </c>
      <c r="L45" s="20">
        <v>129450726</v>
      </c>
      <c r="M45" s="20">
        <v>127581339</v>
      </c>
      <c r="N45" s="20">
        <v>127581339</v>
      </c>
      <c r="O45" s="20">
        <v>127337068</v>
      </c>
      <c r="P45" s="20">
        <v>125077786</v>
      </c>
      <c r="Q45" s="20">
        <v>126199716</v>
      </c>
      <c r="R45" s="20">
        <v>126199716</v>
      </c>
      <c r="S45" s="20">
        <v>127368512</v>
      </c>
      <c r="T45" s="20">
        <v>124172173</v>
      </c>
      <c r="U45" s="20">
        <v>121493715</v>
      </c>
      <c r="V45" s="20">
        <v>121493715</v>
      </c>
      <c r="W45" s="20">
        <v>121493715</v>
      </c>
      <c r="X45" s="20">
        <v>153247035</v>
      </c>
      <c r="Y45" s="20">
        <v>-31753320</v>
      </c>
      <c r="Z45" s="48">
        <v>-20.72</v>
      </c>
      <c r="AA45" s="22">
        <v>153247035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37101448</v>
      </c>
      <c r="H46" s="20">
        <v>37101448</v>
      </c>
      <c r="I46" s="20">
        <v>36936804</v>
      </c>
      <c r="J46" s="20">
        <v>36936804</v>
      </c>
      <c r="K46" s="20">
        <v>36936804</v>
      </c>
      <c r="L46" s="20">
        <v>36936804</v>
      </c>
      <c r="M46" s="20">
        <v>36936804</v>
      </c>
      <c r="N46" s="20">
        <v>36936804</v>
      </c>
      <c r="O46" s="20">
        <v>36936804</v>
      </c>
      <c r="P46" s="20">
        <v>36936804</v>
      </c>
      <c r="Q46" s="20">
        <v>36936804</v>
      </c>
      <c r="R46" s="20">
        <v>36936804</v>
      </c>
      <c r="S46" s="20">
        <v>36936804</v>
      </c>
      <c r="T46" s="20">
        <v>36936804</v>
      </c>
      <c r="U46" s="20">
        <v>36936804</v>
      </c>
      <c r="V46" s="20">
        <v>36936804</v>
      </c>
      <c r="W46" s="20">
        <v>36936804</v>
      </c>
      <c r="X46" s="20"/>
      <c r="Y46" s="20">
        <v>36936804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153247035</v>
      </c>
      <c r="F48" s="53">
        <f t="shared" si="7"/>
        <v>153247035</v>
      </c>
      <c r="G48" s="53">
        <f t="shared" si="7"/>
        <v>161717289</v>
      </c>
      <c r="H48" s="53">
        <f t="shared" si="7"/>
        <v>160492653</v>
      </c>
      <c r="I48" s="53">
        <f t="shared" si="7"/>
        <v>162003894</v>
      </c>
      <c r="J48" s="53">
        <f t="shared" si="7"/>
        <v>162003894</v>
      </c>
      <c r="K48" s="53">
        <f t="shared" si="7"/>
        <v>164536973</v>
      </c>
      <c r="L48" s="53">
        <f t="shared" si="7"/>
        <v>166387530</v>
      </c>
      <c r="M48" s="53">
        <f t="shared" si="7"/>
        <v>164518143</v>
      </c>
      <c r="N48" s="53">
        <f t="shared" si="7"/>
        <v>164518143</v>
      </c>
      <c r="O48" s="53">
        <f t="shared" si="7"/>
        <v>164273872</v>
      </c>
      <c r="P48" s="53">
        <f t="shared" si="7"/>
        <v>162014590</v>
      </c>
      <c r="Q48" s="53">
        <f t="shared" si="7"/>
        <v>163136520</v>
      </c>
      <c r="R48" s="53">
        <f t="shared" si="7"/>
        <v>163136520</v>
      </c>
      <c r="S48" s="53">
        <f t="shared" si="7"/>
        <v>164305316</v>
      </c>
      <c r="T48" s="53">
        <f t="shared" si="7"/>
        <v>161108977</v>
      </c>
      <c r="U48" s="53">
        <f t="shared" si="7"/>
        <v>158430519</v>
      </c>
      <c r="V48" s="53">
        <f t="shared" si="7"/>
        <v>158430519</v>
      </c>
      <c r="W48" s="53">
        <f t="shared" si="7"/>
        <v>158430519</v>
      </c>
      <c r="X48" s="53">
        <f t="shared" si="7"/>
        <v>153247035</v>
      </c>
      <c r="Y48" s="53">
        <f t="shared" si="7"/>
        <v>5183484</v>
      </c>
      <c r="Z48" s="54">
        <f>+IF(X48&lt;&gt;0,+(Y48/X48)*100,0)</f>
        <v>3.3824367303419605</v>
      </c>
      <c r="AA48" s="55">
        <f>SUM(AA45:AA47)</f>
        <v>153247035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11196915</v>
      </c>
      <c r="D6" s="18">
        <v>11196915</v>
      </c>
      <c r="E6" s="19">
        <v>13551696</v>
      </c>
      <c r="F6" s="20">
        <v>12268455</v>
      </c>
      <c r="G6" s="20">
        <v>29672721</v>
      </c>
      <c r="H6" s="20">
        <v>44868107</v>
      </c>
      <c r="I6" s="20">
        <v>34122338</v>
      </c>
      <c r="J6" s="20">
        <v>34122338</v>
      </c>
      <c r="K6" s="20">
        <v>4738611</v>
      </c>
      <c r="L6" s="20">
        <v>47567297</v>
      </c>
      <c r="M6" s="20">
        <v>9422007</v>
      </c>
      <c r="N6" s="20">
        <v>9422007</v>
      </c>
      <c r="O6" s="20">
        <v>8557770</v>
      </c>
      <c r="P6" s="20">
        <v>1605798</v>
      </c>
      <c r="Q6" s="20">
        <v>32855774</v>
      </c>
      <c r="R6" s="20">
        <v>32855774</v>
      </c>
      <c r="S6" s="20">
        <v>8858966</v>
      </c>
      <c r="T6" s="20">
        <v>7761200</v>
      </c>
      <c r="U6" s="20">
        <v>57764802</v>
      </c>
      <c r="V6" s="20">
        <v>57764802</v>
      </c>
      <c r="W6" s="20">
        <v>57764802</v>
      </c>
      <c r="X6" s="20">
        <v>12268455</v>
      </c>
      <c r="Y6" s="20">
        <v>45496347</v>
      </c>
      <c r="Z6" s="21">
        <v>370.84</v>
      </c>
      <c r="AA6" s="22">
        <v>12268455</v>
      </c>
    </row>
    <row r="7" spans="1:27" ht="13.5">
      <c r="A7" s="23" t="s">
        <v>34</v>
      </c>
      <c r="B7" s="17"/>
      <c r="C7" s="18">
        <v>50000000</v>
      </c>
      <c r="D7" s="18">
        <v>50000000</v>
      </c>
      <c r="E7" s="19">
        <v>65000000</v>
      </c>
      <c r="F7" s="20">
        <v>55000000</v>
      </c>
      <c r="G7" s="20">
        <v>50000000</v>
      </c>
      <c r="H7" s="20">
        <v>30000000</v>
      </c>
      <c r="I7" s="20">
        <v>30000000</v>
      </c>
      <c r="J7" s="20">
        <v>30000000</v>
      </c>
      <c r="K7" s="20">
        <v>60000000</v>
      </c>
      <c r="L7" s="20">
        <v>30000000</v>
      </c>
      <c r="M7" s="20">
        <v>55015000</v>
      </c>
      <c r="N7" s="20">
        <v>55015000</v>
      </c>
      <c r="O7" s="20">
        <v>54515000</v>
      </c>
      <c r="P7" s="20">
        <v>54515000</v>
      </c>
      <c r="Q7" s="20">
        <v>54515000</v>
      </c>
      <c r="R7" s="20">
        <v>54515000</v>
      </c>
      <c r="S7" s="20">
        <v>84515000</v>
      </c>
      <c r="T7" s="20">
        <v>84365000</v>
      </c>
      <c r="U7" s="20">
        <v>24245000</v>
      </c>
      <c r="V7" s="20">
        <v>24245000</v>
      </c>
      <c r="W7" s="20">
        <v>24245000</v>
      </c>
      <c r="X7" s="20">
        <v>55000000</v>
      </c>
      <c r="Y7" s="20">
        <v>-30755000</v>
      </c>
      <c r="Z7" s="21">
        <v>-55.92</v>
      </c>
      <c r="AA7" s="22">
        <v>55000000</v>
      </c>
    </row>
    <row r="8" spans="1:27" ht="13.5">
      <c r="A8" s="23" t="s">
        <v>35</v>
      </c>
      <c r="B8" s="17"/>
      <c r="C8" s="18">
        <v>31270943</v>
      </c>
      <c r="D8" s="18">
        <v>31270943</v>
      </c>
      <c r="E8" s="19">
        <v>28809232</v>
      </c>
      <c r="F8" s="20">
        <v>28809232</v>
      </c>
      <c r="G8" s="20">
        <v>43597803</v>
      </c>
      <c r="H8" s="20">
        <v>37640568</v>
      </c>
      <c r="I8" s="20">
        <v>34559615</v>
      </c>
      <c r="J8" s="20">
        <v>34559615</v>
      </c>
      <c r="K8" s="20">
        <v>28608636</v>
      </c>
      <c r="L8" s="20">
        <v>26901432</v>
      </c>
      <c r="M8" s="20">
        <v>25756994</v>
      </c>
      <c r="N8" s="20">
        <v>25756994</v>
      </c>
      <c r="O8" s="20">
        <v>29254183</v>
      </c>
      <c r="P8" s="20">
        <v>32004398</v>
      </c>
      <c r="Q8" s="20">
        <v>22365658</v>
      </c>
      <c r="R8" s="20">
        <v>22365658</v>
      </c>
      <c r="S8" s="20">
        <v>16385555</v>
      </c>
      <c r="T8" s="20">
        <v>10091927</v>
      </c>
      <c r="U8" s="20">
        <v>1716788</v>
      </c>
      <c r="V8" s="20">
        <v>1716788</v>
      </c>
      <c r="W8" s="20">
        <v>1716788</v>
      </c>
      <c r="X8" s="20">
        <v>28809232</v>
      </c>
      <c r="Y8" s="20">
        <v>-27092444</v>
      </c>
      <c r="Z8" s="21">
        <v>-94.04</v>
      </c>
      <c r="AA8" s="22">
        <v>28809232</v>
      </c>
    </row>
    <row r="9" spans="1:27" ht="13.5">
      <c r="A9" s="23" t="s">
        <v>36</v>
      </c>
      <c r="B9" s="17"/>
      <c r="C9" s="18">
        <v>9060919</v>
      </c>
      <c r="D9" s="18">
        <v>9060919</v>
      </c>
      <c r="E9" s="19">
        <v>3900000</v>
      </c>
      <c r="F9" s="20">
        <v>3900000</v>
      </c>
      <c r="G9" s="20">
        <v>15578603</v>
      </c>
      <c r="H9" s="20">
        <v>15219268</v>
      </c>
      <c r="I9" s="20">
        <v>14069596</v>
      </c>
      <c r="J9" s="20">
        <v>14069596</v>
      </c>
      <c r="K9" s="20">
        <v>14456689</v>
      </c>
      <c r="L9" s="20">
        <v>14183513</v>
      </c>
      <c r="M9" s="20">
        <v>14774109</v>
      </c>
      <c r="N9" s="20">
        <v>14774109</v>
      </c>
      <c r="O9" s="20">
        <v>14700508</v>
      </c>
      <c r="P9" s="20">
        <v>14857548</v>
      </c>
      <c r="Q9" s="20">
        <v>14657981</v>
      </c>
      <c r="R9" s="20">
        <v>14657981</v>
      </c>
      <c r="S9" s="20">
        <v>14465383</v>
      </c>
      <c r="T9" s="20">
        <v>14711688</v>
      </c>
      <c r="U9" s="20">
        <v>15554784</v>
      </c>
      <c r="V9" s="20">
        <v>15554784</v>
      </c>
      <c r="W9" s="20">
        <v>15554784</v>
      </c>
      <c r="X9" s="20">
        <v>3900000</v>
      </c>
      <c r="Y9" s="20">
        <v>11654784</v>
      </c>
      <c r="Z9" s="21">
        <v>298.84</v>
      </c>
      <c r="AA9" s="22">
        <v>3900000</v>
      </c>
    </row>
    <row r="10" spans="1:27" ht="13.5">
      <c r="A10" s="23" t="s">
        <v>37</v>
      </c>
      <c r="B10" s="17"/>
      <c r="C10" s="18">
        <v>648175</v>
      </c>
      <c r="D10" s="18">
        <v>648175</v>
      </c>
      <c r="E10" s="19">
        <v>1250000</v>
      </c>
      <c r="F10" s="20">
        <v>1250000</v>
      </c>
      <c r="G10" s="24">
        <v>137283</v>
      </c>
      <c r="H10" s="24">
        <v>150542</v>
      </c>
      <c r="I10" s="24">
        <v>139452</v>
      </c>
      <c r="J10" s="20">
        <v>139452</v>
      </c>
      <c r="K10" s="24">
        <v>144347</v>
      </c>
      <c r="L10" s="24">
        <v>134093</v>
      </c>
      <c r="M10" s="20">
        <v>136316</v>
      </c>
      <c r="N10" s="24">
        <v>136316</v>
      </c>
      <c r="O10" s="24">
        <v>132025</v>
      </c>
      <c r="P10" s="24">
        <v>127442</v>
      </c>
      <c r="Q10" s="20">
        <v>124404</v>
      </c>
      <c r="R10" s="24">
        <v>124404</v>
      </c>
      <c r="S10" s="24">
        <v>122471</v>
      </c>
      <c r="T10" s="20">
        <v>125188</v>
      </c>
      <c r="U10" s="24">
        <v>120239</v>
      </c>
      <c r="V10" s="24">
        <v>120239</v>
      </c>
      <c r="W10" s="24">
        <v>120239</v>
      </c>
      <c r="X10" s="20">
        <v>1250000</v>
      </c>
      <c r="Y10" s="24">
        <v>-1129761</v>
      </c>
      <c r="Z10" s="25">
        <v>-90.38</v>
      </c>
      <c r="AA10" s="26">
        <v>1250000</v>
      </c>
    </row>
    <row r="11" spans="1:27" ht="13.5">
      <c r="A11" s="23" t="s">
        <v>38</v>
      </c>
      <c r="B11" s="17"/>
      <c r="C11" s="18">
        <v>22878957</v>
      </c>
      <c r="D11" s="18">
        <v>22878957</v>
      </c>
      <c r="E11" s="19">
        <v>13250000</v>
      </c>
      <c r="F11" s="20">
        <v>13250000</v>
      </c>
      <c r="G11" s="20">
        <v>25404637</v>
      </c>
      <c r="H11" s="20">
        <v>25258517</v>
      </c>
      <c r="I11" s="20">
        <v>25034509</v>
      </c>
      <c r="J11" s="20">
        <v>25034509</v>
      </c>
      <c r="K11" s="20">
        <v>25395635</v>
      </c>
      <c r="L11" s="20">
        <v>25422687</v>
      </c>
      <c r="M11" s="20">
        <v>25446298</v>
      </c>
      <c r="N11" s="20">
        <v>25446298</v>
      </c>
      <c r="O11" s="20">
        <v>25100901</v>
      </c>
      <c r="P11" s="20">
        <v>24874086</v>
      </c>
      <c r="Q11" s="20">
        <v>24786962</v>
      </c>
      <c r="R11" s="20">
        <v>24786962</v>
      </c>
      <c r="S11" s="20">
        <v>24752036</v>
      </c>
      <c r="T11" s="20">
        <v>24656858</v>
      </c>
      <c r="U11" s="20">
        <v>24933733</v>
      </c>
      <c r="V11" s="20">
        <v>24933733</v>
      </c>
      <c r="W11" s="20">
        <v>24933733</v>
      </c>
      <c r="X11" s="20">
        <v>13250000</v>
      </c>
      <c r="Y11" s="20">
        <v>11683733</v>
      </c>
      <c r="Z11" s="21">
        <v>88.18</v>
      </c>
      <c r="AA11" s="22">
        <v>13250000</v>
      </c>
    </row>
    <row r="12" spans="1:27" ht="13.5">
      <c r="A12" s="27" t="s">
        <v>39</v>
      </c>
      <c r="B12" s="28"/>
      <c r="C12" s="29">
        <f aca="true" t="shared" si="0" ref="C12:Y12">SUM(C6:C11)</f>
        <v>125055909</v>
      </c>
      <c r="D12" s="29">
        <f>SUM(D6:D11)</f>
        <v>125055909</v>
      </c>
      <c r="E12" s="30">
        <f t="shared" si="0"/>
        <v>125760928</v>
      </c>
      <c r="F12" s="31">
        <f t="shared" si="0"/>
        <v>114477687</v>
      </c>
      <c r="G12" s="31">
        <f t="shared" si="0"/>
        <v>164391047</v>
      </c>
      <c r="H12" s="31">
        <f t="shared" si="0"/>
        <v>153137002</v>
      </c>
      <c r="I12" s="31">
        <f t="shared" si="0"/>
        <v>137925510</v>
      </c>
      <c r="J12" s="31">
        <f t="shared" si="0"/>
        <v>137925510</v>
      </c>
      <c r="K12" s="31">
        <f t="shared" si="0"/>
        <v>133343918</v>
      </c>
      <c r="L12" s="31">
        <f t="shared" si="0"/>
        <v>144209022</v>
      </c>
      <c r="M12" s="31">
        <f t="shared" si="0"/>
        <v>130550724</v>
      </c>
      <c r="N12" s="31">
        <f t="shared" si="0"/>
        <v>130550724</v>
      </c>
      <c r="O12" s="31">
        <f t="shared" si="0"/>
        <v>132260387</v>
      </c>
      <c r="P12" s="31">
        <f t="shared" si="0"/>
        <v>127984272</v>
      </c>
      <c r="Q12" s="31">
        <f t="shared" si="0"/>
        <v>149305779</v>
      </c>
      <c r="R12" s="31">
        <f t="shared" si="0"/>
        <v>149305779</v>
      </c>
      <c r="S12" s="31">
        <f t="shared" si="0"/>
        <v>149099411</v>
      </c>
      <c r="T12" s="31">
        <f t="shared" si="0"/>
        <v>141711861</v>
      </c>
      <c r="U12" s="31">
        <f t="shared" si="0"/>
        <v>124335346</v>
      </c>
      <c r="V12" s="31">
        <f t="shared" si="0"/>
        <v>124335346</v>
      </c>
      <c r="W12" s="31">
        <f t="shared" si="0"/>
        <v>124335346</v>
      </c>
      <c r="X12" s="31">
        <f t="shared" si="0"/>
        <v>114477687</v>
      </c>
      <c r="Y12" s="31">
        <f t="shared" si="0"/>
        <v>9857659</v>
      </c>
      <c r="Z12" s="32">
        <f>+IF(X12&lt;&gt;0,+(Y12/X12)*100,0)</f>
        <v>8.610987222339668</v>
      </c>
      <c r="AA12" s="33">
        <f>SUM(AA6:AA11)</f>
        <v>114477687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2291076</v>
      </c>
      <c r="D15" s="18">
        <v>2291076</v>
      </c>
      <c r="E15" s="19">
        <v>3650000</v>
      </c>
      <c r="F15" s="20">
        <v>3650000</v>
      </c>
      <c r="G15" s="20">
        <v>2491509</v>
      </c>
      <c r="H15" s="20">
        <v>2314466</v>
      </c>
      <c r="I15" s="20">
        <v>2077854</v>
      </c>
      <c r="J15" s="20">
        <v>2077854</v>
      </c>
      <c r="K15" s="20">
        <v>2370266</v>
      </c>
      <c r="L15" s="20">
        <v>2162884</v>
      </c>
      <c r="M15" s="20">
        <v>2294014</v>
      </c>
      <c r="N15" s="20">
        <v>2294014</v>
      </c>
      <c r="O15" s="20">
        <v>2263634</v>
      </c>
      <c r="P15" s="20">
        <v>1809295</v>
      </c>
      <c r="Q15" s="20">
        <v>1605388</v>
      </c>
      <c r="R15" s="20">
        <v>1605388</v>
      </c>
      <c r="S15" s="20">
        <v>1386800</v>
      </c>
      <c r="T15" s="20">
        <v>1409058</v>
      </c>
      <c r="U15" s="20">
        <v>1435420</v>
      </c>
      <c r="V15" s="20">
        <v>1435420</v>
      </c>
      <c r="W15" s="20">
        <v>1435420</v>
      </c>
      <c r="X15" s="20">
        <v>3650000</v>
      </c>
      <c r="Y15" s="20">
        <v>-2214580</v>
      </c>
      <c r="Z15" s="21">
        <v>-60.67</v>
      </c>
      <c r="AA15" s="22">
        <v>3650000</v>
      </c>
    </row>
    <row r="16" spans="1:27" ht="13.5">
      <c r="A16" s="23" t="s">
        <v>42</v>
      </c>
      <c r="B16" s="17"/>
      <c r="C16" s="18">
        <v>109623</v>
      </c>
      <c r="D16" s="18">
        <v>109623</v>
      </c>
      <c r="E16" s="19">
        <v>105000</v>
      </c>
      <c r="F16" s="20">
        <v>105000</v>
      </c>
      <c r="G16" s="24">
        <v>109623</v>
      </c>
      <c r="H16" s="24">
        <v>109623</v>
      </c>
      <c r="I16" s="24">
        <v>109623</v>
      </c>
      <c r="J16" s="20">
        <v>109623</v>
      </c>
      <c r="K16" s="24">
        <v>108575</v>
      </c>
      <c r="L16" s="24">
        <v>108575</v>
      </c>
      <c r="M16" s="20">
        <v>109623</v>
      </c>
      <c r="N16" s="24">
        <v>109623</v>
      </c>
      <c r="O16" s="24">
        <v>109623</v>
      </c>
      <c r="P16" s="24">
        <v>109623</v>
      </c>
      <c r="Q16" s="20">
        <v>109623</v>
      </c>
      <c r="R16" s="24">
        <v>109623</v>
      </c>
      <c r="S16" s="24">
        <v>109623</v>
      </c>
      <c r="T16" s="20">
        <v>109623</v>
      </c>
      <c r="U16" s="24">
        <v>109623</v>
      </c>
      <c r="V16" s="24">
        <v>109623</v>
      </c>
      <c r="W16" s="24">
        <v>109623</v>
      </c>
      <c r="X16" s="20">
        <v>105000</v>
      </c>
      <c r="Y16" s="24">
        <v>4623</v>
      </c>
      <c r="Z16" s="25">
        <v>4.4</v>
      </c>
      <c r="AA16" s="26">
        <v>105000</v>
      </c>
    </row>
    <row r="17" spans="1:27" ht="13.5">
      <c r="A17" s="23" t="s">
        <v>43</v>
      </c>
      <c r="B17" s="17"/>
      <c r="C17" s="18">
        <v>27339948</v>
      </c>
      <c r="D17" s="18">
        <v>27339948</v>
      </c>
      <c r="E17" s="19">
        <v>26916088</v>
      </c>
      <c r="F17" s="20">
        <v>26916088</v>
      </c>
      <c r="G17" s="20">
        <v>27339948</v>
      </c>
      <c r="H17" s="20">
        <v>27339948</v>
      </c>
      <c r="I17" s="20">
        <v>27339948</v>
      </c>
      <c r="J17" s="20">
        <v>27339948</v>
      </c>
      <c r="K17" s="20">
        <v>27339948</v>
      </c>
      <c r="L17" s="20">
        <v>27339948</v>
      </c>
      <c r="M17" s="20">
        <v>27314953</v>
      </c>
      <c r="N17" s="20">
        <v>27314953</v>
      </c>
      <c r="O17" s="20">
        <v>27310742</v>
      </c>
      <c r="P17" s="20">
        <v>27306939</v>
      </c>
      <c r="Q17" s="20">
        <v>27302728</v>
      </c>
      <c r="R17" s="20">
        <v>27302728</v>
      </c>
      <c r="S17" s="20">
        <v>27298652</v>
      </c>
      <c r="T17" s="20">
        <v>27294441</v>
      </c>
      <c r="U17" s="20">
        <v>27294441</v>
      </c>
      <c r="V17" s="20">
        <v>27294441</v>
      </c>
      <c r="W17" s="20">
        <v>27294441</v>
      </c>
      <c r="X17" s="20">
        <v>26916088</v>
      </c>
      <c r="Y17" s="20">
        <v>378353</v>
      </c>
      <c r="Z17" s="21">
        <v>1.41</v>
      </c>
      <c r="AA17" s="22">
        <v>26916088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498433404</v>
      </c>
      <c r="D19" s="18">
        <v>498433404</v>
      </c>
      <c r="E19" s="19">
        <v>536648684</v>
      </c>
      <c r="F19" s="20">
        <v>541026948</v>
      </c>
      <c r="G19" s="20">
        <v>499467000</v>
      </c>
      <c r="H19" s="20">
        <v>501287371</v>
      </c>
      <c r="I19" s="20">
        <v>504802155</v>
      </c>
      <c r="J19" s="20">
        <v>504802155</v>
      </c>
      <c r="K19" s="20">
        <v>510200362</v>
      </c>
      <c r="L19" s="20">
        <v>514637563</v>
      </c>
      <c r="M19" s="20">
        <v>508739446</v>
      </c>
      <c r="N19" s="20">
        <v>508739446</v>
      </c>
      <c r="O19" s="20">
        <v>508048873</v>
      </c>
      <c r="P19" s="20">
        <v>510034022</v>
      </c>
      <c r="Q19" s="20">
        <v>512720061</v>
      </c>
      <c r="R19" s="20">
        <v>512720061</v>
      </c>
      <c r="S19" s="20">
        <v>515519842</v>
      </c>
      <c r="T19" s="20">
        <v>518694752</v>
      </c>
      <c r="U19" s="20">
        <v>529365392</v>
      </c>
      <c r="V19" s="20">
        <v>529365392</v>
      </c>
      <c r="W19" s="20">
        <v>529365392</v>
      </c>
      <c r="X19" s="20">
        <v>541026948</v>
      </c>
      <c r="Y19" s="20">
        <v>-11661556</v>
      </c>
      <c r="Z19" s="21">
        <v>-2.16</v>
      </c>
      <c r="AA19" s="22">
        <v>541026948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545165</v>
      </c>
      <c r="D22" s="18">
        <v>545165</v>
      </c>
      <c r="E22" s="19">
        <v>555762</v>
      </c>
      <c r="F22" s="20">
        <v>555762</v>
      </c>
      <c r="G22" s="20">
        <v>545165</v>
      </c>
      <c r="H22" s="20">
        <v>545165</v>
      </c>
      <c r="I22" s="20">
        <v>545165</v>
      </c>
      <c r="J22" s="20">
        <v>545165</v>
      </c>
      <c r="K22" s="20">
        <v>650165</v>
      </c>
      <c r="L22" s="20">
        <v>650165</v>
      </c>
      <c r="M22" s="20">
        <v>585010</v>
      </c>
      <c r="N22" s="20">
        <v>585010</v>
      </c>
      <c r="O22" s="20">
        <v>574032</v>
      </c>
      <c r="P22" s="20">
        <v>564117</v>
      </c>
      <c r="Q22" s="20">
        <v>1486473</v>
      </c>
      <c r="R22" s="20">
        <v>1486473</v>
      </c>
      <c r="S22" s="20">
        <v>1475850</v>
      </c>
      <c r="T22" s="20">
        <v>1491730</v>
      </c>
      <c r="U22" s="20">
        <v>1536730</v>
      </c>
      <c r="V22" s="20">
        <v>1536730</v>
      </c>
      <c r="W22" s="20">
        <v>1536730</v>
      </c>
      <c r="X22" s="20">
        <v>555762</v>
      </c>
      <c r="Y22" s="20">
        <v>980968</v>
      </c>
      <c r="Z22" s="21">
        <v>176.51</v>
      </c>
      <c r="AA22" s="22">
        <v>555762</v>
      </c>
    </row>
    <row r="23" spans="1:27" ht="13.5">
      <c r="A23" s="23" t="s">
        <v>49</v>
      </c>
      <c r="B23" s="17"/>
      <c r="C23" s="18">
        <v>3391209</v>
      </c>
      <c r="D23" s="18">
        <v>3391209</v>
      </c>
      <c r="E23" s="19">
        <v>3460000</v>
      </c>
      <c r="F23" s="20">
        <v>3460000</v>
      </c>
      <c r="G23" s="24">
        <v>649000</v>
      </c>
      <c r="H23" s="24">
        <v>649000</v>
      </c>
      <c r="I23" s="24">
        <v>649000</v>
      </c>
      <c r="J23" s="20">
        <v>649000</v>
      </c>
      <c r="K23" s="24">
        <v>649000</v>
      </c>
      <c r="L23" s="24">
        <v>649000</v>
      </c>
      <c r="M23" s="20">
        <v>649000</v>
      </c>
      <c r="N23" s="24">
        <v>649000</v>
      </c>
      <c r="O23" s="24">
        <v>649000</v>
      </c>
      <c r="P23" s="24">
        <v>649000</v>
      </c>
      <c r="Q23" s="20">
        <v>649000</v>
      </c>
      <c r="R23" s="24">
        <v>649000</v>
      </c>
      <c r="S23" s="24">
        <v>649000</v>
      </c>
      <c r="T23" s="20">
        <v>649000</v>
      </c>
      <c r="U23" s="24">
        <v>649000</v>
      </c>
      <c r="V23" s="24">
        <v>649000</v>
      </c>
      <c r="W23" s="24">
        <v>649000</v>
      </c>
      <c r="X23" s="20">
        <v>3460000</v>
      </c>
      <c r="Y23" s="24">
        <v>-2811000</v>
      </c>
      <c r="Z23" s="25">
        <v>-81.24</v>
      </c>
      <c r="AA23" s="26">
        <v>3460000</v>
      </c>
    </row>
    <row r="24" spans="1:27" ht="13.5">
      <c r="A24" s="27" t="s">
        <v>50</v>
      </c>
      <c r="B24" s="35"/>
      <c r="C24" s="29">
        <f aca="true" t="shared" si="1" ref="C24:Y24">SUM(C15:C23)</f>
        <v>532110425</v>
      </c>
      <c r="D24" s="29">
        <f>SUM(D15:D23)</f>
        <v>532110425</v>
      </c>
      <c r="E24" s="36">
        <f t="shared" si="1"/>
        <v>571335534</v>
      </c>
      <c r="F24" s="37">
        <f t="shared" si="1"/>
        <v>575713798</v>
      </c>
      <c r="G24" s="37">
        <f t="shared" si="1"/>
        <v>530602245</v>
      </c>
      <c r="H24" s="37">
        <f t="shared" si="1"/>
        <v>532245573</v>
      </c>
      <c r="I24" s="37">
        <f t="shared" si="1"/>
        <v>535523745</v>
      </c>
      <c r="J24" s="37">
        <f t="shared" si="1"/>
        <v>535523745</v>
      </c>
      <c r="K24" s="37">
        <f t="shared" si="1"/>
        <v>541318316</v>
      </c>
      <c r="L24" s="37">
        <f t="shared" si="1"/>
        <v>545548135</v>
      </c>
      <c r="M24" s="37">
        <f t="shared" si="1"/>
        <v>539692046</v>
      </c>
      <c r="N24" s="37">
        <f t="shared" si="1"/>
        <v>539692046</v>
      </c>
      <c r="O24" s="37">
        <f t="shared" si="1"/>
        <v>538955904</v>
      </c>
      <c r="P24" s="37">
        <f t="shared" si="1"/>
        <v>540472996</v>
      </c>
      <c r="Q24" s="37">
        <f t="shared" si="1"/>
        <v>543873273</v>
      </c>
      <c r="R24" s="37">
        <f t="shared" si="1"/>
        <v>543873273</v>
      </c>
      <c r="S24" s="37">
        <f t="shared" si="1"/>
        <v>546439767</v>
      </c>
      <c r="T24" s="37">
        <f t="shared" si="1"/>
        <v>549648604</v>
      </c>
      <c r="U24" s="37">
        <f t="shared" si="1"/>
        <v>560390606</v>
      </c>
      <c r="V24" s="37">
        <f t="shared" si="1"/>
        <v>560390606</v>
      </c>
      <c r="W24" s="37">
        <f t="shared" si="1"/>
        <v>560390606</v>
      </c>
      <c r="X24" s="37">
        <f t="shared" si="1"/>
        <v>575713798</v>
      </c>
      <c r="Y24" s="37">
        <f t="shared" si="1"/>
        <v>-15323192</v>
      </c>
      <c r="Z24" s="38">
        <f>+IF(X24&lt;&gt;0,+(Y24/X24)*100,0)</f>
        <v>-2.6615988800740884</v>
      </c>
      <c r="AA24" s="39">
        <f>SUM(AA15:AA23)</f>
        <v>575713798</v>
      </c>
    </row>
    <row r="25" spans="1:27" ht="13.5">
      <c r="A25" s="27" t="s">
        <v>51</v>
      </c>
      <c r="B25" s="28"/>
      <c r="C25" s="29">
        <f aca="true" t="shared" si="2" ref="C25:Y25">+C12+C24</f>
        <v>657166334</v>
      </c>
      <c r="D25" s="29">
        <f>+D12+D24</f>
        <v>657166334</v>
      </c>
      <c r="E25" s="30">
        <f t="shared" si="2"/>
        <v>697096462</v>
      </c>
      <c r="F25" s="31">
        <f t="shared" si="2"/>
        <v>690191485</v>
      </c>
      <c r="G25" s="31">
        <f t="shared" si="2"/>
        <v>694993292</v>
      </c>
      <c r="H25" s="31">
        <f t="shared" si="2"/>
        <v>685382575</v>
      </c>
      <c r="I25" s="31">
        <f t="shared" si="2"/>
        <v>673449255</v>
      </c>
      <c r="J25" s="31">
        <f t="shared" si="2"/>
        <v>673449255</v>
      </c>
      <c r="K25" s="31">
        <f t="shared" si="2"/>
        <v>674662234</v>
      </c>
      <c r="L25" s="31">
        <f t="shared" si="2"/>
        <v>689757157</v>
      </c>
      <c r="M25" s="31">
        <f t="shared" si="2"/>
        <v>670242770</v>
      </c>
      <c r="N25" s="31">
        <f t="shared" si="2"/>
        <v>670242770</v>
      </c>
      <c r="O25" s="31">
        <f t="shared" si="2"/>
        <v>671216291</v>
      </c>
      <c r="P25" s="31">
        <f t="shared" si="2"/>
        <v>668457268</v>
      </c>
      <c r="Q25" s="31">
        <f t="shared" si="2"/>
        <v>693179052</v>
      </c>
      <c r="R25" s="31">
        <f t="shared" si="2"/>
        <v>693179052</v>
      </c>
      <c r="S25" s="31">
        <f t="shared" si="2"/>
        <v>695539178</v>
      </c>
      <c r="T25" s="31">
        <f t="shared" si="2"/>
        <v>691360465</v>
      </c>
      <c r="U25" s="31">
        <f t="shared" si="2"/>
        <v>684725952</v>
      </c>
      <c r="V25" s="31">
        <f t="shared" si="2"/>
        <v>684725952</v>
      </c>
      <c r="W25" s="31">
        <f t="shared" si="2"/>
        <v>684725952</v>
      </c>
      <c r="X25" s="31">
        <f t="shared" si="2"/>
        <v>690191485</v>
      </c>
      <c r="Y25" s="31">
        <f t="shared" si="2"/>
        <v>-5465533</v>
      </c>
      <c r="Z25" s="32">
        <f>+IF(X25&lt;&gt;0,+(Y25/X25)*100,0)</f>
        <v>-0.791886471911487</v>
      </c>
      <c r="AA25" s="33">
        <f>+AA12+AA24</f>
        <v>690191485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4136068</v>
      </c>
      <c r="D30" s="18">
        <v>4136068</v>
      </c>
      <c r="E30" s="19">
        <v>3229460</v>
      </c>
      <c r="F30" s="20">
        <v>3229460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3229460</v>
      </c>
      <c r="Y30" s="20">
        <v>-3229460</v>
      </c>
      <c r="Z30" s="21">
        <v>-100</v>
      </c>
      <c r="AA30" s="22">
        <v>3229460</v>
      </c>
    </row>
    <row r="31" spans="1:27" ht="13.5">
      <c r="A31" s="23" t="s">
        <v>56</v>
      </c>
      <c r="B31" s="17"/>
      <c r="C31" s="18">
        <v>7176811</v>
      </c>
      <c r="D31" s="18">
        <v>7176811</v>
      </c>
      <c r="E31" s="19">
        <v>7620594</v>
      </c>
      <c r="F31" s="20">
        <v>7620594</v>
      </c>
      <c r="G31" s="20">
        <v>7191941</v>
      </c>
      <c r="H31" s="20">
        <v>7203026</v>
      </c>
      <c r="I31" s="20">
        <v>7219920</v>
      </c>
      <c r="J31" s="20">
        <v>7219920</v>
      </c>
      <c r="K31" s="20">
        <v>7270954</v>
      </c>
      <c r="L31" s="20">
        <v>7338423</v>
      </c>
      <c r="M31" s="20">
        <v>7361207</v>
      </c>
      <c r="N31" s="20">
        <v>7361207</v>
      </c>
      <c r="O31" s="20">
        <v>7380516</v>
      </c>
      <c r="P31" s="20">
        <v>7667043</v>
      </c>
      <c r="Q31" s="20">
        <v>7768747</v>
      </c>
      <c r="R31" s="20">
        <v>7768747</v>
      </c>
      <c r="S31" s="20">
        <v>7877405</v>
      </c>
      <c r="T31" s="20">
        <v>7907889</v>
      </c>
      <c r="U31" s="20">
        <v>7987509</v>
      </c>
      <c r="V31" s="20">
        <v>7987509</v>
      </c>
      <c r="W31" s="20">
        <v>7987509</v>
      </c>
      <c r="X31" s="20">
        <v>7620594</v>
      </c>
      <c r="Y31" s="20">
        <v>366915</v>
      </c>
      <c r="Z31" s="21">
        <v>4.81</v>
      </c>
      <c r="AA31" s="22">
        <v>7620594</v>
      </c>
    </row>
    <row r="32" spans="1:27" ht="13.5">
      <c r="A32" s="23" t="s">
        <v>57</v>
      </c>
      <c r="B32" s="17"/>
      <c r="C32" s="18">
        <v>48531695</v>
      </c>
      <c r="D32" s="18">
        <v>48531695</v>
      </c>
      <c r="E32" s="19">
        <v>64609000</v>
      </c>
      <c r="F32" s="20">
        <v>68361736</v>
      </c>
      <c r="G32" s="20">
        <v>51125383</v>
      </c>
      <c r="H32" s="20">
        <v>50297073</v>
      </c>
      <c r="I32" s="20">
        <v>41109584</v>
      </c>
      <c r="J32" s="20">
        <v>41109584</v>
      </c>
      <c r="K32" s="20">
        <v>45021277</v>
      </c>
      <c r="L32" s="20">
        <v>51684869</v>
      </c>
      <c r="M32" s="20">
        <v>47330282</v>
      </c>
      <c r="N32" s="20">
        <v>47330282</v>
      </c>
      <c r="O32" s="20">
        <v>52089882</v>
      </c>
      <c r="P32" s="20">
        <v>47553357</v>
      </c>
      <c r="Q32" s="20">
        <v>59311978</v>
      </c>
      <c r="R32" s="20">
        <v>59311978</v>
      </c>
      <c r="S32" s="20">
        <v>61267121</v>
      </c>
      <c r="T32" s="20">
        <v>57718578</v>
      </c>
      <c r="U32" s="20">
        <v>65385041</v>
      </c>
      <c r="V32" s="20">
        <v>65385041</v>
      </c>
      <c r="W32" s="20">
        <v>65385041</v>
      </c>
      <c r="X32" s="20">
        <v>68361736</v>
      </c>
      <c r="Y32" s="20">
        <v>-2976695</v>
      </c>
      <c r="Z32" s="21">
        <v>-4.35</v>
      </c>
      <c r="AA32" s="22">
        <v>68361736</v>
      </c>
    </row>
    <row r="33" spans="1:27" ht="13.5">
      <c r="A33" s="23" t="s">
        <v>58</v>
      </c>
      <c r="B33" s="17"/>
      <c r="C33" s="18">
        <v>12831427</v>
      </c>
      <c r="D33" s="18">
        <v>12831427</v>
      </c>
      <c r="E33" s="19">
        <v>3469101</v>
      </c>
      <c r="F33" s="20">
        <v>3469101</v>
      </c>
      <c r="G33" s="20">
        <v>11185496</v>
      </c>
      <c r="H33" s="20">
        <v>11860515</v>
      </c>
      <c r="I33" s="20">
        <v>12482060</v>
      </c>
      <c r="J33" s="20">
        <v>12482060</v>
      </c>
      <c r="K33" s="20">
        <v>13091314</v>
      </c>
      <c r="L33" s="20">
        <v>7619327</v>
      </c>
      <c r="M33" s="20">
        <v>6259218</v>
      </c>
      <c r="N33" s="20">
        <v>6259218</v>
      </c>
      <c r="O33" s="20">
        <v>6946721</v>
      </c>
      <c r="P33" s="20">
        <v>7873730</v>
      </c>
      <c r="Q33" s="20">
        <v>8812640</v>
      </c>
      <c r="R33" s="20">
        <v>8812640</v>
      </c>
      <c r="S33" s="20">
        <v>9594000</v>
      </c>
      <c r="T33" s="20">
        <v>10370488</v>
      </c>
      <c r="U33" s="20">
        <v>8401144</v>
      </c>
      <c r="V33" s="20">
        <v>8401144</v>
      </c>
      <c r="W33" s="20">
        <v>8401144</v>
      </c>
      <c r="X33" s="20">
        <v>3469101</v>
      </c>
      <c r="Y33" s="20">
        <v>4932043</v>
      </c>
      <c r="Z33" s="21">
        <v>142.17</v>
      </c>
      <c r="AA33" s="22">
        <v>3469101</v>
      </c>
    </row>
    <row r="34" spans="1:27" ht="13.5">
      <c r="A34" s="27" t="s">
        <v>59</v>
      </c>
      <c r="B34" s="28"/>
      <c r="C34" s="29">
        <f aca="true" t="shared" si="3" ref="C34:Y34">SUM(C29:C33)</f>
        <v>72676001</v>
      </c>
      <c r="D34" s="29">
        <f>SUM(D29:D33)</f>
        <v>72676001</v>
      </c>
      <c r="E34" s="30">
        <f t="shared" si="3"/>
        <v>78928155</v>
      </c>
      <c r="F34" s="31">
        <f t="shared" si="3"/>
        <v>82680891</v>
      </c>
      <c r="G34" s="31">
        <f t="shared" si="3"/>
        <v>69502820</v>
      </c>
      <c r="H34" s="31">
        <f t="shared" si="3"/>
        <v>69360614</v>
      </c>
      <c r="I34" s="31">
        <f t="shared" si="3"/>
        <v>60811564</v>
      </c>
      <c r="J34" s="31">
        <f t="shared" si="3"/>
        <v>60811564</v>
      </c>
      <c r="K34" s="31">
        <f t="shared" si="3"/>
        <v>65383545</v>
      </c>
      <c r="L34" s="31">
        <f t="shared" si="3"/>
        <v>66642619</v>
      </c>
      <c r="M34" s="31">
        <f t="shared" si="3"/>
        <v>60950707</v>
      </c>
      <c r="N34" s="31">
        <f t="shared" si="3"/>
        <v>60950707</v>
      </c>
      <c r="O34" s="31">
        <f t="shared" si="3"/>
        <v>66417119</v>
      </c>
      <c r="P34" s="31">
        <f t="shared" si="3"/>
        <v>63094130</v>
      </c>
      <c r="Q34" s="31">
        <f t="shared" si="3"/>
        <v>75893365</v>
      </c>
      <c r="R34" s="31">
        <f t="shared" si="3"/>
        <v>75893365</v>
      </c>
      <c r="S34" s="31">
        <f t="shared" si="3"/>
        <v>78738526</v>
      </c>
      <c r="T34" s="31">
        <f t="shared" si="3"/>
        <v>75996955</v>
      </c>
      <c r="U34" s="31">
        <f t="shared" si="3"/>
        <v>81773694</v>
      </c>
      <c r="V34" s="31">
        <f t="shared" si="3"/>
        <v>81773694</v>
      </c>
      <c r="W34" s="31">
        <f t="shared" si="3"/>
        <v>81773694</v>
      </c>
      <c r="X34" s="31">
        <f t="shared" si="3"/>
        <v>82680891</v>
      </c>
      <c r="Y34" s="31">
        <f t="shared" si="3"/>
        <v>-907197</v>
      </c>
      <c r="Z34" s="32">
        <f>+IF(X34&lt;&gt;0,+(Y34/X34)*100,0)</f>
        <v>-1.097226927561775</v>
      </c>
      <c r="AA34" s="33">
        <f>SUM(AA29:AA33)</f>
        <v>82680891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28640804</v>
      </c>
      <c r="D37" s="18">
        <v>28640804</v>
      </c>
      <c r="E37" s="19">
        <v>29004248</v>
      </c>
      <c r="F37" s="20">
        <v>29004248</v>
      </c>
      <c r="G37" s="20">
        <v>32739604</v>
      </c>
      <c r="H37" s="20">
        <v>32739604</v>
      </c>
      <c r="I37" s="20">
        <v>31484732</v>
      </c>
      <c r="J37" s="20">
        <v>31484732</v>
      </c>
      <c r="K37" s="20">
        <v>31484732</v>
      </c>
      <c r="L37" s="20">
        <v>31484732</v>
      </c>
      <c r="M37" s="20">
        <v>30716664</v>
      </c>
      <c r="N37" s="20">
        <v>30716664</v>
      </c>
      <c r="O37" s="20">
        <v>30716664</v>
      </c>
      <c r="P37" s="20">
        <v>30716664</v>
      </c>
      <c r="Q37" s="20">
        <v>29868225</v>
      </c>
      <c r="R37" s="20">
        <v>29868225</v>
      </c>
      <c r="S37" s="20">
        <v>29868225</v>
      </c>
      <c r="T37" s="20">
        <v>29868225</v>
      </c>
      <c r="U37" s="20">
        <v>29053643</v>
      </c>
      <c r="V37" s="20">
        <v>29053643</v>
      </c>
      <c r="W37" s="20">
        <v>29053643</v>
      </c>
      <c r="X37" s="20">
        <v>29004248</v>
      </c>
      <c r="Y37" s="20">
        <v>49395</v>
      </c>
      <c r="Z37" s="21">
        <v>0.17</v>
      </c>
      <c r="AA37" s="22">
        <v>29004248</v>
      </c>
    </row>
    <row r="38" spans="1:27" ht="13.5">
      <c r="A38" s="23" t="s">
        <v>58</v>
      </c>
      <c r="B38" s="17"/>
      <c r="C38" s="18">
        <v>60593489</v>
      </c>
      <c r="D38" s="18">
        <v>60593489</v>
      </c>
      <c r="E38" s="19">
        <v>68778049</v>
      </c>
      <c r="F38" s="20">
        <v>68778049</v>
      </c>
      <c r="G38" s="20">
        <v>63747033</v>
      </c>
      <c r="H38" s="20">
        <v>64192391</v>
      </c>
      <c r="I38" s="20">
        <v>64724231</v>
      </c>
      <c r="J38" s="20">
        <v>64724231</v>
      </c>
      <c r="K38" s="20">
        <v>65295562</v>
      </c>
      <c r="L38" s="20">
        <v>65780318</v>
      </c>
      <c r="M38" s="20">
        <v>66312127</v>
      </c>
      <c r="N38" s="20">
        <v>66312127</v>
      </c>
      <c r="O38" s="20">
        <v>66880076</v>
      </c>
      <c r="P38" s="20">
        <v>67469055</v>
      </c>
      <c r="Q38" s="20">
        <v>67891386</v>
      </c>
      <c r="R38" s="20">
        <v>67891386</v>
      </c>
      <c r="S38" s="20">
        <v>68332319</v>
      </c>
      <c r="T38" s="20">
        <v>68788462</v>
      </c>
      <c r="U38" s="20">
        <v>69317324</v>
      </c>
      <c r="V38" s="20">
        <v>69317324</v>
      </c>
      <c r="W38" s="20">
        <v>69317324</v>
      </c>
      <c r="X38" s="20">
        <v>68778049</v>
      </c>
      <c r="Y38" s="20">
        <v>539275</v>
      </c>
      <c r="Z38" s="21">
        <v>0.78</v>
      </c>
      <c r="AA38" s="22">
        <v>68778049</v>
      </c>
    </row>
    <row r="39" spans="1:27" ht="13.5">
      <c r="A39" s="27" t="s">
        <v>61</v>
      </c>
      <c r="B39" s="35"/>
      <c r="C39" s="29">
        <f aca="true" t="shared" si="4" ref="C39:Y39">SUM(C37:C38)</f>
        <v>89234293</v>
      </c>
      <c r="D39" s="29">
        <f>SUM(D37:D38)</f>
        <v>89234293</v>
      </c>
      <c r="E39" s="36">
        <f t="shared" si="4"/>
        <v>97782297</v>
      </c>
      <c r="F39" s="37">
        <f t="shared" si="4"/>
        <v>97782297</v>
      </c>
      <c r="G39" s="37">
        <f t="shared" si="4"/>
        <v>96486637</v>
      </c>
      <c r="H39" s="37">
        <f t="shared" si="4"/>
        <v>96931995</v>
      </c>
      <c r="I39" s="37">
        <f t="shared" si="4"/>
        <v>96208963</v>
      </c>
      <c r="J39" s="37">
        <f t="shared" si="4"/>
        <v>96208963</v>
      </c>
      <c r="K39" s="37">
        <f t="shared" si="4"/>
        <v>96780294</v>
      </c>
      <c r="L39" s="37">
        <f t="shared" si="4"/>
        <v>97265050</v>
      </c>
      <c r="M39" s="37">
        <f t="shared" si="4"/>
        <v>97028791</v>
      </c>
      <c r="N39" s="37">
        <f t="shared" si="4"/>
        <v>97028791</v>
      </c>
      <c r="O39" s="37">
        <f t="shared" si="4"/>
        <v>97596740</v>
      </c>
      <c r="P39" s="37">
        <f t="shared" si="4"/>
        <v>98185719</v>
      </c>
      <c r="Q39" s="37">
        <f t="shared" si="4"/>
        <v>97759611</v>
      </c>
      <c r="R39" s="37">
        <f t="shared" si="4"/>
        <v>97759611</v>
      </c>
      <c r="S39" s="37">
        <f t="shared" si="4"/>
        <v>98200544</v>
      </c>
      <c r="T39" s="37">
        <f t="shared" si="4"/>
        <v>98656687</v>
      </c>
      <c r="U39" s="37">
        <f t="shared" si="4"/>
        <v>98370967</v>
      </c>
      <c r="V39" s="37">
        <f t="shared" si="4"/>
        <v>98370967</v>
      </c>
      <c r="W39" s="37">
        <f t="shared" si="4"/>
        <v>98370967</v>
      </c>
      <c r="X39" s="37">
        <f t="shared" si="4"/>
        <v>97782297</v>
      </c>
      <c r="Y39" s="37">
        <f t="shared" si="4"/>
        <v>588670</v>
      </c>
      <c r="Z39" s="38">
        <f>+IF(X39&lt;&gt;0,+(Y39/X39)*100,0)</f>
        <v>0.6020210386344268</v>
      </c>
      <c r="AA39" s="39">
        <f>SUM(AA37:AA38)</f>
        <v>97782297</v>
      </c>
    </row>
    <row r="40" spans="1:27" ht="13.5">
      <c r="A40" s="27" t="s">
        <v>62</v>
      </c>
      <c r="B40" s="28"/>
      <c r="C40" s="29">
        <f aca="true" t="shared" si="5" ref="C40:Y40">+C34+C39</f>
        <v>161910294</v>
      </c>
      <c r="D40" s="29">
        <f>+D34+D39</f>
        <v>161910294</v>
      </c>
      <c r="E40" s="30">
        <f t="shared" si="5"/>
        <v>176710452</v>
      </c>
      <c r="F40" s="31">
        <f t="shared" si="5"/>
        <v>180463188</v>
      </c>
      <c r="G40" s="31">
        <f t="shared" si="5"/>
        <v>165989457</v>
      </c>
      <c r="H40" s="31">
        <f t="shared" si="5"/>
        <v>166292609</v>
      </c>
      <c r="I40" s="31">
        <f t="shared" si="5"/>
        <v>157020527</v>
      </c>
      <c r="J40" s="31">
        <f t="shared" si="5"/>
        <v>157020527</v>
      </c>
      <c r="K40" s="31">
        <f t="shared" si="5"/>
        <v>162163839</v>
      </c>
      <c r="L40" s="31">
        <f t="shared" si="5"/>
        <v>163907669</v>
      </c>
      <c r="M40" s="31">
        <f t="shared" si="5"/>
        <v>157979498</v>
      </c>
      <c r="N40" s="31">
        <f t="shared" si="5"/>
        <v>157979498</v>
      </c>
      <c r="O40" s="31">
        <f t="shared" si="5"/>
        <v>164013859</v>
      </c>
      <c r="P40" s="31">
        <f t="shared" si="5"/>
        <v>161279849</v>
      </c>
      <c r="Q40" s="31">
        <f t="shared" si="5"/>
        <v>173652976</v>
      </c>
      <c r="R40" s="31">
        <f t="shared" si="5"/>
        <v>173652976</v>
      </c>
      <c r="S40" s="31">
        <f t="shared" si="5"/>
        <v>176939070</v>
      </c>
      <c r="T40" s="31">
        <f t="shared" si="5"/>
        <v>174653642</v>
      </c>
      <c r="U40" s="31">
        <f t="shared" si="5"/>
        <v>180144661</v>
      </c>
      <c r="V40" s="31">
        <f t="shared" si="5"/>
        <v>180144661</v>
      </c>
      <c r="W40" s="31">
        <f t="shared" si="5"/>
        <v>180144661</v>
      </c>
      <c r="X40" s="31">
        <f t="shared" si="5"/>
        <v>180463188</v>
      </c>
      <c r="Y40" s="31">
        <f t="shared" si="5"/>
        <v>-318527</v>
      </c>
      <c r="Z40" s="32">
        <f>+IF(X40&lt;&gt;0,+(Y40/X40)*100,0)</f>
        <v>-0.1765052493697496</v>
      </c>
      <c r="AA40" s="33">
        <f>+AA34+AA39</f>
        <v>180463188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495256040</v>
      </c>
      <c r="D42" s="43">
        <f>+D25-D40</f>
        <v>495256040</v>
      </c>
      <c r="E42" s="44">
        <f t="shared" si="6"/>
        <v>520386010</v>
      </c>
      <c r="F42" s="45">
        <f t="shared" si="6"/>
        <v>509728297</v>
      </c>
      <c r="G42" s="45">
        <f t="shared" si="6"/>
        <v>529003835</v>
      </c>
      <c r="H42" s="45">
        <f t="shared" si="6"/>
        <v>519089966</v>
      </c>
      <c r="I42" s="45">
        <f t="shared" si="6"/>
        <v>516428728</v>
      </c>
      <c r="J42" s="45">
        <f t="shared" si="6"/>
        <v>516428728</v>
      </c>
      <c r="K42" s="45">
        <f t="shared" si="6"/>
        <v>512498395</v>
      </c>
      <c r="L42" s="45">
        <f t="shared" si="6"/>
        <v>525849488</v>
      </c>
      <c r="M42" s="45">
        <f t="shared" si="6"/>
        <v>512263272</v>
      </c>
      <c r="N42" s="45">
        <f t="shared" si="6"/>
        <v>512263272</v>
      </c>
      <c r="O42" s="45">
        <f t="shared" si="6"/>
        <v>507202432</v>
      </c>
      <c r="P42" s="45">
        <f t="shared" si="6"/>
        <v>507177419</v>
      </c>
      <c r="Q42" s="45">
        <f t="shared" si="6"/>
        <v>519526076</v>
      </c>
      <c r="R42" s="45">
        <f t="shared" si="6"/>
        <v>519526076</v>
      </c>
      <c r="S42" s="45">
        <f t="shared" si="6"/>
        <v>518600108</v>
      </c>
      <c r="T42" s="45">
        <f t="shared" si="6"/>
        <v>516706823</v>
      </c>
      <c r="U42" s="45">
        <f t="shared" si="6"/>
        <v>504581291</v>
      </c>
      <c r="V42" s="45">
        <f t="shared" si="6"/>
        <v>504581291</v>
      </c>
      <c r="W42" s="45">
        <f t="shared" si="6"/>
        <v>504581291</v>
      </c>
      <c r="X42" s="45">
        <f t="shared" si="6"/>
        <v>509728297</v>
      </c>
      <c r="Y42" s="45">
        <f t="shared" si="6"/>
        <v>-5147006</v>
      </c>
      <c r="Z42" s="46">
        <f>+IF(X42&lt;&gt;0,+(Y42/X42)*100,0)</f>
        <v>-1.0097548106104064</v>
      </c>
      <c r="AA42" s="47">
        <f>+AA25-AA40</f>
        <v>509728297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458116621</v>
      </c>
      <c r="D45" s="18">
        <v>458116621</v>
      </c>
      <c r="E45" s="19">
        <v>479705303</v>
      </c>
      <c r="F45" s="20">
        <v>469047590</v>
      </c>
      <c r="G45" s="20">
        <v>491864416</v>
      </c>
      <c r="H45" s="20">
        <v>481950547</v>
      </c>
      <c r="I45" s="20">
        <v>479289309</v>
      </c>
      <c r="J45" s="20">
        <v>479289309</v>
      </c>
      <c r="K45" s="20">
        <v>475358976</v>
      </c>
      <c r="L45" s="20">
        <v>488710069</v>
      </c>
      <c r="M45" s="20">
        <v>475123853</v>
      </c>
      <c r="N45" s="20">
        <v>475123853</v>
      </c>
      <c r="O45" s="20">
        <v>470063013</v>
      </c>
      <c r="P45" s="20">
        <v>470038000</v>
      </c>
      <c r="Q45" s="20">
        <v>482386657</v>
      </c>
      <c r="R45" s="20">
        <v>482386657</v>
      </c>
      <c r="S45" s="20">
        <v>481460689</v>
      </c>
      <c r="T45" s="20">
        <v>479567404</v>
      </c>
      <c r="U45" s="20">
        <v>467441872</v>
      </c>
      <c r="V45" s="20">
        <v>467441872</v>
      </c>
      <c r="W45" s="20">
        <v>467441872</v>
      </c>
      <c r="X45" s="20">
        <v>469047590</v>
      </c>
      <c r="Y45" s="20">
        <v>-1605718</v>
      </c>
      <c r="Z45" s="48">
        <v>-0.34</v>
      </c>
      <c r="AA45" s="22">
        <v>469047590</v>
      </c>
    </row>
    <row r="46" spans="1:27" ht="13.5">
      <c r="A46" s="23" t="s">
        <v>67</v>
      </c>
      <c r="B46" s="17"/>
      <c r="C46" s="18">
        <v>37139419</v>
      </c>
      <c r="D46" s="18">
        <v>37139419</v>
      </c>
      <c r="E46" s="19">
        <v>40680707</v>
      </c>
      <c r="F46" s="20">
        <v>40680707</v>
      </c>
      <c r="G46" s="20">
        <v>37139419</v>
      </c>
      <c r="H46" s="20">
        <v>37139419</v>
      </c>
      <c r="I46" s="20">
        <v>37139419</v>
      </c>
      <c r="J46" s="20">
        <v>37139419</v>
      </c>
      <c r="K46" s="20">
        <v>37139419</v>
      </c>
      <c r="L46" s="20">
        <v>37139419</v>
      </c>
      <c r="M46" s="20">
        <v>37139419</v>
      </c>
      <c r="N46" s="20">
        <v>37139419</v>
      </c>
      <c r="O46" s="20">
        <v>37139419</v>
      </c>
      <c r="P46" s="20">
        <v>37139419</v>
      </c>
      <c r="Q46" s="20">
        <v>37139419</v>
      </c>
      <c r="R46" s="20">
        <v>37139419</v>
      </c>
      <c r="S46" s="20">
        <v>37139419</v>
      </c>
      <c r="T46" s="20">
        <v>37139419</v>
      </c>
      <c r="U46" s="20">
        <v>37139419</v>
      </c>
      <c r="V46" s="20">
        <v>37139419</v>
      </c>
      <c r="W46" s="20">
        <v>37139419</v>
      </c>
      <c r="X46" s="20">
        <v>40680707</v>
      </c>
      <c r="Y46" s="20">
        <v>-3541288</v>
      </c>
      <c r="Z46" s="48">
        <v>-8.71</v>
      </c>
      <c r="AA46" s="22">
        <v>40680707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495256040</v>
      </c>
      <c r="D48" s="51">
        <f>SUM(D45:D47)</f>
        <v>495256040</v>
      </c>
      <c r="E48" s="52">
        <f t="shared" si="7"/>
        <v>520386010</v>
      </c>
      <c r="F48" s="53">
        <f t="shared" si="7"/>
        <v>509728297</v>
      </c>
      <c r="G48" s="53">
        <f t="shared" si="7"/>
        <v>529003835</v>
      </c>
      <c r="H48" s="53">
        <f t="shared" si="7"/>
        <v>519089966</v>
      </c>
      <c r="I48" s="53">
        <f t="shared" si="7"/>
        <v>516428728</v>
      </c>
      <c r="J48" s="53">
        <f t="shared" si="7"/>
        <v>516428728</v>
      </c>
      <c r="K48" s="53">
        <f t="shared" si="7"/>
        <v>512498395</v>
      </c>
      <c r="L48" s="53">
        <f t="shared" si="7"/>
        <v>525849488</v>
      </c>
      <c r="M48" s="53">
        <f t="shared" si="7"/>
        <v>512263272</v>
      </c>
      <c r="N48" s="53">
        <f t="shared" si="7"/>
        <v>512263272</v>
      </c>
      <c r="O48" s="53">
        <f t="shared" si="7"/>
        <v>507202432</v>
      </c>
      <c r="P48" s="53">
        <f t="shared" si="7"/>
        <v>507177419</v>
      </c>
      <c r="Q48" s="53">
        <f t="shared" si="7"/>
        <v>519526076</v>
      </c>
      <c r="R48" s="53">
        <f t="shared" si="7"/>
        <v>519526076</v>
      </c>
      <c r="S48" s="53">
        <f t="shared" si="7"/>
        <v>518600108</v>
      </c>
      <c r="T48" s="53">
        <f t="shared" si="7"/>
        <v>516706823</v>
      </c>
      <c r="U48" s="53">
        <f t="shared" si="7"/>
        <v>504581291</v>
      </c>
      <c r="V48" s="53">
        <f t="shared" si="7"/>
        <v>504581291</v>
      </c>
      <c r="W48" s="53">
        <f t="shared" si="7"/>
        <v>504581291</v>
      </c>
      <c r="X48" s="53">
        <f t="shared" si="7"/>
        <v>509728297</v>
      </c>
      <c r="Y48" s="53">
        <f t="shared" si="7"/>
        <v>-5147006</v>
      </c>
      <c r="Z48" s="54">
        <f>+IF(X48&lt;&gt;0,+(Y48/X48)*100,0)</f>
        <v>-1.0097548106104064</v>
      </c>
      <c r="AA48" s="55">
        <f>SUM(AA45:AA47)</f>
        <v>509728297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3448898</v>
      </c>
      <c r="D6" s="18">
        <v>3448898</v>
      </c>
      <c r="E6" s="19">
        <v>4980466</v>
      </c>
      <c r="F6" s="20">
        <v>1803658</v>
      </c>
      <c r="G6" s="20">
        <v>18025718</v>
      </c>
      <c r="H6" s="20">
        <v>15612914</v>
      </c>
      <c r="I6" s="20">
        <v>13686607</v>
      </c>
      <c r="J6" s="20">
        <v>13686607</v>
      </c>
      <c r="K6" s="20">
        <v>15651500</v>
      </c>
      <c r="L6" s="20">
        <v>7317321</v>
      </c>
      <c r="M6" s="20">
        <v>17038665</v>
      </c>
      <c r="N6" s="20">
        <v>17038665</v>
      </c>
      <c r="O6" s="20">
        <v>16145341</v>
      </c>
      <c r="P6" s="20">
        <v>22463763</v>
      </c>
      <c r="Q6" s="20">
        <v>30882629</v>
      </c>
      <c r="R6" s="20">
        <v>30882629</v>
      </c>
      <c r="S6" s="20">
        <v>22463763</v>
      </c>
      <c r="T6" s="20">
        <v>19720866</v>
      </c>
      <c r="U6" s="20">
        <v>10866494</v>
      </c>
      <c r="V6" s="20">
        <v>10866494</v>
      </c>
      <c r="W6" s="20">
        <v>10866494</v>
      </c>
      <c r="X6" s="20">
        <v>1803658</v>
      </c>
      <c r="Y6" s="20">
        <v>9062836</v>
      </c>
      <c r="Z6" s="21">
        <v>502.47</v>
      </c>
      <c r="AA6" s="22">
        <v>1803658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27886212</v>
      </c>
      <c r="D8" s="18">
        <v>27886212</v>
      </c>
      <c r="E8" s="19">
        <v>26428156</v>
      </c>
      <c r="F8" s="20">
        <v>25552034</v>
      </c>
      <c r="G8" s="20">
        <v>31526194</v>
      </c>
      <c r="H8" s="20">
        <v>30575681</v>
      </c>
      <c r="I8" s="20">
        <v>30072539</v>
      </c>
      <c r="J8" s="20">
        <v>30072539</v>
      </c>
      <c r="K8" s="20">
        <v>29950425</v>
      </c>
      <c r="L8" s="20">
        <v>32302368</v>
      </c>
      <c r="M8" s="20">
        <v>27256976</v>
      </c>
      <c r="N8" s="20">
        <v>27256976</v>
      </c>
      <c r="O8" s="20">
        <v>31771094</v>
      </c>
      <c r="P8" s="20">
        <v>20500156</v>
      </c>
      <c r="Q8" s="20">
        <v>33067945</v>
      </c>
      <c r="R8" s="20">
        <v>33067945</v>
      </c>
      <c r="S8" s="20">
        <v>20500156</v>
      </c>
      <c r="T8" s="20">
        <v>33545872</v>
      </c>
      <c r="U8" s="20">
        <v>34105835</v>
      </c>
      <c r="V8" s="20">
        <v>34105835</v>
      </c>
      <c r="W8" s="20">
        <v>34105835</v>
      </c>
      <c r="X8" s="20">
        <v>25552034</v>
      </c>
      <c r="Y8" s="20">
        <v>8553801</v>
      </c>
      <c r="Z8" s="21">
        <v>33.48</v>
      </c>
      <c r="AA8" s="22">
        <v>25552034</v>
      </c>
    </row>
    <row r="9" spans="1:27" ht="13.5">
      <c r="A9" s="23" t="s">
        <v>36</v>
      </c>
      <c r="B9" s="17"/>
      <c r="C9" s="18">
        <v>34401</v>
      </c>
      <c r="D9" s="18">
        <v>34401</v>
      </c>
      <c r="E9" s="19">
        <v>1874556</v>
      </c>
      <c r="F9" s="20">
        <v>34401</v>
      </c>
      <c r="G9" s="20">
        <v>908509</v>
      </c>
      <c r="H9" s="20">
        <v>1274542</v>
      </c>
      <c r="I9" s="20">
        <v>383953</v>
      </c>
      <c r="J9" s="20">
        <v>383953</v>
      </c>
      <c r="K9" s="20">
        <v>110203</v>
      </c>
      <c r="L9" s="20">
        <v>248583</v>
      </c>
      <c r="M9" s="20">
        <v>407714</v>
      </c>
      <c r="N9" s="20">
        <v>407714</v>
      </c>
      <c r="O9" s="20">
        <v>177047</v>
      </c>
      <c r="P9" s="20">
        <v>40972</v>
      </c>
      <c r="Q9" s="20">
        <v>660983</v>
      </c>
      <c r="R9" s="20">
        <v>660983</v>
      </c>
      <c r="S9" s="20">
        <v>40972</v>
      </c>
      <c r="T9" s="20">
        <v>673773</v>
      </c>
      <c r="U9" s="20">
        <v>1189568</v>
      </c>
      <c r="V9" s="20">
        <v>1189568</v>
      </c>
      <c r="W9" s="20">
        <v>1189568</v>
      </c>
      <c r="X9" s="20">
        <v>34401</v>
      </c>
      <c r="Y9" s="20">
        <v>1155167</v>
      </c>
      <c r="Z9" s="21">
        <v>3357.95</v>
      </c>
      <c r="AA9" s="22">
        <v>34401</v>
      </c>
    </row>
    <row r="10" spans="1:27" ht="13.5">
      <c r="A10" s="23" t="s">
        <v>37</v>
      </c>
      <c r="B10" s="17"/>
      <c r="C10" s="18">
        <v>355785</v>
      </c>
      <c r="D10" s="18">
        <v>355785</v>
      </c>
      <c r="E10" s="19"/>
      <c r="F10" s="20">
        <v>355785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355785</v>
      </c>
      <c r="Y10" s="24">
        <v>-355785</v>
      </c>
      <c r="Z10" s="25">
        <v>-100</v>
      </c>
      <c r="AA10" s="26">
        <v>355785</v>
      </c>
    </row>
    <row r="11" spans="1:27" ht="13.5">
      <c r="A11" s="23" t="s">
        <v>38</v>
      </c>
      <c r="B11" s="17"/>
      <c r="C11" s="18">
        <v>474040</v>
      </c>
      <c r="D11" s="18">
        <v>474040</v>
      </c>
      <c r="E11" s="19">
        <v>1800000</v>
      </c>
      <c r="F11" s="20">
        <v>502482</v>
      </c>
      <c r="G11" s="20">
        <v>2047542</v>
      </c>
      <c r="H11" s="20">
        <v>474040</v>
      </c>
      <c r="I11" s="20">
        <v>474040</v>
      </c>
      <c r="J11" s="20">
        <v>474040</v>
      </c>
      <c r="K11" s="20">
        <v>476209</v>
      </c>
      <c r="L11" s="20">
        <v>473225</v>
      </c>
      <c r="M11" s="20">
        <v>473225</v>
      </c>
      <c r="N11" s="20">
        <v>473225</v>
      </c>
      <c r="O11" s="20">
        <v>473225</v>
      </c>
      <c r="P11" s="20">
        <v>474039</v>
      </c>
      <c r="Q11" s="20">
        <v>474617</v>
      </c>
      <c r="R11" s="20">
        <v>474617</v>
      </c>
      <c r="S11" s="20">
        <v>474039</v>
      </c>
      <c r="T11" s="20">
        <v>474039</v>
      </c>
      <c r="U11" s="20">
        <v>474039</v>
      </c>
      <c r="V11" s="20">
        <v>474039</v>
      </c>
      <c r="W11" s="20">
        <v>474039</v>
      </c>
      <c r="X11" s="20">
        <v>502482</v>
      </c>
      <c r="Y11" s="20">
        <v>-28443</v>
      </c>
      <c r="Z11" s="21">
        <v>-5.66</v>
      </c>
      <c r="AA11" s="22">
        <v>502482</v>
      </c>
    </row>
    <row r="12" spans="1:27" ht="13.5">
      <c r="A12" s="27" t="s">
        <v>39</v>
      </c>
      <c r="B12" s="28"/>
      <c r="C12" s="29">
        <f aca="true" t="shared" si="0" ref="C12:Y12">SUM(C6:C11)</f>
        <v>32199336</v>
      </c>
      <c r="D12" s="29">
        <f>SUM(D6:D11)</f>
        <v>32199336</v>
      </c>
      <c r="E12" s="30">
        <f t="shared" si="0"/>
        <v>35083178</v>
      </c>
      <c r="F12" s="31">
        <f t="shared" si="0"/>
        <v>28248360</v>
      </c>
      <c r="G12" s="31">
        <f t="shared" si="0"/>
        <v>52507963</v>
      </c>
      <c r="H12" s="31">
        <f t="shared" si="0"/>
        <v>47937177</v>
      </c>
      <c r="I12" s="31">
        <f t="shared" si="0"/>
        <v>44617139</v>
      </c>
      <c r="J12" s="31">
        <f t="shared" si="0"/>
        <v>44617139</v>
      </c>
      <c r="K12" s="31">
        <f t="shared" si="0"/>
        <v>46188337</v>
      </c>
      <c r="L12" s="31">
        <f t="shared" si="0"/>
        <v>40341497</v>
      </c>
      <c r="M12" s="31">
        <f t="shared" si="0"/>
        <v>45176580</v>
      </c>
      <c r="N12" s="31">
        <f t="shared" si="0"/>
        <v>45176580</v>
      </c>
      <c r="O12" s="31">
        <f t="shared" si="0"/>
        <v>48566707</v>
      </c>
      <c r="P12" s="31">
        <f t="shared" si="0"/>
        <v>43478930</v>
      </c>
      <c r="Q12" s="31">
        <f t="shared" si="0"/>
        <v>65086174</v>
      </c>
      <c r="R12" s="31">
        <f t="shared" si="0"/>
        <v>65086174</v>
      </c>
      <c r="S12" s="31">
        <f t="shared" si="0"/>
        <v>43478930</v>
      </c>
      <c r="T12" s="31">
        <f t="shared" si="0"/>
        <v>54414550</v>
      </c>
      <c r="U12" s="31">
        <f t="shared" si="0"/>
        <v>46635936</v>
      </c>
      <c r="V12" s="31">
        <f t="shared" si="0"/>
        <v>46635936</v>
      </c>
      <c r="W12" s="31">
        <f t="shared" si="0"/>
        <v>46635936</v>
      </c>
      <c r="X12" s="31">
        <f t="shared" si="0"/>
        <v>28248360</v>
      </c>
      <c r="Y12" s="31">
        <f t="shared" si="0"/>
        <v>18387576</v>
      </c>
      <c r="Z12" s="32">
        <f>+IF(X12&lt;&gt;0,+(Y12/X12)*100,0)</f>
        <v>65.09254342552984</v>
      </c>
      <c r="AA12" s="33">
        <f>SUM(AA6:AA11)</f>
        <v>28248360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159969</v>
      </c>
      <c r="D15" s="18">
        <v>159969</v>
      </c>
      <c r="E15" s="19"/>
      <c r="F15" s="20">
        <v>159969</v>
      </c>
      <c r="G15" s="20">
        <v>2423505</v>
      </c>
      <c r="H15" s="20">
        <v>1625185</v>
      </c>
      <c r="I15" s="20">
        <v>1625185</v>
      </c>
      <c r="J15" s="20">
        <v>1625185</v>
      </c>
      <c r="K15" s="20">
        <v>1625185</v>
      </c>
      <c r="L15" s="20">
        <v>1625185</v>
      </c>
      <c r="M15" s="20">
        <v>1625185</v>
      </c>
      <c r="N15" s="20">
        <v>1625185</v>
      </c>
      <c r="O15" s="20">
        <v>1625185</v>
      </c>
      <c r="P15" s="20">
        <v>15074957</v>
      </c>
      <c r="Q15" s="20">
        <v>1625030</v>
      </c>
      <c r="R15" s="20">
        <v>1625030</v>
      </c>
      <c r="S15" s="20">
        <v>15074957</v>
      </c>
      <c r="T15" s="20">
        <v>1625282</v>
      </c>
      <c r="U15" s="20">
        <v>1625282</v>
      </c>
      <c r="V15" s="20">
        <v>1625282</v>
      </c>
      <c r="W15" s="20">
        <v>1625282</v>
      </c>
      <c r="X15" s="20">
        <v>159969</v>
      </c>
      <c r="Y15" s="20">
        <v>1465313</v>
      </c>
      <c r="Z15" s="21">
        <v>916</v>
      </c>
      <c r="AA15" s="22">
        <v>159969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60275150</v>
      </c>
      <c r="D17" s="18">
        <v>60275150</v>
      </c>
      <c r="E17" s="19">
        <v>55085250</v>
      </c>
      <c r="F17" s="20">
        <v>60275150</v>
      </c>
      <c r="G17" s="20">
        <v>55085250</v>
      </c>
      <c r="H17" s="20">
        <v>60067850</v>
      </c>
      <c r="I17" s="20">
        <v>60067850</v>
      </c>
      <c r="J17" s="20">
        <v>60067850</v>
      </c>
      <c r="K17" s="20">
        <v>60067850</v>
      </c>
      <c r="L17" s="20">
        <v>60067850</v>
      </c>
      <c r="M17" s="20">
        <v>60067850</v>
      </c>
      <c r="N17" s="20">
        <v>60067850</v>
      </c>
      <c r="O17" s="20">
        <v>60067850</v>
      </c>
      <c r="P17" s="20">
        <v>60067850</v>
      </c>
      <c r="Q17" s="20">
        <v>60067850</v>
      </c>
      <c r="R17" s="20">
        <v>60067850</v>
      </c>
      <c r="S17" s="20">
        <v>60067850</v>
      </c>
      <c r="T17" s="20">
        <v>60067850</v>
      </c>
      <c r="U17" s="20">
        <v>60067850</v>
      </c>
      <c r="V17" s="20">
        <v>60067850</v>
      </c>
      <c r="W17" s="20">
        <v>60067850</v>
      </c>
      <c r="X17" s="20">
        <v>60275150</v>
      </c>
      <c r="Y17" s="20">
        <v>-207300</v>
      </c>
      <c r="Z17" s="21">
        <v>-0.34</v>
      </c>
      <c r="AA17" s="22">
        <v>60275150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410921586</v>
      </c>
      <c r="D19" s="18">
        <v>410921586</v>
      </c>
      <c r="E19" s="19">
        <v>439797547</v>
      </c>
      <c r="F19" s="20">
        <v>439798981</v>
      </c>
      <c r="G19" s="20">
        <v>394936395</v>
      </c>
      <c r="H19" s="20">
        <v>410921589</v>
      </c>
      <c r="I19" s="20">
        <v>410921589</v>
      </c>
      <c r="J19" s="20">
        <v>410921589</v>
      </c>
      <c r="K19" s="20">
        <v>410921589</v>
      </c>
      <c r="L19" s="20">
        <v>410921589</v>
      </c>
      <c r="M19" s="20">
        <v>410921589</v>
      </c>
      <c r="N19" s="20">
        <v>410921589</v>
      </c>
      <c r="O19" s="20">
        <v>410921589</v>
      </c>
      <c r="P19" s="20">
        <v>410921589</v>
      </c>
      <c r="Q19" s="20">
        <v>410921589</v>
      </c>
      <c r="R19" s="20">
        <v>410921589</v>
      </c>
      <c r="S19" s="20">
        <v>410921589</v>
      </c>
      <c r="T19" s="20">
        <v>410921589</v>
      </c>
      <c r="U19" s="20">
        <v>410921589</v>
      </c>
      <c r="V19" s="20">
        <v>410921589</v>
      </c>
      <c r="W19" s="20">
        <v>410921589</v>
      </c>
      <c r="X19" s="20">
        <v>439798981</v>
      </c>
      <c r="Y19" s="20">
        <v>-28877392</v>
      </c>
      <c r="Z19" s="21">
        <v>-6.57</v>
      </c>
      <c r="AA19" s="22">
        <v>439798981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424160</v>
      </c>
      <c r="D22" s="18">
        <v>424160</v>
      </c>
      <c r="E22" s="19">
        <v>1002177</v>
      </c>
      <c r="F22" s="20">
        <v>424160</v>
      </c>
      <c r="G22" s="20">
        <v>802176</v>
      </c>
      <c r="H22" s="20">
        <v>424159</v>
      </c>
      <c r="I22" s="20">
        <v>424159</v>
      </c>
      <c r="J22" s="20">
        <v>424159</v>
      </c>
      <c r="K22" s="20">
        <v>424159</v>
      </c>
      <c r="L22" s="20">
        <v>424159</v>
      </c>
      <c r="M22" s="20">
        <v>424159</v>
      </c>
      <c r="N22" s="20">
        <v>424159</v>
      </c>
      <c r="O22" s="20">
        <v>424159</v>
      </c>
      <c r="P22" s="20">
        <v>424159</v>
      </c>
      <c r="Q22" s="20">
        <v>424159</v>
      </c>
      <c r="R22" s="20">
        <v>424159</v>
      </c>
      <c r="S22" s="20">
        <v>424159</v>
      </c>
      <c r="T22" s="20">
        <v>424159</v>
      </c>
      <c r="U22" s="20">
        <v>424159</v>
      </c>
      <c r="V22" s="20">
        <v>424159</v>
      </c>
      <c r="W22" s="20">
        <v>424159</v>
      </c>
      <c r="X22" s="20">
        <v>424160</v>
      </c>
      <c r="Y22" s="20">
        <v>-1</v>
      </c>
      <c r="Z22" s="21"/>
      <c r="AA22" s="22">
        <v>424160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471780865</v>
      </c>
      <c r="D24" s="29">
        <f>SUM(D15:D23)</f>
        <v>471780865</v>
      </c>
      <c r="E24" s="36">
        <f t="shared" si="1"/>
        <v>495884974</v>
      </c>
      <c r="F24" s="37">
        <f t="shared" si="1"/>
        <v>500658260</v>
      </c>
      <c r="G24" s="37">
        <f t="shared" si="1"/>
        <v>453247326</v>
      </c>
      <c r="H24" s="37">
        <f t="shared" si="1"/>
        <v>473038783</v>
      </c>
      <c r="I24" s="37">
        <f t="shared" si="1"/>
        <v>473038783</v>
      </c>
      <c r="J24" s="37">
        <f t="shared" si="1"/>
        <v>473038783</v>
      </c>
      <c r="K24" s="37">
        <f t="shared" si="1"/>
        <v>473038783</v>
      </c>
      <c r="L24" s="37">
        <f t="shared" si="1"/>
        <v>473038783</v>
      </c>
      <c r="M24" s="37">
        <f t="shared" si="1"/>
        <v>473038783</v>
      </c>
      <c r="N24" s="37">
        <f t="shared" si="1"/>
        <v>473038783</v>
      </c>
      <c r="O24" s="37">
        <f t="shared" si="1"/>
        <v>473038783</v>
      </c>
      <c r="P24" s="37">
        <f t="shared" si="1"/>
        <v>486488555</v>
      </c>
      <c r="Q24" s="37">
        <f t="shared" si="1"/>
        <v>473038628</v>
      </c>
      <c r="R24" s="37">
        <f t="shared" si="1"/>
        <v>473038628</v>
      </c>
      <c r="S24" s="37">
        <f t="shared" si="1"/>
        <v>486488555</v>
      </c>
      <c r="T24" s="37">
        <f t="shared" si="1"/>
        <v>473038880</v>
      </c>
      <c r="U24" s="37">
        <f t="shared" si="1"/>
        <v>473038880</v>
      </c>
      <c r="V24" s="37">
        <f t="shared" si="1"/>
        <v>473038880</v>
      </c>
      <c r="W24" s="37">
        <f t="shared" si="1"/>
        <v>473038880</v>
      </c>
      <c r="X24" s="37">
        <f t="shared" si="1"/>
        <v>500658260</v>
      </c>
      <c r="Y24" s="37">
        <f t="shared" si="1"/>
        <v>-27619380</v>
      </c>
      <c r="Z24" s="38">
        <f>+IF(X24&lt;&gt;0,+(Y24/X24)*100,0)</f>
        <v>-5.516613268300017</v>
      </c>
      <c r="AA24" s="39">
        <f>SUM(AA15:AA23)</f>
        <v>500658260</v>
      </c>
    </row>
    <row r="25" spans="1:27" ht="13.5">
      <c r="A25" s="27" t="s">
        <v>51</v>
      </c>
      <c r="B25" s="28"/>
      <c r="C25" s="29">
        <f aca="true" t="shared" si="2" ref="C25:Y25">+C12+C24</f>
        <v>503980201</v>
      </c>
      <c r="D25" s="29">
        <f>+D12+D24</f>
        <v>503980201</v>
      </c>
      <c r="E25" s="30">
        <f t="shared" si="2"/>
        <v>530968152</v>
      </c>
      <c r="F25" s="31">
        <f t="shared" si="2"/>
        <v>528906620</v>
      </c>
      <c r="G25" s="31">
        <f t="shared" si="2"/>
        <v>505755289</v>
      </c>
      <c r="H25" s="31">
        <f t="shared" si="2"/>
        <v>520975960</v>
      </c>
      <c r="I25" s="31">
        <f t="shared" si="2"/>
        <v>517655922</v>
      </c>
      <c r="J25" s="31">
        <f t="shared" si="2"/>
        <v>517655922</v>
      </c>
      <c r="K25" s="31">
        <f t="shared" si="2"/>
        <v>519227120</v>
      </c>
      <c r="L25" s="31">
        <f t="shared" si="2"/>
        <v>513380280</v>
      </c>
      <c r="M25" s="31">
        <f t="shared" si="2"/>
        <v>518215363</v>
      </c>
      <c r="N25" s="31">
        <f t="shared" si="2"/>
        <v>518215363</v>
      </c>
      <c r="O25" s="31">
        <f t="shared" si="2"/>
        <v>521605490</v>
      </c>
      <c r="P25" s="31">
        <f t="shared" si="2"/>
        <v>529967485</v>
      </c>
      <c r="Q25" s="31">
        <f t="shared" si="2"/>
        <v>538124802</v>
      </c>
      <c r="R25" s="31">
        <f t="shared" si="2"/>
        <v>538124802</v>
      </c>
      <c r="S25" s="31">
        <f t="shared" si="2"/>
        <v>529967485</v>
      </c>
      <c r="T25" s="31">
        <f t="shared" si="2"/>
        <v>527453430</v>
      </c>
      <c r="U25" s="31">
        <f t="shared" si="2"/>
        <v>519674816</v>
      </c>
      <c r="V25" s="31">
        <f t="shared" si="2"/>
        <v>519674816</v>
      </c>
      <c r="W25" s="31">
        <f t="shared" si="2"/>
        <v>519674816</v>
      </c>
      <c r="X25" s="31">
        <f t="shared" si="2"/>
        <v>528906620</v>
      </c>
      <c r="Y25" s="31">
        <f t="shared" si="2"/>
        <v>-9231804</v>
      </c>
      <c r="Z25" s="32">
        <f>+IF(X25&lt;&gt;0,+(Y25/X25)*100,0)</f>
        <v>-1.7454506430643655</v>
      </c>
      <c r="AA25" s="33">
        <f>+AA12+AA24</f>
        <v>528906620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750056</v>
      </c>
      <c r="D29" s="18">
        <v>750056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6013185</v>
      </c>
      <c r="D30" s="18">
        <v>6013185</v>
      </c>
      <c r="E30" s="19">
        <v>4457524</v>
      </c>
      <c r="F30" s="20">
        <v>6013187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6013187</v>
      </c>
      <c r="Y30" s="20">
        <v>-6013187</v>
      </c>
      <c r="Z30" s="21">
        <v>-100</v>
      </c>
      <c r="AA30" s="22">
        <v>6013187</v>
      </c>
    </row>
    <row r="31" spans="1:27" ht="13.5">
      <c r="A31" s="23" t="s">
        <v>56</v>
      </c>
      <c r="B31" s="17"/>
      <c r="C31" s="18">
        <v>3085973</v>
      </c>
      <c r="D31" s="18">
        <v>3085973</v>
      </c>
      <c r="E31" s="19">
        <v>3176091</v>
      </c>
      <c r="F31" s="20">
        <v>3271131</v>
      </c>
      <c r="G31" s="20">
        <v>3344249</v>
      </c>
      <c r="H31" s="20">
        <v>3321536</v>
      </c>
      <c r="I31" s="20">
        <v>3370586</v>
      </c>
      <c r="J31" s="20">
        <v>3370586</v>
      </c>
      <c r="K31" s="20">
        <v>3413361</v>
      </c>
      <c r="L31" s="20">
        <v>3418349</v>
      </c>
      <c r="M31" s="20">
        <v>3475047</v>
      </c>
      <c r="N31" s="20">
        <v>3475047</v>
      </c>
      <c r="O31" s="20">
        <v>3578959</v>
      </c>
      <c r="P31" s="20">
        <v>3672874</v>
      </c>
      <c r="Q31" s="20">
        <v>3681339</v>
      </c>
      <c r="R31" s="20">
        <v>3681339</v>
      </c>
      <c r="S31" s="20">
        <v>3672874</v>
      </c>
      <c r="T31" s="20">
        <v>3866367</v>
      </c>
      <c r="U31" s="20">
        <v>3955567</v>
      </c>
      <c r="V31" s="20">
        <v>3955567</v>
      </c>
      <c r="W31" s="20">
        <v>3955567</v>
      </c>
      <c r="X31" s="20">
        <v>3271131</v>
      </c>
      <c r="Y31" s="20">
        <v>684436</v>
      </c>
      <c r="Z31" s="21">
        <v>20.92</v>
      </c>
      <c r="AA31" s="22">
        <v>3271131</v>
      </c>
    </row>
    <row r="32" spans="1:27" ht="13.5">
      <c r="A32" s="23" t="s">
        <v>57</v>
      </c>
      <c r="B32" s="17"/>
      <c r="C32" s="18">
        <v>26970087</v>
      </c>
      <c r="D32" s="18">
        <v>26970087</v>
      </c>
      <c r="E32" s="19">
        <v>29971769</v>
      </c>
      <c r="F32" s="20">
        <v>18358979</v>
      </c>
      <c r="G32" s="20">
        <v>57356406</v>
      </c>
      <c r="H32" s="20">
        <v>30808964</v>
      </c>
      <c r="I32" s="20">
        <v>31236274</v>
      </c>
      <c r="J32" s="20">
        <v>31236274</v>
      </c>
      <c r="K32" s="20">
        <v>34276718</v>
      </c>
      <c r="L32" s="20">
        <v>34830676</v>
      </c>
      <c r="M32" s="20">
        <v>42301084</v>
      </c>
      <c r="N32" s="20">
        <v>42301084</v>
      </c>
      <c r="O32" s="20">
        <v>42296264</v>
      </c>
      <c r="P32" s="20">
        <v>52628097</v>
      </c>
      <c r="Q32" s="20">
        <v>55484046</v>
      </c>
      <c r="R32" s="20">
        <v>55484046</v>
      </c>
      <c r="S32" s="20">
        <v>52628097</v>
      </c>
      <c r="T32" s="20">
        <v>51842406</v>
      </c>
      <c r="U32" s="20">
        <v>55998979</v>
      </c>
      <c r="V32" s="20">
        <v>55998979</v>
      </c>
      <c r="W32" s="20">
        <v>55998979</v>
      </c>
      <c r="X32" s="20">
        <v>18358979</v>
      </c>
      <c r="Y32" s="20">
        <v>37640000</v>
      </c>
      <c r="Z32" s="21">
        <v>205.02</v>
      </c>
      <c r="AA32" s="22">
        <v>18358979</v>
      </c>
    </row>
    <row r="33" spans="1:27" ht="13.5">
      <c r="A33" s="23" t="s">
        <v>58</v>
      </c>
      <c r="B33" s="17"/>
      <c r="C33" s="18">
        <v>7400788</v>
      </c>
      <c r="D33" s="18">
        <v>7400788</v>
      </c>
      <c r="E33" s="19">
        <v>7654616</v>
      </c>
      <c r="F33" s="20">
        <v>7844835</v>
      </c>
      <c r="G33" s="20">
        <v>5223536</v>
      </c>
      <c r="H33" s="20">
        <v>6103308</v>
      </c>
      <c r="I33" s="20">
        <v>6099325</v>
      </c>
      <c r="J33" s="20">
        <v>6099325</v>
      </c>
      <c r="K33" s="20">
        <v>6081489</v>
      </c>
      <c r="L33" s="20">
        <v>6066783</v>
      </c>
      <c r="M33" s="20">
        <v>6018217</v>
      </c>
      <c r="N33" s="20">
        <v>6018217</v>
      </c>
      <c r="O33" s="20">
        <v>5962568</v>
      </c>
      <c r="P33" s="20">
        <v>5903959</v>
      </c>
      <c r="Q33" s="20">
        <v>5760443</v>
      </c>
      <c r="R33" s="20">
        <v>5760443</v>
      </c>
      <c r="S33" s="20">
        <v>5903959</v>
      </c>
      <c r="T33" s="20">
        <v>5700979</v>
      </c>
      <c r="U33" s="20">
        <v>5626908</v>
      </c>
      <c r="V33" s="20">
        <v>5626908</v>
      </c>
      <c r="W33" s="20">
        <v>5626908</v>
      </c>
      <c r="X33" s="20">
        <v>7844835</v>
      </c>
      <c r="Y33" s="20">
        <v>-2217927</v>
      </c>
      <c r="Z33" s="21">
        <v>-28.27</v>
      </c>
      <c r="AA33" s="22">
        <v>7844835</v>
      </c>
    </row>
    <row r="34" spans="1:27" ht="13.5">
      <c r="A34" s="27" t="s">
        <v>59</v>
      </c>
      <c r="B34" s="28"/>
      <c r="C34" s="29">
        <f aca="true" t="shared" si="3" ref="C34:Y34">SUM(C29:C33)</f>
        <v>44220089</v>
      </c>
      <c r="D34" s="29">
        <f>SUM(D29:D33)</f>
        <v>44220089</v>
      </c>
      <c r="E34" s="30">
        <f t="shared" si="3"/>
        <v>45260000</v>
      </c>
      <c r="F34" s="31">
        <f t="shared" si="3"/>
        <v>35488132</v>
      </c>
      <c r="G34" s="31">
        <f t="shared" si="3"/>
        <v>65924191</v>
      </c>
      <c r="H34" s="31">
        <f t="shared" si="3"/>
        <v>40233808</v>
      </c>
      <c r="I34" s="31">
        <f t="shared" si="3"/>
        <v>40706185</v>
      </c>
      <c r="J34" s="31">
        <f t="shared" si="3"/>
        <v>40706185</v>
      </c>
      <c r="K34" s="31">
        <f t="shared" si="3"/>
        <v>43771568</v>
      </c>
      <c r="L34" s="31">
        <f t="shared" si="3"/>
        <v>44315808</v>
      </c>
      <c r="M34" s="31">
        <f t="shared" si="3"/>
        <v>51794348</v>
      </c>
      <c r="N34" s="31">
        <f t="shared" si="3"/>
        <v>51794348</v>
      </c>
      <c r="O34" s="31">
        <f t="shared" si="3"/>
        <v>51837791</v>
      </c>
      <c r="P34" s="31">
        <f t="shared" si="3"/>
        <v>62204930</v>
      </c>
      <c r="Q34" s="31">
        <f t="shared" si="3"/>
        <v>64925828</v>
      </c>
      <c r="R34" s="31">
        <f t="shared" si="3"/>
        <v>64925828</v>
      </c>
      <c r="S34" s="31">
        <f t="shared" si="3"/>
        <v>62204930</v>
      </c>
      <c r="T34" s="31">
        <f t="shared" si="3"/>
        <v>61409752</v>
      </c>
      <c r="U34" s="31">
        <f t="shared" si="3"/>
        <v>65581454</v>
      </c>
      <c r="V34" s="31">
        <f t="shared" si="3"/>
        <v>65581454</v>
      </c>
      <c r="W34" s="31">
        <f t="shared" si="3"/>
        <v>65581454</v>
      </c>
      <c r="X34" s="31">
        <f t="shared" si="3"/>
        <v>35488132</v>
      </c>
      <c r="Y34" s="31">
        <f t="shared" si="3"/>
        <v>30093322</v>
      </c>
      <c r="Z34" s="32">
        <f>+IF(X34&lt;&gt;0,+(Y34/X34)*100,0)</f>
        <v>84.79827002446902</v>
      </c>
      <c r="AA34" s="33">
        <f>SUM(AA29:AA33)</f>
        <v>35488132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34528602</v>
      </c>
      <c r="D37" s="18">
        <v>34528602</v>
      </c>
      <c r="E37" s="19">
        <v>28159845</v>
      </c>
      <c r="F37" s="20">
        <v>28515418</v>
      </c>
      <c r="G37" s="20">
        <v>40487178</v>
      </c>
      <c r="H37" s="20">
        <v>40286828</v>
      </c>
      <c r="I37" s="20">
        <v>40159347</v>
      </c>
      <c r="J37" s="20">
        <v>40159347</v>
      </c>
      <c r="K37" s="20">
        <v>40073986</v>
      </c>
      <c r="L37" s="20">
        <v>39904385</v>
      </c>
      <c r="M37" s="20">
        <v>35648469</v>
      </c>
      <c r="N37" s="20">
        <v>35648469</v>
      </c>
      <c r="O37" s="20">
        <v>37471151</v>
      </c>
      <c r="P37" s="20">
        <v>37343670</v>
      </c>
      <c r="Q37" s="20">
        <v>37258309</v>
      </c>
      <c r="R37" s="20">
        <v>37258309</v>
      </c>
      <c r="S37" s="20">
        <v>37343670</v>
      </c>
      <c r="T37" s="20">
        <v>36961227</v>
      </c>
      <c r="U37" s="20">
        <v>32697039</v>
      </c>
      <c r="V37" s="20">
        <v>32697039</v>
      </c>
      <c r="W37" s="20">
        <v>32697039</v>
      </c>
      <c r="X37" s="20">
        <v>28515418</v>
      </c>
      <c r="Y37" s="20">
        <v>4181621</v>
      </c>
      <c r="Z37" s="21">
        <v>14.66</v>
      </c>
      <c r="AA37" s="22">
        <v>28515418</v>
      </c>
    </row>
    <row r="38" spans="1:27" ht="13.5">
      <c r="A38" s="23" t="s">
        <v>58</v>
      </c>
      <c r="B38" s="17"/>
      <c r="C38" s="18">
        <v>60387462</v>
      </c>
      <c r="D38" s="18">
        <v>60387462</v>
      </c>
      <c r="E38" s="19">
        <v>65684964</v>
      </c>
      <c r="F38" s="20">
        <v>74190390</v>
      </c>
      <c r="G38" s="20">
        <v>56378536</v>
      </c>
      <c r="H38" s="20">
        <v>61347517</v>
      </c>
      <c r="I38" s="20">
        <v>61244784</v>
      </c>
      <c r="J38" s="20">
        <v>61244784</v>
      </c>
      <c r="K38" s="20">
        <v>61146659</v>
      </c>
      <c r="L38" s="20">
        <v>61058214</v>
      </c>
      <c r="M38" s="20">
        <v>60949002</v>
      </c>
      <c r="N38" s="20">
        <v>60949002</v>
      </c>
      <c r="O38" s="20">
        <v>60848526</v>
      </c>
      <c r="P38" s="20">
        <v>60742106</v>
      </c>
      <c r="Q38" s="20">
        <v>60670965</v>
      </c>
      <c r="R38" s="20">
        <v>60670965</v>
      </c>
      <c r="S38" s="20">
        <v>60742106</v>
      </c>
      <c r="T38" s="20">
        <v>60397474</v>
      </c>
      <c r="U38" s="20">
        <v>60299406</v>
      </c>
      <c r="V38" s="20">
        <v>60299406</v>
      </c>
      <c r="W38" s="20">
        <v>60299406</v>
      </c>
      <c r="X38" s="20">
        <v>74190390</v>
      </c>
      <c r="Y38" s="20">
        <v>-13890984</v>
      </c>
      <c r="Z38" s="21">
        <v>-18.72</v>
      </c>
      <c r="AA38" s="22">
        <v>74190390</v>
      </c>
    </row>
    <row r="39" spans="1:27" ht="13.5">
      <c r="A39" s="27" t="s">
        <v>61</v>
      </c>
      <c r="B39" s="35"/>
      <c r="C39" s="29">
        <f aca="true" t="shared" si="4" ref="C39:Y39">SUM(C37:C38)</f>
        <v>94916064</v>
      </c>
      <c r="D39" s="29">
        <f>SUM(D37:D38)</f>
        <v>94916064</v>
      </c>
      <c r="E39" s="36">
        <f t="shared" si="4"/>
        <v>93844809</v>
      </c>
      <c r="F39" s="37">
        <f t="shared" si="4"/>
        <v>102705808</v>
      </c>
      <c r="G39" s="37">
        <f t="shared" si="4"/>
        <v>96865714</v>
      </c>
      <c r="H39" s="37">
        <f t="shared" si="4"/>
        <v>101634345</v>
      </c>
      <c r="I39" s="37">
        <f t="shared" si="4"/>
        <v>101404131</v>
      </c>
      <c r="J39" s="37">
        <f t="shared" si="4"/>
        <v>101404131</v>
      </c>
      <c r="K39" s="37">
        <f t="shared" si="4"/>
        <v>101220645</v>
      </c>
      <c r="L39" s="37">
        <f t="shared" si="4"/>
        <v>100962599</v>
      </c>
      <c r="M39" s="37">
        <f t="shared" si="4"/>
        <v>96597471</v>
      </c>
      <c r="N39" s="37">
        <f t="shared" si="4"/>
        <v>96597471</v>
      </c>
      <c r="O39" s="37">
        <f t="shared" si="4"/>
        <v>98319677</v>
      </c>
      <c r="P39" s="37">
        <f t="shared" si="4"/>
        <v>98085776</v>
      </c>
      <c r="Q39" s="37">
        <f t="shared" si="4"/>
        <v>97929274</v>
      </c>
      <c r="R39" s="37">
        <f t="shared" si="4"/>
        <v>97929274</v>
      </c>
      <c r="S39" s="37">
        <f t="shared" si="4"/>
        <v>98085776</v>
      </c>
      <c r="T39" s="37">
        <f t="shared" si="4"/>
        <v>97358701</v>
      </c>
      <c r="U39" s="37">
        <f t="shared" si="4"/>
        <v>92996445</v>
      </c>
      <c r="V39" s="37">
        <f t="shared" si="4"/>
        <v>92996445</v>
      </c>
      <c r="W39" s="37">
        <f t="shared" si="4"/>
        <v>92996445</v>
      </c>
      <c r="X39" s="37">
        <f t="shared" si="4"/>
        <v>102705808</v>
      </c>
      <c r="Y39" s="37">
        <f t="shared" si="4"/>
        <v>-9709363</v>
      </c>
      <c r="Z39" s="38">
        <f>+IF(X39&lt;&gt;0,+(Y39/X39)*100,0)</f>
        <v>-9.453567611288351</v>
      </c>
      <c r="AA39" s="39">
        <f>SUM(AA37:AA38)</f>
        <v>102705808</v>
      </c>
    </row>
    <row r="40" spans="1:27" ht="13.5">
      <c r="A40" s="27" t="s">
        <v>62</v>
      </c>
      <c r="B40" s="28"/>
      <c r="C40" s="29">
        <f aca="true" t="shared" si="5" ref="C40:Y40">+C34+C39</f>
        <v>139136153</v>
      </c>
      <c r="D40" s="29">
        <f>+D34+D39</f>
        <v>139136153</v>
      </c>
      <c r="E40" s="30">
        <f t="shared" si="5"/>
        <v>139104809</v>
      </c>
      <c r="F40" s="31">
        <f t="shared" si="5"/>
        <v>138193940</v>
      </c>
      <c r="G40" s="31">
        <f t="shared" si="5"/>
        <v>162789905</v>
      </c>
      <c r="H40" s="31">
        <f t="shared" si="5"/>
        <v>141868153</v>
      </c>
      <c r="I40" s="31">
        <f t="shared" si="5"/>
        <v>142110316</v>
      </c>
      <c r="J40" s="31">
        <f t="shared" si="5"/>
        <v>142110316</v>
      </c>
      <c r="K40" s="31">
        <f t="shared" si="5"/>
        <v>144992213</v>
      </c>
      <c r="L40" s="31">
        <f t="shared" si="5"/>
        <v>145278407</v>
      </c>
      <c r="M40" s="31">
        <f t="shared" si="5"/>
        <v>148391819</v>
      </c>
      <c r="N40" s="31">
        <f t="shared" si="5"/>
        <v>148391819</v>
      </c>
      <c r="O40" s="31">
        <f t="shared" si="5"/>
        <v>150157468</v>
      </c>
      <c r="P40" s="31">
        <f t="shared" si="5"/>
        <v>160290706</v>
      </c>
      <c r="Q40" s="31">
        <f t="shared" si="5"/>
        <v>162855102</v>
      </c>
      <c r="R40" s="31">
        <f t="shared" si="5"/>
        <v>162855102</v>
      </c>
      <c r="S40" s="31">
        <f t="shared" si="5"/>
        <v>160290706</v>
      </c>
      <c r="T40" s="31">
        <f t="shared" si="5"/>
        <v>158768453</v>
      </c>
      <c r="U40" s="31">
        <f t="shared" si="5"/>
        <v>158577899</v>
      </c>
      <c r="V40" s="31">
        <f t="shared" si="5"/>
        <v>158577899</v>
      </c>
      <c r="W40" s="31">
        <f t="shared" si="5"/>
        <v>158577899</v>
      </c>
      <c r="X40" s="31">
        <f t="shared" si="5"/>
        <v>138193940</v>
      </c>
      <c r="Y40" s="31">
        <f t="shared" si="5"/>
        <v>20383959</v>
      </c>
      <c r="Z40" s="32">
        <f>+IF(X40&lt;&gt;0,+(Y40/X40)*100,0)</f>
        <v>14.750255329575232</v>
      </c>
      <c r="AA40" s="33">
        <f>+AA34+AA39</f>
        <v>138193940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364844048</v>
      </c>
      <c r="D42" s="43">
        <f>+D25-D40</f>
        <v>364844048</v>
      </c>
      <c r="E42" s="44">
        <f t="shared" si="6"/>
        <v>391863343</v>
      </c>
      <c r="F42" s="45">
        <f t="shared" si="6"/>
        <v>390712680</v>
      </c>
      <c r="G42" s="45">
        <f t="shared" si="6"/>
        <v>342965384</v>
      </c>
      <c r="H42" s="45">
        <f t="shared" si="6"/>
        <v>379107807</v>
      </c>
      <c r="I42" s="45">
        <f t="shared" si="6"/>
        <v>375545606</v>
      </c>
      <c r="J42" s="45">
        <f t="shared" si="6"/>
        <v>375545606</v>
      </c>
      <c r="K42" s="45">
        <f t="shared" si="6"/>
        <v>374234907</v>
      </c>
      <c r="L42" s="45">
        <f t="shared" si="6"/>
        <v>368101873</v>
      </c>
      <c r="M42" s="45">
        <f t="shared" si="6"/>
        <v>369823544</v>
      </c>
      <c r="N42" s="45">
        <f t="shared" si="6"/>
        <v>369823544</v>
      </c>
      <c r="O42" s="45">
        <f t="shared" si="6"/>
        <v>371448022</v>
      </c>
      <c r="P42" s="45">
        <f t="shared" si="6"/>
        <v>369676779</v>
      </c>
      <c r="Q42" s="45">
        <f t="shared" si="6"/>
        <v>375269700</v>
      </c>
      <c r="R42" s="45">
        <f t="shared" si="6"/>
        <v>375269700</v>
      </c>
      <c r="S42" s="45">
        <f t="shared" si="6"/>
        <v>369676779</v>
      </c>
      <c r="T42" s="45">
        <f t="shared" si="6"/>
        <v>368684977</v>
      </c>
      <c r="U42" s="45">
        <f t="shared" si="6"/>
        <v>361096917</v>
      </c>
      <c r="V42" s="45">
        <f t="shared" si="6"/>
        <v>361096917</v>
      </c>
      <c r="W42" s="45">
        <f t="shared" si="6"/>
        <v>361096917</v>
      </c>
      <c r="X42" s="45">
        <f t="shared" si="6"/>
        <v>390712680</v>
      </c>
      <c r="Y42" s="45">
        <f t="shared" si="6"/>
        <v>-29615763</v>
      </c>
      <c r="Z42" s="46">
        <f>+IF(X42&lt;&gt;0,+(Y42/X42)*100,0)</f>
        <v>-7.579933929966133</v>
      </c>
      <c r="AA42" s="47">
        <f>+AA25-AA40</f>
        <v>390712680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364844048</v>
      </c>
      <c r="D45" s="18">
        <v>364844048</v>
      </c>
      <c r="E45" s="19">
        <v>388996343</v>
      </c>
      <c r="F45" s="20">
        <v>389703280</v>
      </c>
      <c r="G45" s="20">
        <v>342965384</v>
      </c>
      <c r="H45" s="20">
        <v>379107807</v>
      </c>
      <c r="I45" s="20">
        <v>375545607</v>
      </c>
      <c r="J45" s="20">
        <v>375545607</v>
      </c>
      <c r="K45" s="20">
        <v>374234908</v>
      </c>
      <c r="L45" s="20">
        <v>368101873</v>
      </c>
      <c r="M45" s="20">
        <v>369823544</v>
      </c>
      <c r="N45" s="20">
        <v>369823544</v>
      </c>
      <c r="O45" s="20">
        <v>371448022</v>
      </c>
      <c r="P45" s="20">
        <v>369676779</v>
      </c>
      <c r="Q45" s="20">
        <v>375269700</v>
      </c>
      <c r="R45" s="20">
        <v>375269700</v>
      </c>
      <c r="S45" s="20">
        <v>369676779</v>
      </c>
      <c r="T45" s="20">
        <v>368684977</v>
      </c>
      <c r="U45" s="20">
        <v>361096917</v>
      </c>
      <c r="V45" s="20">
        <v>361096917</v>
      </c>
      <c r="W45" s="20">
        <v>361096917</v>
      </c>
      <c r="X45" s="20">
        <v>389703280</v>
      </c>
      <c r="Y45" s="20">
        <v>-28606363</v>
      </c>
      <c r="Z45" s="48">
        <v>-7.34</v>
      </c>
      <c r="AA45" s="22">
        <v>389703280</v>
      </c>
    </row>
    <row r="46" spans="1:27" ht="13.5">
      <c r="A46" s="23" t="s">
        <v>67</v>
      </c>
      <c r="B46" s="17"/>
      <c r="C46" s="18"/>
      <c r="D46" s="18"/>
      <c r="E46" s="19">
        <v>2867000</v>
      </c>
      <c r="F46" s="20">
        <v>1009400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1009400</v>
      </c>
      <c r="Y46" s="20">
        <v>-1009400</v>
      </c>
      <c r="Z46" s="48">
        <v>-100</v>
      </c>
      <c r="AA46" s="22">
        <v>1009400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364844048</v>
      </c>
      <c r="D48" s="51">
        <f>SUM(D45:D47)</f>
        <v>364844048</v>
      </c>
      <c r="E48" s="52">
        <f t="shared" si="7"/>
        <v>391863343</v>
      </c>
      <c r="F48" s="53">
        <f t="shared" si="7"/>
        <v>390712680</v>
      </c>
      <c r="G48" s="53">
        <f t="shared" si="7"/>
        <v>342965384</v>
      </c>
      <c r="H48" s="53">
        <f t="shared" si="7"/>
        <v>379107807</v>
      </c>
      <c r="I48" s="53">
        <f t="shared" si="7"/>
        <v>375545607</v>
      </c>
      <c r="J48" s="53">
        <f t="shared" si="7"/>
        <v>375545607</v>
      </c>
      <c r="K48" s="53">
        <f t="shared" si="7"/>
        <v>374234908</v>
      </c>
      <c r="L48" s="53">
        <f t="shared" si="7"/>
        <v>368101873</v>
      </c>
      <c r="M48" s="53">
        <f t="shared" si="7"/>
        <v>369823544</v>
      </c>
      <c r="N48" s="53">
        <f t="shared" si="7"/>
        <v>369823544</v>
      </c>
      <c r="O48" s="53">
        <f t="shared" si="7"/>
        <v>371448022</v>
      </c>
      <c r="P48" s="53">
        <f t="shared" si="7"/>
        <v>369676779</v>
      </c>
      <c r="Q48" s="53">
        <f t="shared" si="7"/>
        <v>375269700</v>
      </c>
      <c r="R48" s="53">
        <f t="shared" si="7"/>
        <v>375269700</v>
      </c>
      <c r="S48" s="53">
        <f t="shared" si="7"/>
        <v>369676779</v>
      </c>
      <c r="T48" s="53">
        <f t="shared" si="7"/>
        <v>368684977</v>
      </c>
      <c r="U48" s="53">
        <f t="shared" si="7"/>
        <v>361096917</v>
      </c>
      <c r="V48" s="53">
        <f t="shared" si="7"/>
        <v>361096917</v>
      </c>
      <c r="W48" s="53">
        <f t="shared" si="7"/>
        <v>361096917</v>
      </c>
      <c r="X48" s="53">
        <f t="shared" si="7"/>
        <v>390712680</v>
      </c>
      <c r="Y48" s="53">
        <f t="shared" si="7"/>
        <v>-29615763</v>
      </c>
      <c r="Z48" s="54">
        <f>+IF(X48&lt;&gt;0,+(Y48/X48)*100,0)</f>
        <v>-7.579933929966133</v>
      </c>
      <c r="AA48" s="55">
        <f>SUM(AA45:AA47)</f>
        <v>390712680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2604808</v>
      </c>
      <c r="D6" s="18">
        <v>2604808</v>
      </c>
      <c r="E6" s="19">
        <v>952330</v>
      </c>
      <c r="F6" s="20">
        <v>762070</v>
      </c>
      <c r="G6" s="20">
        <v>12070</v>
      </c>
      <c r="H6" s="20">
        <v>12070</v>
      </c>
      <c r="I6" s="20">
        <v>12070</v>
      </c>
      <c r="J6" s="20">
        <v>12070</v>
      </c>
      <c r="K6" s="20">
        <v>12070</v>
      </c>
      <c r="L6" s="20">
        <v>12270</v>
      </c>
      <c r="M6" s="20">
        <v>12270</v>
      </c>
      <c r="N6" s="20">
        <v>12270</v>
      </c>
      <c r="O6" s="20">
        <v>12270</v>
      </c>
      <c r="P6" s="20">
        <v>12270</v>
      </c>
      <c r="Q6" s="20">
        <v>12270</v>
      </c>
      <c r="R6" s="20">
        <v>12270</v>
      </c>
      <c r="S6" s="20">
        <v>12230</v>
      </c>
      <c r="T6" s="20">
        <v>12230</v>
      </c>
      <c r="U6" s="20">
        <v>12230</v>
      </c>
      <c r="V6" s="20">
        <v>12230</v>
      </c>
      <c r="W6" s="20">
        <v>12230</v>
      </c>
      <c r="X6" s="20">
        <v>762070</v>
      </c>
      <c r="Y6" s="20">
        <v>-749840</v>
      </c>
      <c r="Z6" s="21">
        <v>-98.4</v>
      </c>
      <c r="AA6" s="22">
        <v>762070</v>
      </c>
    </row>
    <row r="7" spans="1:27" ht="13.5">
      <c r="A7" s="23" t="s">
        <v>34</v>
      </c>
      <c r="B7" s="17"/>
      <c r="C7" s="18">
        <v>9332328</v>
      </c>
      <c r="D7" s="18">
        <v>9332328</v>
      </c>
      <c r="E7" s="19">
        <v>4782529</v>
      </c>
      <c r="F7" s="20">
        <v>2847676</v>
      </c>
      <c r="G7" s="20">
        <v>33786682</v>
      </c>
      <c r="H7" s="20">
        <v>40982241</v>
      </c>
      <c r="I7" s="20">
        <v>37541058</v>
      </c>
      <c r="J7" s="20">
        <v>37541058</v>
      </c>
      <c r="K7" s="20">
        <v>43548839</v>
      </c>
      <c r="L7" s="20">
        <v>31846411</v>
      </c>
      <c r="M7" s="20">
        <v>45884578</v>
      </c>
      <c r="N7" s="20">
        <v>45884578</v>
      </c>
      <c r="O7" s="20">
        <v>46014891</v>
      </c>
      <c r="P7" s="20">
        <v>43405145</v>
      </c>
      <c r="Q7" s="20">
        <v>48427263</v>
      </c>
      <c r="R7" s="20">
        <v>48427263</v>
      </c>
      <c r="S7" s="20">
        <v>44469180</v>
      </c>
      <c r="T7" s="20">
        <v>29951242</v>
      </c>
      <c r="U7" s="20">
        <v>14905484</v>
      </c>
      <c r="V7" s="20">
        <v>14905484</v>
      </c>
      <c r="W7" s="20">
        <v>14905484</v>
      </c>
      <c r="X7" s="20">
        <v>2847676</v>
      </c>
      <c r="Y7" s="20">
        <v>12057808</v>
      </c>
      <c r="Z7" s="21">
        <v>423.43</v>
      </c>
      <c r="AA7" s="22">
        <v>2847676</v>
      </c>
    </row>
    <row r="8" spans="1:27" ht="13.5">
      <c r="A8" s="23" t="s">
        <v>35</v>
      </c>
      <c r="B8" s="17"/>
      <c r="C8" s="18">
        <v>28866396</v>
      </c>
      <c r="D8" s="18">
        <v>28866396</v>
      </c>
      <c r="E8" s="19">
        <v>29617309</v>
      </c>
      <c r="F8" s="20">
        <v>32252587</v>
      </c>
      <c r="G8" s="20">
        <v>80357183</v>
      </c>
      <c r="H8" s="20">
        <v>79000175</v>
      </c>
      <c r="I8" s="20">
        <v>76090930</v>
      </c>
      <c r="J8" s="20">
        <v>76090930</v>
      </c>
      <c r="K8" s="20">
        <v>72022274</v>
      </c>
      <c r="L8" s="20">
        <v>64977043</v>
      </c>
      <c r="M8" s="20">
        <v>62433034</v>
      </c>
      <c r="N8" s="20">
        <v>62433034</v>
      </c>
      <c r="O8" s="20">
        <v>66370229</v>
      </c>
      <c r="P8" s="20">
        <v>64851575</v>
      </c>
      <c r="Q8" s="20">
        <v>64205669</v>
      </c>
      <c r="R8" s="20">
        <v>64205669</v>
      </c>
      <c r="S8" s="20">
        <v>61340775</v>
      </c>
      <c r="T8" s="20">
        <v>62873712</v>
      </c>
      <c r="U8" s="20">
        <v>62432035</v>
      </c>
      <c r="V8" s="20">
        <v>62432035</v>
      </c>
      <c r="W8" s="20">
        <v>62432035</v>
      </c>
      <c r="X8" s="20">
        <v>32252587</v>
      </c>
      <c r="Y8" s="20">
        <v>30179448</v>
      </c>
      <c r="Z8" s="21">
        <v>93.57</v>
      </c>
      <c r="AA8" s="22">
        <v>32252587</v>
      </c>
    </row>
    <row r="9" spans="1:27" ht="13.5">
      <c r="A9" s="23" t="s">
        <v>36</v>
      </c>
      <c r="B9" s="17"/>
      <c r="C9" s="18">
        <v>4612400</v>
      </c>
      <c r="D9" s="18">
        <v>4612400</v>
      </c>
      <c r="E9" s="19">
        <v>4500000</v>
      </c>
      <c r="F9" s="20">
        <v>4500000</v>
      </c>
      <c r="G9" s="20">
        <v>37226215</v>
      </c>
      <c r="H9" s="20">
        <v>29685625</v>
      </c>
      <c r="I9" s="20">
        <v>29301884</v>
      </c>
      <c r="J9" s="20">
        <v>29301884</v>
      </c>
      <c r="K9" s="20">
        <v>30208185</v>
      </c>
      <c r="L9" s="20">
        <v>33848787</v>
      </c>
      <c r="M9" s="20">
        <v>37668673</v>
      </c>
      <c r="N9" s="20">
        <v>37668673</v>
      </c>
      <c r="O9" s="20">
        <v>33146317</v>
      </c>
      <c r="P9" s="20">
        <v>32760857</v>
      </c>
      <c r="Q9" s="20">
        <v>32305889</v>
      </c>
      <c r="R9" s="20">
        <v>32305889</v>
      </c>
      <c r="S9" s="20">
        <v>32702636</v>
      </c>
      <c r="T9" s="20">
        <v>30302255</v>
      </c>
      <c r="U9" s="20">
        <v>35729883</v>
      </c>
      <c r="V9" s="20">
        <v>35729883</v>
      </c>
      <c r="W9" s="20">
        <v>35729883</v>
      </c>
      <c r="X9" s="20">
        <v>4500000</v>
      </c>
      <c r="Y9" s="20">
        <v>31229883</v>
      </c>
      <c r="Z9" s="21">
        <v>694</v>
      </c>
      <c r="AA9" s="22">
        <v>4500000</v>
      </c>
    </row>
    <row r="10" spans="1:27" ht="13.5">
      <c r="A10" s="23" t="s">
        <v>37</v>
      </c>
      <c r="B10" s="17"/>
      <c r="C10" s="18">
        <v>1221615</v>
      </c>
      <c r="D10" s="18">
        <v>1221615</v>
      </c>
      <c r="E10" s="19"/>
      <c r="F10" s="20"/>
      <c r="G10" s="24">
        <v>97606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2791450</v>
      </c>
      <c r="D11" s="18">
        <v>2791450</v>
      </c>
      <c r="E11" s="19">
        <v>3400000</v>
      </c>
      <c r="F11" s="20">
        <v>3400000</v>
      </c>
      <c r="G11" s="20">
        <v>2958058</v>
      </c>
      <c r="H11" s="20">
        <v>3050829</v>
      </c>
      <c r="I11" s="20">
        <v>3418784</v>
      </c>
      <c r="J11" s="20">
        <v>3418784</v>
      </c>
      <c r="K11" s="20">
        <v>2872248</v>
      </c>
      <c r="L11" s="20">
        <v>3025148</v>
      </c>
      <c r="M11" s="20">
        <v>2949515</v>
      </c>
      <c r="N11" s="20">
        <v>2949515</v>
      </c>
      <c r="O11" s="20">
        <v>2956017</v>
      </c>
      <c r="P11" s="20">
        <v>2743178</v>
      </c>
      <c r="Q11" s="20">
        <v>3458519</v>
      </c>
      <c r="R11" s="20">
        <v>3458519</v>
      </c>
      <c r="S11" s="20">
        <v>3631496</v>
      </c>
      <c r="T11" s="20">
        <v>3026494</v>
      </c>
      <c r="U11" s="20">
        <v>3011872</v>
      </c>
      <c r="V11" s="20">
        <v>3011872</v>
      </c>
      <c r="W11" s="20">
        <v>3011872</v>
      </c>
      <c r="X11" s="20">
        <v>3400000</v>
      </c>
      <c r="Y11" s="20">
        <v>-388128</v>
      </c>
      <c r="Z11" s="21">
        <v>-11.42</v>
      </c>
      <c r="AA11" s="22">
        <v>3400000</v>
      </c>
    </row>
    <row r="12" spans="1:27" ht="13.5">
      <c r="A12" s="27" t="s">
        <v>39</v>
      </c>
      <c r="B12" s="28"/>
      <c r="C12" s="29">
        <f aca="true" t="shared" si="0" ref="C12:Y12">SUM(C6:C11)</f>
        <v>49428997</v>
      </c>
      <c r="D12" s="29">
        <f>SUM(D6:D11)</f>
        <v>49428997</v>
      </c>
      <c r="E12" s="30">
        <f t="shared" si="0"/>
        <v>43252168</v>
      </c>
      <c r="F12" s="31">
        <f t="shared" si="0"/>
        <v>43762333</v>
      </c>
      <c r="G12" s="31">
        <f t="shared" si="0"/>
        <v>154437814</v>
      </c>
      <c r="H12" s="31">
        <f t="shared" si="0"/>
        <v>152730940</v>
      </c>
      <c r="I12" s="31">
        <f t="shared" si="0"/>
        <v>146364726</v>
      </c>
      <c r="J12" s="31">
        <f t="shared" si="0"/>
        <v>146364726</v>
      </c>
      <c r="K12" s="31">
        <f t="shared" si="0"/>
        <v>148663616</v>
      </c>
      <c r="L12" s="31">
        <f t="shared" si="0"/>
        <v>133709659</v>
      </c>
      <c r="M12" s="31">
        <f t="shared" si="0"/>
        <v>148948070</v>
      </c>
      <c r="N12" s="31">
        <f t="shared" si="0"/>
        <v>148948070</v>
      </c>
      <c r="O12" s="31">
        <f t="shared" si="0"/>
        <v>148499724</v>
      </c>
      <c r="P12" s="31">
        <f t="shared" si="0"/>
        <v>143773025</v>
      </c>
      <c r="Q12" s="31">
        <f t="shared" si="0"/>
        <v>148409610</v>
      </c>
      <c r="R12" s="31">
        <f t="shared" si="0"/>
        <v>148409610</v>
      </c>
      <c r="S12" s="31">
        <f t="shared" si="0"/>
        <v>142156317</v>
      </c>
      <c r="T12" s="31">
        <f t="shared" si="0"/>
        <v>126165933</v>
      </c>
      <c r="U12" s="31">
        <f t="shared" si="0"/>
        <v>116091504</v>
      </c>
      <c r="V12" s="31">
        <f t="shared" si="0"/>
        <v>116091504</v>
      </c>
      <c r="W12" s="31">
        <f t="shared" si="0"/>
        <v>116091504</v>
      </c>
      <c r="X12" s="31">
        <f t="shared" si="0"/>
        <v>43762333</v>
      </c>
      <c r="Y12" s="31">
        <f t="shared" si="0"/>
        <v>72329171</v>
      </c>
      <c r="Z12" s="32">
        <f>+IF(X12&lt;&gt;0,+(Y12/X12)*100,0)</f>
        <v>165.27722825014837</v>
      </c>
      <c r="AA12" s="33">
        <f>SUM(AA6:AA11)</f>
        <v>43762333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3676587</v>
      </c>
      <c r="D15" s="18">
        <v>3676587</v>
      </c>
      <c r="E15" s="19">
        <v>1150000</v>
      </c>
      <c r="F15" s="20">
        <v>3676587</v>
      </c>
      <c r="G15" s="20">
        <v>1066648</v>
      </c>
      <c r="H15" s="20">
        <v>3165844</v>
      </c>
      <c r="I15" s="20">
        <v>3165844</v>
      </c>
      <c r="J15" s="20">
        <v>3165844</v>
      </c>
      <c r="K15" s="20">
        <v>3165844</v>
      </c>
      <c r="L15" s="20">
        <v>3165844</v>
      </c>
      <c r="M15" s="20">
        <v>3676587</v>
      </c>
      <c r="N15" s="20">
        <v>3676587</v>
      </c>
      <c r="O15" s="20">
        <v>3165844</v>
      </c>
      <c r="P15" s="20">
        <v>3165844</v>
      </c>
      <c r="Q15" s="20">
        <v>3165844</v>
      </c>
      <c r="R15" s="20">
        <v>3165844</v>
      </c>
      <c r="S15" s="20">
        <v>3165844</v>
      </c>
      <c r="T15" s="20">
        <v>3165844</v>
      </c>
      <c r="U15" s="20">
        <v>3165844</v>
      </c>
      <c r="V15" s="20">
        <v>3165844</v>
      </c>
      <c r="W15" s="20">
        <v>3165844</v>
      </c>
      <c r="X15" s="20">
        <v>3676587</v>
      </c>
      <c r="Y15" s="20">
        <v>-510743</v>
      </c>
      <c r="Z15" s="21">
        <v>-13.89</v>
      </c>
      <c r="AA15" s="22">
        <v>3676587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8647603</v>
      </c>
      <c r="D17" s="18">
        <v>8647603</v>
      </c>
      <c r="E17" s="19">
        <v>9057783</v>
      </c>
      <c r="F17" s="20">
        <v>8336455</v>
      </c>
      <c r="G17" s="20">
        <v>9690469</v>
      </c>
      <c r="H17" s="20">
        <v>9411197</v>
      </c>
      <c r="I17" s="20">
        <v>9411197</v>
      </c>
      <c r="J17" s="20">
        <v>9411197</v>
      </c>
      <c r="K17" s="20">
        <v>9411197</v>
      </c>
      <c r="L17" s="20">
        <v>9411197</v>
      </c>
      <c r="M17" s="20">
        <v>8647603</v>
      </c>
      <c r="N17" s="20">
        <v>8647603</v>
      </c>
      <c r="O17" s="20">
        <v>8947603</v>
      </c>
      <c r="P17" s="20">
        <v>8947603</v>
      </c>
      <c r="Q17" s="20">
        <v>8947603</v>
      </c>
      <c r="R17" s="20">
        <v>8947603</v>
      </c>
      <c r="S17" s="20">
        <v>8947603</v>
      </c>
      <c r="T17" s="20">
        <v>8947603</v>
      </c>
      <c r="U17" s="20">
        <v>8947603</v>
      </c>
      <c r="V17" s="20">
        <v>8947603</v>
      </c>
      <c r="W17" s="20">
        <v>8947603</v>
      </c>
      <c r="X17" s="20">
        <v>8336455</v>
      </c>
      <c r="Y17" s="20">
        <v>611148</v>
      </c>
      <c r="Z17" s="21">
        <v>7.33</v>
      </c>
      <c r="AA17" s="22">
        <v>8336455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376304982</v>
      </c>
      <c r="D19" s="18">
        <v>376304982</v>
      </c>
      <c r="E19" s="19">
        <v>398092581</v>
      </c>
      <c r="F19" s="20">
        <v>402581700</v>
      </c>
      <c r="G19" s="20">
        <v>385090468</v>
      </c>
      <c r="H19" s="20">
        <v>382793507</v>
      </c>
      <c r="I19" s="20">
        <v>383167124</v>
      </c>
      <c r="J19" s="20">
        <v>383167124</v>
      </c>
      <c r="K19" s="20">
        <v>385829398</v>
      </c>
      <c r="L19" s="20">
        <v>387859054</v>
      </c>
      <c r="M19" s="20">
        <v>373353457</v>
      </c>
      <c r="N19" s="20">
        <v>373353457</v>
      </c>
      <c r="O19" s="20">
        <v>382180058</v>
      </c>
      <c r="P19" s="20">
        <v>382270083</v>
      </c>
      <c r="Q19" s="20">
        <v>387061476</v>
      </c>
      <c r="R19" s="20">
        <v>387061476</v>
      </c>
      <c r="S19" s="20">
        <v>389131579</v>
      </c>
      <c r="T19" s="20">
        <v>396266071</v>
      </c>
      <c r="U19" s="20">
        <v>395027483</v>
      </c>
      <c r="V19" s="20">
        <v>395027483</v>
      </c>
      <c r="W19" s="20">
        <v>395027483</v>
      </c>
      <c r="X19" s="20">
        <v>402581700</v>
      </c>
      <c r="Y19" s="20">
        <v>-7554217</v>
      </c>
      <c r="Z19" s="21">
        <v>-1.88</v>
      </c>
      <c r="AA19" s="22">
        <v>402581700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268770</v>
      </c>
      <c r="D22" s="18">
        <v>268770</v>
      </c>
      <c r="E22" s="19">
        <v>142059</v>
      </c>
      <c r="F22" s="20">
        <v>150116</v>
      </c>
      <c r="G22" s="20">
        <v>334581</v>
      </c>
      <c r="H22" s="20">
        <v>268770</v>
      </c>
      <c r="I22" s="20">
        <v>268770</v>
      </c>
      <c r="J22" s="20">
        <v>268770</v>
      </c>
      <c r="K22" s="20">
        <v>268770</v>
      </c>
      <c r="L22" s="20">
        <v>268770</v>
      </c>
      <c r="M22" s="20">
        <v>268770</v>
      </c>
      <c r="N22" s="20">
        <v>268770</v>
      </c>
      <c r="O22" s="20">
        <v>268770</v>
      </c>
      <c r="P22" s="20">
        <v>268770</v>
      </c>
      <c r="Q22" s="20">
        <v>268770</v>
      </c>
      <c r="R22" s="20">
        <v>268770</v>
      </c>
      <c r="S22" s="20">
        <v>268770</v>
      </c>
      <c r="T22" s="20">
        <v>268770</v>
      </c>
      <c r="U22" s="20">
        <v>268770</v>
      </c>
      <c r="V22" s="20">
        <v>268770</v>
      </c>
      <c r="W22" s="20">
        <v>268770</v>
      </c>
      <c r="X22" s="20">
        <v>150116</v>
      </c>
      <c r="Y22" s="20">
        <v>118654</v>
      </c>
      <c r="Z22" s="21">
        <v>79.04</v>
      </c>
      <c r="AA22" s="22">
        <v>150116</v>
      </c>
    </row>
    <row r="23" spans="1:27" ht="13.5">
      <c r="A23" s="23" t="s">
        <v>49</v>
      </c>
      <c r="B23" s="17"/>
      <c r="C23" s="18"/>
      <c r="D23" s="18"/>
      <c r="E23" s="19">
        <v>1149142</v>
      </c>
      <c r="F23" s="20">
        <v>2970644</v>
      </c>
      <c r="G23" s="24">
        <v>1249142</v>
      </c>
      <c r="H23" s="24">
        <v>1664002</v>
      </c>
      <c r="I23" s="24">
        <v>1664002</v>
      </c>
      <c r="J23" s="20">
        <v>1664002</v>
      </c>
      <c r="K23" s="24">
        <v>1664002</v>
      </c>
      <c r="L23" s="24">
        <v>1664002</v>
      </c>
      <c r="M23" s="20">
        <v>1664002</v>
      </c>
      <c r="N23" s="24">
        <v>1664002</v>
      </c>
      <c r="O23" s="24">
        <v>1758462</v>
      </c>
      <c r="P23" s="24">
        <v>1758462</v>
      </c>
      <c r="Q23" s="20">
        <v>1758462</v>
      </c>
      <c r="R23" s="24">
        <v>1758462</v>
      </c>
      <c r="S23" s="24">
        <v>1758462</v>
      </c>
      <c r="T23" s="20">
        <v>1758462</v>
      </c>
      <c r="U23" s="24">
        <v>1758462</v>
      </c>
      <c r="V23" s="24">
        <v>1758462</v>
      </c>
      <c r="W23" s="24">
        <v>1758462</v>
      </c>
      <c r="X23" s="20">
        <v>2970644</v>
      </c>
      <c r="Y23" s="24">
        <v>-1212182</v>
      </c>
      <c r="Z23" s="25">
        <v>-40.81</v>
      </c>
      <c r="AA23" s="26">
        <v>2970644</v>
      </c>
    </row>
    <row r="24" spans="1:27" ht="13.5">
      <c r="A24" s="27" t="s">
        <v>50</v>
      </c>
      <c r="B24" s="35"/>
      <c r="C24" s="29">
        <f aca="true" t="shared" si="1" ref="C24:Y24">SUM(C15:C23)</f>
        <v>388897942</v>
      </c>
      <c r="D24" s="29">
        <f>SUM(D15:D23)</f>
        <v>388897942</v>
      </c>
      <c r="E24" s="36">
        <f t="shared" si="1"/>
        <v>409591565</v>
      </c>
      <c r="F24" s="37">
        <f t="shared" si="1"/>
        <v>417715502</v>
      </c>
      <c r="G24" s="37">
        <f t="shared" si="1"/>
        <v>397431308</v>
      </c>
      <c r="H24" s="37">
        <f t="shared" si="1"/>
        <v>397303320</v>
      </c>
      <c r="I24" s="37">
        <f t="shared" si="1"/>
        <v>397676937</v>
      </c>
      <c r="J24" s="37">
        <f t="shared" si="1"/>
        <v>397676937</v>
      </c>
      <c r="K24" s="37">
        <f t="shared" si="1"/>
        <v>400339211</v>
      </c>
      <c r="L24" s="37">
        <f t="shared" si="1"/>
        <v>402368867</v>
      </c>
      <c r="M24" s="37">
        <f t="shared" si="1"/>
        <v>387610419</v>
      </c>
      <c r="N24" s="37">
        <f t="shared" si="1"/>
        <v>387610419</v>
      </c>
      <c r="O24" s="37">
        <f t="shared" si="1"/>
        <v>396320737</v>
      </c>
      <c r="P24" s="37">
        <f t="shared" si="1"/>
        <v>396410762</v>
      </c>
      <c r="Q24" s="37">
        <f t="shared" si="1"/>
        <v>401202155</v>
      </c>
      <c r="R24" s="37">
        <f t="shared" si="1"/>
        <v>401202155</v>
      </c>
      <c r="S24" s="37">
        <f t="shared" si="1"/>
        <v>403272258</v>
      </c>
      <c r="T24" s="37">
        <f t="shared" si="1"/>
        <v>410406750</v>
      </c>
      <c r="U24" s="37">
        <f t="shared" si="1"/>
        <v>409168162</v>
      </c>
      <c r="V24" s="37">
        <f t="shared" si="1"/>
        <v>409168162</v>
      </c>
      <c r="W24" s="37">
        <f t="shared" si="1"/>
        <v>409168162</v>
      </c>
      <c r="X24" s="37">
        <f t="shared" si="1"/>
        <v>417715502</v>
      </c>
      <c r="Y24" s="37">
        <f t="shared" si="1"/>
        <v>-8547340</v>
      </c>
      <c r="Z24" s="38">
        <f>+IF(X24&lt;&gt;0,+(Y24/X24)*100,0)</f>
        <v>-2.046210868180803</v>
      </c>
      <c r="AA24" s="39">
        <f>SUM(AA15:AA23)</f>
        <v>417715502</v>
      </c>
    </row>
    <row r="25" spans="1:27" ht="13.5">
      <c r="A25" s="27" t="s">
        <v>51</v>
      </c>
      <c r="B25" s="28"/>
      <c r="C25" s="29">
        <f aca="true" t="shared" si="2" ref="C25:Y25">+C12+C24</f>
        <v>438326939</v>
      </c>
      <c r="D25" s="29">
        <f>+D12+D24</f>
        <v>438326939</v>
      </c>
      <c r="E25" s="30">
        <f t="shared" si="2"/>
        <v>452843733</v>
      </c>
      <c r="F25" s="31">
        <f t="shared" si="2"/>
        <v>461477835</v>
      </c>
      <c r="G25" s="31">
        <f t="shared" si="2"/>
        <v>551869122</v>
      </c>
      <c r="H25" s="31">
        <f t="shared" si="2"/>
        <v>550034260</v>
      </c>
      <c r="I25" s="31">
        <f t="shared" si="2"/>
        <v>544041663</v>
      </c>
      <c r="J25" s="31">
        <f t="shared" si="2"/>
        <v>544041663</v>
      </c>
      <c r="K25" s="31">
        <f t="shared" si="2"/>
        <v>549002827</v>
      </c>
      <c r="L25" s="31">
        <f t="shared" si="2"/>
        <v>536078526</v>
      </c>
      <c r="M25" s="31">
        <f t="shared" si="2"/>
        <v>536558489</v>
      </c>
      <c r="N25" s="31">
        <f t="shared" si="2"/>
        <v>536558489</v>
      </c>
      <c r="O25" s="31">
        <f t="shared" si="2"/>
        <v>544820461</v>
      </c>
      <c r="P25" s="31">
        <f t="shared" si="2"/>
        <v>540183787</v>
      </c>
      <c r="Q25" s="31">
        <f t="shared" si="2"/>
        <v>549611765</v>
      </c>
      <c r="R25" s="31">
        <f t="shared" si="2"/>
        <v>549611765</v>
      </c>
      <c r="S25" s="31">
        <f t="shared" si="2"/>
        <v>545428575</v>
      </c>
      <c r="T25" s="31">
        <f t="shared" si="2"/>
        <v>536572683</v>
      </c>
      <c r="U25" s="31">
        <f t="shared" si="2"/>
        <v>525259666</v>
      </c>
      <c r="V25" s="31">
        <f t="shared" si="2"/>
        <v>525259666</v>
      </c>
      <c r="W25" s="31">
        <f t="shared" si="2"/>
        <v>525259666</v>
      </c>
      <c r="X25" s="31">
        <f t="shared" si="2"/>
        <v>461477835</v>
      </c>
      <c r="Y25" s="31">
        <f t="shared" si="2"/>
        <v>63781831</v>
      </c>
      <c r="Z25" s="32">
        <f>+IF(X25&lt;&gt;0,+(Y25/X25)*100,0)</f>
        <v>13.821212236553029</v>
      </c>
      <c r="AA25" s="33">
        <f>+AA12+AA24</f>
        <v>461477835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5089866</v>
      </c>
      <c r="H29" s="20">
        <v>7933916</v>
      </c>
      <c r="I29" s="20">
        <v>7671709</v>
      </c>
      <c r="J29" s="20">
        <v>7671709</v>
      </c>
      <c r="K29" s="20">
        <v>9518046</v>
      </c>
      <c r="L29" s="20">
        <v>6486409</v>
      </c>
      <c r="M29" s="20">
        <v>2472168</v>
      </c>
      <c r="N29" s="20">
        <v>2472168</v>
      </c>
      <c r="O29" s="20">
        <v>7125355</v>
      </c>
      <c r="P29" s="20">
        <v>4120097</v>
      </c>
      <c r="Q29" s="20">
        <v>7193288</v>
      </c>
      <c r="R29" s="20">
        <v>7193288</v>
      </c>
      <c r="S29" s="20">
        <v>6482540</v>
      </c>
      <c r="T29" s="20">
        <v>7365223</v>
      </c>
      <c r="U29" s="20">
        <v>7821398</v>
      </c>
      <c r="V29" s="20">
        <v>7821398</v>
      </c>
      <c r="W29" s="20">
        <v>7821398</v>
      </c>
      <c r="X29" s="20"/>
      <c r="Y29" s="20">
        <v>7821398</v>
      </c>
      <c r="Z29" s="21"/>
      <c r="AA29" s="22"/>
    </row>
    <row r="30" spans="1:27" ht="13.5">
      <c r="A30" s="23" t="s">
        <v>55</v>
      </c>
      <c r="B30" s="17"/>
      <c r="C30" s="18">
        <v>3476271</v>
      </c>
      <c r="D30" s="18">
        <v>3476271</v>
      </c>
      <c r="E30" s="19">
        <v>2611000</v>
      </c>
      <c r="F30" s="20">
        <v>3476271</v>
      </c>
      <c r="G30" s="20">
        <v>1877333</v>
      </c>
      <c r="H30" s="20">
        <v>3476269</v>
      </c>
      <c r="I30" s="20">
        <v>3382678</v>
      </c>
      <c r="J30" s="20">
        <v>3382678</v>
      </c>
      <c r="K30" s="20">
        <v>3363411</v>
      </c>
      <c r="L30" s="20">
        <v>3344143</v>
      </c>
      <c r="M30" s="20">
        <v>2856648</v>
      </c>
      <c r="N30" s="20">
        <v>2856648</v>
      </c>
      <c r="O30" s="20">
        <v>2856648</v>
      </c>
      <c r="P30" s="20">
        <v>2836863</v>
      </c>
      <c r="Q30" s="20">
        <v>2756025</v>
      </c>
      <c r="R30" s="20">
        <v>2756025</v>
      </c>
      <c r="S30" s="20">
        <v>2756025</v>
      </c>
      <c r="T30" s="20">
        <v>2735720</v>
      </c>
      <c r="U30" s="20">
        <v>2193202</v>
      </c>
      <c r="V30" s="20">
        <v>2193202</v>
      </c>
      <c r="W30" s="20">
        <v>2193202</v>
      </c>
      <c r="X30" s="20">
        <v>3476271</v>
      </c>
      <c r="Y30" s="20">
        <v>-1283069</v>
      </c>
      <c r="Z30" s="21">
        <v>-36.91</v>
      </c>
      <c r="AA30" s="22">
        <v>3476271</v>
      </c>
    </row>
    <row r="31" spans="1:27" ht="13.5">
      <c r="A31" s="23" t="s">
        <v>56</v>
      </c>
      <c r="B31" s="17"/>
      <c r="C31" s="18">
        <v>1138815</v>
      </c>
      <c r="D31" s="18">
        <v>1138815</v>
      </c>
      <c r="E31" s="19">
        <v>1284000</v>
      </c>
      <c r="F31" s="20">
        <v>1284000</v>
      </c>
      <c r="G31" s="20">
        <v>1145397</v>
      </c>
      <c r="H31" s="20">
        <v>1164434</v>
      </c>
      <c r="I31" s="20">
        <v>1165018</v>
      </c>
      <c r="J31" s="20">
        <v>1165018</v>
      </c>
      <c r="K31" s="20">
        <v>1177106</v>
      </c>
      <c r="L31" s="20">
        <v>1178041</v>
      </c>
      <c r="M31" s="20">
        <v>1146596</v>
      </c>
      <c r="N31" s="20">
        <v>1146596</v>
      </c>
      <c r="O31" s="20">
        <v>1163440</v>
      </c>
      <c r="P31" s="20">
        <v>1178139</v>
      </c>
      <c r="Q31" s="20">
        <v>1174718</v>
      </c>
      <c r="R31" s="20">
        <v>1174718</v>
      </c>
      <c r="S31" s="20">
        <v>1204824</v>
      </c>
      <c r="T31" s="20">
        <v>1226132</v>
      </c>
      <c r="U31" s="20">
        <v>1227349</v>
      </c>
      <c r="V31" s="20">
        <v>1227349</v>
      </c>
      <c r="W31" s="20">
        <v>1227349</v>
      </c>
      <c r="X31" s="20">
        <v>1284000</v>
      </c>
      <c r="Y31" s="20">
        <v>-56651</v>
      </c>
      <c r="Z31" s="21">
        <v>-4.41</v>
      </c>
      <c r="AA31" s="22">
        <v>1284000</v>
      </c>
    </row>
    <row r="32" spans="1:27" ht="13.5">
      <c r="A32" s="23" t="s">
        <v>57</v>
      </c>
      <c r="B32" s="17"/>
      <c r="C32" s="18">
        <v>33909416</v>
      </c>
      <c r="D32" s="18">
        <v>33909416</v>
      </c>
      <c r="E32" s="19">
        <v>26674998</v>
      </c>
      <c r="F32" s="20">
        <v>20315510</v>
      </c>
      <c r="G32" s="20">
        <v>33652496</v>
      </c>
      <c r="H32" s="20">
        <v>42561942</v>
      </c>
      <c r="I32" s="20">
        <v>43722528</v>
      </c>
      <c r="J32" s="20">
        <v>43722528</v>
      </c>
      <c r="K32" s="20">
        <v>61797372</v>
      </c>
      <c r="L32" s="20">
        <v>50674171</v>
      </c>
      <c r="M32" s="20">
        <v>61245134</v>
      </c>
      <c r="N32" s="20">
        <v>61245134</v>
      </c>
      <c r="O32" s="20">
        <v>64391219</v>
      </c>
      <c r="P32" s="20">
        <v>67915600</v>
      </c>
      <c r="Q32" s="20">
        <v>72859194</v>
      </c>
      <c r="R32" s="20">
        <v>72859194</v>
      </c>
      <c r="S32" s="20">
        <v>75926774</v>
      </c>
      <c r="T32" s="20">
        <v>65452876</v>
      </c>
      <c r="U32" s="20">
        <v>49413056</v>
      </c>
      <c r="V32" s="20">
        <v>49413056</v>
      </c>
      <c r="W32" s="20">
        <v>49413056</v>
      </c>
      <c r="X32" s="20">
        <v>20315510</v>
      </c>
      <c r="Y32" s="20">
        <v>29097546</v>
      </c>
      <c r="Z32" s="21">
        <v>143.23</v>
      </c>
      <c r="AA32" s="22">
        <v>20315510</v>
      </c>
    </row>
    <row r="33" spans="1:27" ht="13.5">
      <c r="A33" s="23" t="s">
        <v>58</v>
      </c>
      <c r="B33" s="17"/>
      <c r="C33" s="18">
        <v>7509143</v>
      </c>
      <c r="D33" s="18">
        <v>7509143</v>
      </c>
      <c r="E33" s="19">
        <v>10533847</v>
      </c>
      <c r="F33" s="20">
        <v>10533847</v>
      </c>
      <c r="G33" s="20">
        <v>69753202</v>
      </c>
      <c r="H33" s="20">
        <v>69194432</v>
      </c>
      <c r="I33" s="20">
        <v>69452317</v>
      </c>
      <c r="J33" s="20">
        <v>69452317</v>
      </c>
      <c r="K33" s="20">
        <v>69697087</v>
      </c>
      <c r="L33" s="20">
        <v>69934526</v>
      </c>
      <c r="M33" s="20">
        <v>65856358</v>
      </c>
      <c r="N33" s="20">
        <v>65856358</v>
      </c>
      <c r="O33" s="20">
        <v>66197057</v>
      </c>
      <c r="P33" s="20">
        <v>66444849</v>
      </c>
      <c r="Q33" s="20">
        <v>66575797</v>
      </c>
      <c r="R33" s="20">
        <v>66575797</v>
      </c>
      <c r="S33" s="20">
        <v>66825883</v>
      </c>
      <c r="T33" s="20">
        <v>67069128</v>
      </c>
      <c r="U33" s="20">
        <v>67608455</v>
      </c>
      <c r="V33" s="20">
        <v>67608455</v>
      </c>
      <c r="W33" s="20">
        <v>67608455</v>
      </c>
      <c r="X33" s="20">
        <v>10533847</v>
      </c>
      <c r="Y33" s="20">
        <v>57074608</v>
      </c>
      <c r="Z33" s="21">
        <v>541.82</v>
      </c>
      <c r="AA33" s="22">
        <v>10533847</v>
      </c>
    </row>
    <row r="34" spans="1:27" ht="13.5">
      <c r="A34" s="27" t="s">
        <v>59</v>
      </c>
      <c r="B34" s="28"/>
      <c r="C34" s="29">
        <f aca="true" t="shared" si="3" ref="C34:Y34">SUM(C29:C33)</f>
        <v>46033645</v>
      </c>
      <c r="D34" s="29">
        <f>SUM(D29:D33)</f>
        <v>46033645</v>
      </c>
      <c r="E34" s="30">
        <f t="shared" si="3"/>
        <v>41103845</v>
      </c>
      <c r="F34" s="31">
        <f t="shared" si="3"/>
        <v>35609628</v>
      </c>
      <c r="G34" s="31">
        <f t="shared" si="3"/>
        <v>111518294</v>
      </c>
      <c r="H34" s="31">
        <f t="shared" si="3"/>
        <v>124330993</v>
      </c>
      <c r="I34" s="31">
        <f t="shared" si="3"/>
        <v>125394250</v>
      </c>
      <c r="J34" s="31">
        <f t="shared" si="3"/>
        <v>125394250</v>
      </c>
      <c r="K34" s="31">
        <f t="shared" si="3"/>
        <v>145553022</v>
      </c>
      <c r="L34" s="31">
        <f t="shared" si="3"/>
        <v>131617290</v>
      </c>
      <c r="M34" s="31">
        <f t="shared" si="3"/>
        <v>133576904</v>
      </c>
      <c r="N34" s="31">
        <f t="shared" si="3"/>
        <v>133576904</v>
      </c>
      <c r="O34" s="31">
        <f t="shared" si="3"/>
        <v>141733719</v>
      </c>
      <c r="P34" s="31">
        <f t="shared" si="3"/>
        <v>142495548</v>
      </c>
      <c r="Q34" s="31">
        <f t="shared" si="3"/>
        <v>150559022</v>
      </c>
      <c r="R34" s="31">
        <f t="shared" si="3"/>
        <v>150559022</v>
      </c>
      <c r="S34" s="31">
        <f t="shared" si="3"/>
        <v>153196046</v>
      </c>
      <c r="T34" s="31">
        <f t="shared" si="3"/>
        <v>143849079</v>
      </c>
      <c r="U34" s="31">
        <f t="shared" si="3"/>
        <v>128263460</v>
      </c>
      <c r="V34" s="31">
        <f t="shared" si="3"/>
        <v>128263460</v>
      </c>
      <c r="W34" s="31">
        <f t="shared" si="3"/>
        <v>128263460</v>
      </c>
      <c r="X34" s="31">
        <f t="shared" si="3"/>
        <v>35609628</v>
      </c>
      <c r="Y34" s="31">
        <f t="shared" si="3"/>
        <v>92653832</v>
      </c>
      <c r="Z34" s="32">
        <f>+IF(X34&lt;&gt;0,+(Y34/X34)*100,0)</f>
        <v>260.19320392788154</v>
      </c>
      <c r="AA34" s="33">
        <f>SUM(AA29:AA33)</f>
        <v>35609628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14602574</v>
      </c>
      <c r="D37" s="18">
        <v>14602574</v>
      </c>
      <c r="E37" s="19">
        <v>17319513</v>
      </c>
      <c r="F37" s="20">
        <v>20059350</v>
      </c>
      <c r="G37" s="20">
        <v>16611175</v>
      </c>
      <c r="H37" s="20">
        <v>14602574</v>
      </c>
      <c r="I37" s="20">
        <v>14602574</v>
      </c>
      <c r="J37" s="20">
        <v>14602574</v>
      </c>
      <c r="K37" s="20">
        <v>14602574</v>
      </c>
      <c r="L37" s="20">
        <v>14602574</v>
      </c>
      <c r="M37" s="20">
        <v>14602574</v>
      </c>
      <c r="N37" s="20">
        <v>14602574</v>
      </c>
      <c r="O37" s="20">
        <v>14602574</v>
      </c>
      <c r="P37" s="20">
        <v>14602574</v>
      </c>
      <c r="Q37" s="20">
        <v>14602574</v>
      </c>
      <c r="R37" s="20">
        <v>14602574</v>
      </c>
      <c r="S37" s="20">
        <v>14602574</v>
      </c>
      <c r="T37" s="20">
        <v>14602574</v>
      </c>
      <c r="U37" s="20">
        <v>14602574</v>
      </c>
      <c r="V37" s="20">
        <v>14602574</v>
      </c>
      <c r="W37" s="20">
        <v>14602574</v>
      </c>
      <c r="X37" s="20">
        <v>20059350</v>
      </c>
      <c r="Y37" s="20">
        <v>-5456776</v>
      </c>
      <c r="Z37" s="21">
        <v>-27.2</v>
      </c>
      <c r="AA37" s="22">
        <v>20059350</v>
      </c>
    </row>
    <row r="38" spans="1:27" ht="13.5">
      <c r="A38" s="23" t="s">
        <v>58</v>
      </c>
      <c r="B38" s="17"/>
      <c r="C38" s="18">
        <v>31558251</v>
      </c>
      <c r="D38" s="18">
        <v>31558251</v>
      </c>
      <c r="E38" s="19">
        <v>29735320</v>
      </c>
      <c r="F38" s="20">
        <v>29735320</v>
      </c>
      <c r="G38" s="20">
        <v>25998985</v>
      </c>
      <c r="H38" s="20">
        <v>31488569</v>
      </c>
      <c r="I38" s="20">
        <v>31488569</v>
      </c>
      <c r="J38" s="20">
        <v>31488569</v>
      </c>
      <c r="K38" s="20">
        <v>31488569</v>
      </c>
      <c r="L38" s="20">
        <v>31488569</v>
      </c>
      <c r="M38" s="20">
        <v>31488569</v>
      </c>
      <c r="N38" s="20">
        <v>31488569</v>
      </c>
      <c r="O38" s="20">
        <v>31488569</v>
      </c>
      <c r="P38" s="20">
        <v>31488569</v>
      </c>
      <c r="Q38" s="20">
        <v>31488569</v>
      </c>
      <c r="R38" s="20">
        <v>31488569</v>
      </c>
      <c r="S38" s="20">
        <v>31488569</v>
      </c>
      <c r="T38" s="20">
        <v>31488569</v>
      </c>
      <c r="U38" s="20">
        <v>31488569</v>
      </c>
      <c r="V38" s="20">
        <v>31488569</v>
      </c>
      <c r="W38" s="20">
        <v>31488569</v>
      </c>
      <c r="X38" s="20">
        <v>29735320</v>
      </c>
      <c r="Y38" s="20">
        <v>1753249</v>
      </c>
      <c r="Z38" s="21">
        <v>5.9</v>
      </c>
      <c r="AA38" s="22">
        <v>29735320</v>
      </c>
    </row>
    <row r="39" spans="1:27" ht="13.5">
      <c r="A39" s="27" t="s">
        <v>61</v>
      </c>
      <c r="B39" s="35"/>
      <c r="C39" s="29">
        <f aca="true" t="shared" si="4" ref="C39:Y39">SUM(C37:C38)</f>
        <v>46160825</v>
      </c>
      <c r="D39" s="29">
        <f>SUM(D37:D38)</f>
        <v>46160825</v>
      </c>
      <c r="E39" s="36">
        <f t="shared" si="4"/>
        <v>47054833</v>
      </c>
      <c r="F39" s="37">
        <f t="shared" si="4"/>
        <v>49794670</v>
      </c>
      <c r="G39" s="37">
        <f t="shared" si="4"/>
        <v>42610160</v>
      </c>
      <c r="H39" s="37">
        <f t="shared" si="4"/>
        <v>46091143</v>
      </c>
      <c r="I39" s="37">
        <f t="shared" si="4"/>
        <v>46091143</v>
      </c>
      <c r="J39" s="37">
        <f t="shared" si="4"/>
        <v>46091143</v>
      </c>
      <c r="K39" s="37">
        <f t="shared" si="4"/>
        <v>46091143</v>
      </c>
      <c r="L39" s="37">
        <f t="shared" si="4"/>
        <v>46091143</v>
      </c>
      <c r="M39" s="37">
        <f t="shared" si="4"/>
        <v>46091143</v>
      </c>
      <c r="N39" s="37">
        <f t="shared" si="4"/>
        <v>46091143</v>
      </c>
      <c r="O39" s="37">
        <f t="shared" si="4"/>
        <v>46091143</v>
      </c>
      <c r="P39" s="37">
        <f t="shared" si="4"/>
        <v>46091143</v>
      </c>
      <c r="Q39" s="37">
        <f t="shared" si="4"/>
        <v>46091143</v>
      </c>
      <c r="R39" s="37">
        <f t="shared" si="4"/>
        <v>46091143</v>
      </c>
      <c r="S39" s="37">
        <f t="shared" si="4"/>
        <v>46091143</v>
      </c>
      <c r="T39" s="37">
        <f t="shared" si="4"/>
        <v>46091143</v>
      </c>
      <c r="U39" s="37">
        <f t="shared" si="4"/>
        <v>46091143</v>
      </c>
      <c r="V39" s="37">
        <f t="shared" si="4"/>
        <v>46091143</v>
      </c>
      <c r="W39" s="37">
        <f t="shared" si="4"/>
        <v>46091143</v>
      </c>
      <c r="X39" s="37">
        <f t="shared" si="4"/>
        <v>49794670</v>
      </c>
      <c r="Y39" s="37">
        <f t="shared" si="4"/>
        <v>-3703527</v>
      </c>
      <c r="Z39" s="38">
        <f>+IF(X39&lt;&gt;0,+(Y39/X39)*100,0)</f>
        <v>-7.437597236812694</v>
      </c>
      <c r="AA39" s="39">
        <f>SUM(AA37:AA38)</f>
        <v>49794670</v>
      </c>
    </row>
    <row r="40" spans="1:27" ht="13.5">
      <c r="A40" s="27" t="s">
        <v>62</v>
      </c>
      <c r="B40" s="28"/>
      <c r="C40" s="29">
        <f aca="true" t="shared" si="5" ref="C40:Y40">+C34+C39</f>
        <v>92194470</v>
      </c>
      <c r="D40" s="29">
        <f>+D34+D39</f>
        <v>92194470</v>
      </c>
      <c r="E40" s="30">
        <f t="shared" si="5"/>
        <v>88158678</v>
      </c>
      <c r="F40" s="31">
        <f t="shared" si="5"/>
        <v>85404298</v>
      </c>
      <c r="G40" s="31">
        <f t="shared" si="5"/>
        <v>154128454</v>
      </c>
      <c r="H40" s="31">
        <f t="shared" si="5"/>
        <v>170422136</v>
      </c>
      <c r="I40" s="31">
        <f t="shared" si="5"/>
        <v>171485393</v>
      </c>
      <c r="J40" s="31">
        <f t="shared" si="5"/>
        <v>171485393</v>
      </c>
      <c r="K40" s="31">
        <f t="shared" si="5"/>
        <v>191644165</v>
      </c>
      <c r="L40" s="31">
        <f t="shared" si="5"/>
        <v>177708433</v>
      </c>
      <c r="M40" s="31">
        <f t="shared" si="5"/>
        <v>179668047</v>
      </c>
      <c r="N40" s="31">
        <f t="shared" si="5"/>
        <v>179668047</v>
      </c>
      <c r="O40" s="31">
        <f t="shared" si="5"/>
        <v>187824862</v>
      </c>
      <c r="P40" s="31">
        <f t="shared" si="5"/>
        <v>188586691</v>
      </c>
      <c r="Q40" s="31">
        <f t="shared" si="5"/>
        <v>196650165</v>
      </c>
      <c r="R40" s="31">
        <f t="shared" si="5"/>
        <v>196650165</v>
      </c>
      <c r="S40" s="31">
        <f t="shared" si="5"/>
        <v>199287189</v>
      </c>
      <c r="T40" s="31">
        <f t="shared" si="5"/>
        <v>189940222</v>
      </c>
      <c r="U40" s="31">
        <f t="shared" si="5"/>
        <v>174354603</v>
      </c>
      <c r="V40" s="31">
        <f t="shared" si="5"/>
        <v>174354603</v>
      </c>
      <c r="W40" s="31">
        <f t="shared" si="5"/>
        <v>174354603</v>
      </c>
      <c r="X40" s="31">
        <f t="shared" si="5"/>
        <v>85404298</v>
      </c>
      <c r="Y40" s="31">
        <f t="shared" si="5"/>
        <v>88950305</v>
      </c>
      <c r="Z40" s="32">
        <f>+IF(X40&lt;&gt;0,+(Y40/X40)*100,0)</f>
        <v>104.15202405855499</v>
      </c>
      <c r="AA40" s="33">
        <f>+AA34+AA39</f>
        <v>85404298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346132469</v>
      </c>
      <c r="D42" s="43">
        <f>+D25-D40</f>
        <v>346132469</v>
      </c>
      <c r="E42" s="44">
        <f t="shared" si="6"/>
        <v>364685055</v>
      </c>
      <c r="F42" s="45">
        <f t="shared" si="6"/>
        <v>376073537</v>
      </c>
      <c r="G42" s="45">
        <f t="shared" si="6"/>
        <v>397740668</v>
      </c>
      <c r="H42" s="45">
        <f t="shared" si="6"/>
        <v>379612124</v>
      </c>
      <c r="I42" s="45">
        <f t="shared" si="6"/>
        <v>372556270</v>
      </c>
      <c r="J42" s="45">
        <f t="shared" si="6"/>
        <v>372556270</v>
      </c>
      <c r="K42" s="45">
        <f t="shared" si="6"/>
        <v>357358662</v>
      </c>
      <c r="L42" s="45">
        <f t="shared" si="6"/>
        <v>358370093</v>
      </c>
      <c r="M42" s="45">
        <f t="shared" si="6"/>
        <v>356890442</v>
      </c>
      <c r="N42" s="45">
        <f t="shared" si="6"/>
        <v>356890442</v>
      </c>
      <c r="O42" s="45">
        <f t="shared" si="6"/>
        <v>356995599</v>
      </c>
      <c r="P42" s="45">
        <f t="shared" si="6"/>
        <v>351597096</v>
      </c>
      <c r="Q42" s="45">
        <f t="shared" si="6"/>
        <v>352961600</v>
      </c>
      <c r="R42" s="45">
        <f t="shared" si="6"/>
        <v>352961600</v>
      </c>
      <c r="S42" s="45">
        <f t="shared" si="6"/>
        <v>346141386</v>
      </c>
      <c r="T42" s="45">
        <f t="shared" si="6"/>
        <v>346632461</v>
      </c>
      <c r="U42" s="45">
        <f t="shared" si="6"/>
        <v>350905063</v>
      </c>
      <c r="V42" s="45">
        <f t="shared" si="6"/>
        <v>350905063</v>
      </c>
      <c r="W42" s="45">
        <f t="shared" si="6"/>
        <v>350905063</v>
      </c>
      <c r="X42" s="45">
        <f t="shared" si="6"/>
        <v>376073537</v>
      </c>
      <c r="Y42" s="45">
        <f t="shared" si="6"/>
        <v>-25168474</v>
      </c>
      <c r="Z42" s="46">
        <f>+IF(X42&lt;&gt;0,+(Y42/X42)*100,0)</f>
        <v>-6.692434198048877</v>
      </c>
      <c r="AA42" s="47">
        <f>+AA25-AA40</f>
        <v>376073537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335966019</v>
      </c>
      <c r="D45" s="18">
        <v>335966019</v>
      </c>
      <c r="E45" s="19">
        <v>356367202</v>
      </c>
      <c r="F45" s="20">
        <v>365467085</v>
      </c>
      <c r="G45" s="20">
        <v>387574219</v>
      </c>
      <c r="H45" s="20">
        <v>369445674</v>
      </c>
      <c r="I45" s="20">
        <v>362389820</v>
      </c>
      <c r="J45" s="20">
        <v>362389820</v>
      </c>
      <c r="K45" s="20">
        <v>347192175</v>
      </c>
      <c r="L45" s="20">
        <v>348203606</v>
      </c>
      <c r="M45" s="20">
        <v>346723938</v>
      </c>
      <c r="N45" s="20">
        <v>346723938</v>
      </c>
      <c r="O45" s="20">
        <v>346829095</v>
      </c>
      <c r="P45" s="20">
        <v>341430577</v>
      </c>
      <c r="Q45" s="20">
        <v>342795081</v>
      </c>
      <c r="R45" s="20">
        <v>342795081</v>
      </c>
      <c r="S45" s="20">
        <v>335974867</v>
      </c>
      <c r="T45" s="20">
        <v>336465952</v>
      </c>
      <c r="U45" s="20">
        <v>340738513</v>
      </c>
      <c r="V45" s="20">
        <v>340738513</v>
      </c>
      <c r="W45" s="20">
        <v>340738513</v>
      </c>
      <c r="X45" s="20">
        <v>365467085</v>
      </c>
      <c r="Y45" s="20">
        <v>-24728572</v>
      </c>
      <c r="Z45" s="48">
        <v>-6.77</v>
      </c>
      <c r="AA45" s="22">
        <v>365467085</v>
      </c>
    </row>
    <row r="46" spans="1:27" ht="13.5">
      <c r="A46" s="23" t="s">
        <v>67</v>
      </c>
      <c r="B46" s="17"/>
      <c r="C46" s="18">
        <v>10166450</v>
      </c>
      <c r="D46" s="18">
        <v>10166450</v>
      </c>
      <c r="E46" s="19">
        <v>8317853</v>
      </c>
      <c r="F46" s="20">
        <v>10606452</v>
      </c>
      <c r="G46" s="20">
        <v>10166449</v>
      </c>
      <c r="H46" s="20">
        <v>10166450</v>
      </c>
      <c r="I46" s="20">
        <v>10166450</v>
      </c>
      <c r="J46" s="20">
        <v>10166450</v>
      </c>
      <c r="K46" s="20">
        <v>10166487</v>
      </c>
      <c r="L46" s="20">
        <v>10166487</v>
      </c>
      <c r="M46" s="20">
        <v>10166504</v>
      </c>
      <c r="N46" s="20">
        <v>10166504</v>
      </c>
      <c r="O46" s="20">
        <v>10166504</v>
      </c>
      <c r="P46" s="20">
        <v>10166519</v>
      </c>
      <c r="Q46" s="20">
        <v>10166519</v>
      </c>
      <c r="R46" s="20">
        <v>10166519</v>
      </c>
      <c r="S46" s="20">
        <v>10166519</v>
      </c>
      <c r="T46" s="20">
        <v>10166509</v>
      </c>
      <c r="U46" s="20">
        <v>10166550</v>
      </c>
      <c r="V46" s="20">
        <v>10166550</v>
      </c>
      <c r="W46" s="20">
        <v>10166550</v>
      </c>
      <c r="X46" s="20">
        <v>10606452</v>
      </c>
      <c r="Y46" s="20">
        <v>-439902</v>
      </c>
      <c r="Z46" s="48">
        <v>-4.15</v>
      </c>
      <c r="AA46" s="22">
        <v>10606452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346132469</v>
      </c>
      <c r="D48" s="51">
        <f>SUM(D45:D47)</f>
        <v>346132469</v>
      </c>
      <c r="E48" s="52">
        <f t="shared" si="7"/>
        <v>364685055</v>
      </c>
      <c r="F48" s="53">
        <f t="shared" si="7"/>
        <v>376073537</v>
      </c>
      <c r="G48" s="53">
        <f t="shared" si="7"/>
        <v>397740668</v>
      </c>
      <c r="H48" s="53">
        <f t="shared" si="7"/>
        <v>379612124</v>
      </c>
      <c r="I48" s="53">
        <f t="shared" si="7"/>
        <v>372556270</v>
      </c>
      <c r="J48" s="53">
        <f t="shared" si="7"/>
        <v>372556270</v>
      </c>
      <c r="K48" s="53">
        <f t="shared" si="7"/>
        <v>357358662</v>
      </c>
      <c r="L48" s="53">
        <f t="shared" si="7"/>
        <v>358370093</v>
      </c>
      <c r="M48" s="53">
        <f t="shared" si="7"/>
        <v>356890442</v>
      </c>
      <c r="N48" s="53">
        <f t="shared" si="7"/>
        <v>356890442</v>
      </c>
      <c r="O48" s="53">
        <f t="shared" si="7"/>
        <v>356995599</v>
      </c>
      <c r="P48" s="53">
        <f t="shared" si="7"/>
        <v>351597096</v>
      </c>
      <c r="Q48" s="53">
        <f t="shared" si="7"/>
        <v>352961600</v>
      </c>
      <c r="R48" s="53">
        <f t="shared" si="7"/>
        <v>352961600</v>
      </c>
      <c r="S48" s="53">
        <f t="shared" si="7"/>
        <v>346141386</v>
      </c>
      <c r="T48" s="53">
        <f t="shared" si="7"/>
        <v>346632461</v>
      </c>
      <c r="U48" s="53">
        <f t="shared" si="7"/>
        <v>350905063</v>
      </c>
      <c r="V48" s="53">
        <f t="shared" si="7"/>
        <v>350905063</v>
      </c>
      <c r="W48" s="53">
        <f t="shared" si="7"/>
        <v>350905063</v>
      </c>
      <c r="X48" s="53">
        <f t="shared" si="7"/>
        <v>376073537</v>
      </c>
      <c r="Y48" s="53">
        <f t="shared" si="7"/>
        <v>-25168474</v>
      </c>
      <c r="Z48" s="54">
        <f>+IF(X48&lt;&gt;0,+(Y48/X48)*100,0)</f>
        <v>-6.692434198048877</v>
      </c>
      <c r="AA48" s="55">
        <f>SUM(AA45:AA47)</f>
        <v>376073537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243836485</v>
      </c>
      <c r="D6" s="18">
        <v>243836485</v>
      </c>
      <c r="E6" s="19">
        <v>20490306</v>
      </c>
      <c r="F6" s="20"/>
      <c r="G6" s="20">
        <v>269234939</v>
      </c>
      <c r="H6" s="20">
        <v>267258833</v>
      </c>
      <c r="I6" s="20">
        <v>273518160</v>
      </c>
      <c r="J6" s="20">
        <v>273518160</v>
      </c>
      <c r="K6" s="20">
        <v>275062706</v>
      </c>
      <c r="L6" s="20">
        <v>290435328</v>
      </c>
      <c r="M6" s="20">
        <v>282463236</v>
      </c>
      <c r="N6" s="20">
        <v>282463236</v>
      </c>
      <c r="O6" s="20">
        <v>285012755</v>
      </c>
      <c r="P6" s="20"/>
      <c r="Q6" s="20">
        <v>328749325</v>
      </c>
      <c r="R6" s="20">
        <v>328749325</v>
      </c>
      <c r="S6" s="20">
        <v>325168714</v>
      </c>
      <c r="T6" s="20">
        <v>319270181</v>
      </c>
      <c r="U6" s="20">
        <v>319230017</v>
      </c>
      <c r="V6" s="20">
        <v>319230017</v>
      </c>
      <c r="W6" s="20">
        <v>319230017</v>
      </c>
      <c r="X6" s="20"/>
      <c r="Y6" s="20">
        <v>319230017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215000000</v>
      </c>
      <c r="F7" s="20">
        <v>230654452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230654452</v>
      </c>
      <c r="Y7" s="20">
        <v>-230654452</v>
      </c>
      <c r="Z7" s="21">
        <v>-100</v>
      </c>
      <c r="AA7" s="22">
        <v>230654452</v>
      </c>
    </row>
    <row r="8" spans="1:27" ht="13.5">
      <c r="A8" s="23" t="s">
        <v>35</v>
      </c>
      <c r="B8" s="17"/>
      <c r="C8" s="18">
        <v>50683347</v>
      </c>
      <c r="D8" s="18">
        <v>50683347</v>
      </c>
      <c r="E8" s="19">
        <v>47597706</v>
      </c>
      <c r="F8" s="20">
        <v>55798014</v>
      </c>
      <c r="G8" s="20">
        <v>105302592</v>
      </c>
      <c r="H8" s="20">
        <v>95826134</v>
      </c>
      <c r="I8" s="20">
        <v>90093601</v>
      </c>
      <c r="J8" s="20">
        <v>90093601</v>
      </c>
      <c r="K8" s="20">
        <v>83387632</v>
      </c>
      <c r="L8" s="20">
        <v>96759065</v>
      </c>
      <c r="M8" s="20">
        <v>88431119</v>
      </c>
      <c r="N8" s="20">
        <v>88431119</v>
      </c>
      <c r="O8" s="20">
        <v>82922649</v>
      </c>
      <c r="P8" s="20"/>
      <c r="Q8" s="20">
        <v>71550873</v>
      </c>
      <c r="R8" s="20">
        <v>71550873</v>
      </c>
      <c r="S8" s="20">
        <v>68876492</v>
      </c>
      <c r="T8" s="20">
        <v>59217910</v>
      </c>
      <c r="U8" s="20">
        <v>55996563</v>
      </c>
      <c r="V8" s="20">
        <v>55996563</v>
      </c>
      <c r="W8" s="20">
        <v>55996563</v>
      </c>
      <c r="X8" s="20">
        <v>55798014</v>
      </c>
      <c r="Y8" s="20">
        <v>198549</v>
      </c>
      <c r="Z8" s="21">
        <v>0.36</v>
      </c>
      <c r="AA8" s="22">
        <v>55798014</v>
      </c>
    </row>
    <row r="9" spans="1:27" ht="13.5">
      <c r="A9" s="23" t="s">
        <v>36</v>
      </c>
      <c r="B9" s="17"/>
      <c r="C9" s="18">
        <v>25072119</v>
      </c>
      <c r="D9" s="18">
        <v>25072119</v>
      </c>
      <c r="E9" s="19">
        <v>18000000</v>
      </c>
      <c r="F9" s="20">
        <v>29674579</v>
      </c>
      <c r="G9" s="20">
        <v>114413408</v>
      </c>
      <c r="H9" s="20">
        <v>105269213</v>
      </c>
      <c r="I9" s="20">
        <v>94603305</v>
      </c>
      <c r="J9" s="20">
        <v>94603305</v>
      </c>
      <c r="K9" s="20">
        <v>88790648</v>
      </c>
      <c r="L9" s="20">
        <v>68039030</v>
      </c>
      <c r="M9" s="20">
        <v>57263188</v>
      </c>
      <c r="N9" s="20">
        <v>57263188</v>
      </c>
      <c r="O9" s="20">
        <v>52001323</v>
      </c>
      <c r="P9" s="20"/>
      <c r="Q9" s="20">
        <v>39318802</v>
      </c>
      <c r="R9" s="20">
        <v>39318802</v>
      </c>
      <c r="S9" s="20">
        <v>33581983</v>
      </c>
      <c r="T9" s="20">
        <v>30359242</v>
      </c>
      <c r="U9" s="20">
        <v>21966976</v>
      </c>
      <c r="V9" s="20">
        <v>21966976</v>
      </c>
      <c r="W9" s="20">
        <v>21966976</v>
      </c>
      <c r="X9" s="20">
        <v>29674579</v>
      </c>
      <c r="Y9" s="20">
        <v>-7707603</v>
      </c>
      <c r="Z9" s="21">
        <v>-25.97</v>
      </c>
      <c r="AA9" s="22">
        <v>29674579</v>
      </c>
    </row>
    <row r="10" spans="1:27" ht="13.5">
      <c r="A10" s="23" t="s">
        <v>37</v>
      </c>
      <c r="B10" s="17"/>
      <c r="C10" s="18">
        <v>422191</v>
      </c>
      <c r="D10" s="18">
        <v>422191</v>
      </c>
      <c r="E10" s="19">
        <v>450000</v>
      </c>
      <c r="F10" s="20">
        <v>392191</v>
      </c>
      <c r="G10" s="24">
        <v>457658</v>
      </c>
      <c r="H10" s="24">
        <v>422191</v>
      </c>
      <c r="I10" s="24">
        <v>422191</v>
      </c>
      <c r="J10" s="20">
        <v>422191</v>
      </c>
      <c r="K10" s="24">
        <v>422191</v>
      </c>
      <c r="L10" s="24">
        <v>422191</v>
      </c>
      <c r="M10" s="20">
        <v>422191</v>
      </c>
      <c r="N10" s="24">
        <v>422191</v>
      </c>
      <c r="O10" s="24">
        <v>422191</v>
      </c>
      <c r="P10" s="24"/>
      <c r="Q10" s="20">
        <v>422191</v>
      </c>
      <c r="R10" s="24">
        <v>422191</v>
      </c>
      <c r="S10" s="24">
        <v>422191</v>
      </c>
      <c r="T10" s="20">
        <v>422191</v>
      </c>
      <c r="U10" s="24">
        <v>422191</v>
      </c>
      <c r="V10" s="24">
        <v>422191</v>
      </c>
      <c r="W10" s="24">
        <v>422191</v>
      </c>
      <c r="X10" s="20">
        <v>392191</v>
      </c>
      <c r="Y10" s="24">
        <v>30000</v>
      </c>
      <c r="Z10" s="25">
        <v>7.65</v>
      </c>
      <c r="AA10" s="26">
        <v>392191</v>
      </c>
    </row>
    <row r="11" spans="1:27" ht="13.5">
      <c r="A11" s="23" t="s">
        <v>38</v>
      </c>
      <c r="B11" s="17"/>
      <c r="C11" s="18">
        <v>36153747</v>
      </c>
      <c r="D11" s="18">
        <v>36153747</v>
      </c>
      <c r="E11" s="19">
        <v>13500000</v>
      </c>
      <c r="F11" s="20">
        <v>35653747</v>
      </c>
      <c r="G11" s="20">
        <v>9599474</v>
      </c>
      <c r="H11" s="20">
        <v>36162456</v>
      </c>
      <c r="I11" s="20">
        <v>36042382</v>
      </c>
      <c r="J11" s="20">
        <v>36042382</v>
      </c>
      <c r="K11" s="20">
        <v>36038614</v>
      </c>
      <c r="L11" s="20">
        <v>36491517</v>
      </c>
      <c r="M11" s="20">
        <v>37644640</v>
      </c>
      <c r="N11" s="20">
        <v>37644640</v>
      </c>
      <c r="O11" s="20">
        <v>37731346</v>
      </c>
      <c r="P11" s="20"/>
      <c r="Q11" s="20">
        <v>37568994</v>
      </c>
      <c r="R11" s="20">
        <v>37568994</v>
      </c>
      <c r="S11" s="20">
        <v>37124471</v>
      </c>
      <c r="T11" s="20">
        <v>36909879</v>
      </c>
      <c r="U11" s="20">
        <v>35934752</v>
      </c>
      <c r="V11" s="20">
        <v>35934752</v>
      </c>
      <c r="W11" s="20">
        <v>35934752</v>
      </c>
      <c r="X11" s="20">
        <v>35653747</v>
      </c>
      <c r="Y11" s="20">
        <v>281005</v>
      </c>
      <c r="Z11" s="21">
        <v>0.79</v>
      </c>
      <c r="AA11" s="22">
        <v>35653747</v>
      </c>
    </row>
    <row r="12" spans="1:27" ht="13.5">
      <c r="A12" s="27" t="s">
        <v>39</v>
      </c>
      <c r="B12" s="28"/>
      <c r="C12" s="29">
        <f aca="true" t="shared" si="0" ref="C12:Y12">SUM(C6:C11)</f>
        <v>356167889</v>
      </c>
      <c r="D12" s="29">
        <f>SUM(D6:D11)</f>
        <v>356167889</v>
      </c>
      <c r="E12" s="30">
        <f t="shared" si="0"/>
        <v>315038012</v>
      </c>
      <c r="F12" s="31">
        <f t="shared" si="0"/>
        <v>352172983</v>
      </c>
      <c r="G12" s="31">
        <f t="shared" si="0"/>
        <v>499008071</v>
      </c>
      <c r="H12" s="31">
        <f t="shared" si="0"/>
        <v>504938827</v>
      </c>
      <c r="I12" s="31">
        <f t="shared" si="0"/>
        <v>494679639</v>
      </c>
      <c r="J12" s="31">
        <f t="shared" si="0"/>
        <v>494679639</v>
      </c>
      <c r="K12" s="31">
        <f t="shared" si="0"/>
        <v>483701791</v>
      </c>
      <c r="L12" s="31">
        <f t="shared" si="0"/>
        <v>492147131</v>
      </c>
      <c r="M12" s="31">
        <f t="shared" si="0"/>
        <v>466224374</v>
      </c>
      <c r="N12" s="31">
        <f t="shared" si="0"/>
        <v>466224374</v>
      </c>
      <c r="O12" s="31">
        <f t="shared" si="0"/>
        <v>458090264</v>
      </c>
      <c r="P12" s="31">
        <f t="shared" si="0"/>
        <v>0</v>
      </c>
      <c r="Q12" s="31">
        <f t="shared" si="0"/>
        <v>477610185</v>
      </c>
      <c r="R12" s="31">
        <f t="shared" si="0"/>
        <v>477610185</v>
      </c>
      <c r="S12" s="31">
        <f t="shared" si="0"/>
        <v>465173851</v>
      </c>
      <c r="T12" s="31">
        <f t="shared" si="0"/>
        <v>446179403</v>
      </c>
      <c r="U12" s="31">
        <f t="shared" si="0"/>
        <v>433550499</v>
      </c>
      <c r="V12" s="31">
        <f t="shared" si="0"/>
        <v>433550499</v>
      </c>
      <c r="W12" s="31">
        <f t="shared" si="0"/>
        <v>433550499</v>
      </c>
      <c r="X12" s="31">
        <f t="shared" si="0"/>
        <v>352172983</v>
      </c>
      <c r="Y12" s="31">
        <f t="shared" si="0"/>
        <v>81377516</v>
      </c>
      <c r="Z12" s="32">
        <f>+IF(X12&lt;&gt;0,+(Y12/X12)*100,0)</f>
        <v>23.107256924362083</v>
      </c>
      <c r="AA12" s="33">
        <f>SUM(AA6:AA11)</f>
        <v>352172983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862288</v>
      </c>
      <c r="D15" s="18">
        <v>862288</v>
      </c>
      <c r="E15" s="19">
        <v>1100000</v>
      </c>
      <c r="F15" s="20">
        <v>742288</v>
      </c>
      <c r="G15" s="20">
        <v>1749313</v>
      </c>
      <c r="H15" s="20">
        <v>1641719</v>
      </c>
      <c r="I15" s="20">
        <v>1616911</v>
      </c>
      <c r="J15" s="20">
        <v>1616911</v>
      </c>
      <c r="K15" s="20">
        <v>1603008</v>
      </c>
      <c r="L15" s="20">
        <v>1496482</v>
      </c>
      <c r="M15" s="20">
        <v>1509638</v>
      </c>
      <c r="N15" s="20">
        <v>1509638</v>
      </c>
      <c r="O15" s="20">
        <v>1496831</v>
      </c>
      <c r="P15" s="20"/>
      <c r="Q15" s="20">
        <v>1440362</v>
      </c>
      <c r="R15" s="20">
        <v>1440362</v>
      </c>
      <c r="S15" s="20">
        <v>1424755</v>
      </c>
      <c r="T15" s="20">
        <v>1409018</v>
      </c>
      <c r="U15" s="20">
        <v>1393150</v>
      </c>
      <c r="V15" s="20">
        <v>1393150</v>
      </c>
      <c r="W15" s="20">
        <v>1393150</v>
      </c>
      <c r="X15" s="20">
        <v>742288</v>
      </c>
      <c r="Y15" s="20">
        <v>650862</v>
      </c>
      <c r="Z15" s="21">
        <v>87.68</v>
      </c>
      <c r="AA15" s="22">
        <v>742288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345665447</v>
      </c>
      <c r="D17" s="18">
        <v>345665447</v>
      </c>
      <c r="E17" s="19">
        <v>317203800</v>
      </c>
      <c r="F17" s="20">
        <v>344965447</v>
      </c>
      <c r="G17" s="20">
        <v>345665447</v>
      </c>
      <c r="H17" s="20">
        <v>345665447</v>
      </c>
      <c r="I17" s="20">
        <v>345665447</v>
      </c>
      <c r="J17" s="20">
        <v>345665447</v>
      </c>
      <c r="K17" s="20">
        <v>345665447</v>
      </c>
      <c r="L17" s="20">
        <v>345665447</v>
      </c>
      <c r="M17" s="20">
        <v>345665447</v>
      </c>
      <c r="N17" s="20">
        <v>345665447</v>
      </c>
      <c r="O17" s="20">
        <v>345665447</v>
      </c>
      <c r="P17" s="20"/>
      <c r="Q17" s="20">
        <v>345665447</v>
      </c>
      <c r="R17" s="20">
        <v>345665447</v>
      </c>
      <c r="S17" s="20">
        <v>345665447</v>
      </c>
      <c r="T17" s="20">
        <v>345665447</v>
      </c>
      <c r="U17" s="20">
        <v>360464315</v>
      </c>
      <c r="V17" s="20">
        <v>360464315</v>
      </c>
      <c r="W17" s="20">
        <v>360464315</v>
      </c>
      <c r="X17" s="20">
        <v>344965447</v>
      </c>
      <c r="Y17" s="20">
        <v>15498868</v>
      </c>
      <c r="Z17" s="21">
        <v>4.49</v>
      </c>
      <c r="AA17" s="22">
        <v>344965447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1633605498</v>
      </c>
      <c r="D19" s="18">
        <v>1633605498</v>
      </c>
      <c r="E19" s="19">
        <v>1526593078</v>
      </c>
      <c r="F19" s="20">
        <v>1719504780</v>
      </c>
      <c r="G19" s="20">
        <v>1626340305</v>
      </c>
      <c r="H19" s="20">
        <v>1643284844</v>
      </c>
      <c r="I19" s="20">
        <v>1636147992</v>
      </c>
      <c r="J19" s="20">
        <v>1636147992</v>
      </c>
      <c r="K19" s="20">
        <v>1634883110</v>
      </c>
      <c r="L19" s="20">
        <v>1645452206</v>
      </c>
      <c r="M19" s="20">
        <v>1651130309</v>
      </c>
      <c r="N19" s="20">
        <v>1651130309</v>
      </c>
      <c r="O19" s="20">
        <v>1650082125</v>
      </c>
      <c r="P19" s="20"/>
      <c r="Q19" s="20">
        <v>1663277774</v>
      </c>
      <c r="R19" s="20">
        <v>1663277774</v>
      </c>
      <c r="S19" s="20">
        <v>1668447536</v>
      </c>
      <c r="T19" s="20">
        <v>1680708852</v>
      </c>
      <c r="U19" s="20">
        <v>1699840881</v>
      </c>
      <c r="V19" s="20">
        <v>1699840881</v>
      </c>
      <c r="W19" s="20">
        <v>1699840881</v>
      </c>
      <c r="X19" s="20">
        <v>1719504780</v>
      </c>
      <c r="Y19" s="20">
        <v>-19663899</v>
      </c>
      <c r="Z19" s="21">
        <v>-1.14</v>
      </c>
      <c r="AA19" s="22">
        <v>1719504780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1961495</v>
      </c>
      <c r="D21" s="18">
        <v>1961495</v>
      </c>
      <c r="E21" s="19"/>
      <c r="F21" s="20">
        <v>1961495</v>
      </c>
      <c r="G21" s="20">
        <v>1961495</v>
      </c>
      <c r="H21" s="20">
        <v>1961495</v>
      </c>
      <c r="I21" s="20">
        <v>1961495</v>
      </c>
      <c r="J21" s="20">
        <v>1961495</v>
      </c>
      <c r="K21" s="20">
        <v>1961495</v>
      </c>
      <c r="L21" s="20">
        <v>1961495</v>
      </c>
      <c r="M21" s="20">
        <v>1961495</v>
      </c>
      <c r="N21" s="20">
        <v>1961495</v>
      </c>
      <c r="O21" s="20">
        <v>1961495</v>
      </c>
      <c r="P21" s="20"/>
      <c r="Q21" s="20">
        <v>1961495</v>
      </c>
      <c r="R21" s="20">
        <v>1961495</v>
      </c>
      <c r="S21" s="20">
        <v>1961495</v>
      </c>
      <c r="T21" s="20">
        <v>1961495</v>
      </c>
      <c r="U21" s="20"/>
      <c r="V21" s="20"/>
      <c r="W21" s="20"/>
      <c r="X21" s="20">
        <v>1961495</v>
      </c>
      <c r="Y21" s="20">
        <v>-1961495</v>
      </c>
      <c r="Z21" s="21">
        <v>-100</v>
      </c>
      <c r="AA21" s="22">
        <v>1961495</v>
      </c>
    </row>
    <row r="22" spans="1:27" ht="13.5">
      <c r="A22" s="23" t="s">
        <v>48</v>
      </c>
      <c r="B22" s="17"/>
      <c r="C22" s="18">
        <v>82336</v>
      </c>
      <c r="D22" s="18">
        <v>82336</v>
      </c>
      <c r="E22" s="19">
        <v>87095</v>
      </c>
      <c r="F22" s="20">
        <v>32421</v>
      </c>
      <c r="G22" s="20">
        <v>82352</v>
      </c>
      <c r="H22" s="20">
        <v>82336</v>
      </c>
      <c r="I22" s="20">
        <v>76014</v>
      </c>
      <c r="J22" s="20">
        <v>76014</v>
      </c>
      <c r="K22" s="20">
        <v>73884</v>
      </c>
      <c r="L22" s="20">
        <v>71653</v>
      </c>
      <c r="M22" s="20">
        <v>69483</v>
      </c>
      <c r="N22" s="20">
        <v>69483</v>
      </c>
      <c r="O22" s="20">
        <v>67313</v>
      </c>
      <c r="P22" s="20"/>
      <c r="Q22" s="20">
        <v>63184</v>
      </c>
      <c r="R22" s="20">
        <v>63184</v>
      </c>
      <c r="S22" s="20">
        <v>61084</v>
      </c>
      <c r="T22" s="20">
        <v>58914</v>
      </c>
      <c r="U22" s="20">
        <v>58914</v>
      </c>
      <c r="V22" s="20">
        <v>58914</v>
      </c>
      <c r="W22" s="20">
        <v>58914</v>
      </c>
      <c r="X22" s="20">
        <v>32421</v>
      </c>
      <c r="Y22" s="20">
        <v>26493</v>
      </c>
      <c r="Z22" s="21">
        <v>81.72</v>
      </c>
      <c r="AA22" s="22">
        <v>32421</v>
      </c>
    </row>
    <row r="23" spans="1:27" ht="13.5">
      <c r="A23" s="23" t="s">
        <v>49</v>
      </c>
      <c r="B23" s="17"/>
      <c r="C23" s="18">
        <v>19292456</v>
      </c>
      <c r="D23" s="18">
        <v>19292456</v>
      </c>
      <c r="E23" s="19"/>
      <c r="F23" s="20">
        <v>4225599</v>
      </c>
      <c r="G23" s="24">
        <v>19292456</v>
      </c>
      <c r="H23" s="24">
        <v>19292456</v>
      </c>
      <c r="I23" s="24">
        <v>19292456</v>
      </c>
      <c r="J23" s="20">
        <v>19292456</v>
      </c>
      <c r="K23" s="24">
        <v>19292456</v>
      </c>
      <c r="L23" s="24">
        <v>19164770</v>
      </c>
      <c r="M23" s="20">
        <v>19164770</v>
      </c>
      <c r="N23" s="24">
        <v>19164770</v>
      </c>
      <c r="O23" s="24">
        <v>19164770</v>
      </c>
      <c r="P23" s="24"/>
      <c r="Q23" s="20">
        <v>19164770</v>
      </c>
      <c r="R23" s="24">
        <v>19164770</v>
      </c>
      <c r="S23" s="24">
        <v>19164770</v>
      </c>
      <c r="T23" s="20">
        <v>19164770</v>
      </c>
      <c r="U23" s="24">
        <v>4097914</v>
      </c>
      <c r="V23" s="24">
        <v>4097914</v>
      </c>
      <c r="W23" s="24">
        <v>4097914</v>
      </c>
      <c r="X23" s="20">
        <v>4225599</v>
      </c>
      <c r="Y23" s="24">
        <v>-127685</v>
      </c>
      <c r="Z23" s="25">
        <v>-3.02</v>
      </c>
      <c r="AA23" s="26">
        <v>4225599</v>
      </c>
    </row>
    <row r="24" spans="1:27" ht="13.5">
      <c r="A24" s="27" t="s">
        <v>50</v>
      </c>
      <c r="B24" s="35"/>
      <c r="C24" s="29">
        <f aca="true" t="shared" si="1" ref="C24:Y24">SUM(C15:C23)</f>
        <v>2001469520</v>
      </c>
      <c r="D24" s="29">
        <f>SUM(D15:D23)</f>
        <v>2001469520</v>
      </c>
      <c r="E24" s="36">
        <f t="shared" si="1"/>
        <v>1844983973</v>
      </c>
      <c r="F24" s="37">
        <f t="shared" si="1"/>
        <v>2071432030</v>
      </c>
      <c r="G24" s="37">
        <f t="shared" si="1"/>
        <v>1995091368</v>
      </c>
      <c r="H24" s="37">
        <f t="shared" si="1"/>
        <v>2011928297</v>
      </c>
      <c r="I24" s="37">
        <f t="shared" si="1"/>
        <v>2004760315</v>
      </c>
      <c r="J24" s="37">
        <f t="shared" si="1"/>
        <v>2004760315</v>
      </c>
      <c r="K24" s="37">
        <f t="shared" si="1"/>
        <v>2003479400</v>
      </c>
      <c r="L24" s="37">
        <f t="shared" si="1"/>
        <v>2013812053</v>
      </c>
      <c r="M24" s="37">
        <f t="shared" si="1"/>
        <v>2019501142</v>
      </c>
      <c r="N24" s="37">
        <f t="shared" si="1"/>
        <v>2019501142</v>
      </c>
      <c r="O24" s="37">
        <f t="shared" si="1"/>
        <v>2018437981</v>
      </c>
      <c r="P24" s="37">
        <f t="shared" si="1"/>
        <v>0</v>
      </c>
      <c r="Q24" s="37">
        <f t="shared" si="1"/>
        <v>2031573032</v>
      </c>
      <c r="R24" s="37">
        <f t="shared" si="1"/>
        <v>2031573032</v>
      </c>
      <c r="S24" s="37">
        <f t="shared" si="1"/>
        <v>2036725087</v>
      </c>
      <c r="T24" s="37">
        <f t="shared" si="1"/>
        <v>2048968496</v>
      </c>
      <c r="U24" s="37">
        <f t="shared" si="1"/>
        <v>2065855174</v>
      </c>
      <c r="V24" s="37">
        <f t="shared" si="1"/>
        <v>2065855174</v>
      </c>
      <c r="W24" s="37">
        <f t="shared" si="1"/>
        <v>2065855174</v>
      </c>
      <c r="X24" s="37">
        <f t="shared" si="1"/>
        <v>2071432030</v>
      </c>
      <c r="Y24" s="37">
        <f t="shared" si="1"/>
        <v>-5576856</v>
      </c>
      <c r="Z24" s="38">
        <f>+IF(X24&lt;&gt;0,+(Y24/X24)*100,0)</f>
        <v>-0.26922708151809355</v>
      </c>
      <c r="AA24" s="39">
        <f>SUM(AA15:AA23)</f>
        <v>2071432030</v>
      </c>
    </row>
    <row r="25" spans="1:27" ht="13.5">
      <c r="A25" s="27" t="s">
        <v>51</v>
      </c>
      <c r="B25" s="28"/>
      <c r="C25" s="29">
        <f aca="true" t="shared" si="2" ref="C25:Y25">+C12+C24</f>
        <v>2357637409</v>
      </c>
      <c r="D25" s="29">
        <f>+D12+D24</f>
        <v>2357637409</v>
      </c>
      <c r="E25" s="30">
        <f t="shared" si="2"/>
        <v>2160021985</v>
      </c>
      <c r="F25" s="31">
        <f t="shared" si="2"/>
        <v>2423605013</v>
      </c>
      <c r="G25" s="31">
        <f t="shared" si="2"/>
        <v>2494099439</v>
      </c>
      <c r="H25" s="31">
        <f t="shared" si="2"/>
        <v>2516867124</v>
      </c>
      <c r="I25" s="31">
        <f t="shared" si="2"/>
        <v>2499439954</v>
      </c>
      <c r="J25" s="31">
        <f t="shared" si="2"/>
        <v>2499439954</v>
      </c>
      <c r="K25" s="31">
        <f t="shared" si="2"/>
        <v>2487181191</v>
      </c>
      <c r="L25" s="31">
        <f t="shared" si="2"/>
        <v>2505959184</v>
      </c>
      <c r="M25" s="31">
        <f t="shared" si="2"/>
        <v>2485725516</v>
      </c>
      <c r="N25" s="31">
        <f t="shared" si="2"/>
        <v>2485725516</v>
      </c>
      <c r="O25" s="31">
        <f t="shared" si="2"/>
        <v>2476528245</v>
      </c>
      <c r="P25" s="31">
        <f t="shared" si="2"/>
        <v>0</v>
      </c>
      <c r="Q25" s="31">
        <f t="shared" si="2"/>
        <v>2509183217</v>
      </c>
      <c r="R25" s="31">
        <f t="shared" si="2"/>
        <v>2509183217</v>
      </c>
      <c r="S25" s="31">
        <f t="shared" si="2"/>
        <v>2501898938</v>
      </c>
      <c r="T25" s="31">
        <f t="shared" si="2"/>
        <v>2495147899</v>
      </c>
      <c r="U25" s="31">
        <f t="shared" si="2"/>
        <v>2499405673</v>
      </c>
      <c r="V25" s="31">
        <f t="shared" si="2"/>
        <v>2499405673</v>
      </c>
      <c r="W25" s="31">
        <f t="shared" si="2"/>
        <v>2499405673</v>
      </c>
      <c r="X25" s="31">
        <f t="shared" si="2"/>
        <v>2423605013</v>
      </c>
      <c r="Y25" s="31">
        <f t="shared" si="2"/>
        <v>75800660</v>
      </c>
      <c r="Z25" s="32">
        <f>+IF(X25&lt;&gt;0,+(Y25/X25)*100,0)</f>
        <v>3.1275995714405633</v>
      </c>
      <c r="AA25" s="33">
        <f>+AA12+AA24</f>
        <v>2423605013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>
        <v>2292565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2292565</v>
      </c>
      <c r="Y29" s="20">
        <v>-2292565</v>
      </c>
      <c r="Z29" s="21">
        <v>-100</v>
      </c>
      <c r="AA29" s="22">
        <v>2292565</v>
      </c>
    </row>
    <row r="30" spans="1:27" ht="13.5">
      <c r="A30" s="23" t="s">
        <v>55</v>
      </c>
      <c r="B30" s="17"/>
      <c r="C30" s="18">
        <v>3928580</v>
      </c>
      <c r="D30" s="18">
        <v>3928580</v>
      </c>
      <c r="E30" s="19">
        <v>2600000</v>
      </c>
      <c r="F30" s="20">
        <v>4118579</v>
      </c>
      <c r="G30" s="20">
        <v>2623204</v>
      </c>
      <c r="H30" s="20">
        <v>3928580</v>
      </c>
      <c r="I30" s="20">
        <v>3928580</v>
      </c>
      <c r="J30" s="20">
        <v>3928580</v>
      </c>
      <c r="K30" s="20">
        <v>3928580</v>
      </c>
      <c r="L30" s="20">
        <v>2932127</v>
      </c>
      <c r="M30" s="20">
        <v>2932127</v>
      </c>
      <c r="N30" s="20">
        <v>2932127</v>
      </c>
      <c r="O30" s="20">
        <v>2932127</v>
      </c>
      <c r="P30" s="20"/>
      <c r="Q30" s="20">
        <v>2932127</v>
      </c>
      <c r="R30" s="20">
        <v>2932127</v>
      </c>
      <c r="S30" s="20">
        <v>2932127</v>
      </c>
      <c r="T30" s="20">
        <v>2932127</v>
      </c>
      <c r="U30" s="20">
        <v>2932127</v>
      </c>
      <c r="V30" s="20">
        <v>2932127</v>
      </c>
      <c r="W30" s="20">
        <v>2932127</v>
      </c>
      <c r="X30" s="20">
        <v>4118579</v>
      </c>
      <c r="Y30" s="20">
        <v>-1186452</v>
      </c>
      <c r="Z30" s="21">
        <v>-28.81</v>
      </c>
      <c r="AA30" s="22">
        <v>4118579</v>
      </c>
    </row>
    <row r="31" spans="1:27" ht="13.5">
      <c r="A31" s="23" t="s">
        <v>56</v>
      </c>
      <c r="B31" s="17"/>
      <c r="C31" s="18">
        <v>17379449</v>
      </c>
      <c r="D31" s="18">
        <v>17379449</v>
      </c>
      <c r="E31" s="19">
        <v>15500000</v>
      </c>
      <c r="F31" s="20">
        <v>18179449</v>
      </c>
      <c r="G31" s="20">
        <v>17485755</v>
      </c>
      <c r="H31" s="20">
        <v>17695284</v>
      </c>
      <c r="I31" s="20">
        <v>17935616</v>
      </c>
      <c r="J31" s="20">
        <v>17935616</v>
      </c>
      <c r="K31" s="20">
        <v>18094125</v>
      </c>
      <c r="L31" s="20">
        <v>18239157</v>
      </c>
      <c r="M31" s="20">
        <v>18684055</v>
      </c>
      <c r="N31" s="20">
        <v>18684055</v>
      </c>
      <c r="O31" s="20">
        <v>18736490</v>
      </c>
      <c r="P31" s="20"/>
      <c r="Q31" s="20">
        <v>18853748</v>
      </c>
      <c r="R31" s="20">
        <v>18853748</v>
      </c>
      <c r="S31" s="20">
        <v>19142142</v>
      </c>
      <c r="T31" s="20">
        <v>19329048</v>
      </c>
      <c r="U31" s="20">
        <v>19455002</v>
      </c>
      <c r="V31" s="20">
        <v>19455002</v>
      </c>
      <c r="W31" s="20">
        <v>19455002</v>
      </c>
      <c r="X31" s="20">
        <v>18179449</v>
      </c>
      <c r="Y31" s="20">
        <v>1275553</v>
      </c>
      <c r="Z31" s="21">
        <v>7.02</v>
      </c>
      <c r="AA31" s="22">
        <v>18179449</v>
      </c>
    </row>
    <row r="32" spans="1:27" ht="13.5">
      <c r="A32" s="23" t="s">
        <v>57</v>
      </c>
      <c r="B32" s="17"/>
      <c r="C32" s="18">
        <v>105293369</v>
      </c>
      <c r="D32" s="18">
        <v>105293369</v>
      </c>
      <c r="E32" s="19">
        <v>80309053</v>
      </c>
      <c r="F32" s="20">
        <v>95029218</v>
      </c>
      <c r="G32" s="20">
        <v>112190871</v>
      </c>
      <c r="H32" s="20">
        <v>87421298</v>
      </c>
      <c r="I32" s="20">
        <v>88176502</v>
      </c>
      <c r="J32" s="20">
        <v>88176502</v>
      </c>
      <c r="K32" s="20">
        <v>73278721</v>
      </c>
      <c r="L32" s="20">
        <v>95032730</v>
      </c>
      <c r="M32" s="20">
        <v>89400314</v>
      </c>
      <c r="N32" s="20">
        <v>89400314</v>
      </c>
      <c r="O32" s="20">
        <v>86905163</v>
      </c>
      <c r="P32" s="20"/>
      <c r="Q32" s="20">
        <v>109907827</v>
      </c>
      <c r="R32" s="20">
        <v>109907827</v>
      </c>
      <c r="S32" s="20">
        <v>104536161</v>
      </c>
      <c r="T32" s="20">
        <v>97542166</v>
      </c>
      <c r="U32" s="20">
        <v>84869358</v>
      </c>
      <c r="V32" s="20">
        <v>84869358</v>
      </c>
      <c r="W32" s="20">
        <v>84869358</v>
      </c>
      <c r="X32" s="20">
        <v>95029218</v>
      </c>
      <c r="Y32" s="20">
        <v>-10159860</v>
      </c>
      <c r="Z32" s="21">
        <v>-10.69</v>
      </c>
      <c r="AA32" s="22">
        <v>95029218</v>
      </c>
    </row>
    <row r="33" spans="1:27" ht="13.5">
      <c r="A33" s="23" t="s">
        <v>58</v>
      </c>
      <c r="B33" s="17"/>
      <c r="C33" s="18">
        <v>23592297</v>
      </c>
      <c r="D33" s="18">
        <v>23592297</v>
      </c>
      <c r="E33" s="19">
        <v>25000000</v>
      </c>
      <c r="F33" s="20">
        <v>25192297</v>
      </c>
      <c r="G33" s="20">
        <v>1534846</v>
      </c>
      <c r="H33" s="20">
        <v>23314354</v>
      </c>
      <c r="I33" s="20">
        <v>23672057</v>
      </c>
      <c r="J33" s="20">
        <v>23672057</v>
      </c>
      <c r="K33" s="20">
        <v>23182734</v>
      </c>
      <c r="L33" s="20">
        <v>23829633</v>
      </c>
      <c r="M33" s="20">
        <v>15107487</v>
      </c>
      <c r="N33" s="20">
        <v>15107487</v>
      </c>
      <c r="O33" s="20">
        <v>15118958</v>
      </c>
      <c r="P33" s="20"/>
      <c r="Q33" s="20">
        <v>15361406</v>
      </c>
      <c r="R33" s="20">
        <v>15361406</v>
      </c>
      <c r="S33" s="20">
        <v>15728594</v>
      </c>
      <c r="T33" s="20">
        <v>16127809</v>
      </c>
      <c r="U33" s="20">
        <v>16112084</v>
      </c>
      <c r="V33" s="20">
        <v>16112084</v>
      </c>
      <c r="W33" s="20">
        <v>16112084</v>
      </c>
      <c r="X33" s="20">
        <v>25192297</v>
      </c>
      <c r="Y33" s="20">
        <v>-9080213</v>
      </c>
      <c r="Z33" s="21">
        <v>-36.04</v>
      </c>
      <c r="AA33" s="22">
        <v>25192297</v>
      </c>
    </row>
    <row r="34" spans="1:27" ht="13.5">
      <c r="A34" s="27" t="s">
        <v>59</v>
      </c>
      <c r="B34" s="28"/>
      <c r="C34" s="29">
        <f aca="true" t="shared" si="3" ref="C34:Y34">SUM(C29:C33)</f>
        <v>150193695</v>
      </c>
      <c r="D34" s="29">
        <f>SUM(D29:D33)</f>
        <v>150193695</v>
      </c>
      <c r="E34" s="30">
        <f t="shared" si="3"/>
        <v>123409053</v>
      </c>
      <c r="F34" s="31">
        <f t="shared" si="3"/>
        <v>144812108</v>
      </c>
      <c r="G34" s="31">
        <f t="shared" si="3"/>
        <v>133834676</v>
      </c>
      <c r="H34" s="31">
        <f t="shared" si="3"/>
        <v>132359516</v>
      </c>
      <c r="I34" s="31">
        <f t="shared" si="3"/>
        <v>133712755</v>
      </c>
      <c r="J34" s="31">
        <f t="shared" si="3"/>
        <v>133712755</v>
      </c>
      <c r="K34" s="31">
        <f t="shared" si="3"/>
        <v>118484160</v>
      </c>
      <c r="L34" s="31">
        <f t="shared" si="3"/>
        <v>140033647</v>
      </c>
      <c r="M34" s="31">
        <f t="shared" si="3"/>
        <v>126123983</v>
      </c>
      <c r="N34" s="31">
        <f t="shared" si="3"/>
        <v>126123983</v>
      </c>
      <c r="O34" s="31">
        <f t="shared" si="3"/>
        <v>123692738</v>
      </c>
      <c r="P34" s="31">
        <f t="shared" si="3"/>
        <v>0</v>
      </c>
      <c r="Q34" s="31">
        <f t="shared" si="3"/>
        <v>147055108</v>
      </c>
      <c r="R34" s="31">
        <f t="shared" si="3"/>
        <v>147055108</v>
      </c>
      <c r="S34" s="31">
        <f t="shared" si="3"/>
        <v>142339024</v>
      </c>
      <c r="T34" s="31">
        <f t="shared" si="3"/>
        <v>135931150</v>
      </c>
      <c r="U34" s="31">
        <f t="shared" si="3"/>
        <v>123368571</v>
      </c>
      <c r="V34" s="31">
        <f t="shared" si="3"/>
        <v>123368571</v>
      </c>
      <c r="W34" s="31">
        <f t="shared" si="3"/>
        <v>123368571</v>
      </c>
      <c r="X34" s="31">
        <f t="shared" si="3"/>
        <v>144812108</v>
      </c>
      <c r="Y34" s="31">
        <f t="shared" si="3"/>
        <v>-21443537</v>
      </c>
      <c r="Z34" s="32">
        <f>+IF(X34&lt;&gt;0,+(Y34/X34)*100,0)</f>
        <v>-14.807834300706402</v>
      </c>
      <c r="AA34" s="33">
        <f>SUM(AA29:AA33)</f>
        <v>144812108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25968896</v>
      </c>
      <c r="D37" s="18">
        <v>25968896</v>
      </c>
      <c r="E37" s="19">
        <v>24900000</v>
      </c>
      <c r="F37" s="20">
        <v>23019963</v>
      </c>
      <c r="G37" s="20">
        <v>26973431</v>
      </c>
      <c r="H37" s="20">
        <v>25968896</v>
      </c>
      <c r="I37" s="20">
        <v>25708718</v>
      </c>
      <c r="J37" s="20">
        <v>25708718</v>
      </c>
      <c r="K37" s="20">
        <v>25708718</v>
      </c>
      <c r="L37" s="20">
        <v>26345862</v>
      </c>
      <c r="M37" s="20">
        <v>25345862</v>
      </c>
      <c r="N37" s="20">
        <v>25345862</v>
      </c>
      <c r="O37" s="20">
        <v>25345862</v>
      </c>
      <c r="P37" s="20"/>
      <c r="Q37" s="20">
        <v>25345862</v>
      </c>
      <c r="R37" s="20">
        <v>25345862</v>
      </c>
      <c r="S37" s="20">
        <v>25101948</v>
      </c>
      <c r="T37" s="20">
        <v>25101948</v>
      </c>
      <c r="U37" s="20">
        <v>24191904</v>
      </c>
      <c r="V37" s="20">
        <v>24191904</v>
      </c>
      <c r="W37" s="20">
        <v>24191904</v>
      </c>
      <c r="X37" s="20">
        <v>23019963</v>
      </c>
      <c r="Y37" s="20">
        <v>1171941</v>
      </c>
      <c r="Z37" s="21">
        <v>5.09</v>
      </c>
      <c r="AA37" s="22">
        <v>23019963</v>
      </c>
    </row>
    <row r="38" spans="1:27" ht="13.5">
      <c r="A38" s="23" t="s">
        <v>58</v>
      </c>
      <c r="B38" s="17"/>
      <c r="C38" s="18">
        <v>139776754</v>
      </c>
      <c r="D38" s="18">
        <v>139776754</v>
      </c>
      <c r="E38" s="19">
        <v>198500000</v>
      </c>
      <c r="F38" s="20">
        <v>154811234</v>
      </c>
      <c r="G38" s="20">
        <v>139776754</v>
      </c>
      <c r="H38" s="20">
        <v>139776754</v>
      </c>
      <c r="I38" s="20">
        <v>139776754</v>
      </c>
      <c r="J38" s="20">
        <v>139776754</v>
      </c>
      <c r="K38" s="20">
        <v>139776754</v>
      </c>
      <c r="L38" s="20">
        <v>139776754</v>
      </c>
      <c r="M38" s="20">
        <v>139776754</v>
      </c>
      <c r="N38" s="20">
        <v>139776754</v>
      </c>
      <c r="O38" s="20">
        <v>139776754</v>
      </c>
      <c r="P38" s="20"/>
      <c r="Q38" s="20">
        <v>139776754</v>
      </c>
      <c r="R38" s="20">
        <v>139776754</v>
      </c>
      <c r="S38" s="20">
        <v>139776754</v>
      </c>
      <c r="T38" s="20">
        <v>139776754</v>
      </c>
      <c r="U38" s="20">
        <v>139776754</v>
      </c>
      <c r="V38" s="20">
        <v>139776754</v>
      </c>
      <c r="W38" s="20">
        <v>139776754</v>
      </c>
      <c r="X38" s="20">
        <v>154811234</v>
      </c>
      <c r="Y38" s="20">
        <v>-15034480</v>
      </c>
      <c r="Z38" s="21">
        <v>-9.71</v>
      </c>
      <c r="AA38" s="22">
        <v>154811234</v>
      </c>
    </row>
    <row r="39" spans="1:27" ht="13.5">
      <c r="A39" s="27" t="s">
        <v>61</v>
      </c>
      <c r="B39" s="35"/>
      <c r="C39" s="29">
        <f aca="true" t="shared" si="4" ref="C39:Y39">SUM(C37:C38)</f>
        <v>165745650</v>
      </c>
      <c r="D39" s="29">
        <f>SUM(D37:D38)</f>
        <v>165745650</v>
      </c>
      <c r="E39" s="36">
        <f t="shared" si="4"/>
        <v>223400000</v>
      </c>
      <c r="F39" s="37">
        <f t="shared" si="4"/>
        <v>177831197</v>
      </c>
      <c r="G39" s="37">
        <f t="shared" si="4"/>
        <v>166750185</v>
      </c>
      <c r="H39" s="37">
        <f t="shared" si="4"/>
        <v>165745650</v>
      </c>
      <c r="I39" s="37">
        <f t="shared" si="4"/>
        <v>165485472</v>
      </c>
      <c r="J39" s="37">
        <f t="shared" si="4"/>
        <v>165485472</v>
      </c>
      <c r="K39" s="37">
        <f t="shared" si="4"/>
        <v>165485472</v>
      </c>
      <c r="L39" s="37">
        <f t="shared" si="4"/>
        <v>166122616</v>
      </c>
      <c r="M39" s="37">
        <f t="shared" si="4"/>
        <v>165122616</v>
      </c>
      <c r="N39" s="37">
        <f t="shared" si="4"/>
        <v>165122616</v>
      </c>
      <c r="O39" s="37">
        <f t="shared" si="4"/>
        <v>165122616</v>
      </c>
      <c r="P39" s="37">
        <f t="shared" si="4"/>
        <v>0</v>
      </c>
      <c r="Q39" s="37">
        <f t="shared" si="4"/>
        <v>165122616</v>
      </c>
      <c r="R39" s="37">
        <f t="shared" si="4"/>
        <v>165122616</v>
      </c>
      <c r="S39" s="37">
        <f t="shared" si="4"/>
        <v>164878702</v>
      </c>
      <c r="T39" s="37">
        <f t="shared" si="4"/>
        <v>164878702</v>
      </c>
      <c r="U39" s="37">
        <f t="shared" si="4"/>
        <v>163968658</v>
      </c>
      <c r="V39" s="37">
        <f t="shared" si="4"/>
        <v>163968658</v>
      </c>
      <c r="W39" s="37">
        <f t="shared" si="4"/>
        <v>163968658</v>
      </c>
      <c r="X39" s="37">
        <f t="shared" si="4"/>
        <v>177831197</v>
      </c>
      <c r="Y39" s="37">
        <f t="shared" si="4"/>
        <v>-13862539</v>
      </c>
      <c r="Z39" s="38">
        <f>+IF(X39&lt;&gt;0,+(Y39/X39)*100,0)</f>
        <v>-7.795335820632192</v>
      </c>
      <c r="AA39" s="39">
        <f>SUM(AA37:AA38)</f>
        <v>177831197</v>
      </c>
    </row>
    <row r="40" spans="1:27" ht="13.5">
      <c r="A40" s="27" t="s">
        <v>62</v>
      </c>
      <c r="B40" s="28"/>
      <c r="C40" s="29">
        <f aca="true" t="shared" si="5" ref="C40:Y40">+C34+C39</f>
        <v>315939345</v>
      </c>
      <c r="D40" s="29">
        <f>+D34+D39</f>
        <v>315939345</v>
      </c>
      <c r="E40" s="30">
        <f t="shared" si="5"/>
        <v>346809053</v>
      </c>
      <c r="F40" s="31">
        <f t="shared" si="5"/>
        <v>322643305</v>
      </c>
      <c r="G40" s="31">
        <f t="shared" si="5"/>
        <v>300584861</v>
      </c>
      <c r="H40" s="31">
        <f t="shared" si="5"/>
        <v>298105166</v>
      </c>
      <c r="I40" s="31">
        <f t="shared" si="5"/>
        <v>299198227</v>
      </c>
      <c r="J40" s="31">
        <f t="shared" si="5"/>
        <v>299198227</v>
      </c>
      <c r="K40" s="31">
        <f t="shared" si="5"/>
        <v>283969632</v>
      </c>
      <c r="L40" s="31">
        <f t="shared" si="5"/>
        <v>306156263</v>
      </c>
      <c r="M40" s="31">
        <f t="shared" si="5"/>
        <v>291246599</v>
      </c>
      <c r="N40" s="31">
        <f t="shared" si="5"/>
        <v>291246599</v>
      </c>
      <c r="O40" s="31">
        <f t="shared" si="5"/>
        <v>288815354</v>
      </c>
      <c r="P40" s="31">
        <f t="shared" si="5"/>
        <v>0</v>
      </c>
      <c r="Q40" s="31">
        <f t="shared" si="5"/>
        <v>312177724</v>
      </c>
      <c r="R40" s="31">
        <f t="shared" si="5"/>
        <v>312177724</v>
      </c>
      <c r="S40" s="31">
        <f t="shared" si="5"/>
        <v>307217726</v>
      </c>
      <c r="T40" s="31">
        <f t="shared" si="5"/>
        <v>300809852</v>
      </c>
      <c r="U40" s="31">
        <f t="shared" si="5"/>
        <v>287337229</v>
      </c>
      <c r="V40" s="31">
        <f t="shared" si="5"/>
        <v>287337229</v>
      </c>
      <c r="W40" s="31">
        <f t="shared" si="5"/>
        <v>287337229</v>
      </c>
      <c r="X40" s="31">
        <f t="shared" si="5"/>
        <v>322643305</v>
      </c>
      <c r="Y40" s="31">
        <f t="shared" si="5"/>
        <v>-35306076</v>
      </c>
      <c r="Z40" s="32">
        <f>+IF(X40&lt;&gt;0,+(Y40/X40)*100,0)</f>
        <v>-10.942757978505087</v>
      </c>
      <c r="AA40" s="33">
        <f>+AA34+AA39</f>
        <v>322643305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2041698064</v>
      </c>
      <c r="D42" s="43">
        <f>+D25-D40</f>
        <v>2041698064</v>
      </c>
      <c r="E42" s="44">
        <f t="shared" si="6"/>
        <v>1813212932</v>
      </c>
      <c r="F42" s="45">
        <f t="shared" si="6"/>
        <v>2100961708</v>
      </c>
      <c r="G42" s="45">
        <f t="shared" si="6"/>
        <v>2193514578</v>
      </c>
      <c r="H42" s="45">
        <f t="shared" si="6"/>
        <v>2218761958</v>
      </c>
      <c r="I42" s="45">
        <f t="shared" si="6"/>
        <v>2200241727</v>
      </c>
      <c r="J42" s="45">
        <f t="shared" si="6"/>
        <v>2200241727</v>
      </c>
      <c r="K42" s="45">
        <f t="shared" si="6"/>
        <v>2203211559</v>
      </c>
      <c r="L42" s="45">
        <f t="shared" si="6"/>
        <v>2199802921</v>
      </c>
      <c r="M42" s="45">
        <f t="shared" si="6"/>
        <v>2194478917</v>
      </c>
      <c r="N42" s="45">
        <f t="shared" si="6"/>
        <v>2194478917</v>
      </c>
      <c r="O42" s="45">
        <f t="shared" si="6"/>
        <v>2187712891</v>
      </c>
      <c r="P42" s="45">
        <f t="shared" si="6"/>
        <v>0</v>
      </c>
      <c r="Q42" s="45">
        <f t="shared" si="6"/>
        <v>2197005493</v>
      </c>
      <c r="R42" s="45">
        <f t="shared" si="6"/>
        <v>2197005493</v>
      </c>
      <c r="S42" s="45">
        <f t="shared" si="6"/>
        <v>2194681212</v>
      </c>
      <c r="T42" s="45">
        <f t="shared" si="6"/>
        <v>2194338047</v>
      </c>
      <c r="U42" s="45">
        <f t="shared" si="6"/>
        <v>2212068444</v>
      </c>
      <c r="V42" s="45">
        <f t="shared" si="6"/>
        <v>2212068444</v>
      </c>
      <c r="W42" s="45">
        <f t="shared" si="6"/>
        <v>2212068444</v>
      </c>
      <c r="X42" s="45">
        <f t="shared" si="6"/>
        <v>2100961708</v>
      </c>
      <c r="Y42" s="45">
        <f t="shared" si="6"/>
        <v>111106736</v>
      </c>
      <c r="Z42" s="46">
        <f>+IF(X42&lt;&gt;0,+(Y42/X42)*100,0)</f>
        <v>5.288375108262564</v>
      </c>
      <c r="AA42" s="47">
        <f>+AA25-AA40</f>
        <v>2100961708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1975742028</v>
      </c>
      <c r="D45" s="18">
        <v>1975742028</v>
      </c>
      <c r="E45" s="19">
        <v>1780322302</v>
      </c>
      <c r="F45" s="20">
        <v>2022565864</v>
      </c>
      <c r="G45" s="20">
        <v>2182325717</v>
      </c>
      <c r="H45" s="20">
        <v>2152805922</v>
      </c>
      <c r="I45" s="20">
        <v>2134285691</v>
      </c>
      <c r="J45" s="20">
        <v>2134285691</v>
      </c>
      <c r="K45" s="20">
        <v>2137255523</v>
      </c>
      <c r="L45" s="20">
        <v>2144059983</v>
      </c>
      <c r="M45" s="20">
        <v>2146569771</v>
      </c>
      <c r="N45" s="20">
        <v>2146569771</v>
      </c>
      <c r="O45" s="20">
        <v>2139803745</v>
      </c>
      <c r="P45" s="20"/>
      <c r="Q45" s="20">
        <v>2149096347</v>
      </c>
      <c r="R45" s="20">
        <v>2149096347</v>
      </c>
      <c r="S45" s="20">
        <v>2089587670</v>
      </c>
      <c r="T45" s="20">
        <v>2089244505</v>
      </c>
      <c r="U45" s="20">
        <v>2117758098</v>
      </c>
      <c r="V45" s="20">
        <v>2117758098</v>
      </c>
      <c r="W45" s="20">
        <v>2117758098</v>
      </c>
      <c r="X45" s="20">
        <v>2022565864</v>
      </c>
      <c r="Y45" s="20">
        <v>95192234</v>
      </c>
      <c r="Z45" s="48">
        <v>4.71</v>
      </c>
      <c r="AA45" s="22">
        <v>2022565864</v>
      </c>
    </row>
    <row r="46" spans="1:27" ht="13.5">
      <c r="A46" s="23" t="s">
        <v>67</v>
      </c>
      <c r="B46" s="17"/>
      <c r="C46" s="18">
        <v>65956036</v>
      </c>
      <c r="D46" s="18">
        <v>65956036</v>
      </c>
      <c r="E46" s="19">
        <v>32890630</v>
      </c>
      <c r="F46" s="20">
        <v>78395844</v>
      </c>
      <c r="G46" s="20">
        <v>11188861</v>
      </c>
      <c r="H46" s="20">
        <v>65956036</v>
      </c>
      <c r="I46" s="20">
        <v>65956036</v>
      </c>
      <c r="J46" s="20">
        <v>65956036</v>
      </c>
      <c r="K46" s="20">
        <v>65956036</v>
      </c>
      <c r="L46" s="20">
        <v>55742938</v>
      </c>
      <c r="M46" s="20">
        <v>47909146</v>
      </c>
      <c r="N46" s="20">
        <v>47909146</v>
      </c>
      <c r="O46" s="20">
        <v>47909146</v>
      </c>
      <c r="P46" s="20"/>
      <c r="Q46" s="20">
        <v>47909146</v>
      </c>
      <c r="R46" s="20">
        <v>47909146</v>
      </c>
      <c r="S46" s="20">
        <v>105093542</v>
      </c>
      <c r="T46" s="20">
        <v>105093542</v>
      </c>
      <c r="U46" s="20">
        <v>94310346</v>
      </c>
      <c r="V46" s="20">
        <v>94310346</v>
      </c>
      <c r="W46" s="20">
        <v>94310346</v>
      </c>
      <c r="X46" s="20">
        <v>78395844</v>
      </c>
      <c r="Y46" s="20">
        <v>15914502</v>
      </c>
      <c r="Z46" s="48">
        <v>20.3</v>
      </c>
      <c r="AA46" s="22">
        <v>78395844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2041698064</v>
      </c>
      <c r="D48" s="51">
        <f>SUM(D45:D47)</f>
        <v>2041698064</v>
      </c>
      <c r="E48" s="52">
        <f t="shared" si="7"/>
        <v>1813212932</v>
      </c>
      <c r="F48" s="53">
        <f t="shared" si="7"/>
        <v>2100961708</v>
      </c>
      <c r="G48" s="53">
        <f t="shared" si="7"/>
        <v>2193514578</v>
      </c>
      <c r="H48" s="53">
        <f t="shared" si="7"/>
        <v>2218761958</v>
      </c>
      <c r="I48" s="53">
        <f t="shared" si="7"/>
        <v>2200241727</v>
      </c>
      <c r="J48" s="53">
        <f t="shared" si="7"/>
        <v>2200241727</v>
      </c>
      <c r="K48" s="53">
        <f t="shared" si="7"/>
        <v>2203211559</v>
      </c>
      <c r="L48" s="53">
        <f t="shared" si="7"/>
        <v>2199802921</v>
      </c>
      <c r="M48" s="53">
        <f t="shared" si="7"/>
        <v>2194478917</v>
      </c>
      <c r="N48" s="53">
        <f t="shared" si="7"/>
        <v>2194478917</v>
      </c>
      <c r="O48" s="53">
        <f t="shared" si="7"/>
        <v>2187712891</v>
      </c>
      <c r="P48" s="53">
        <f t="shared" si="7"/>
        <v>0</v>
      </c>
      <c r="Q48" s="53">
        <f t="shared" si="7"/>
        <v>2197005493</v>
      </c>
      <c r="R48" s="53">
        <f t="shared" si="7"/>
        <v>2197005493</v>
      </c>
      <c r="S48" s="53">
        <f t="shared" si="7"/>
        <v>2194681212</v>
      </c>
      <c r="T48" s="53">
        <f t="shared" si="7"/>
        <v>2194338047</v>
      </c>
      <c r="U48" s="53">
        <f t="shared" si="7"/>
        <v>2212068444</v>
      </c>
      <c r="V48" s="53">
        <f t="shared" si="7"/>
        <v>2212068444</v>
      </c>
      <c r="W48" s="53">
        <f t="shared" si="7"/>
        <v>2212068444</v>
      </c>
      <c r="X48" s="53">
        <f t="shared" si="7"/>
        <v>2100961708</v>
      </c>
      <c r="Y48" s="53">
        <f t="shared" si="7"/>
        <v>111106736</v>
      </c>
      <c r="Z48" s="54">
        <f>+IF(X48&lt;&gt;0,+(Y48/X48)*100,0)</f>
        <v>5.288375108262564</v>
      </c>
      <c r="AA48" s="55">
        <f>SUM(AA45:AA47)</f>
        <v>2100961708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1886609</v>
      </c>
      <c r="D6" s="18">
        <v>1886609</v>
      </c>
      <c r="E6" s="19"/>
      <c r="F6" s="20"/>
      <c r="G6" s="20">
        <v>10635470</v>
      </c>
      <c r="H6" s="20">
        <v>2036719</v>
      </c>
      <c r="I6" s="20">
        <v>827760</v>
      </c>
      <c r="J6" s="20">
        <v>827760</v>
      </c>
      <c r="K6" s="20">
        <v>644179</v>
      </c>
      <c r="L6" s="20">
        <v>2122940</v>
      </c>
      <c r="M6" s="20">
        <v>5196945</v>
      </c>
      <c r="N6" s="20">
        <v>5196945</v>
      </c>
      <c r="O6" s="20">
        <v>4869252</v>
      </c>
      <c r="P6" s="20">
        <v>785817</v>
      </c>
      <c r="Q6" s="20">
        <v>1260953</v>
      </c>
      <c r="R6" s="20">
        <v>1260953</v>
      </c>
      <c r="S6" s="20">
        <v>1756514</v>
      </c>
      <c r="T6" s="20">
        <v>56927</v>
      </c>
      <c r="U6" s="20">
        <v>819245</v>
      </c>
      <c r="V6" s="20">
        <v>819245</v>
      </c>
      <c r="W6" s="20">
        <v>819245</v>
      </c>
      <c r="X6" s="20"/>
      <c r="Y6" s="20">
        <v>819245</v>
      </c>
      <c r="Z6" s="21"/>
      <c r="AA6" s="22"/>
    </row>
    <row r="7" spans="1:27" ht="13.5">
      <c r="A7" s="23" t="s">
        <v>34</v>
      </c>
      <c r="B7" s="17"/>
      <c r="C7" s="18">
        <v>1491648</v>
      </c>
      <c r="D7" s="18">
        <v>1491648</v>
      </c>
      <c r="E7" s="19"/>
      <c r="F7" s="20"/>
      <c r="G7" s="20">
        <v>919509</v>
      </c>
      <c r="H7" s="20">
        <v>2960923</v>
      </c>
      <c r="I7" s="20">
        <v>935753</v>
      </c>
      <c r="J7" s="20">
        <v>935753</v>
      </c>
      <c r="K7" s="20">
        <v>935791</v>
      </c>
      <c r="L7" s="20">
        <v>2962836</v>
      </c>
      <c r="M7" s="20">
        <v>935156</v>
      </c>
      <c r="N7" s="20">
        <v>935156</v>
      </c>
      <c r="O7" s="20">
        <v>936800</v>
      </c>
      <c r="P7" s="20">
        <v>7793</v>
      </c>
      <c r="Q7" s="20">
        <v>7830</v>
      </c>
      <c r="R7" s="20">
        <v>7830</v>
      </c>
      <c r="S7" s="20">
        <v>7867</v>
      </c>
      <c r="T7" s="20">
        <v>8373</v>
      </c>
      <c r="U7" s="20">
        <v>8412</v>
      </c>
      <c r="V7" s="20">
        <v>8412</v>
      </c>
      <c r="W7" s="20">
        <v>8412</v>
      </c>
      <c r="X7" s="20"/>
      <c r="Y7" s="20">
        <v>8412</v>
      </c>
      <c r="Z7" s="21"/>
      <c r="AA7" s="22"/>
    </row>
    <row r="8" spans="1:27" ht="13.5">
      <c r="A8" s="23" t="s">
        <v>35</v>
      </c>
      <c r="B8" s="17"/>
      <c r="C8" s="18">
        <v>54006322</v>
      </c>
      <c r="D8" s="18">
        <v>54006322</v>
      </c>
      <c r="E8" s="19"/>
      <c r="F8" s="20"/>
      <c r="G8" s="20">
        <v>79318211</v>
      </c>
      <c r="H8" s="20">
        <v>79318211</v>
      </c>
      <c r="I8" s="20">
        <v>79318211</v>
      </c>
      <c r="J8" s="20">
        <v>79318211</v>
      </c>
      <c r="K8" s="20">
        <v>79318211</v>
      </c>
      <c r="L8" s="20">
        <v>79318211</v>
      </c>
      <c r="M8" s="20">
        <v>79318211</v>
      </c>
      <c r="N8" s="20">
        <v>79318211</v>
      </c>
      <c r="O8" s="20">
        <v>79318211</v>
      </c>
      <c r="P8" s="20">
        <v>79318211</v>
      </c>
      <c r="Q8" s="20">
        <v>79318211</v>
      </c>
      <c r="R8" s="20">
        <v>79318211</v>
      </c>
      <c r="S8" s="20">
        <v>79318211</v>
      </c>
      <c r="T8" s="20">
        <v>79318211</v>
      </c>
      <c r="U8" s="20">
        <v>79318211</v>
      </c>
      <c r="V8" s="20">
        <v>79318211</v>
      </c>
      <c r="W8" s="20">
        <v>79318211</v>
      </c>
      <c r="X8" s="20"/>
      <c r="Y8" s="20">
        <v>79318211</v>
      </c>
      <c r="Z8" s="21"/>
      <c r="AA8" s="22"/>
    </row>
    <row r="9" spans="1:27" ht="13.5">
      <c r="A9" s="23" t="s">
        <v>36</v>
      </c>
      <c r="B9" s="17"/>
      <c r="C9" s="18">
        <v>25737833</v>
      </c>
      <c r="D9" s="18">
        <v>25737833</v>
      </c>
      <c r="E9" s="19"/>
      <c r="F9" s="20"/>
      <c r="G9" s="20">
        <v>6121209</v>
      </c>
      <c r="H9" s="20">
        <v>6121209</v>
      </c>
      <c r="I9" s="20">
        <v>6121209</v>
      </c>
      <c r="J9" s="20">
        <v>6121209</v>
      </c>
      <c r="K9" s="20">
        <v>6121209</v>
      </c>
      <c r="L9" s="20">
        <v>6121209</v>
      </c>
      <c r="M9" s="20">
        <v>6121209</v>
      </c>
      <c r="N9" s="20">
        <v>6121209</v>
      </c>
      <c r="O9" s="20">
        <v>6121209</v>
      </c>
      <c r="P9" s="20">
        <v>6121209</v>
      </c>
      <c r="Q9" s="20">
        <v>6121209</v>
      </c>
      <c r="R9" s="20">
        <v>6121209</v>
      </c>
      <c r="S9" s="20">
        <v>6121209</v>
      </c>
      <c r="T9" s="20">
        <v>6121209</v>
      </c>
      <c r="U9" s="20">
        <v>6121209</v>
      </c>
      <c r="V9" s="20">
        <v>6121209</v>
      </c>
      <c r="W9" s="20">
        <v>6121209</v>
      </c>
      <c r="X9" s="20"/>
      <c r="Y9" s="20">
        <v>6121209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1362853</v>
      </c>
      <c r="D11" s="18">
        <v>1362853</v>
      </c>
      <c r="E11" s="19"/>
      <c r="F11" s="20"/>
      <c r="G11" s="20">
        <v>1400000</v>
      </c>
      <c r="H11" s="20">
        <v>1400000</v>
      </c>
      <c r="I11" s="20">
        <v>1400000</v>
      </c>
      <c r="J11" s="20">
        <v>1400000</v>
      </c>
      <c r="K11" s="20">
        <v>1400000</v>
      </c>
      <c r="L11" s="20">
        <v>1400000</v>
      </c>
      <c r="M11" s="20">
        <v>1400000</v>
      </c>
      <c r="N11" s="20">
        <v>1400000</v>
      </c>
      <c r="O11" s="20">
        <v>1400000</v>
      </c>
      <c r="P11" s="20">
        <v>1400000</v>
      </c>
      <c r="Q11" s="20">
        <v>1400000</v>
      </c>
      <c r="R11" s="20">
        <v>1400000</v>
      </c>
      <c r="S11" s="20">
        <v>1400000</v>
      </c>
      <c r="T11" s="20">
        <v>1400000</v>
      </c>
      <c r="U11" s="20">
        <v>1400000</v>
      </c>
      <c r="V11" s="20">
        <v>1400000</v>
      </c>
      <c r="W11" s="20">
        <v>1400000</v>
      </c>
      <c r="X11" s="20"/>
      <c r="Y11" s="20">
        <v>1400000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84485265</v>
      </c>
      <c r="D12" s="29">
        <f>SUM(D6:D11)</f>
        <v>84485265</v>
      </c>
      <c r="E12" s="30">
        <f t="shared" si="0"/>
        <v>0</v>
      </c>
      <c r="F12" s="31">
        <f t="shared" si="0"/>
        <v>0</v>
      </c>
      <c r="G12" s="31">
        <f t="shared" si="0"/>
        <v>98394399</v>
      </c>
      <c r="H12" s="31">
        <f t="shared" si="0"/>
        <v>91837062</v>
      </c>
      <c r="I12" s="31">
        <f t="shared" si="0"/>
        <v>88602933</v>
      </c>
      <c r="J12" s="31">
        <f t="shared" si="0"/>
        <v>88602933</v>
      </c>
      <c r="K12" s="31">
        <f t="shared" si="0"/>
        <v>88419390</v>
      </c>
      <c r="L12" s="31">
        <f t="shared" si="0"/>
        <v>91925196</v>
      </c>
      <c r="M12" s="31">
        <f t="shared" si="0"/>
        <v>92971521</v>
      </c>
      <c r="N12" s="31">
        <f t="shared" si="0"/>
        <v>92971521</v>
      </c>
      <c r="O12" s="31">
        <f t="shared" si="0"/>
        <v>92645472</v>
      </c>
      <c r="P12" s="31">
        <f t="shared" si="0"/>
        <v>87633030</v>
      </c>
      <c r="Q12" s="31">
        <f t="shared" si="0"/>
        <v>88108203</v>
      </c>
      <c r="R12" s="31">
        <f t="shared" si="0"/>
        <v>88108203</v>
      </c>
      <c r="S12" s="31">
        <f t="shared" si="0"/>
        <v>88603801</v>
      </c>
      <c r="T12" s="31">
        <f t="shared" si="0"/>
        <v>86904720</v>
      </c>
      <c r="U12" s="31">
        <f t="shared" si="0"/>
        <v>87667077</v>
      </c>
      <c r="V12" s="31">
        <f t="shared" si="0"/>
        <v>87667077</v>
      </c>
      <c r="W12" s="31">
        <f t="shared" si="0"/>
        <v>87667077</v>
      </c>
      <c r="X12" s="31">
        <f t="shared" si="0"/>
        <v>0</v>
      </c>
      <c r="Y12" s="31">
        <f t="shared" si="0"/>
        <v>87667077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86682337</v>
      </c>
      <c r="D17" s="18">
        <v>86682337</v>
      </c>
      <c r="E17" s="19"/>
      <c r="F17" s="20"/>
      <c r="G17" s="20">
        <v>87085000</v>
      </c>
      <c r="H17" s="20">
        <v>87085000</v>
      </c>
      <c r="I17" s="20">
        <v>87085000</v>
      </c>
      <c r="J17" s="20">
        <v>87085000</v>
      </c>
      <c r="K17" s="20">
        <v>87085000</v>
      </c>
      <c r="L17" s="20">
        <v>87085000</v>
      </c>
      <c r="M17" s="20">
        <v>87085000</v>
      </c>
      <c r="N17" s="20">
        <v>87085000</v>
      </c>
      <c r="O17" s="20">
        <v>87085000</v>
      </c>
      <c r="P17" s="20">
        <v>87085000</v>
      </c>
      <c r="Q17" s="20">
        <v>87085000</v>
      </c>
      <c r="R17" s="20">
        <v>87085000</v>
      </c>
      <c r="S17" s="20">
        <v>87085000</v>
      </c>
      <c r="T17" s="20">
        <v>87085000</v>
      </c>
      <c r="U17" s="20">
        <v>87085000</v>
      </c>
      <c r="V17" s="20">
        <v>87085000</v>
      </c>
      <c r="W17" s="20">
        <v>87085000</v>
      </c>
      <c r="X17" s="20"/>
      <c r="Y17" s="20">
        <v>87085000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608699457</v>
      </c>
      <c r="D19" s="18">
        <v>608699457</v>
      </c>
      <c r="E19" s="19"/>
      <c r="F19" s="20"/>
      <c r="G19" s="20">
        <v>648290391</v>
      </c>
      <c r="H19" s="20">
        <v>653969085</v>
      </c>
      <c r="I19" s="20">
        <v>654403826</v>
      </c>
      <c r="J19" s="20">
        <v>654403826</v>
      </c>
      <c r="K19" s="20">
        <v>656799129</v>
      </c>
      <c r="L19" s="20">
        <v>656799129</v>
      </c>
      <c r="M19" s="20">
        <v>660620972</v>
      </c>
      <c r="N19" s="20">
        <v>660620972</v>
      </c>
      <c r="O19" s="20">
        <v>660620971</v>
      </c>
      <c r="P19" s="20">
        <v>665458592</v>
      </c>
      <c r="Q19" s="20">
        <v>666551556</v>
      </c>
      <c r="R19" s="20">
        <v>666551556</v>
      </c>
      <c r="S19" s="20">
        <v>666750534</v>
      </c>
      <c r="T19" s="20">
        <v>647942344</v>
      </c>
      <c r="U19" s="20">
        <v>666596661</v>
      </c>
      <c r="V19" s="20">
        <v>666596661</v>
      </c>
      <c r="W19" s="20">
        <v>666596661</v>
      </c>
      <c r="X19" s="20"/>
      <c r="Y19" s="20">
        <v>666596661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290792</v>
      </c>
      <c r="D22" s="18">
        <v>290792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8782859</v>
      </c>
      <c r="D23" s="18">
        <v>8782859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704455445</v>
      </c>
      <c r="D24" s="29">
        <f>SUM(D15:D23)</f>
        <v>704455445</v>
      </c>
      <c r="E24" s="36">
        <f t="shared" si="1"/>
        <v>0</v>
      </c>
      <c r="F24" s="37">
        <f t="shared" si="1"/>
        <v>0</v>
      </c>
      <c r="G24" s="37">
        <f t="shared" si="1"/>
        <v>735375391</v>
      </c>
      <c r="H24" s="37">
        <f t="shared" si="1"/>
        <v>741054085</v>
      </c>
      <c r="I24" s="37">
        <f t="shared" si="1"/>
        <v>741488826</v>
      </c>
      <c r="J24" s="37">
        <f t="shared" si="1"/>
        <v>741488826</v>
      </c>
      <c r="K24" s="37">
        <f t="shared" si="1"/>
        <v>743884129</v>
      </c>
      <c r="L24" s="37">
        <f t="shared" si="1"/>
        <v>743884129</v>
      </c>
      <c r="M24" s="37">
        <f t="shared" si="1"/>
        <v>747705972</v>
      </c>
      <c r="N24" s="37">
        <f t="shared" si="1"/>
        <v>747705972</v>
      </c>
      <c r="O24" s="37">
        <f t="shared" si="1"/>
        <v>747705971</v>
      </c>
      <c r="P24" s="37">
        <f t="shared" si="1"/>
        <v>752543592</v>
      </c>
      <c r="Q24" s="37">
        <f t="shared" si="1"/>
        <v>753636556</v>
      </c>
      <c r="R24" s="37">
        <f t="shared" si="1"/>
        <v>753636556</v>
      </c>
      <c r="S24" s="37">
        <f t="shared" si="1"/>
        <v>753835534</v>
      </c>
      <c r="T24" s="37">
        <f t="shared" si="1"/>
        <v>735027344</v>
      </c>
      <c r="U24" s="37">
        <f t="shared" si="1"/>
        <v>753681661</v>
      </c>
      <c r="V24" s="37">
        <f t="shared" si="1"/>
        <v>753681661</v>
      </c>
      <c r="W24" s="37">
        <f t="shared" si="1"/>
        <v>753681661</v>
      </c>
      <c r="X24" s="37">
        <f t="shared" si="1"/>
        <v>0</v>
      </c>
      <c r="Y24" s="37">
        <f t="shared" si="1"/>
        <v>753681661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788940710</v>
      </c>
      <c r="D25" s="29">
        <f>+D12+D24</f>
        <v>788940710</v>
      </c>
      <c r="E25" s="30">
        <f t="shared" si="2"/>
        <v>0</v>
      </c>
      <c r="F25" s="31">
        <f t="shared" si="2"/>
        <v>0</v>
      </c>
      <c r="G25" s="31">
        <f t="shared" si="2"/>
        <v>833769790</v>
      </c>
      <c r="H25" s="31">
        <f t="shared" si="2"/>
        <v>832891147</v>
      </c>
      <c r="I25" s="31">
        <f t="shared" si="2"/>
        <v>830091759</v>
      </c>
      <c r="J25" s="31">
        <f t="shared" si="2"/>
        <v>830091759</v>
      </c>
      <c r="K25" s="31">
        <f t="shared" si="2"/>
        <v>832303519</v>
      </c>
      <c r="L25" s="31">
        <f t="shared" si="2"/>
        <v>835809325</v>
      </c>
      <c r="M25" s="31">
        <f t="shared" si="2"/>
        <v>840677493</v>
      </c>
      <c r="N25" s="31">
        <f t="shared" si="2"/>
        <v>840677493</v>
      </c>
      <c r="O25" s="31">
        <f t="shared" si="2"/>
        <v>840351443</v>
      </c>
      <c r="P25" s="31">
        <f t="shared" si="2"/>
        <v>840176622</v>
      </c>
      <c r="Q25" s="31">
        <f t="shared" si="2"/>
        <v>841744759</v>
      </c>
      <c r="R25" s="31">
        <f t="shared" si="2"/>
        <v>841744759</v>
      </c>
      <c r="S25" s="31">
        <f t="shared" si="2"/>
        <v>842439335</v>
      </c>
      <c r="T25" s="31">
        <f t="shared" si="2"/>
        <v>821932064</v>
      </c>
      <c r="U25" s="31">
        <f t="shared" si="2"/>
        <v>841348738</v>
      </c>
      <c r="V25" s="31">
        <f t="shared" si="2"/>
        <v>841348738</v>
      </c>
      <c r="W25" s="31">
        <f t="shared" si="2"/>
        <v>841348738</v>
      </c>
      <c r="X25" s="31">
        <f t="shared" si="2"/>
        <v>0</v>
      </c>
      <c r="Y25" s="31">
        <f t="shared" si="2"/>
        <v>841348738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16200830</v>
      </c>
      <c r="D30" s="18">
        <v>16200830</v>
      </c>
      <c r="E30" s="19"/>
      <c r="F30" s="20"/>
      <c r="G30" s="20">
        <v>11129236</v>
      </c>
      <c r="H30" s="20">
        <v>11129236</v>
      </c>
      <c r="I30" s="20">
        <v>11129236</v>
      </c>
      <c r="J30" s="20">
        <v>11129236</v>
      </c>
      <c r="K30" s="20">
        <v>11129236</v>
      </c>
      <c r="L30" s="20">
        <v>11129236</v>
      </c>
      <c r="M30" s="20">
        <v>11129236</v>
      </c>
      <c r="N30" s="20">
        <v>11129236</v>
      </c>
      <c r="O30" s="20">
        <v>11129236</v>
      </c>
      <c r="P30" s="20">
        <v>11129236</v>
      </c>
      <c r="Q30" s="20">
        <v>11129236</v>
      </c>
      <c r="R30" s="20">
        <v>11129236</v>
      </c>
      <c r="S30" s="20">
        <v>11129236</v>
      </c>
      <c r="T30" s="20">
        <v>11129236</v>
      </c>
      <c r="U30" s="20">
        <v>11129236</v>
      </c>
      <c r="V30" s="20">
        <v>11129236</v>
      </c>
      <c r="W30" s="20">
        <v>11129236</v>
      </c>
      <c r="X30" s="20"/>
      <c r="Y30" s="20">
        <v>11129236</v>
      </c>
      <c r="Z30" s="21"/>
      <c r="AA30" s="22"/>
    </row>
    <row r="31" spans="1:27" ht="13.5">
      <c r="A31" s="23" t="s">
        <v>56</v>
      </c>
      <c r="B31" s="17"/>
      <c r="C31" s="18">
        <v>6073901</v>
      </c>
      <c r="D31" s="18">
        <v>6073901</v>
      </c>
      <c r="E31" s="19"/>
      <c r="F31" s="20"/>
      <c r="G31" s="20">
        <v>5931730</v>
      </c>
      <c r="H31" s="20">
        <v>5931730</v>
      </c>
      <c r="I31" s="20">
        <v>5931730</v>
      </c>
      <c r="J31" s="20">
        <v>5931730</v>
      </c>
      <c r="K31" s="20">
        <v>5931730</v>
      </c>
      <c r="L31" s="20">
        <v>5931730</v>
      </c>
      <c r="M31" s="20">
        <v>5931730</v>
      </c>
      <c r="N31" s="20">
        <v>5931730</v>
      </c>
      <c r="O31" s="20">
        <v>5931730</v>
      </c>
      <c r="P31" s="20">
        <v>5931730</v>
      </c>
      <c r="Q31" s="20">
        <v>5931730</v>
      </c>
      <c r="R31" s="20">
        <v>5931730</v>
      </c>
      <c r="S31" s="20">
        <v>5931730</v>
      </c>
      <c r="T31" s="20">
        <v>5931730</v>
      </c>
      <c r="U31" s="20">
        <v>5931730</v>
      </c>
      <c r="V31" s="20">
        <v>5931730</v>
      </c>
      <c r="W31" s="20">
        <v>5931730</v>
      </c>
      <c r="X31" s="20"/>
      <c r="Y31" s="20">
        <v>5931730</v>
      </c>
      <c r="Z31" s="21"/>
      <c r="AA31" s="22"/>
    </row>
    <row r="32" spans="1:27" ht="13.5">
      <c r="A32" s="23" t="s">
        <v>57</v>
      </c>
      <c r="B32" s="17"/>
      <c r="C32" s="18">
        <v>56271029</v>
      </c>
      <c r="D32" s="18">
        <v>56271029</v>
      </c>
      <c r="E32" s="19"/>
      <c r="F32" s="20"/>
      <c r="G32" s="20">
        <v>45000000</v>
      </c>
      <c r="H32" s="20">
        <v>45000000</v>
      </c>
      <c r="I32" s="20">
        <v>45000000</v>
      </c>
      <c r="J32" s="20">
        <v>45000000</v>
      </c>
      <c r="K32" s="20">
        <v>45000000</v>
      </c>
      <c r="L32" s="20">
        <v>45000000</v>
      </c>
      <c r="M32" s="20">
        <v>45000000</v>
      </c>
      <c r="N32" s="20">
        <v>45000000</v>
      </c>
      <c r="O32" s="20">
        <v>45000000</v>
      </c>
      <c r="P32" s="20">
        <v>45000000</v>
      </c>
      <c r="Q32" s="20">
        <v>45000000</v>
      </c>
      <c r="R32" s="20">
        <v>45000000</v>
      </c>
      <c r="S32" s="20">
        <v>45000000</v>
      </c>
      <c r="T32" s="20">
        <v>45000000</v>
      </c>
      <c r="U32" s="20">
        <v>45000000</v>
      </c>
      <c r="V32" s="20">
        <v>45000000</v>
      </c>
      <c r="W32" s="20">
        <v>45000000</v>
      </c>
      <c r="X32" s="20"/>
      <c r="Y32" s="20">
        <v>45000000</v>
      </c>
      <c r="Z32" s="21"/>
      <c r="AA32" s="22"/>
    </row>
    <row r="33" spans="1:27" ht="13.5">
      <c r="A33" s="23" t="s">
        <v>58</v>
      </c>
      <c r="B33" s="17"/>
      <c r="C33" s="18">
        <v>19420497</v>
      </c>
      <c r="D33" s="18">
        <v>19420497</v>
      </c>
      <c r="E33" s="19"/>
      <c r="F33" s="20"/>
      <c r="G33" s="20">
        <v>18813000</v>
      </c>
      <c r="H33" s="20">
        <v>18813000</v>
      </c>
      <c r="I33" s="20">
        <v>18813000</v>
      </c>
      <c r="J33" s="20">
        <v>18813000</v>
      </c>
      <c r="K33" s="20">
        <v>18813000</v>
      </c>
      <c r="L33" s="20">
        <v>18813000</v>
      </c>
      <c r="M33" s="20">
        <v>18813000</v>
      </c>
      <c r="N33" s="20">
        <v>18813000</v>
      </c>
      <c r="O33" s="20">
        <v>18813000</v>
      </c>
      <c r="P33" s="20">
        <v>18813000</v>
      </c>
      <c r="Q33" s="20">
        <v>18813000</v>
      </c>
      <c r="R33" s="20">
        <v>18813000</v>
      </c>
      <c r="S33" s="20">
        <v>18813000</v>
      </c>
      <c r="T33" s="20">
        <v>18813000</v>
      </c>
      <c r="U33" s="20">
        <v>18813000</v>
      </c>
      <c r="V33" s="20">
        <v>18813000</v>
      </c>
      <c r="W33" s="20">
        <v>18813000</v>
      </c>
      <c r="X33" s="20"/>
      <c r="Y33" s="20">
        <v>18813000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97966257</v>
      </c>
      <c r="D34" s="29">
        <f>SUM(D29:D33)</f>
        <v>97966257</v>
      </c>
      <c r="E34" s="30">
        <f t="shared" si="3"/>
        <v>0</v>
      </c>
      <c r="F34" s="31">
        <f t="shared" si="3"/>
        <v>0</v>
      </c>
      <c r="G34" s="31">
        <f t="shared" si="3"/>
        <v>80873966</v>
      </c>
      <c r="H34" s="31">
        <f t="shared" si="3"/>
        <v>80873966</v>
      </c>
      <c r="I34" s="31">
        <f t="shared" si="3"/>
        <v>80873966</v>
      </c>
      <c r="J34" s="31">
        <f t="shared" si="3"/>
        <v>80873966</v>
      </c>
      <c r="K34" s="31">
        <f t="shared" si="3"/>
        <v>80873966</v>
      </c>
      <c r="L34" s="31">
        <f t="shared" si="3"/>
        <v>80873966</v>
      </c>
      <c r="M34" s="31">
        <f t="shared" si="3"/>
        <v>80873966</v>
      </c>
      <c r="N34" s="31">
        <f t="shared" si="3"/>
        <v>80873966</v>
      </c>
      <c r="O34" s="31">
        <f t="shared" si="3"/>
        <v>80873966</v>
      </c>
      <c r="P34" s="31">
        <f t="shared" si="3"/>
        <v>80873966</v>
      </c>
      <c r="Q34" s="31">
        <f t="shared" si="3"/>
        <v>80873966</v>
      </c>
      <c r="R34" s="31">
        <f t="shared" si="3"/>
        <v>80873966</v>
      </c>
      <c r="S34" s="31">
        <f t="shared" si="3"/>
        <v>80873966</v>
      </c>
      <c r="T34" s="31">
        <f t="shared" si="3"/>
        <v>80873966</v>
      </c>
      <c r="U34" s="31">
        <f t="shared" si="3"/>
        <v>80873966</v>
      </c>
      <c r="V34" s="31">
        <f t="shared" si="3"/>
        <v>80873966</v>
      </c>
      <c r="W34" s="31">
        <f t="shared" si="3"/>
        <v>80873966</v>
      </c>
      <c r="X34" s="31">
        <f t="shared" si="3"/>
        <v>0</v>
      </c>
      <c r="Y34" s="31">
        <f t="shared" si="3"/>
        <v>80873966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80587698</v>
      </c>
      <c r="D37" s="18">
        <v>80587698</v>
      </c>
      <c r="E37" s="19"/>
      <c r="F37" s="20"/>
      <c r="G37" s="20">
        <v>86431613</v>
      </c>
      <c r="H37" s="20">
        <v>86431613</v>
      </c>
      <c r="I37" s="20">
        <v>86431613</v>
      </c>
      <c r="J37" s="20">
        <v>86431613</v>
      </c>
      <c r="K37" s="20">
        <v>86431613</v>
      </c>
      <c r="L37" s="20">
        <v>86431613</v>
      </c>
      <c r="M37" s="20">
        <v>86431613</v>
      </c>
      <c r="N37" s="20">
        <v>86431613</v>
      </c>
      <c r="O37" s="20">
        <v>86431613</v>
      </c>
      <c r="P37" s="20">
        <v>86431613</v>
      </c>
      <c r="Q37" s="20">
        <v>86431613</v>
      </c>
      <c r="R37" s="20">
        <v>86431613</v>
      </c>
      <c r="S37" s="20">
        <v>86431613</v>
      </c>
      <c r="T37" s="20">
        <v>86431613</v>
      </c>
      <c r="U37" s="20">
        <v>86431613</v>
      </c>
      <c r="V37" s="20">
        <v>86431613</v>
      </c>
      <c r="W37" s="20">
        <v>86431613</v>
      </c>
      <c r="X37" s="20"/>
      <c r="Y37" s="20">
        <v>86431613</v>
      </c>
      <c r="Z37" s="21"/>
      <c r="AA37" s="22"/>
    </row>
    <row r="38" spans="1:27" ht="13.5">
      <c r="A38" s="23" t="s">
        <v>58</v>
      </c>
      <c r="B38" s="17"/>
      <c r="C38" s="18">
        <v>150155217</v>
      </c>
      <c r="D38" s="18">
        <v>150155217</v>
      </c>
      <c r="E38" s="19"/>
      <c r="F38" s="20"/>
      <c r="G38" s="20">
        <v>140123377</v>
      </c>
      <c r="H38" s="20">
        <v>140123377</v>
      </c>
      <c r="I38" s="20">
        <v>140123377</v>
      </c>
      <c r="J38" s="20">
        <v>140123377</v>
      </c>
      <c r="K38" s="20">
        <v>140123377</v>
      </c>
      <c r="L38" s="20">
        <v>140123377</v>
      </c>
      <c r="M38" s="20">
        <v>140123377</v>
      </c>
      <c r="N38" s="20">
        <v>140123377</v>
      </c>
      <c r="O38" s="20">
        <v>140123377</v>
      </c>
      <c r="P38" s="20">
        <v>140123377</v>
      </c>
      <c r="Q38" s="20">
        <v>140123377</v>
      </c>
      <c r="R38" s="20">
        <v>140123377</v>
      </c>
      <c r="S38" s="20">
        <v>140123377</v>
      </c>
      <c r="T38" s="20">
        <v>140123377</v>
      </c>
      <c r="U38" s="20">
        <v>140123377</v>
      </c>
      <c r="V38" s="20">
        <v>140123377</v>
      </c>
      <c r="W38" s="20">
        <v>140123377</v>
      </c>
      <c r="X38" s="20"/>
      <c r="Y38" s="20">
        <v>140123377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230742915</v>
      </c>
      <c r="D39" s="29">
        <f>SUM(D37:D38)</f>
        <v>230742915</v>
      </c>
      <c r="E39" s="36">
        <f t="shared" si="4"/>
        <v>0</v>
      </c>
      <c r="F39" s="37">
        <f t="shared" si="4"/>
        <v>0</v>
      </c>
      <c r="G39" s="37">
        <f t="shared" si="4"/>
        <v>226554990</v>
      </c>
      <c r="H39" s="37">
        <f t="shared" si="4"/>
        <v>226554990</v>
      </c>
      <c r="I39" s="37">
        <f t="shared" si="4"/>
        <v>226554990</v>
      </c>
      <c r="J39" s="37">
        <f t="shared" si="4"/>
        <v>226554990</v>
      </c>
      <c r="K39" s="37">
        <f t="shared" si="4"/>
        <v>226554990</v>
      </c>
      <c r="L39" s="37">
        <f t="shared" si="4"/>
        <v>226554990</v>
      </c>
      <c r="M39" s="37">
        <f t="shared" si="4"/>
        <v>226554990</v>
      </c>
      <c r="N39" s="37">
        <f t="shared" si="4"/>
        <v>226554990</v>
      </c>
      <c r="O39" s="37">
        <f t="shared" si="4"/>
        <v>226554990</v>
      </c>
      <c r="P39" s="37">
        <f t="shared" si="4"/>
        <v>226554990</v>
      </c>
      <c r="Q39" s="37">
        <f t="shared" si="4"/>
        <v>226554990</v>
      </c>
      <c r="R39" s="37">
        <f t="shared" si="4"/>
        <v>226554990</v>
      </c>
      <c r="S39" s="37">
        <f t="shared" si="4"/>
        <v>226554990</v>
      </c>
      <c r="T39" s="37">
        <f t="shared" si="4"/>
        <v>226554990</v>
      </c>
      <c r="U39" s="37">
        <f t="shared" si="4"/>
        <v>226554990</v>
      </c>
      <c r="V39" s="37">
        <f t="shared" si="4"/>
        <v>226554990</v>
      </c>
      <c r="W39" s="37">
        <f t="shared" si="4"/>
        <v>226554990</v>
      </c>
      <c r="X39" s="37">
        <f t="shared" si="4"/>
        <v>0</v>
      </c>
      <c r="Y39" s="37">
        <f t="shared" si="4"/>
        <v>226554990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328709172</v>
      </c>
      <c r="D40" s="29">
        <f>+D34+D39</f>
        <v>328709172</v>
      </c>
      <c r="E40" s="30">
        <f t="shared" si="5"/>
        <v>0</v>
      </c>
      <c r="F40" s="31">
        <f t="shared" si="5"/>
        <v>0</v>
      </c>
      <c r="G40" s="31">
        <f t="shared" si="5"/>
        <v>307428956</v>
      </c>
      <c r="H40" s="31">
        <f t="shared" si="5"/>
        <v>307428956</v>
      </c>
      <c r="I40" s="31">
        <f t="shared" si="5"/>
        <v>307428956</v>
      </c>
      <c r="J40" s="31">
        <f t="shared" si="5"/>
        <v>307428956</v>
      </c>
      <c r="K40" s="31">
        <f t="shared" si="5"/>
        <v>307428956</v>
      </c>
      <c r="L40" s="31">
        <f t="shared" si="5"/>
        <v>307428956</v>
      </c>
      <c r="M40" s="31">
        <f t="shared" si="5"/>
        <v>307428956</v>
      </c>
      <c r="N40" s="31">
        <f t="shared" si="5"/>
        <v>307428956</v>
      </c>
      <c r="O40" s="31">
        <f t="shared" si="5"/>
        <v>307428956</v>
      </c>
      <c r="P40" s="31">
        <f t="shared" si="5"/>
        <v>307428956</v>
      </c>
      <c r="Q40" s="31">
        <f t="shared" si="5"/>
        <v>307428956</v>
      </c>
      <c r="R40" s="31">
        <f t="shared" si="5"/>
        <v>307428956</v>
      </c>
      <c r="S40" s="31">
        <f t="shared" si="5"/>
        <v>307428956</v>
      </c>
      <c r="T40" s="31">
        <f t="shared" si="5"/>
        <v>307428956</v>
      </c>
      <c r="U40" s="31">
        <f t="shared" si="5"/>
        <v>307428956</v>
      </c>
      <c r="V40" s="31">
        <f t="shared" si="5"/>
        <v>307428956</v>
      </c>
      <c r="W40" s="31">
        <f t="shared" si="5"/>
        <v>307428956</v>
      </c>
      <c r="X40" s="31">
        <f t="shared" si="5"/>
        <v>0</v>
      </c>
      <c r="Y40" s="31">
        <f t="shared" si="5"/>
        <v>307428956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460231538</v>
      </c>
      <c r="D42" s="43">
        <f>+D25-D40</f>
        <v>460231538</v>
      </c>
      <c r="E42" s="44">
        <f t="shared" si="6"/>
        <v>0</v>
      </c>
      <c r="F42" s="45">
        <f t="shared" si="6"/>
        <v>0</v>
      </c>
      <c r="G42" s="45">
        <f t="shared" si="6"/>
        <v>526340834</v>
      </c>
      <c r="H42" s="45">
        <f t="shared" si="6"/>
        <v>525462191</v>
      </c>
      <c r="I42" s="45">
        <f t="shared" si="6"/>
        <v>522662803</v>
      </c>
      <c r="J42" s="45">
        <f t="shared" si="6"/>
        <v>522662803</v>
      </c>
      <c r="K42" s="45">
        <f t="shared" si="6"/>
        <v>524874563</v>
      </c>
      <c r="L42" s="45">
        <f t="shared" si="6"/>
        <v>528380369</v>
      </c>
      <c r="M42" s="45">
        <f t="shared" si="6"/>
        <v>533248537</v>
      </c>
      <c r="N42" s="45">
        <f t="shared" si="6"/>
        <v>533248537</v>
      </c>
      <c r="O42" s="45">
        <f t="shared" si="6"/>
        <v>532922487</v>
      </c>
      <c r="P42" s="45">
        <f t="shared" si="6"/>
        <v>532747666</v>
      </c>
      <c r="Q42" s="45">
        <f t="shared" si="6"/>
        <v>534315803</v>
      </c>
      <c r="R42" s="45">
        <f t="shared" si="6"/>
        <v>534315803</v>
      </c>
      <c r="S42" s="45">
        <f t="shared" si="6"/>
        <v>535010379</v>
      </c>
      <c r="T42" s="45">
        <f t="shared" si="6"/>
        <v>514503108</v>
      </c>
      <c r="U42" s="45">
        <f t="shared" si="6"/>
        <v>533919782</v>
      </c>
      <c r="V42" s="45">
        <f t="shared" si="6"/>
        <v>533919782</v>
      </c>
      <c r="W42" s="45">
        <f t="shared" si="6"/>
        <v>533919782</v>
      </c>
      <c r="X42" s="45">
        <f t="shared" si="6"/>
        <v>0</v>
      </c>
      <c r="Y42" s="45">
        <f t="shared" si="6"/>
        <v>533919782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460231538</v>
      </c>
      <c r="D45" s="18">
        <v>460231538</v>
      </c>
      <c r="E45" s="19"/>
      <c r="F45" s="20"/>
      <c r="G45" s="20"/>
      <c r="H45" s="20"/>
      <c r="I45" s="20"/>
      <c r="J45" s="20"/>
      <c r="K45" s="20"/>
      <c r="L45" s="20"/>
      <c r="M45" s="20">
        <v>533248537</v>
      </c>
      <c r="N45" s="20">
        <v>533248537</v>
      </c>
      <c r="O45" s="20">
        <v>532922487</v>
      </c>
      <c r="P45" s="20">
        <v>532747666</v>
      </c>
      <c r="Q45" s="20">
        <v>534315803</v>
      </c>
      <c r="R45" s="20">
        <v>534315803</v>
      </c>
      <c r="S45" s="20">
        <v>535010379</v>
      </c>
      <c r="T45" s="20">
        <v>514503108</v>
      </c>
      <c r="U45" s="20">
        <v>533919782</v>
      </c>
      <c r="V45" s="20">
        <v>533919782</v>
      </c>
      <c r="W45" s="20">
        <v>533919782</v>
      </c>
      <c r="X45" s="20"/>
      <c r="Y45" s="20">
        <v>533919782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>
        <v>526340834</v>
      </c>
      <c r="H47" s="20">
        <v>525462191</v>
      </c>
      <c r="I47" s="20">
        <v>522662803</v>
      </c>
      <c r="J47" s="20">
        <v>522662803</v>
      </c>
      <c r="K47" s="20">
        <v>524874563</v>
      </c>
      <c r="L47" s="20">
        <v>528380369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460231538</v>
      </c>
      <c r="D48" s="51">
        <f>SUM(D45:D47)</f>
        <v>460231538</v>
      </c>
      <c r="E48" s="52">
        <f t="shared" si="7"/>
        <v>0</v>
      </c>
      <c r="F48" s="53">
        <f t="shared" si="7"/>
        <v>0</v>
      </c>
      <c r="G48" s="53">
        <f t="shared" si="7"/>
        <v>526340834</v>
      </c>
      <c r="H48" s="53">
        <f t="shared" si="7"/>
        <v>525462191</v>
      </c>
      <c r="I48" s="53">
        <f t="shared" si="7"/>
        <v>522662803</v>
      </c>
      <c r="J48" s="53">
        <f t="shared" si="7"/>
        <v>522662803</v>
      </c>
      <c r="K48" s="53">
        <f t="shared" si="7"/>
        <v>524874563</v>
      </c>
      <c r="L48" s="53">
        <f t="shared" si="7"/>
        <v>528380369</v>
      </c>
      <c r="M48" s="53">
        <f t="shared" si="7"/>
        <v>533248537</v>
      </c>
      <c r="N48" s="53">
        <f t="shared" si="7"/>
        <v>533248537</v>
      </c>
      <c r="O48" s="53">
        <f t="shared" si="7"/>
        <v>532922487</v>
      </c>
      <c r="P48" s="53">
        <f t="shared" si="7"/>
        <v>532747666</v>
      </c>
      <c r="Q48" s="53">
        <f t="shared" si="7"/>
        <v>534315803</v>
      </c>
      <c r="R48" s="53">
        <f t="shared" si="7"/>
        <v>534315803</v>
      </c>
      <c r="S48" s="53">
        <f t="shared" si="7"/>
        <v>535010379</v>
      </c>
      <c r="T48" s="53">
        <f t="shared" si="7"/>
        <v>514503108</v>
      </c>
      <c r="U48" s="53">
        <f t="shared" si="7"/>
        <v>533919782</v>
      </c>
      <c r="V48" s="53">
        <f t="shared" si="7"/>
        <v>533919782</v>
      </c>
      <c r="W48" s="53">
        <f t="shared" si="7"/>
        <v>533919782</v>
      </c>
      <c r="X48" s="53">
        <f t="shared" si="7"/>
        <v>0</v>
      </c>
      <c r="Y48" s="53">
        <f t="shared" si="7"/>
        <v>533919782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14709550</v>
      </c>
      <c r="D6" s="18">
        <v>14709550</v>
      </c>
      <c r="E6" s="19">
        <v>3608770</v>
      </c>
      <c r="F6" s="20">
        <v>4555111</v>
      </c>
      <c r="G6" s="20">
        <v>37375233</v>
      </c>
      <c r="H6" s="20">
        <v>30666756</v>
      </c>
      <c r="I6" s="20">
        <v>31221594</v>
      </c>
      <c r="J6" s="20">
        <v>31221594</v>
      </c>
      <c r="K6" s="20">
        <v>32855753</v>
      </c>
      <c r="L6" s="20">
        <v>19137309</v>
      </c>
      <c r="M6" s="20">
        <v>25639705</v>
      </c>
      <c r="N6" s="20">
        <v>25639705</v>
      </c>
      <c r="O6" s="20">
        <v>27723138</v>
      </c>
      <c r="P6" s="20">
        <v>24075174</v>
      </c>
      <c r="Q6" s="20">
        <v>28201299</v>
      </c>
      <c r="R6" s="20">
        <v>28201299</v>
      </c>
      <c r="S6" s="20">
        <v>28337822</v>
      </c>
      <c r="T6" s="20">
        <v>18736009</v>
      </c>
      <c r="U6" s="20">
        <v>14313398</v>
      </c>
      <c r="V6" s="20">
        <v>14313398</v>
      </c>
      <c r="W6" s="20">
        <v>14313398</v>
      </c>
      <c r="X6" s="20">
        <v>4555111</v>
      </c>
      <c r="Y6" s="20">
        <v>9758287</v>
      </c>
      <c r="Z6" s="21">
        <v>214.23</v>
      </c>
      <c r="AA6" s="22">
        <v>4555111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501432</v>
      </c>
      <c r="D8" s="18">
        <v>501432</v>
      </c>
      <c r="E8" s="19">
        <v>439560</v>
      </c>
      <c r="F8" s="20">
        <v>1842004</v>
      </c>
      <c r="G8" s="20">
        <v>689627</v>
      </c>
      <c r="H8" s="20">
        <v>123332</v>
      </c>
      <c r="I8" s="20">
        <v>138542</v>
      </c>
      <c r="J8" s="20">
        <v>138542</v>
      </c>
      <c r="K8" s="20">
        <v>157472</v>
      </c>
      <c r="L8" s="20">
        <v>159724</v>
      </c>
      <c r="M8" s="20">
        <v>112133</v>
      </c>
      <c r="N8" s="20">
        <v>112133</v>
      </c>
      <c r="O8" s="20">
        <v>112133</v>
      </c>
      <c r="P8" s="20">
        <v>206017</v>
      </c>
      <c r="Q8" s="20">
        <v>209100</v>
      </c>
      <c r="R8" s="20">
        <v>209100</v>
      </c>
      <c r="S8" s="20">
        <v>222088</v>
      </c>
      <c r="T8" s="20">
        <v>724375</v>
      </c>
      <c r="U8" s="20">
        <v>738663</v>
      </c>
      <c r="V8" s="20">
        <v>738663</v>
      </c>
      <c r="W8" s="20">
        <v>738663</v>
      </c>
      <c r="X8" s="20">
        <v>1842004</v>
      </c>
      <c r="Y8" s="20">
        <v>-1103341</v>
      </c>
      <c r="Z8" s="21">
        <v>-59.9</v>
      </c>
      <c r="AA8" s="22">
        <v>1842004</v>
      </c>
    </row>
    <row r="9" spans="1:27" ht="13.5">
      <c r="A9" s="23" t="s">
        <v>36</v>
      </c>
      <c r="B9" s="17"/>
      <c r="C9" s="18">
        <v>1539823</v>
      </c>
      <c r="D9" s="18">
        <v>1539823</v>
      </c>
      <c r="E9" s="19">
        <v>2008363</v>
      </c>
      <c r="F9" s="20"/>
      <c r="G9" s="20">
        <v>8606373</v>
      </c>
      <c r="H9" s="20">
        <v>8223628</v>
      </c>
      <c r="I9" s="20">
        <v>7263893</v>
      </c>
      <c r="J9" s="20">
        <v>7263893</v>
      </c>
      <c r="K9" s="20">
        <v>6495550</v>
      </c>
      <c r="L9" s="20">
        <v>6391220</v>
      </c>
      <c r="M9" s="20">
        <v>5529473</v>
      </c>
      <c r="N9" s="20">
        <v>5529473</v>
      </c>
      <c r="O9" s="20">
        <v>5052279</v>
      </c>
      <c r="P9" s="20">
        <v>3951204</v>
      </c>
      <c r="Q9" s="20">
        <v>3582054</v>
      </c>
      <c r="R9" s="20">
        <v>3582054</v>
      </c>
      <c r="S9" s="20">
        <v>2759678</v>
      </c>
      <c r="T9" s="20">
        <v>2083753</v>
      </c>
      <c r="U9" s="20">
        <v>1488382</v>
      </c>
      <c r="V9" s="20">
        <v>1488382</v>
      </c>
      <c r="W9" s="20">
        <v>1488382</v>
      </c>
      <c r="X9" s="20"/>
      <c r="Y9" s="20">
        <v>1488382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>
        <v>112133</v>
      </c>
      <c r="M10" s="20">
        <v>212418</v>
      </c>
      <c r="N10" s="24">
        <v>212418</v>
      </c>
      <c r="O10" s="24"/>
      <c r="P10" s="24"/>
      <c r="Q10" s="20"/>
      <c r="R10" s="24"/>
      <c r="S10" s="24"/>
      <c r="T10" s="20"/>
      <c r="U10" s="24">
        <v>347271</v>
      </c>
      <c r="V10" s="24">
        <v>347271</v>
      </c>
      <c r="W10" s="24">
        <v>347271</v>
      </c>
      <c r="X10" s="20"/>
      <c r="Y10" s="24">
        <v>347271</v>
      </c>
      <c r="Z10" s="25"/>
      <c r="AA10" s="26"/>
    </row>
    <row r="11" spans="1:27" ht="13.5">
      <c r="A11" s="23" t="s">
        <v>38</v>
      </c>
      <c r="B11" s="17"/>
      <c r="C11" s="18">
        <v>1039175</v>
      </c>
      <c r="D11" s="18">
        <v>1039175</v>
      </c>
      <c r="E11" s="19">
        <v>2968461</v>
      </c>
      <c r="F11" s="20">
        <v>1039175</v>
      </c>
      <c r="G11" s="20">
        <v>1035908</v>
      </c>
      <c r="H11" s="20">
        <v>802062</v>
      </c>
      <c r="I11" s="20">
        <v>1010779</v>
      </c>
      <c r="J11" s="20">
        <v>1010779</v>
      </c>
      <c r="K11" s="20">
        <v>1011111</v>
      </c>
      <c r="L11" s="20">
        <v>734535</v>
      </c>
      <c r="M11" s="20">
        <v>915099</v>
      </c>
      <c r="N11" s="20">
        <v>915099</v>
      </c>
      <c r="O11" s="20">
        <v>842932</v>
      </c>
      <c r="P11" s="20">
        <v>900323</v>
      </c>
      <c r="Q11" s="20">
        <v>918245</v>
      </c>
      <c r="R11" s="20">
        <v>918245</v>
      </c>
      <c r="S11" s="20">
        <v>1189705</v>
      </c>
      <c r="T11" s="20">
        <v>1211065</v>
      </c>
      <c r="U11" s="20">
        <v>929573</v>
      </c>
      <c r="V11" s="20">
        <v>929573</v>
      </c>
      <c r="W11" s="20">
        <v>929573</v>
      </c>
      <c r="X11" s="20">
        <v>1039175</v>
      </c>
      <c r="Y11" s="20">
        <v>-109602</v>
      </c>
      <c r="Z11" s="21">
        <v>-10.55</v>
      </c>
      <c r="AA11" s="22">
        <v>1039175</v>
      </c>
    </row>
    <row r="12" spans="1:27" ht="13.5">
      <c r="A12" s="27" t="s">
        <v>39</v>
      </c>
      <c r="B12" s="28"/>
      <c r="C12" s="29">
        <f aca="true" t="shared" si="0" ref="C12:Y12">SUM(C6:C11)</f>
        <v>17789980</v>
      </c>
      <c r="D12" s="29">
        <f>SUM(D6:D11)</f>
        <v>17789980</v>
      </c>
      <c r="E12" s="30">
        <f t="shared" si="0"/>
        <v>9025154</v>
      </c>
      <c r="F12" s="31">
        <f t="shared" si="0"/>
        <v>7436290</v>
      </c>
      <c r="G12" s="31">
        <f t="shared" si="0"/>
        <v>47707141</v>
      </c>
      <c r="H12" s="31">
        <f t="shared" si="0"/>
        <v>39815778</v>
      </c>
      <c r="I12" s="31">
        <f t="shared" si="0"/>
        <v>39634808</v>
      </c>
      <c r="J12" s="31">
        <f t="shared" si="0"/>
        <v>39634808</v>
      </c>
      <c r="K12" s="31">
        <f t="shared" si="0"/>
        <v>40519886</v>
      </c>
      <c r="L12" s="31">
        <f t="shared" si="0"/>
        <v>26534921</v>
      </c>
      <c r="M12" s="31">
        <f t="shared" si="0"/>
        <v>32408828</v>
      </c>
      <c r="N12" s="31">
        <f t="shared" si="0"/>
        <v>32408828</v>
      </c>
      <c r="O12" s="31">
        <f t="shared" si="0"/>
        <v>33730482</v>
      </c>
      <c r="P12" s="31">
        <f t="shared" si="0"/>
        <v>29132718</v>
      </c>
      <c r="Q12" s="31">
        <f t="shared" si="0"/>
        <v>32910698</v>
      </c>
      <c r="R12" s="31">
        <f t="shared" si="0"/>
        <v>32910698</v>
      </c>
      <c r="S12" s="31">
        <f t="shared" si="0"/>
        <v>32509293</v>
      </c>
      <c r="T12" s="31">
        <f t="shared" si="0"/>
        <v>22755202</v>
      </c>
      <c r="U12" s="31">
        <f t="shared" si="0"/>
        <v>17817287</v>
      </c>
      <c r="V12" s="31">
        <f t="shared" si="0"/>
        <v>17817287</v>
      </c>
      <c r="W12" s="31">
        <f t="shared" si="0"/>
        <v>17817287</v>
      </c>
      <c r="X12" s="31">
        <f t="shared" si="0"/>
        <v>7436290</v>
      </c>
      <c r="Y12" s="31">
        <f t="shared" si="0"/>
        <v>10380997</v>
      </c>
      <c r="Z12" s="32">
        <f>+IF(X12&lt;&gt;0,+(Y12/X12)*100,0)</f>
        <v>139.59914150739147</v>
      </c>
      <c r="AA12" s="33">
        <f>SUM(AA6:AA11)</f>
        <v>7436290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111000</v>
      </c>
      <c r="D17" s="18">
        <v>111000</v>
      </c>
      <c r="E17" s="19"/>
      <c r="F17" s="20">
        <v>111000</v>
      </c>
      <c r="G17" s="20"/>
      <c r="H17" s="20">
        <v>111000</v>
      </c>
      <c r="I17" s="20">
        <v>111000</v>
      </c>
      <c r="J17" s="20">
        <v>111000</v>
      </c>
      <c r="K17" s="20">
        <v>111000</v>
      </c>
      <c r="L17" s="20">
        <v>111000</v>
      </c>
      <c r="M17" s="20">
        <v>111000</v>
      </c>
      <c r="N17" s="20">
        <v>111000</v>
      </c>
      <c r="O17" s="20">
        <v>111000</v>
      </c>
      <c r="P17" s="20">
        <v>111000</v>
      </c>
      <c r="Q17" s="20">
        <v>111000</v>
      </c>
      <c r="R17" s="20">
        <v>111000</v>
      </c>
      <c r="S17" s="20">
        <v>111000</v>
      </c>
      <c r="T17" s="20">
        <v>111000</v>
      </c>
      <c r="U17" s="20">
        <v>111000</v>
      </c>
      <c r="V17" s="20">
        <v>111000</v>
      </c>
      <c r="W17" s="20">
        <v>111000</v>
      </c>
      <c r="X17" s="20">
        <v>111000</v>
      </c>
      <c r="Y17" s="20"/>
      <c r="Z17" s="21"/>
      <c r="AA17" s="22">
        <v>111000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40245133</v>
      </c>
      <c r="D19" s="18">
        <v>40245133</v>
      </c>
      <c r="E19" s="19">
        <v>40785291</v>
      </c>
      <c r="F19" s="20">
        <v>39932180</v>
      </c>
      <c r="G19" s="20">
        <v>41019574</v>
      </c>
      <c r="H19" s="20">
        <v>40580979</v>
      </c>
      <c r="I19" s="20">
        <v>40603368</v>
      </c>
      <c r="J19" s="20">
        <v>40603368</v>
      </c>
      <c r="K19" s="20">
        <v>39997961</v>
      </c>
      <c r="L19" s="20">
        <v>39860138</v>
      </c>
      <c r="M19" s="20">
        <v>39434158</v>
      </c>
      <c r="N19" s="20">
        <v>39434158</v>
      </c>
      <c r="O19" s="20">
        <v>39273108</v>
      </c>
      <c r="P19" s="20">
        <v>39274315</v>
      </c>
      <c r="Q19" s="20">
        <v>39795753</v>
      </c>
      <c r="R19" s="20">
        <v>39795753</v>
      </c>
      <c r="S19" s="20">
        <v>39701237</v>
      </c>
      <c r="T19" s="20">
        <v>39672197</v>
      </c>
      <c r="U19" s="20">
        <v>39943779</v>
      </c>
      <c r="V19" s="20">
        <v>39943779</v>
      </c>
      <c r="W19" s="20">
        <v>39943779</v>
      </c>
      <c r="X19" s="20">
        <v>39932180</v>
      </c>
      <c r="Y19" s="20">
        <v>11599</v>
      </c>
      <c r="Z19" s="21">
        <v>0.03</v>
      </c>
      <c r="AA19" s="22">
        <v>39932180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274895</v>
      </c>
      <c r="D22" s="18">
        <v>274895</v>
      </c>
      <c r="E22" s="19">
        <v>306581</v>
      </c>
      <c r="F22" s="20">
        <v>274895</v>
      </c>
      <c r="G22" s="20">
        <v>342978</v>
      </c>
      <c r="H22" s="20">
        <v>274895</v>
      </c>
      <c r="I22" s="20">
        <v>274895</v>
      </c>
      <c r="J22" s="20">
        <v>274895</v>
      </c>
      <c r="K22" s="20">
        <v>274895</v>
      </c>
      <c r="L22" s="20">
        <v>274895</v>
      </c>
      <c r="M22" s="20">
        <v>274895</v>
      </c>
      <c r="N22" s="20">
        <v>274895</v>
      </c>
      <c r="O22" s="20">
        <v>274895</v>
      </c>
      <c r="P22" s="20">
        <v>274896</v>
      </c>
      <c r="Q22" s="20">
        <v>274895</v>
      </c>
      <c r="R22" s="20">
        <v>274895</v>
      </c>
      <c r="S22" s="20">
        <v>274895</v>
      </c>
      <c r="T22" s="20">
        <v>274896</v>
      </c>
      <c r="U22" s="20">
        <v>274895</v>
      </c>
      <c r="V22" s="20">
        <v>274895</v>
      </c>
      <c r="W22" s="20">
        <v>274895</v>
      </c>
      <c r="X22" s="20">
        <v>274895</v>
      </c>
      <c r="Y22" s="20"/>
      <c r="Z22" s="21"/>
      <c r="AA22" s="22">
        <v>274895</v>
      </c>
    </row>
    <row r="23" spans="1:27" ht="13.5">
      <c r="A23" s="23" t="s">
        <v>49</v>
      </c>
      <c r="B23" s="17"/>
      <c r="C23" s="18">
        <v>1703285</v>
      </c>
      <c r="D23" s="18">
        <v>1703285</v>
      </c>
      <c r="E23" s="19">
        <v>1587003</v>
      </c>
      <c r="F23" s="20">
        <v>1591003</v>
      </c>
      <c r="G23" s="24">
        <v>1644223</v>
      </c>
      <c r="H23" s="24">
        <v>1591152</v>
      </c>
      <c r="I23" s="24">
        <v>1591152</v>
      </c>
      <c r="J23" s="20">
        <v>1591152</v>
      </c>
      <c r="K23" s="24">
        <v>1591152</v>
      </c>
      <c r="L23" s="24">
        <v>1591152</v>
      </c>
      <c r="M23" s="20">
        <v>1591152</v>
      </c>
      <c r="N23" s="24">
        <v>1591152</v>
      </c>
      <c r="O23" s="24">
        <v>1591152</v>
      </c>
      <c r="P23" s="24">
        <v>1591153</v>
      </c>
      <c r="Q23" s="20">
        <v>1591152</v>
      </c>
      <c r="R23" s="24">
        <v>1591152</v>
      </c>
      <c r="S23" s="24">
        <v>1591152</v>
      </c>
      <c r="T23" s="20">
        <v>1591152</v>
      </c>
      <c r="U23" s="24">
        <v>1591152</v>
      </c>
      <c r="V23" s="24">
        <v>1591152</v>
      </c>
      <c r="W23" s="24">
        <v>1591152</v>
      </c>
      <c r="X23" s="20">
        <v>1591003</v>
      </c>
      <c r="Y23" s="24">
        <v>149</v>
      </c>
      <c r="Z23" s="25">
        <v>0.01</v>
      </c>
      <c r="AA23" s="26">
        <v>1591003</v>
      </c>
    </row>
    <row r="24" spans="1:27" ht="13.5">
      <c r="A24" s="27" t="s">
        <v>50</v>
      </c>
      <c r="B24" s="35"/>
      <c r="C24" s="29">
        <f aca="true" t="shared" si="1" ref="C24:Y24">SUM(C15:C23)</f>
        <v>42334313</v>
      </c>
      <c r="D24" s="29">
        <f>SUM(D15:D23)</f>
        <v>42334313</v>
      </c>
      <c r="E24" s="36">
        <f t="shared" si="1"/>
        <v>42678875</v>
      </c>
      <c r="F24" s="37">
        <f t="shared" si="1"/>
        <v>41909078</v>
      </c>
      <c r="G24" s="37">
        <f t="shared" si="1"/>
        <v>43006775</v>
      </c>
      <c r="H24" s="37">
        <f t="shared" si="1"/>
        <v>42558026</v>
      </c>
      <c r="I24" s="37">
        <f t="shared" si="1"/>
        <v>42580415</v>
      </c>
      <c r="J24" s="37">
        <f t="shared" si="1"/>
        <v>42580415</v>
      </c>
      <c r="K24" s="37">
        <f t="shared" si="1"/>
        <v>41975008</v>
      </c>
      <c r="L24" s="37">
        <f t="shared" si="1"/>
        <v>41837185</v>
      </c>
      <c r="M24" s="37">
        <f t="shared" si="1"/>
        <v>41411205</v>
      </c>
      <c r="N24" s="37">
        <f t="shared" si="1"/>
        <v>41411205</v>
      </c>
      <c r="O24" s="37">
        <f t="shared" si="1"/>
        <v>41250155</v>
      </c>
      <c r="P24" s="37">
        <f t="shared" si="1"/>
        <v>41251364</v>
      </c>
      <c r="Q24" s="37">
        <f t="shared" si="1"/>
        <v>41772800</v>
      </c>
      <c r="R24" s="37">
        <f t="shared" si="1"/>
        <v>41772800</v>
      </c>
      <c r="S24" s="37">
        <f t="shared" si="1"/>
        <v>41678284</v>
      </c>
      <c r="T24" s="37">
        <f t="shared" si="1"/>
        <v>41649245</v>
      </c>
      <c r="U24" s="37">
        <f t="shared" si="1"/>
        <v>41920826</v>
      </c>
      <c r="V24" s="37">
        <f t="shared" si="1"/>
        <v>41920826</v>
      </c>
      <c r="W24" s="37">
        <f t="shared" si="1"/>
        <v>41920826</v>
      </c>
      <c r="X24" s="37">
        <f t="shared" si="1"/>
        <v>41909078</v>
      </c>
      <c r="Y24" s="37">
        <f t="shared" si="1"/>
        <v>11748</v>
      </c>
      <c r="Z24" s="38">
        <f>+IF(X24&lt;&gt;0,+(Y24/X24)*100,0)</f>
        <v>0.02803211275609547</v>
      </c>
      <c r="AA24" s="39">
        <f>SUM(AA15:AA23)</f>
        <v>41909078</v>
      </c>
    </row>
    <row r="25" spans="1:27" ht="13.5">
      <c r="A25" s="27" t="s">
        <v>51</v>
      </c>
      <c r="B25" s="28"/>
      <c r="C25" s="29">
        <f aca="true" t="shared" si="2" ref="C25:Y25">+C12+C24</f>
        <v>60124293</v>
      </c>
      <c r="D25" s="29">
        <f>+D12+D24</f>
        <v>60124293</v>
      </c>
      <c r="E25" s="30">
        <f t="shared" si="2"/>
        <v>51704029</v>
      </c>
      <c r="F25" s="31">
        <f t="shared" si="2"/>
        <v>49345368</v>
      </c>
      <c r="G25" s="31">
        <f t="shared" si="2"/>
        <v>90713916</v>
      </c>
      <c r="H25" s="31">
        <f t="shared" si="2"/>
        <v>82373804</v>
      </c>
      <c r="I25" s="31">
        <f t="shared" si="2"/>
        <v>82215223</v>
      </c>
      <c r="J25" s="31">
        <f t="shared" si="2"/>
        <v>82215223</v>
      </c>
      <c r="K25" s="31">
        <f t="shared" si="2"/>
        <v>82494894</v>
      </c>
      <c r="L25" s="31">
        <f t="shared" si="2"/>
        <v>68372106</v>
      </c>
      <c r="M25" s="31">
        <f t="shared" si="2"/>
        <v>73820033</v>
      </c>
      <c r="N25" s="31">
        <f t="shared" si="2"/>
        <v>73820033</v>
      </c>
      <c r="O25" s="31">
        <f t="shared" si="2"/>
        <v>74980637</v>
      </c>
      <c r="P25" s="31">
        <f t="shared" si="2"/>
        <v>70384082</v>
      </c>
      <c r="Q25" s="31">
        <f t="shared" si="2"/>
        <v>74683498</v>
      </c>
      <c r="R25" s="31">
        <f t="shared" si="2"/>
        <v>74683498</v>
      </c>
      <c r="S25" s="31">
        <f t="shared" si="2"/>
        <v>74187577</v>
      </c>
      <c r="T25" s="31">
        <f t="shared" si="2"/>
        <v>64404447</v>
      </c>
      <c r="U25" s="31">
        <f t="shared" si="2"/>
        <v>59738113</v>
      </c>
      <c r="V25" s="31">
        <f t="shared" si="2"/>
        <v>59738113</v>
      </c>
      <c r="W25" s="31">
        <f t="shared" si="2"/>
        <v>59738113</v>
      </c>
      <c r="X25" s="31">
        <f t="shared" si="2"/>
        <v>49345368</v>
      </c>
      <c r="Y25" s="31">
        <f t="shared" si="2"/>
        <v>10392745</v>
      </c>
      <c r="Z25" s="32">
        <f>+IF(X25&lt;&gt;0,+(Y25/X25)*100,0)</f>
        <v>21.06123719656929</v>
      </c>
      <c r="AA25" s="33">
        <f>+AA12+AA24</f>
        <v>49345368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782765</v>
      </c>
      <c r="D30" s="18">
        <v>782765</v>
      </c>
      <c r="E30" s="19">
        <v>811916</v>
      </c>
      <c r="F30" s="20">
        <v>648469</v>
      </c>
      <c r="G30" s="20">
        <v>782765</v>
      </c>
      <c r="H30" s="20">
        <v>1071593</v>
      </c>
      <c r="I30" s="20">
        <v>1071593</v>
      </c>
      <c r="J30" s="20">
        <v>1071593</v>
      </c>
      <c r="K30" s="20">
        <v>1071593</v>
      </c>
      <c r="L30" s="20">
        <v>1071593</v>
      </c>
      <c r="M30" s="20">
        <v>1071593</v>
      </c>
      <c r="N30" s="20">
        <v>1071593</v>
      </c>
      <c r="O30" s="20">
        <v>1071593</v>
      </c>
      <c r="P30" s="20">
        <v>1071593</v>
      </c>
      <c r="Q30" s="20">
        <v>1071593</v>
      </c>
      <c r="R30" s="20">
        <v>1071593</v>
      </c>
      <c r="S30" s="20">
        <v>1071593</v>
      </c>
      <c r="T30" s="20">
        <v>1071593</v>
      </c>
      <c r="U30" s="20">
        <v>1071593</v>
      </c>
      <c r="V30" s="20">
        <v>1071593</v>
      </c>
      <c r="W30" s="20">
        <v>1071593</v>
      </c>
      <c r="X30" s="20">
        <v>648469</v>
      </c>
      <c r="Y30" s="20">
        <v>423124</v>
      </c>
      <c r="Z30" s="21">
        <v>65.25</v>
      </c>
      <c r="AA30" s="22">
        <v>648469</v>
      </c>
    </row>
    <row r="31" spans="1:27" ht="13.5">
      <c r="A31" s="23" t="s">
        <v>56</v>
      </c>
      <c r="B31" s="17"/>
      <c r="C31" s="18">
        <v>11820</v>
      </c>
      <c r="D31" s="18">
        <v>11820</v>
      </c>
      <c r="E31" s="19">
        <v>17590</v>
      </c>
      <c r="F31" s="20">
        <v>11820</v>
      </c>
      <c r="G31" s="20">
        <v>12120</v>
      </c>
      <c r="H31" s="20">
        <v>11820</v>
      </c>
      <c r="I31" s="20">
        <v>11820</v>
      </c>
      <c r="J31" s="20">
        <v>11820</v>
      </c>
      <c r="K31" s="20">
        <v>11820</v>
      </c>
      <c r="L31" s="20">
        <v>11820</v>
      </c>
      <c r="M31" s="20">
        <v>11820</v>
      </c>
      <c r="N31" s="20">
        <v>11820</v>
      </c>
      <c r="O31" s="20">
        <v>11820</v>
      </c>
      <c r="P31" s="20">
        <v>11820</v>
      </c>
      <c r="Q31" s="20">
        <v>11820</v>
      </c>
      <c r="R31" s="20">
        <v>11820</v>
      </c>
      <c r="S31" s="20">
        <v>11820</v>
      </c>
      <c r="T31" s="20">
        <v>11820</v>
      </c>
      <c r="U31" s="20">
        <v>11820</v>
      </c>
      <c r="V31" s="20">
        <v>11820</v>
      </c>
      <c r="W31" s="20">
        <v>11820</v>
      </c>
      <c r="X31" s="20">
        <v>11820</v>
      </c>
      <c r="Y31" s="20"/>
      <c r="Z31" s="21"/>
      <c r="AA31" s="22">
        <v>11820</v>
      </c>
    </row>
    <row r="32" spans="1:27" ht="13.5">
      <c r="A32" s="23" t="s">
        <v>57</v>
      </c>
      <c r="B32" s="17"/>
      <c r="C32" s="18">
        <v>11043578</v>
      </c>
      <c r="D32" s="18">
        <v>11043578</v>
      </c>
      <c r="E32" s="19">
        <v>2692975</v>
      </c>
      <c r="F32" s="20">
        <v>2270094</v>
      </c>
      <c r="G32" s="20">
        <v>12712341</v>
      </c>
      <c r="H32" s="20">
        <v>13758476</v>
      </c>
      <c r="I32" s="20">
        <v>18159159</v>
      </c>
      <c r="J32" s="20">
        <v>18159159</v>
      </c>
      <c r="K32" s="20">
        <v>21020059</v>
      </c>
      <c r="L32" s="20">
        <v>1559743</v>
      </c>
      <c r="M32" s="20">
        <v>1571250</v>
      </c>
      <c r="N32" s="20">
        <v>1571250</v>
      </c>
      <c r="O32" s="20">
        <v>14152431</v>
      </c>
      <c r="P32" s="20">
        <v>13781712</v>
      </c>
      <c r="Q32" s="20">
        <v>8598636</v>
      </c>
      <c r="R32" s="20">
        <v>8598636</v>
      </c>
      <c r="S32" s="20">
        <v>12423485</v>
      </c>
      <c r="T32" s="20">
        <v>7775685</v>
      </c>
      <c r="U32" s="20">
        <v>8199806</v>
      </c>
      <c r="V32" s="20">
        <v>8199806</v>
      </c>
      <c r="W32" s="20">
        <v>8199806</v>
      </c>
      <c r="X32" s="20">
        <v>2270094</v>
      </c>
      <c r="Y32" s="20">
        <v>5929712</v>
      </c>
      <c r="Z32" s="21">
        <v>261.21</v>
      </c>
      <c r="AA32" s="22">
        <v>2270094</v>
      </c>
    </row>
    <row r="33" spans="1:27" ht="13.5">
      <c r="A33" s="23" t="s">
        <v>58</v>
      </c>
      <c r="B33" s="17"/>
      <c r="C33" s="18">
        <v>8005540</v>
      </c>
      <c r="D33" s="18">
        <v>8005540</v>
      </c>
      <c r="E33" s="19">
        <v>7335489</v>
      </c>
      <c r="F33" s="20">
        <v>9395715</v>
      </c>
      <c r="G33" s="20">
        <v>3808505</v>
      </c>
      <c r="H33" s="20">
        <v>7947084</v>
      </c>
      <c r="I33" s="20">
        <v>7947084</v>
      </c>
      <c r="J33" s="20">
        <v>7947084</v>
      </c>
      <c r="K33" s="20">
        <v>9246669</v>
      </c>
      <c r="L33" s="20">
        <v>19840594</v>
      </c>
      <c r="M33" s="20">
        <v>14134366</v>
      </c>
      <c r="N33" s="20">
        <v>14134366</v>
      </c>
      <c r="O33" s="20">
        <v>7066772</v>
      </c>
      <c r="P33" s="20">
        <v>7356902</v>
      </c>
      <c r="Q33" s="20">
        <v>7681798</v>
      </c>
      <c r="R33" s="20">
        <v>7681798</v>
      </c>
      <c r="S33" s="20">
        <v>7967471</v>
      </c>
      <c r="T33" s="20">
        <v>8069103</v>
      </c>
      <c r="U33" s="20">
        <v>8381581</v>
      </c>
      <c r="V33" s="20">
        <v>8381581</v>
      </c>
      <c r="W33" s="20">
        <v>8381581</v>
      </c>
      <c r="X33" s="20">
        <v>9395715</v>
      </c>
      <c r="Y33" s="20">
        <v>-1014134</v>
      </c>
      <c r="Z33" s="21">
        <v>-10.79</v>
      </c>
      <c r="AA33" s="22">
        <v>9395715</v>
      </c>
    </row>
    <row r="34" spans="1:27" ht="13.5">
      <c r="A34" s="27" t="s">
        <v>59</v>
      </c>
      <c r="B34" s="28"/>
      <c r="C34" s="29">
        <f aca="true" t="shared" si="3" ref="C34:Y34">SUM(C29:C33)</f>
        <v>19843703</v>
      </c>
      <c r="D34" s="29">
        <f>SUM(D29:D33)</f>
        <v>19843703</v>
      </c>
      <c r="E34" s="30">
        <f t="shared" si="3"/>
        <v>10857970</v>
      </c>
      <c r="F34" s="31">
        <f t="shared" si="3"/>
        <v>12326098</v>
      </c>
      <c r="G34" s="31">
        <f t="shared" si="3"/>
        <v>17315731</v>
      </c>
      <c r="H34" s="31">
        <f t="shared" si="3"/>
        <v>22788973</v>
      </c>
      <c r="I34" s="31">
        <f t="shared" si="3"/>
        <v>27189656</v>
      </c>
      <c r="J34" s="31">
        <f t="shared" si="3"/>
        <v>27189656</v>
      </c>
      <c r="K34" s="31">
        <f t="shared" si="3"/>
        <v>31350141</v>
      </c>
      <c r="L34" s="31">
        <f t="shared" si="3"/>
        <v>22483750</v>
      </c>
      <c r="M34" s="31">
        <f t="shared" si="3"/>
        <v>16789029</v>
      </c>
      <c r="N34" s="31">
        <f t="shared" si="3"/>
        <v>16789029</v>
      </c>
      <c r="O34" s="31">
        <f t="shared" si="3"/>
        <v>22302616</v>
      </c>
      <c r="P34" s="31">
        <f t="shared" si="3"/>
        <v>22222027</v>
      </c>
      <c r="Q34" s="31">
        <f t="shared" si="3"/>
        <v>17363847</v>
      </c>
      <c r="R34" s="31">
        <f t="shared" si="3"/>
        <v>17363847</v>
      </c>
      <c r="S34" s="31">
        <f t="shared" si="3"/>
        <v>21474369</v>
      </c>
      <c r="T34" s="31">
        <f t="shared" si="3"/>
        <v>16928201</v>
      </c>
      <c r="U34" s="31">
        <f t="shared" si="3"/>
        <v>17664800</v>
      </c>
      <c r="V34" s="31">
        <f t="shared" si="3"/>
        <v>17664800</v>
      </c>
      <c r="W34" s="31">
        <f t="shared" si="3"/>
        <v>17664800</v>
      </c>
      <c r="X34" s="31">
        <f t="shared" si="3"/>
        <v>12326098</v>
      </c>
      <c r="Y34" s="31">
        <f t="shared" si="3"/>
        <v>5338702</v>
      </c>
      <c r="Z34" s="32">
        <f>+IF(X34&lt;&gt;0,+(Y34/X34)*100,0)</f>
        <v>43.312182006016826</v>
      </c>
      <c r="AA34" s="33">
        <f>SUM(AA29:AA33)</f>
        <v>12326098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1478990</v>
      </c>
      <c r="D37" s="18">
        <v>1478990</v>
      </c>
      <c r="E37" s="19">
        <v>665807</v>
      </c>
      <c r="F37" s="20">
        <v>957435</v>
      </c>
      <c r="G37" s="20">
        <v>1478990</v>
      </c>
      <c r="H37" s="20">
        <v>1137618</v>
      </c>
      <c r="I37" s="20">
        <v>1111210</v>
      </c>
      <c r="J37" s="20">
        <v>1111210</v>
      </c>
      <c r="K37" s="20">
        <v>1071593</v>
      </c>
      <c r="L37" s="20">
        <v>1057743</v>
      </c>
      <c r="M37" s="20">
        <v>644064</v>
      </c>
      <c r="N37" s="20">
        <v>644064</v>
      </c>
      <c r="O37" s="20">
        <v>616780</v>
      </c>
      <c r="P37" s="20">
        <v>603439</v>
      </c>
      <c r="Q37" s="20">
        <v>561540</v>
      </c>
      <c r="R37" s="20">
        <v>561540</v>
      </c>
      <c r="S37" s="20">
        <v>547971</v>
      </c>
      <c r="T37" s="20">
        <v>505392</v>
      </c>
      <c r="U37" s="20">
        <v>408304</v>
      </c>
      <c r="V37" s="20">
        <v>408304</v>
      </c>
      <c r="W37" s="20">
        <v>408304</v>
      </c>
      <c r="X37" s="20">
        <v>957435</v>
      </c>
      <c r="Y37" s="20">
        <v>-549131</v>
      </c>
      <c r="Z37" s="21">
        <v>-57.35</v>
      </c>
      <c r="AA37" s="22">
        <v>957435</v>
      </c>
    </row>
    <row r="38" spans="1:27" ht="13.5">
      <c r="A38" s="23" t="s">
        <v>58</v>
      </c>
      <c r="B38" s="17"/>
      <c r="C38" s="18">
        <v>62493481</v>
      </c>
      <c r="D38" s="18">
        <v>62493481</v>
      </c>
      <c r="E38" s="19">
        <v>68365780</v>
      </c>
      <c r="F38" s="20">
        <v>62493482</v>
      </c>
      <c r="G38" s="20">
        <v>64087650</v>
      </c>
      <c r="H38" s="20">
        <v>62118093</v>
      </c>
      <c r="I38" s="20">
        <v>61850786</v>
      </c>
      <c r="J38" s="20">
        <v>61850786</v>
      </c>
      <c r="K38" s="20">
        <v>63751321</v>
      </c>
      <c r="L38" s="20">
        <v>64052080</v>
      </c>
      <c r="M38" s="20">
        <v>64332654</v>
      </c>
      <c r="N38" s="20">
        <v>64332654</v>
      </c>
      <c r="O38" s="20">
        <v>64591863</v>
      </c>
      <c r="P38" s="20">
        <v>64909353</v>
      </c>
      <c r="Q38" s="20">
        <v>65226842</v>
      </c>
      <c r="R38" s="20">
        <v>65226842</v>
      </c>
      <c r="S38" s="20">
        <v>65532242</v>
      </c>
      <c r="T38" s="20">
        <v>65842131</v>
      </c>
      <c r="U38" s="20">
        <v>66152991</v>
      </c>
      <c r="V38" s="20">
        <v>66152991</v>
      </c>
      <c r="W38" s="20">
        <v>66152991</v>
      </c>
      <c r="X38" s="20">
        <v>62493482</v>
      </c>
      <c r="Y38" s="20">
        <v>3659509</v>
      </c>
      <c r="Z38" s="21">
        <v>5.86</v>
      </c>
      <c r="AA38" s="22">
        <v>62493482</v>
      </c>
    </row>
    <row r="39" spans="1:27" ht="13.5">
      <c r="A39" s="27" t="s">
        <v>61</v>
      </c>
      <c r="B39" s="35"/>
      <c r="C39" s="29">
        <f aca="true" t="shared" si="4" ref="C39:Y39">SUM(C37:C38)</f>
        <v>63972471</v>
      </c>
      <c r="D39" s="29">
        <f>SUM(D37:D38)</f>
        <v>63972471</v>
      </c>
      <c r="E39" s="36">
        <f t="shared" si="4"/>
        <v>69031587</v>
      </c>
      <c r="F39" s="37">
        <f t="shared" si="4"/>
        <v>63450917</v>
      </c>
      <c r="G39" s="37">
        <f t="shared" si="4"/>
        <v>65566640</v>
      </c>
      <c r="H39" s="37">
        <f t="shared" si="4"/>
        <v>63255711</v>
      </c>
      <c r="I39" s="37">
        <f t="shared" si="4"/>
        <v>62961996</v>
      </c>
      <c r="J39" s="37">
        <f t="shared" si="4"/>
        <v>62961996</v>
      </c>
      <c r="K39" s="37">
        <f t="shared" si="4"/>
        <v>64822914</v>
      </c>
      <c r="L39" s="37">
        <f t="shared" si="4"/>
        <v>65109823</v>
      </c>
      <c r="M39" s="37">
        <f t="shared" si="4"/>
        <v>64976718</v>
      </c>
      <c r="N39" s="37">
        <f t="shared" si="4"/>
        <v>64976718</v>
      </c>
      <c r="O39" s="37">
        <f t="shared" si="4"/>
        <v>65208643</v>
      </c>
      <c r="P39" s="37">
        <f t="shared" si="4"/>
        <v>65512792</v>
      </c>
      <c r="Q39" s="37">
        <f t="shared" si="4"/>
        <v>65788382</v>
      </c>
      <c r="R39" s="37">
        <f t="shared" si="4"/>
        <v>65788382</v>
      </c>
      <c r="S39" s="37">
        <f t="shared" si="4"/>
        <v>66080213</v>
      </c>
      <c r="T39" s="37">
        <f t="shared" si="4"/>
        <v>66347523</v>
      </c>
      <c r="U39" s="37">
        <f t="shared" si="4"/>
        <v>66561295</v>
      </c>
      <c r="V39" s="37">
        <f t="shared" si="4"/>
        <v>66561295</v>
      </c>
      <c r="W39" s="37">
        <f t="shared" si="4"/>
        <v>66561295</v>
      </c>
      <c r="X39" s="37">
        <f t="shared" si="4"/>
        <v>63450917</v>
      </c>
      <c r="Y39" s="37">
        <f t="shared" si="4"/>
        <v>3110378</v>
      </c>
      <c r="Z39" s="38">
        <f>+IF(X39&lt;&gt;0,+(Y39/X39)*100,0)</f>
        <v>4.9020221409881275</v>
      </c>
      <c r="AA39" s="39">
        <f>SUM(AA37:AA38)</f>
        <v>63450917</v>
      </c>
    </row>
    <row r="40" spans="1:27" ht="13.5">
      <c r="A40" s="27" t="s">
        <v>62</v>
      </c>
      <c r="B40" s="28"/>
      <c r="C40" s="29">
        <f aca="true" t="shared" si="5" ref="C40:Y40">+C34+C39</f>
        <v>83816174</v>
      </c>
      <c r="D40" s="29">
        <f>+D34+D39</f>
        <v>83816174</v>
      </c>
      <c r="E40" s="30">
        <f t="shared" si="5"/>
        <v>79889557</v>
      </c>
      <c r="F40" s="31">
        <f t="shared" si="5"/>
        <v>75777015</v>
      </c>
      <c r="G40" s="31">
        <f t="shared" si="5"/>
        <v>82882371</v>
      </c>
      <c r="H40" s="31">
        <f t="shared" si="5"/>
        <v>86044684</v>
      </c>
      <c r="I40" s="31">
        <f t="shared" si="5"/>
        <v>90151652</v>
      </c>
      <c r="J40" s="31">
        <f t="shared" si="5"/>
        <v>90151652</v>
      </c>
      <c r="K40" s="31">
        <f t="shared" si="5"/>
        <v>96173055</v>
      </c>
      <c r="L40" s="31">
        <f t="shared" si="5"/>
        <v>87593573</v>
      </c>
      <c r="M40" s="31">
        <f t="shared" si="5"/>
        <v>81765747</v>
      </c>
      <c r="N40" s="31">
        <f t="shared" si="5"/>
        <v>81765747</v>
      </c>
      <c r="O40" s="31">
        <f t="shared" si="5"/>
        <v>87511259</v>
      </c>
      <c r="P40" s="31">
        <f t="shared" si="5"/>
        <v>87734819</v>
      </c>
      <c r="Q40" s="31">
        <f t="shared" si="5"/>
        <v>83152229</v>
      </c>
      <c r="R40" s="31">
        <f t="shared" si="5"/>
        <v>83152229</v>
      </c>
      <c r="S40" s="31">
        <f t="shared" si="5"/>
        <v>87554582</v>
      </c>
      <c r="T40" s="31">
        <f t="shared" si="5"/>
        <v>83275724</v>
      </c>
      <c r="U40" s="31">
        <f t="shared" si="5"/>
        <v>84226095</v>
      </c>
      <c r="V40" s="31">
        <f t="shared" si="5"/>
        <v>84226095</v>
      </c>
      <c r="W40" s="31">
        <f t="shared" si="5"/>
        <v>84226095</v>
      </c>
      <c r="X40" s="31">
        <f t="shared" si="5"/>
        <v>75777015</v>
      </c>
      <c r="Y40" s="31">
        <f t="shared" si="5"/>
        <v>8449080</v>
      </c>
      <c r="Z40" s="32">
        <f>+IF(X40&lt;&gt;0,+(Y40/X40)*100,0)</f>
        <v>11.149924551659893</v>
      </c>
      <c r="AA40" s="33">
        <f>+AA34+AA39</f>
        <v>75777015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-23691881</v>
      </c>
      <c r="D42" s="43">
        <f>+D25-D40</f>
        <v>-23691881</v>
      </c>
      <c r="E42" s="44">
        <f t="shared" si="6"/>
        <v>-28185528</v>
      </c>
      <c r="F42" s="45">
        <f t="shared" si="6"/>
        <v>-26431647</v>
      </c>
      <c r="G42" s="45">
        <f t="shared" si="6"/>
        <v>7831545</v>
      </c>
      <c r="H42" s="45">
        <f t="shared" si="6"/>
        <v>-3670880</v>
      </c>
      <c r="I42" s="45">
        <f t="shared" si="6"/>
        <v>-7936429</v>
      </c>
      <c r="J42" s="45">
        <f t="shared" si="6"/>
        <v>-7936429</v>
      </c>
      <c r="K42" s="45">
        <f t="shared" si="6"/>
        <v>-13678161</v>
      </c>
      <c r="L42" s="45">
        <f t="shared" si="6"/>
        <v>-19221467</v>
      </c>
      <c r="M42" s="45">
        <f t="shared" si="6"/>
        <v>-7945714</v>
      </c>
      <c r="N42" s="45">
        <f t="shared" si="6"/>
        <v>-7945714</v>
      </c>
      <c r="O42" s="45">
        <f t="shared" si="6"/>
        <v>-12530622</v>
      </c>
      <c r="P42" s="45">
        <f t="shared" si="6"/>
        <v>-17350737</v>
      </c>
      <c r="Q42" s="45">
        <f t="shared" si="6"/>
        <v>-8468731</v>
      </c>
      <c r="R42" s="45">
        <f t="shared" si="6"/>
        <v>-8468731</v>
      </c>
      <c r="S42" s="45">
        <f t="shared" si="6"/>
        <v>-13367005</v>
      </c>
      <c r="T42" s="45">
        <f t="shared" si="6"/>
        <v>-18871277</v>
      </c>
      <c r="U42" s="45">
        <f t="shared" si="6"/>
        <v>-24487982</v>
      </c>
      <c r="V42" s="45">
        <f t="shared" si="6"/>
        <v>-24487982</v>
      </c>
      <c r="W42" s="45">
        <f t="shared" si="6"/>
        <v>-24487982</v>
      </c>
      <c r="X42" s="45">
        <f t="shared" si="6"/>
        <v>-26431647</v>
      </c>
      <c r="Y42" s="45">
        <f t="shared" si="6"/>
        <v>1943665</v>
      </c>
      <c r="Z42" s="46">
        <f>+IF(X42&lt;&gt;0,+(Y42/X42)*100,0)</f>
        <v>-7.353552353358836</v>
      </c>
      <c r="AA42" s="47">
        <f>+AA25-AA40</f>
        <v>-26431647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-23691881</v>
      </c>
      <c r="D45" s="18">
        <v>-23691881</v>
      </c>
      <c r="E45" s="19">
        <v>-28185528</v>
      </c>
      <c r="F45" s="20">
        <v>-26431646</v>
      </c>
      <c r="G45" s="20">
        <v>7831545</v>
      </c>
      <c r="H45" s="20">
        <v>-3670880</v>
      </c>
      <c r="I45" s="20">
        <v>-7936429</v>
      </c>
      <c r="J45" s="20">
        <v>-7936429</v>
      </c>
      <c r="K45" s="20">
        <v>-13678161</v>
      </c>
      <c r="L45" s="20">
        <v>-19221467</v>
      </c>
      <c r="M45" s="20">
        <v>-7945714</v>
      </c>
      <c r="N45" s="20">
        <v>-7945714</v>
      </c>
      <c r="O45" s="20">
        <v>-12530622</v>
      </c>
      <c r="P45" s="20">
        <v>-17350737</v>
      </c>
      <c r="Q45" s="20">
        <v>-8468731</v>
      </c>
      <c r="R45" s="20">
        <v>-8468731</v>
      </c>
      <c r="S45" s="20">
        <v>-13367005</v>
      </c>
      <c r="T45" s="20">
        <v>-18871277</v>
      </c>
      <c r="U45" s="20">
        <v>-24487982</v>
      </c>
      <c r="V45" s="20">
        <v>-24487982</v>
      </c>
      <c r="W45" s="20">
        <v>-24487982</v>
      </c>
      <c r="X45" s="20">
        <v>-26431646</v>
      </c>
      <c r="Y45" s="20">
        <v>1943664</v>
      </c>
      <c r="Z45" s="48">
        <v>-7.35</v>
      </c>
      <c r="AA45" s="22">
        <v>-26431646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-23691881</v>
      </c>
      <c r="D48" s="51">
        <f>SUM(D45:D47)</f>
        <v>-23691881</v>
      </c>
      <c r="E48" s="52">
        <f t="shared" si="7"/>
        <v>-28185528</v>
      </c>
      <c r="F48" s="53">
        <f t="shared" si="7"/>
        <v>-26431646</v>
      </c>
      <c r="G48" s="53">
        <f t="shared" si="7"/>
        <v>7831545</v>
      </c>
      <c r="H48" s="53">
        <f t="shared" si="7"/>
        <v>-3670880</v>
      </c>
      <c r="I48" s="53">
        <f t="shared" si="7"/>
        <v>-7936429</v>
      </c>
      <c r="J48" s="53">
        <f t="shared" si="7"/>
        <v>-7936429</v>
      </c>
      <c r="K48" s="53">
        <f t="shared" si="7"/>
        <v>-13678161</v>
      </c>
      <c r="L48" s="53">
        <f t="shared" si="7"/>
        <v>-19221467</v>
      </c>
      <c r="M48" s="53">
        <f t="shared" si="7"/>
        <v>-7945714</v>
      </c>
      <c r="N48" s="53">
        <f t="shared" si="7"/>
        <v>-7945714</v>
      </c>
      <c r="O48" s="53">
        <f t="shared" si="7"/>
        <v>-12530622</v>
      </c>
      <c r="P48" s="53">
        <f t="shared" si="7"/>
        <v>-17350737</v>
      </c>
      <c r="Q48" s="53">
        <f t="shared" si="7"/>
        <v>-8468731</v>
      </c>
      <c r="R48" s="53">
        <f t="shared" si="7"/>
        <v>-8468731</v>
      </c>
      <c r="S48" s="53">
        <f t="shared" si="7"/>
        <v>-13367005</v>
      </c>
      <c r="T48" s="53">
        <f t="shared" si="7"/>
        <v>-18871277</v>
      </c>
      <c r="U48" s="53">
        <f t="shared" si="7"/>
        <v>-24487982</v>
      </c>
      <c r="V48" s="53">
        <f t="shared" si="7"/>
        <v>-24487982</v>
      </c>
      <c r="W48" s="53">
        <f t="shared" si="7"/>
        <v>-24487982</v>
      </c>
      <c r="X48" s="53">
        <f t="shared" si="7"/>
        <v>-26431646</v>
      </c>
      <c r="Y48" s="53">
        <f t="shared" si="7"/>
        <v>1943664</v>
      </c>
      <c r="Z48" s="54">
        <f>+IF(X48&lt;&gt;0,+(Y48/X48)*100,0)</f>
        <v>-7.353548848225342</v>
      </c>
      <c r="AA48" s="55">
        <f>SUM(AA45:AA47)</f>
        <v>-26431646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63158415</v>
      </c>
      <c r="D6" s="18">
        <v>63158415</v>
      </c>
      <c r="E6" s="19">
        <v>88050033</v>
      </c>
      <c r="F6" s="20">
        <v>89420826</v>
      </c>
      <c r="G6" s="20">
        <v>23952894</v>
      </c>
      <c r="H6" s="20">
        <v>40861693</v>
      </c>
      <c r="I6" s="20">
        <v>47277088</v>
      </c>
      <c r="J6" s="20">
        <v>47277088</v>
      </c>
      <c r="K6" s="20">
        <v>34468727</v>
      </c>
      <c r="L6" s="20">
        <v>44005662</v>
      </c>
      <c r="M6" s="20">
        <v>31422843</v>
      </c>
      <c r="N6" s="20">
        <v>31422843</v>
      </c>
      <c r="O6" s="20">
        <v>41493770</v>
      </c>
      <c r="P6" s="20">
        <v>69439232</v>
      </c>
      <c r="Q6" s="20">
        <v>38179440</v>
      </c>
      <c r="R6" s="20">
        <v>38179440</v>
      </c>
      <c r="S6" s="20">
        <v>18583569</v>
      </c>
      <c r="T6" s="20">
        <v>40860332</v>
      </c>
      <c r="U6" s="20">
        <v>78935440</v>
      </c>
      <c r="V6" s="20">
        <v>78935440</v>
      </c>
      <c r="W6" s="20">
        <v>78935440</v>
      </c>
      <c r="X6" s="20">
        <v>89420826</v>
      </c>
      <c r="Y6" s="20">
        <v>-10485386</v>
      </c>
      <c r="Z6" s="21">
        <v>-11.73</v>
      </c>
      <c r="AA6" s="22">
        <v>89420826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50277839</v>
      </c>
      <c r="H7" s="20">
        <v>75419594</v>
      </c>
      <c r="I7" s="20">
        <v>75539462</v>
      </c>
      <c r="J7" s="20">
        <v>75539462</v>
      </c>
      <c r="K7" s="20">
        <v>75663910</v>
      </c>
      <c r="L7" s="20">
        <v>75784931</v>
      </c>
      <c r="M7" s="20">
        <v>75910576</v>
      </c>
      <c r="N7" s="20">
        <v>75910576</v>
      </c>
      <c r="O7" s="20">
        <v>76036833</v>
      </c>
      <c r="P7" s="20">
        <v>99666260</v>
      </c>
      <c r="Q7" s="20">
        <v>149406990</v>
      </c>
      <c r="R7" s="20">
        <v>149406990</v>
      </c>
      <c r="S7" s="20">
        <v>139637255</v>
      </c>
      <c r="T7" s="20">
        <v>119830739</v>
      </c>
      <c r="U7" s="20">
        <v>26051343</v>
      </c>
      <c r="V7" s="20">
        <v>26051343</v>
      </c>
      <c r="W7" s="20">
        <v>26051343</v>
      </c>
      <c r="X7" s="20"/>
      <c r="Y7" s="20">
        <v>26051343</v>
      </c>
      <c r="Z7" s="21"/>
      <c r="AA7" s="22"/>
    </row>
    <row r="8" spans="1:27" ht="13.5">
      <c r="A8" s="23" t="s">
        <v>35</v>
      </c>
      <c r="B8" s="17"/>
      <c r="C8" s="18">
        <v>47450936</v>
      </c>
      <c r="D8" s="18">
        <v>47450936</v>
      </c>
      <c r="E8" s="19">
        <v>52591265</v>
      </c>
      <c r="F8" s="20">
        <v>52591265</v>
      </c>
      <c r="G8" s="20">
        <v>54699814</v>
      </c>
      <c r="H8" s="20">
        <v>53969478</v>
      </c>
      <c r="I8" s="20">
        <v>53464513</v>
      </c>
      <c r="J8" s="20">
        <v>53464513</v>
      </c>
      <c r="K8" s="20">
        <v>52670955</v>
      </c>
      <c r="L8" s="20">
        <v>54240671</v>
      </c>
      <c r="M8" s="20">
        <v>53509883</v>
      </c>
      <c r="N8" s="20">
        <v>53509883</v>
      </c>
      <c r="O8" s="20">
        <v>60578270</v>
      </c>
      <c r="P8" s="20">
        <v>58407826</v>
      </c>
      <c r="Q8" s="20">
        <v>55044396</v>
      </c>
      <c r="R8" s="20">
        <v>55044396</v>
      </c>
      <c r="S8" s="20">
        <v>55322310</v>
      </c>
      <c r="T8" s="20">
        <v>55418981</v>
      </c>
      <c r="U8" s="20">
        <v>54101085</v>
      </c>
      <c r="V8" s="20">
        <v>54101085</v>
      </c>
      <c r="W8" s="20">
        <v>54101085</v>
      </c>
      <c r="X8" s="20">
        <v>52591265</v>
      </c>
      <c r="Y8" s="20">
        <v>1509820</v>
      </c>
      <c r="Z8" s="21">
        <v>2.87</v>
      </c>
      <c r="AA8" s="22">
        <v>52591265</v>
      </c>
    </row>
    <row r="9" spans="1:27" ht="13.5">
      <c r="A9" s="23" t="s">
        <v>36</v>
      </c>
      <c r="B9" s="17"/>
      <c r="C9" s="18">
        <v>51704115</v>
      </c>
      <c r="D9" s="18">
        <v>51704115</v>
      </c>
      <c r="E9" s="19">
        <v>44398213</v>
      </c>
      <c r="F9" s="20">
        <v>55398213</v>
      </c>
      <c r="G9" s="20">
        <v>39653408</v>
      </c>
      <c r="H9" s="20">
        <v>46293646</v>
      </c>
      <c r="I9" s="20">
        <v>43362148</v>
      </c>
      <c r="J9" s="20">
        <v>43362148</v>
      </c>
      <c r="K9" s="20">
        <v>43842286</v>
      </c>
      <c r="L9" s="20">
        <v>44486783</v>
      </c>
      <c r="M9" s="20">
        <v>43721267</v>
      </c>
      <c r="N9" s="20">
        <v>43721267</v>
      </c>
      <c r="O9" s="20">
        <v>43233636</v>
      </c>
      <c r="P9" s="20">
        <v>43324747</v>
      </c>
      <c r="Q9" s="20">
        <v>43174785</v>
      </c>
      <c r="R9" s="20">
        <v>43174785</v>
      </c>
      <c r="S9" s="20">
        <v>51728415</v>
      </c>
      <c r="T9" s="20">
        <v>46173302</v>
      </c>
      <c r="U9" s="20">
        <v>30471918</v>
      </c>
      <c r="V9" s="20">
        <v>30471918</v>
      </c>
      <c r="W9" s="20">
        <v>30471918</v>
      </c>
      <c r="X9" s="20">
        <v>55398213</v>
      </c>
      <c r="Y9" s="20">
        <v>-24926295</v>
      </c>
      <c r="Z9" s="21">
        <v>-44.99</v>
      </c>
      <c r="AA9" s="22">
        <v>55398213</v>
      </c>
    </row>
    <row r="10" spans="1:27" ht="13.5">
      <c r="A10" s="23" t="s">
        <v>37</v>
      </c>
      <c r="B10" s="17"/>
      <c r="C10" s="18">
        <v>14785</v>
      </c>
      <c r="D10" s="18">
        <v>14785</v>
      </c>
      <c r="E10" s="19">
        <v>14303</v>
      </c>
      <c r="F10" s="20">
        <v>14303</v>
      </c>
      <c r="G10" s="24"/>
      <c r="H10" s="24">
        <v>14303</v>
      </c>
      <c r="I10" s="24">
        <v>14303</v>
      </c>
      <c r="J10" s="20">
        <v>14303</v>
      </c>
      <c r="K10" s="24">
        <v>14303</v>
      </c>
      <c r="L10" s="24">
        <v>14355</v>
      </c>
      <c r="M10" s="20">
        <v>14355</v>
      </c>
      <c r="N10" s="24">
        <v>14355</v>
      </c>
      <c r="O10" s="24">
        <v>14355</v>
      </c>
      <c r="P10" s="24">
        <v>14355</v>
      </c>
      <c r="Q10" s="20">
        <v>14355</v>
      </c>
      <c r="R10" s="24">
        <v>14355</v>
      </c>
      <c r="S10" s="24">
        <v>14355</v>
      </c>
      <c r="T10" s="20">
        <v>14355</v>
      </c>
      <c r="U10" s="24">
        <v>14355</v>
      </c>
      <c r="V10" s="24">
        <v>14355</v>
      </c>
      <c r="W10" s="24">
        <v>14355</v>
      </c>
      <c r="X10" s="20">
        <v>14303</v>
      </c>
      <c r="Y10" s="24">
        <v>52</v>
      </c>
      <c r="Z10" s="25">
        <v>0.36</v>
      </c>
      <c r="AA10" s="26">
        <v>14303</v>
      </c>
    </row>
    <row r="11" spans="1:27" ht="13.5">
      <c r="A11" s="23" t="s">
        <v>38</v>
      </c>
      <c r="B11" s="17"/>
      <c r="C11" s="18">
        <v>13136770</v>
      </c>
      <c r="D11" s="18">
        <v>13136770</v>
      </c>
      <c r="E11" s="19">
        <v>12092038</v>
      </c>
      <c r="F11" s="20">
        <v>11092038</v>
      </c>
      <c r="G11" s="20">
        <v>18704736</v>
      </c>
      <c r="H11" s="20">
        <v>12202687</v>
      </c>
      <c r="I11" s="20">
        <v>12506854</v>
      </c>
      <c r="J11" s="20">
        <v>12506854</v>
      </c>
      <c r="K11" s="20">
        <v>11750847</v>
      </c>
      <c r="L11" s="20">
        <v>11636650</v>
      </c>
      <c r="M11" s="20">
        <v>10542220</v>
      </c>
      <c r="N11" s="20">
        <v>10542220</v>
      </c>
      <c r="O11" s="20">
        <v>12040681</v>
      </c>
      <c r="P11" s="20">
        <v>11348471</v>
      </c>
      <c r="Q11" s="20">
        <v>10609429</v>
      </c>
      <c r="R11" s="20">
        <v>10609429</v>
      </c>
      <c r="S11" s="20">
        <v>10826776</v>
      </c>
      <c r="T11" s="20">
        <v>12953681</v>
      </c>
      <c r="U11" s="20">
        <v>13396075</v>
      </c>
      <c r="V11" s="20">
        <v>13396075</v>
      </c>
      <c r="W11" s="20">
        <v>13396075</v>
      </c>
      <c r="X11" s="20">
        <v>11092038</v>
      </c>
      <c r="Y11" s="20">
        <v>2304037</v>
      </c>
      <c r="Z11" s="21">
        <v>20.77</v>
      </c>
      <c r="AA11" s="22">
        <v>11092038</v>
      </c>
    </row>
    <row r="12" spans="1:27" ht="13.5">
      <c r="A12" s="27" t="s">
        <v>39</v>
      </c>
      <c r="B12" s="28"/>
      <c r="C12" s="29">
        <f aca="true" t="shared" si="0" ref="C12:Y12">SUM(C6:C11)</f>
        <v>175465021</v>
      </c>
      <c r="D12" s="29">
        <f>SUM(D6:D11)</f>
        <v>175465021</v>
      </c>
      <c r="E12" s="30">
        <f t="shared" si="0"/>
        <v>197145852</v>
      </c>
      <c r="F12" s="31">
        <f t="shared" si="0"/>
        <v>208516645</v>
      </c>
      <c r="G12" s="31">
        <f t="shared" si="0"/>
        <v>187288691</v>
      </c>
      <c r="H12" s="31">
        <f t="shared" si="0"/>
        <v>228761401</v>
      </c>
      <c r="I12" s="31">
        <f t="shared" si="0"/>
        <v>232164368</v>
      </c>
      <c r="J12" s="31">
        <f t="shared" si="0"/>
        <v>232164368</v>
      </c>
      <c r="K12" s="31">
        <f t="shared" si="0"/>
        <v>218411028</v>
      </c>
      <c r="L12" s="31">
        <f t="shared" si="0"/>
        <v>230169052</v>
      </c>
      <c r="M12" s="31">
        <f t="shared" si="0"/>
        <v>215121144</v>
      </c>
      <c r="N12" s="31">
        <f t="shared" si="0"/>
        <v>215121144</v>
      </c>
      <c r="O12" s="31">
        <f t="shared" si="0"/>
        <v>233397545</v>
      </c>
      <c r="P12" s="31">
        <f t="shared" si="0"/>
        <v>282200891</v>
      </c>
      <c r="Q12" s="31">
        <f t="shared" si="0"/>
        <v>296429395</v>
      </c>
      <c r="R12" s="31">
        <f t="shared" si="0"/>
        <v>296429395</v>
      </c>
      <c r="S12" s="31">
        <f t="shared" si="0"/>
        <v>276112680</v>
      </c>
      <c r="T12" s="31">
        <f t="shared" si="0"/>
        <v>275251390</v>
      </c>
      <c r="U12" s="31">
        <f t="shared" si="0"/>
        <v>202970216</v>
      </c>
      <c r="V12" s="31">
        <f t="shared" si="0"/>
        <v>202970216</v>
      </c>
      <c r="W12" s="31">
        <f t="shared" si="0"/>
        <v>202970216</v>
      </c>
      <c r="X12" s="31">
        <f t="shared" si="0"/>
        <v>208516645</v>
      </c>
      <c r="Y12" s="31">
        <f t="shared" si="0"/>
        <v>-5546429</v>
      </c>
      <c r="Z12" s="32">
        <f>+IF(X12&lt;&gt;0,+(Y12/X12)*100,0)</f>
        <v>-2.6599454446430406</v>
      </c>
      <c r="AA12" s="33">
        <f>SUM(AA6:AA11)</f>
        <v>208516645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68205</v>
      </c>
      <c r="D15" s="18">
        <v>68205</v>
      </c>
      <c r="E15" s="19">
        <v>57257</v>
      </c>
      <c r="F15" s="20">
        <v>57257</v>
      </c>
      <c r="G15" s="20">
        <v>82895</v>
      </c>
      <c r="H15" s="20">
        <v>68497</v>
      </c>
      <c r="I15" s="20">
        <v>68400</v>
      </c>
      <c r="J15" s="20">
        <v>68400</v>
      </c>
      <c r="K15" s="20">
        <v>68302</v>
      </c>
      <c r="L15" s="20">
        <v>68152</v>
      </c>
      <c r="M15" s="20">
        <v>61819</v>
      </c>
      <c r="N15" s="20">
        <v>61819</v>
      </c>
      <c r="O15" s="20">
        <v>61718</v>
      </c>
      <c r="P15" s="20">
        <v>61616</v>
      </c>
      <c r="Q15" s="20">
        <v>61512</v>
      </c>
      <c r="R15" s="20">
        <v>61512</v>
      </c>
      <c r="S15" s="20">
        <v>61408</v>
      </c>
      <c r="T15" s="20">
        <v>61302</v>
      </c>
      <c r="U15" s="20">
        <v>54054</v>
      </c>
      <c r="V15" s="20">
        <v>54054</v>
      </c>
      <c r="W15" s="20">
        <v>54054</v>
      </c>
      <c r="X15" s="20">
        <v>57257</v>
      </c>
      <c r="Y15" s="20">
        <v>-3203</v>
      </c>
      <c r="Z15" s="21">
        <v>-5.59</v>
      </c>
      <c r="AA15" s="22">
        <v>57257</v>
      </c>
    </row>
    <row r="16" spans="1:27" ht="13.5">
      <c r="A16" s="23" t="s">
        <v>42</v>
      </c>
      <c r="B16" s="17"/>
      <c r="C16" s="18">
        <v>16965036</v>
      </c>
      <c r="D16" s="18">
        <v>16965036</v>
      </c>
      <c r="E16" s="19">
        <v>22206902</v>
      </c>
      <c r="F16" s="20">
        <v>22206902</v>
      </c>
      <c r="G16" s="24">
        <v>17447807</v>
      </c>
      <c r="H16" s="24">
        <v>17908937</v>
      </c>
      <c r="I16" s="24">
        <v>18391445</v>
      </c>
      <c r="J16" s="20">
        <v>18391445</v>
      </c>
      <c r="K16" s="24">
        <v>18775943</v>
      </c>
      <c r="L16" s="24">
        <v>19317372</v>
      </c>
      <c r="M16" s="20">
        <v>19732372</v>
      </c>
      <c r="N16" s="24">
        <v>19732372</v>
      </c>
      <c r="O16" s="24">
        <v>20629675</v>
      </c>
      <c r="P16" s="24">
        <v>21150630</v>
      </c>
      <c r="Q16" s="20">
        <v>21690862</v>
      </c>
      <c r="R16" s="24">
        <v>21690862</v>
      </c>
      <c r="S16" s="24">
        <v>22146598</v>
      </c>
      <c r="T16" s="20">
        <v>22670114</v>
      </c>
      <c r="U16" s="24">
        <v>23148842</v>
      </c>
      <c r="V16" s="24">
        <v>23148842</v>
      </c>
      <c r="W16" s="24">
        <v>23148842</v>
      </c>
      <c r="X16" s="20">
        <v>22206902</v>
      </c>
      <c r="Y16" s="24">
        <v>941940</v>
      </c>
      <c r="Z16" s="25">
        <v>4.24</v>
      </c>
      <c r="AA16" s="26">
        <v>22206902</v>
      </c>
    </row>
    <row r="17" spans="1:27" ht="13.5">
      <c r="A17" s="23" t="s">
        <v>43</v>
      </c>
      <c r="B17" s="17"/>
      <c r="C17" s="18">
        <v>164500500</v>
      </c>
      <c r="D17" s="18">
        <v>164500500</v>
      </c>
      <c r="E17" s="19">
        <v>175866200</v>
      </c>
      <c r="F17" s="20">
        <v>164500500</v>
      </c>
      <c r="G17" s="20">
        <v>175866200</v>
      </c>
      <c r="H17" s="20">
        <v>164500500</v>
      </c>
      <c r="I17" s="20">
        <v>164500500</v>
      </c>
      <c r="J17" s="20">
        <v>164500500</v>
      </c>
      <c r="K17" s="20">
        <v>164500500</v>
      </c>
      <c r="L17" s="20">
        <v>164500500</v>
      </c>
      <c r="M17" s="20">
        <v>164500500</v>
      </c>
      <c r="N17" s="20">
        <v>164500500</v>
      </c>
      <c r="O17" s="20">
        <v>164500500</v>
      </c>
      <c r="P17" s="20">
        <v>164500500</v>
      </c>
      <c r="Q17" s="20">
        <v>168800500</v>
      </c>
      <c r="R17" s="20">
        <v>168800500</v>
      </c>
      <c r="S17" s="20">
        <v>168800500</v>
      </c>
      <c r="T17" s="20">
        <v>168800500</v>
      </c>
      <c r="U17" s="20">
        <v>168800500</v>
      </c>
      <c r="V17" s="20">
        <v>168800500</v>
      </c>
      <c r="W17" s="20">
        <v>168800500</v>
      </c>
      <c r="X17" s="20">
        <v>164500500</v>
      </c>
      <c r="Y17" s="20">
        <v>4300000</v>
      </c>
      <c r="Z17" s="21">
        <v>2.61</v>
      </c>
      <c r="AA17" s="22">
        <v>164500500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3111056302</v>
      </c>
      <c r="D19" s="18">
        <v>3111056302</v>
      </c>
      <c r="E19" s="19">
        <v>3072422733</v>
      </c>
      <c r="F19" s="20">
        <v>3140791205</v>
      </c>
      <c r="G19" s="20">
        <v>3120758546</v>
      </c>
      <c r="H19" s="20">
        <v>3095513549</v>
      </c>
      <c r="I19" s="20">
        <v>3092315454</v>
      </c>
      <c r="J19" s="20">
        <v>3092315454</v>
      </c>
      <c r="K19" s="20">
        <v>3088807191</v>
      </c>
      <c r="L19" s="20">
        <v>3087812792</v>
      </c>
      <c r="M19" s="20">
        <v>3093759357</v>
      </c>
      <c r="N19" s="20">
        <v>3093759357</v>
      </c>
      <c r="O19" s="20">
        <v>3085324608</v>
      </c>
      <c r="P19" s="20">
        <v>3088052257</v>
      </c>
      <c r="Q19" s="20">
        <v>3094329481</v>
      </c>
      <c r="R19" s="20">
        <v>3094329481</v>
      </c>
      <c r="S19" s="20">
        <v>3098671992</v>
      </c>
      <c r="T19" s="20">
        <v>3096618762</v>
      </c>
      <c r="U19" s="20">
        <v>3113518715</v>
      </c>
      <c r="V19" s="20">
        <v>3113518715</v>
      </c>
      <c r="W19" s="20">
        <v>3113518715</v>
      </c>
      <c r="X19" s="20">
        <v>3140791205</v>
      </c>
      <c r="Y19" s="20">
        <v>-27272490</v>
      </c>
      <c r="Z19" s="21">
        <v>-0.87</v>
      </c>
      <c r="AA19" s="22">
        <v>3140791205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5220007</v>
      </c>
      <c r="D22" s="18">
        <v>5220007</v>
      </c>
      <c r="E22" s="19">
        <v>6426005</v>
      </c>
      <c r="F22" s="20">
        <v>5220007</v>
      </c>
      <c r="G22" s="20">
        <v>3819816</v>
      </c>
      <c r="H22" s="20">
        <v>5220006</v>
      </c>
      <c r="I22" s="20">
        <v>5220006</v>
      </c>
      <c r="J22" s="20">
        <v>5220006</v>
      </c>
      <c r="K22" s="20">
        <v>5220006</v>
      </c>
      <c r="L22" s="20">
        <v>5220006</v>
      </c>
      <c r="M22" s="20">
        <v>5220006</v>
      </c>
      <c r="N22" s="20">
        <v>5220006</v>
      </c>
      <c r="O22" s="20">
        <v>5220006</v>
      </c>
      <c r="P22" s="20">
        <v>5220006</v>
      </c>
      <c r="Q22" s="20">
        <v>5220006</v>
      </c>
      <c r="R22" s="20">
        <v>5220006</v>
      </c>
      <c r="S22" s="20">
        <v>5220006</v>
      </c>
      <c r="T22" s="20">
        <v>5220006</v>
      </c>
      <c r="U22" s="20">
        <v>5220006</v>
      </c>
      <c r="V22" s="20">
        <v>5220006</v>
      </c>
      <c r="W22" s="20">
        <v>5220006</v>
      </c>
      <c r="X22" s="20">
        <v>5220007</v>
      </c>
      <c r="Y22" s="20">
        <v>-1</v>
      </c>
      <c r="Z22" s="21"/>
      <c r="AA22" s="22">
        <v>5220007</v>
      </c>
    </row>
    <row r="23" spans="1:27" ht="13.5">
      <c r="A23" s="23" t="s">
        <v>49</v>
      </c>
      <c r="B23" s="17"/>
      <c r="C23" s="18">
        <v>4301069</v>
      </c>
      <c r="D23" s="18">
        <v>4301069</v>
      </c>
      <c r="E23" s="19">
        <v>39500000</v>
      </c>
      <c r="F23" s="20"/>
      <c r="G23" s="24">
        <v>1025005</v>
      </c>
      <c r="H23" s="24">
        <v>4301069</v>
      </c>
      <c r="I23" s="24">
        <v>4301069</v>
      </c>
      <c r="J23" s="20">
        <v>4301069</v>
      </c>
      <c r="K23" s="24">
        <v>4301069</v>
      </c>
      <c r="L23" s="24">
        <v>4301069</v>
      </c>
      <c r="M23" s="20">
        <v>4301069</v>
      </c>
      <c r="N23" s="24">
        <v>4301069</v>
      </c>
      <c r="O23" s="24">
        <v>4301069</v>
      </c>
      <c r="P23" s="24">
        <v>4301069</v>
      </c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3302111119</v>
      </c>
      <c r="D24" s="29">
        <f>SUM(D15:D23)</f>
        <v>3302111119</v>
      </c>
      <c r="E24" s="36">
        <f t="shared" si="1"/>
        <v>3316479097</v>
      </c>
      <c r="F24" s="37">
        <f t="shared" si="1"/>
        <v>3332775871</v>
      </c>
      <c r="G24" s="37">
        <f t="shared" si="1"/>
        <v>3319000269</v>
      </c>
      <c r="H24" s="37">
        <f t="shared" si="1"/>
        <v>3287512558</v>
      </c>
      <c r="I24" s="37">
        <f t="shared" si="1"/>
        <v>3284796874</v>
      </c>
      <c r="J24" s="37">
        <f t="shared" si="1"/>
        <v>3284796874</v>
      </c>
      <c r="K24" s="37">
        <f t="shared" si="1"/>
        <v>3281673011</v>
      </c>
      <c r="L24" s="37">
        <f t="shared" si="1"/>
        <v>3281219891</v>
      </c>
      <c r="M24" s="37">
        <f t="shared" si="1"/>
        <v>3287575123</v>
      </c>
      <c r="N24" s="37">
        <f t="shared" si="1"/>
        <v>3287575123</v>
      </c>
      <c r="O24" s="37">
        <f t="shared" si="1"/>
        <v>3280037576</v>
      </c>
      <c r="P24" s="37">
        <f t="shared" si="1"/>
        <v>3283286078</v>
      </c>
      <c r="Q24" s="37">
        <f t="shared" si="1"/>
        <v>3290102361</v>
      </c>
      <c r="R24" s="37">
        <f t="shared" si="1"/>
        <v>3290102361</v>
      </c>
      <c r="S24" s="37">
        <f t="shared" si="1"/>
        <v>3294900504</v>
      </c>
      <c r="T24" s="37">
        <f t="shared" si="1"/>
        <v>3293370684</v>
      </c>
      <c r="U24" s="37">
        <f t="shared" si="1"/>
        <v>3310742117</v>
      </c>
      <c r="V24" s="37">
        <f t="shared" si="1"/>
        <v>3310742117</v>
      </c>
      <c r="W24" s="37">
        <f t="shared" si="1"/>
        <v>3310742117</v>
      </c>
      <c r="X24" s="37">
        <f t="shared" si="1"/>
        <v>3332775871</v>
      </c>
      <c r="Y24" s="37">
        <f t="shared" si="1"/>
        <v>-22033754</v>
      </c>
      <c r="Z24" s="38">
        <f>+IF(X24&lt;&gt;0,+(Y24/X24)*100,0)</f>
        <v>-0.6611231853820632</v>
      </c>
      <c r="AA24" s="39">
        <f>SUM(AA15:AA23)</f>
        <v>3332775871</v>
      </c>
    </row>
    <row r="25" spans="1:27" ht="13.5">
      <c r="A25" s="27" t="s">
        <v>51</v>
      </c>
      <c r="B25" s="28"/>
      <c r="C25" s="29">
        <f aca="true" t="shared" si="2" ref="C25:Y25">+C12+C24</f>
        <v>3477576140</v>
      </c>
      <c r="D25" s="29">
        <f>+D12+D24</f>
        <v>3477576140</v>
      </c>
      <c r="E25" s="30">
        <f t="shared" si="2"/>
        <v>3513624949</v>
      </c>
      <c r="F25" s="31">
        <f t="shared" si="2"/>
        <v>3541292516</v>
      </c>
      <c r="G25" s="31">
        <f t="shared" si="2"/>
        <v>3506288960</v>
      </c>
      <c r="H25" s="31">
        <f t="shared" si="2"/>
        <v>3516273959</v>
      </c>
      <c r="I25" s="31">
        <f t="shared" si="2"/>
        <v>3516961242</v>
      </c>
      <c r="J25" s="31">
        <f t="shared" si="2"/>
        <v>3516961242</v>
      </c>
      <c r="K25" s="31">
        <f t="shared" si="2"/>
        <v>3500084039</v>
      </c>
      <c r="L25" s="31">
        <f t="shared" si="2"/>
        <v>3511388943</v>
      </c>
      <c r="M25" s="31">
        <f t="shared" si="2"/>
        <v>3502696267</v>
      </c>
      <c r="N25" s="31">
        <f t="shared" si="2"/>
        <v>3502696267</v>
      </c>
      <c r="O25" s="31">
        <f t="shared" si="2"/>
        <v>3513435121</v>
      </c>
      <c r="P25" s="31">
        <f t="shared" si="2"/>
        <v>3565486969</v>
      </c>
      <c r="Q25" s="31">
        <f t="shared" si="2"/>
        <v>3586531756</v>
      </c>
      <c r="R25" s="31">
        <f t="shared" si="2"/>
        <v>3586531756</v>
      </c>
      <c r="S25" s="31">
        <f t="shared" si="2"/>
        <v>3571013184</v>
      </c>
      <c r="T25" s="31">
        <f t="shared" si="2"/>
        <v>3568622074</v>
      </c>
      <c r="U25" s="31">
        <f t="shared" si="2"/>
        <v>3513712333</v>
      </c>
      <c r="V25" s="31">
        <f t="shared" si="2"/>
        <v>3513712333</v>
      </c>
      <c r="W25" s="31">
        <f t="shared" si="2"/>
        <v>3513712333</v>
      </c>
      <c r="X25" s="31">
        <f t="shared" si="2"/>
        <v>3541292516</v>
      </c>
      <c r="Y25" s="31">
        <f t="shared" si="2"/>
        <v>-27580183</v>
      </c>
      <c r="Z25" s="32">
        <f>+IF(X25&lt;&gt;0,+(Y25/X25)*100,0)</f>
        <v>-0.7788168550152043</v>
      </c>
      <c r="AA25" s="33">
        <f>+AA12+AA24</f>
        <v>3541292516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20443481</v>
      </c>
      <c r="D30" s="18">
        <v>20443481</v>
      </c>
      <c r="E30" s="19">
        <v>25105303</v>
      </c>
      <c r="F30" s="20">
        <v>25063613</v>
      </c>
      <c r="G30" s="20">
        <v>22014378</v>
      </c>
      <c r="H30" s="20">
        <v>22014378</v>
      </c>
      <c r="I30" s="20">
        <v>22014378</v>
      </c>
      <c r="J30" s="20">
        <v>22014378</v>
      </c>
      <c r="K30" s="20">
        <v>22014378</v>
      </c>
      <c r="L30" s="20">
        <v>22014378</v>
      </c>
      <c r="M30" s="20">
        <v>22014378</v>
      </c>
      <c r="N30" s="20">
        <v>22014378</v>
      </c>
      <c r="O30" s="20">
        <v>22014378</v>
      </c>
      <c r="P30" s="20">
        <v>22014378</v>
      </c>
      <c r="Q30" s="20">
        <v>22059015</v>
      </c>
      <c r="R30" s="20">
        <v>22059015</v>
      </c>
      <c r="S30" s="20">
        <v>22032210</v>
      </c>
      <c r="T30" s="20">
        <v>22032210</v>
      </c>
      <c r="U30" s="20">
        <v>23068703</v>
      </c>
      <c r="V30" s="20">
        <v>23068703</v>
      </c>
      <c r="W30" s="20">
        <v>23068703</v>
      </c>
      <c r="X30" s="20">
        <v>25063613</v>
      </c>
      <c r="Y30" s="20">
        <v>-1994910</v>
      </c>
      <c r="Z30" s="21">
        <v>-7.96</v>
      </c>
      <c r="AA30" s="22">
        <v>25063613</v>
      </c>
    </row>
    <row r="31" spans="1:27" ht="13.5">
      <c r="A31" s="23" t="s">
        <v>56</v>
      </c>
      <c r="B31" s="17"/>
      <c r="C31" s="18">
        <v>37750995</v>
      </c>
      <c r="D31" s="18">
        <v>37750995</v>
      </c>
      <c r="E31" s="19">
        <v>41321458</v>
      </c>
      <c r="F31" s="20">
        <v>41321458</v>
      </c>
      <c r="G31" s="20">
        <v>39727428</v>
      </c>
      <c r="H31" s="20">
        <v>39762718</v>
      </c>
      <c r="I31" s="20">
        <v>40055672</v>
      </c>
      <c r="J31" s="20">
        <v>40055672</v>
      </c>
      <c r="K31" s="20">
        <v>40180984</v>
      </c>
      <c r="L31" s="20">
        <v>40583262</v>
      </c>
      <c r="M31" s="20">
        <v>40699105</v>
      </c>
      <c r="N31" s="20">
        <v>40699105</v>
      </c>
      <c r="O31" s="20">
        <v>40732397</v>
      </c>
      <c r="P31" s="20">
        <v>40910380</v>
      </c>
      <c r="Q31" s="20">
        <v>41191788</v>
      </c>
      <c r="R31" s="20">
        <v>41191788</v>
      </c>
      <c r="S31" s="20">
        <v>41345609</v>
      </c>
      <c r="T31" s="20">
        <v>41763441</v>
      </c>
      <c r="U31" s="20">
        <v>41743136</v>
      </c>
      <c r="V31" s="20">
        <v>41743136</v>
      </c>
      <c r="W31" s="20">
        <v>41743136</v>
      </c>
      <c r="X31" s="20">
        <v>41321458</v>
      </c>
      <c r="Y31" s="20">
        <v>421678</v>
      </c>
      <c r="Z31" s="21">
        <v>1.02</v>
      </c>
      <c r="AA31" s="22">
        <v>41321458</v>
      </c>
    </row>
    <row r="32" spans="1:27" ht="13.5">
      <c r="A32" s="23" t="s">
        <v>57</v>
      </c>
      <c r="B32" s="17"/>
      <c r="C32" s="18">
        <v>64943217</v>
      </c>
      <c r="D32" s="18">
        <v>64943217</v>
      </c>
      <c r="E32" s="19">
        <v>55830743</v>
      </c>
      <c r="F32" s="20">
        <v>50562529</v>
      </c>
      <c r="G32" s="20">
        <v>25578088</v>
      </c>
      <c r="H32" s="20">
        <v>62693009</v>
      </c>
      <c r="I32" s="20">
        <v>69121193</v>
      </c>
      <c r="J32" s="20">
        <v>69121193</v>
      </c>
      <c r="K32" s="20">
        <v>61208122</v>
      </c>
      <c r="L32" s="20">
        <v>64323267</v>
      </c>
      <c r="M32" s="20">
        <v>62773978</v>
      </c>
      <c r="N32" s="20">
        <v>62773978</v>
      </c>
      <c r="O32" s="20">
        <v>66758413</v>
      </c>
      <c r="P32" s="20">
        <v>67261345</v>
      </c>
      <c r="Q32" s="20">
        <v>68529477</v>
      </c>
      <c r="R32" s="20">
        <v>68529477</v>
      </c>
      <c r="S32" s="20">
        <v>65660833</v>
      </c>
      <c r="T32" s="20">
        <v>63927120</v>
      </c>
      <c r="U32" s="20">
        <v>69975074</v>
      </c>
      <c r="V32" s="20">
        <v>69975074</v>
      </c>
      <c r="W32" s="20">
        <v>69975074</v>
      </c>
      <c r="X32" s="20">
        <v>50562529</v>
      </c>
      <c r="Y32" s="20">
        <v>19412545</v>
      </c>
      <c r="Z32" s="21">
        <v>38.39</v>
      </c>
      <c r="AA32" s="22">
        <v>50562529</v>
      </c>
    </row>
    <row r="33" spans="1:27" ht="13.5">
      <c r="A33" s="23" t="s">
        <v>58</v>
      </c>
      <c r="B33" s="17"/>
      <c r="C33" s="18">
        <v>25663440</v>
      </c>
      <c r="D33" s="18">
        <v>25663440</v>
      </c>
      <c r="E33" s="19">
        <v>31591673</v>
      </c>
      <c r="F33" s="20">
        <v>36165572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25280691</v>
      </c>
      <c r="V33" s="20">
        <v>25280691</v>
      </c>
      <c r="W33" s="20">
        <v>25280691</v>
      </c>
      <c r="X33" s="20">
        <v>36165572</v>
      </c>
      <c r="Y33" s="20">
        <v>-10884881</v>
      </c>
      <c r="Z33" s="21">
        <v>-30.1</v>
      </c>
      <c r="AA33" s="22">
        <v>36165572</v>
      </c>
    </row>
    <row r="34" spans="1:27" ht="13.5">
      <c r="A34" s="27" t="s">
        <v>59</v>
      </c>
      <c r="B34" s="28"/>
      <c r="C34" s="29">
        <f aca="true" t="shared" si="3" ref="C34:Y34">SUM(C29:C33)</f>
        <v>148801133</v>
      </c>
      <c r="D34" s="29">
        <f>SUM(D29:D33)</f>
        <v>148801133</v>
      </c>
      <c r="E34" s="30">
        <f t="shared" si="3"/>
        <v>153849177</v>
      </c>
      <c r="F34" s="31">
        <f t="shared" si="3"/>
        <v>153113172</v>
      </c>
      <c r="G34" s="31">
        <f t="shared" si="3"/>
        <v>87319894</v>
      </c>
      <c r="H34" s="31">
        <f t="shared" si="3"/>
        <v>124470105</v>
      </c>
      <c r="I34" s="31">
        <f t="shared" si="3"/>
        <v>131191243</v>
      </c>
      <c r="J34" s="31">
        <f t="shared" si="3"/>
        <v>131191243</v>
      </c>
      <c r="K34" s="31">
        <f t="shared" si="3"/>
        <v>123403484</v>
      </c>
      <c r="L34" s="31">
        <f t="shared" si="3"/>
        <v>126920907</v>
      </c>
      <c r="M34" s="31">
        <f t="shared" si="3"/>
        <v>125487461</v>
      </c>
      <c r="N34" s="31">
        <f t="shared" si="3"/>
        <v>125487461</v>
      </c>
      <c r="O34" s="31">
        <f t="shared" si="3"/>
        <v>129505188</v>
      </c>
      <c r="P34" s="31">
        <f t="shared" si="3"/>
        <v>130186103</v>
      </c>
      <c r="Q34" s="31">
        <f t="shared" si="3"/>
        <v>131780280</v>
      </c>
      <c r="R34" s="31">
        <f t="shared" si="3"/>
        <v>131780280</v>
      </c>
      <c r="S34" s="31">
        <f t="shared" si="3"/>
        <v>129038652</v>
      </c>
      <c r="T34" s="31">
        <f t="shared" si="3"/>
        <v>127722771</v>
      </c>
      <c r="U34" s="31">
        <f t="shared" si="3"/>
        <v>160067604</v>
      </c>
      <c r="V34" s="31">
        <f t="shared" si="3"/>
        <v>160067604</v>
      </c>
      <c r="W34" s="31">
        <f t="shared" si="3"/>
        <v>160067604</v>
      </c>
      <c r="X34" s="31">
        <f t="shared" si="3"/>
        <v>153113172</v>
      </c>
      <c r="Y34" s="31">
        <f t="shared" si="3"/>
        <v>6954432</v>
      </c>
      <c r="Z34" s="32">
        <f>+IF(X34&lt;&gt;0,+(Y34/X34)*100,0)</f>
        <v>4.54202072177043</v>
      </c>
      <c r="AA34" s="33">
        <f>SUM(AA29:AA33)</f>
        <v>153113172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392443635</v>
      </c>
      <c r="D37" s="18">
        <v>392443635</v>
      </c>
      <c r="E37" s="19">
        <v>411766182</v>
      </c>
      <c r="F37" s="20">
        <v>412828632</v>
      </c>
      <c r="G37" s="20">
        <v>389894334</v>
      </c>
      <c r="H37" s="20">
        <v>389894334</v>
      </c>
      <c r="I37" s="20">
        <v>389215846</v>
      </c>
      <c r="J37" s="20">
        <v>389215846</v>
      </c>
      <c r="K37" s="20">
        <v>384808226</v>
      </c>
      <c r="L37" s="20">
        <v>383843007</v>
      </c>
      <c r="M37" s="20">
        <v>380915011</v>
      </c>
      <c r="N37" s="20">
        <v>380915011</v>
      </c>
      <c r="O37" s="20">
        <v>379913117</v>
      </c>
      <c r="P37" s="20">
        <v>419913117</v>
      </c>
      <c r="Q37" s="20">
        <v>419263749</v>
      </c>
      <c r="R37" s="20">
        <v>419263749</v>
      </c>
      <c r="S37" s="20">
        <v>414578703</v>
      </c>
      <c r="T37" s="20">
        <v>413531690</v>
      </c>
      <c r="U37" s="20">
        <v>409515300</v>
      </c>
      <c r="V37" s="20">
        <v>409515300</v>
      </c>
      <c r="W37" s="20">
        <v>409515300</v>
      </c>
      <c r="X37" s="20">
        <v>412828632</v>
      </c>
      <c r="Y37" s="20">
        <v>-3313332</v>
      </c>
      <c r="Z37" s="21">
        <v>-0.8</v>
      </c>
      <c r="AA37" s="22">
        <v>412828632</v>
      </c>
    </row>
    <row r="38" spans="1:27" ht="13.5">
      <c r="A38" s="23" t="s">
        <v>58</v>
      </c>
      <c r="B38" s="17"/>
      <c r="C38" s="18">
        <v>128526791</v>
      </c>
      <c r="D38" s="18">
        <v>128526791</v>
      </c>
      <c r="E38" s="19">
        <v>137500670</v>
      </c>
      <c r="F38" s="20">
        <v>180878672</v>
      </c>
      <c r="G38" s="20">
        <v>146048965</v>
      </c>
      <c r="H38" s="20">
        <v>156427247</v>
      </c>
      <c r="I38" s="20">
        <v>157713359</v>
      </c>
      <c r="J38" s="20">
        <v>157713359</v>
      </c>
      <c r="K38" s="20">
        <v>158920011</v>
      </c>
      <c r="L38" s="20">
        <v>160154283</v>
      </c>
      <c r="M38" s="20">
        <v>161287087</v>
      </c>
      <c r="N38" s="20">
        <v>161287087</v>
      </c>
      <c r="O38" s="20">
        <v>162427053</v>
      </c>
      <c r="P38" s="20">
        <v>194866248</v>
      </c>
      <c r="Q38" s="20">
        <v>199962201</v>
      </c>
      <c r="R38" s="20">
        <v>199962201</v>
      </c>
      <c r="S38" s="20">
        <v>205071709</v>
      </c>
      <c r="T38" s="20">
        <v>210237348</v>
      </c>
      <c r="U38" s="20">
        <v>193135089</v>
      </c>
      <c r="V38" s="20">
        <v>193135089</v>
      </c>
      <c r="W38" s="20">
        <v>193135089</v>
      </c>
      <c r="X38" s="20">
        <v>180878672</v>
      </c>
      <c r="Y38" s="20">
        <v>12256417</v>
      </c>
      <c r="Z38" s="21">
        <v>6.78</v>
      </c>
      <c r="AA38" s="22">
        <v>180878672</v>
      </c>
    </row>
    <row r="39" spans="1:27" ht="13.5">
      <c r="A39" s="27" t="s">
        <v>61</v>
      </c>
      <c r="B39" s="35"/>
      <c r="C39" s="29">
        <f aca="true" t="shared" si="4" ref="C39:Y39">SUM(C37:C38)</f>
        <v>520970426</v>
      </c>
      <c r="D39" s="29">
        <f>SUM(D37:D38)</f>
        <v>520970426</v>
      </c>
      <c r="E39" s="36">
        <f t="shared" si="4"/>
        <v>549266852</v>
      </c>
      <c r="F39" s="37">
        <f t="shared" si="4"/>
        <v>593707304</v>
      </c>
      <c r="G39" s="37">
        <f t="shared" si="4"/>
        <v>535943299</v>
      </c>
      <c r="H39" s="37">
        <f t="shared" si="4"/>
        <v>546321581</v>
      </c>
      <c r="I39" s="37">
        <f t="shared" si="4"/>
        <v>546929205</v>
      </c>
      <c r="J39" s="37">
        <f t="shared" si="4"/>
        <v>546929205</v>
      </c>
      <c r="K39" s="37">
        <f t="shared" si="4"/>
        <v>543728237</v>
      </c>
      <c r="L39" s="37">
        <f t="shared" si="4"/>
        <v>543997290</v>
      </c>
      <c r="M39" s="37">
        <f t="shared" si="4"/>
        <v>542202098</v>
      </c>
      <c r="N39" s="37">
        <f t="shared" si="4"/>
        <v>542202098</v>
      </c>
      <c r="O39" s="37">
        <f t="shared" si="4"/>
        <v>542340170</v>
      </c>
      <c r="P39" s="37">
        <f t="shared" si="4"/>
        <v>614779365</v>
      </c>
      <c r="Q39" s="37">
        <f t="shared" si="4"/>
        <v>619225950</v>
      </c>
      <c r="R39" s="37">
        <f t="shared" si="4"/>
        <v>619225950</v>
      </c>
      <c r="S39" s="37">
        <f t="shared" si="4"/>
        <v>619650412</v>
      </c>
      <c r="T39" s="37">
        <f t="shared" si="4"/>
        <v>623769038</v>
      </c>
      <c r="U39" s="37">
        <f t="shared" si="4"/>
        <v>602650389</v>
      </c>
      <c r="V39" s="37">
        <f t="shared" si="4"/>
        <v>602650389</v>
      </c>
      <c r="W39" s="37">
        <f t="shared" si="4"/>
        <v>602650389</v>
      </c>
      <c r="X39" s="37">
        <f t="shared" si="4"/>
        <v>593707304</v>
      </c>
      <c r="Y39" s="37">
        <f t="shared" si="4"/>
        <v>8943085</v>
      </c>
      <c r="Z39" s="38">
        <f>+IF(X39&lt;&gt;0,+(Y39/X39)*100,0)</f>
        <v>1.5063121069502625</v>
      </c>
      <c r="AA39" s="39">
        <f>SUM(AA37:AA38)</f>
        <v>593707304</v>
      </c>
    </row>
    <row r="40" spans="1:27" ht="13.5">
      <c r="A40" s="27" t="s">
        <v>62</v>
      </c>
      <c r="B40" s="28"/>
      <c r="C40" s="29">
        <f aca="true" t="shared" si="5" ref="C40:Y40">+C34+C39</f>
        <v>669771559</v>
      </c>
      <c r="D40" s="29">
        <f>+D34+D39</f>
        <v>669771559</v>
      </c>
      <c r="E40" s="30">
        <f t="shared" si="5"/>
        <v>703116029</v>
      </c>
      <c r="F40" s="31">
        <f t="shared" si="5"/>
        <v>746820476</v>
      </c>
      <c r="G40" s="31">
        <f t="shared" si="5"/>
        <v>623263193</v>
      </c>
      <c r="H40" s="31">
        <f t="shared" si="5"/>
        <v>670791686</v>
      </c>
      <c r="I40" s="31">
        <f t="shared" si="5"/>
        <v>678120448</v>
      </c>
      <c r="J40" s="31">
        <f t="shared" si="5"/>
        <v>678120448</v>
      </c>
      <c r="K40" s="31">
        <f t="shared" si="5"/>
        <v>667131721</v>
      </c>
      <c r="L40" s="31">
        <f t="shared" si="5"/>
        <v>670918197</v>
      </c>
      <c r="M40" s="31">
        <f t="shared" si="5"/>
        <v>667689559</v>
      </c>
      <c r="N40" s="31">
        <f t="shared" si="5"/>
        <v>667689559</v>
      </c>
      <c r="O40" s="31">
        <f t="shared" si="5"/>
        <v>671845358</v>
      </c>
      <c r="P40" s="31">
        <f t="shared" si="5"/>
        <v>744965468</v>
      </c>
      <c r="Q40" s="31">
        <f t="shared" si="5"/>
        <v>751006230</v>
      </c>
      <c r="R40" s="31">
        <f t="shared" si="5"/>
        <v>751006230</v>
      </c>
      <c r="S40" s="31">
        <f t="shared" si="5"/>
        <v>748689064</v>
      </c>
      <c r="T40" s="31">
        <f t="shared" si="5"/>
        <v>751491809</v>
      </c>
      <c r="U40" s="31">
        <f t="shared" si="5"/>
        <v>762717993</v>
      </c>
      <c r="V40" s="31">
        <f t="shared" si="5"/>
        <v>762717993</v>
      </c>
      <c r="W40" s="31">
        <f t="shared" si="5"/>
        <v>762717993</v>
      </c>
      <c r="X40" s="31">
        <f t="shared" si="5"/>
        <v>746820476</v>
      </c>
      <c r="Y40" s="31">
        <f t="shared" si="5"/>
        <v>15897517</v>
      </c>
      <c r="Z40" s="32">
        <f>+IF(X40&lt;&gt;0,+(Y40/X40)*100,0)</f>
        <v>2.1286932416673587</v>
      </c>
      <c r="AA40" s="33">
        <f>+AA34+AA39</f>
        <v>746820476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2807804581</v>
      </c>
      <c r="D42" s="43">
        <f>+D25-D40</f>
        <v>2807804581</v>
      </c>
      <c r="E42" s="44">
        <f t="shared" si="6"/>
        <v>2810508920</v>
      </c>
      <c r="F42" s="45">
        <f t="shared" si="6"/>
        <v>2794472040</v>
      </c>
      <c r="G42" s="45">
        <f t="shared" si="6"/>
        <v>2883025767</v>
      </c>
      <c r="H42" s="45">
        <f t="shared" si="6"/>
        <v>2845482273</v>
      </c>
      <c r="I42" s="45">
        <f t="shared" si="6"/>
        <v>2838840794</v>
      </c>
      <c r="J42" s="45">
        <f t="shared" si="6"/>
        <v>2838840794</v>
      </c>
      <c r="K42" s="45">
        <f t="shared" si="6"/>
        <v>2832952318</v>
      </c>
      <c r="L42" s="45">
        <f t="shared" si="6"/>
        <v>2840470746</v>
      </c>
      <c r="M42" s="45">
        <f t="shared" si="6"/>
        <v>2835006708</v>
      </c>
      <c r="N42" s="45">
        <f t="shared" si="6"/>
        <v>2835006708</v>
      </c>
      <c r="O42" s="45">
        <f t="shared" si="6"/>
        <v>2841589763</v>
      </c>
      <c r="P42" s="45">
        <f t="shared" si="6"/>
        <v>2820521501</v>
      </c>
      <c r="Q42" s="45">
        <f t="shared" si="6"/>
        <v>2835525526</v>
      </c>
      <c r="R42" s="45">
        <f t="shared" si="6"/>
        <v>2835525526</v>
      </c>
      <c r="S42" s="45">
        <f t="shared" si="6"/>
        <v>2822324120</v>
      </c>
      <c r="T42" s="45">
        <f t="shared" si="6"/>
        <v>2817130265</v>
      </c>
      <c r="U42" s="45">
        <f t="shared" si="6"/>
        <v>2750994340</v>
      </c>
      <c r="V42" s="45">
        <f t="shared" si="6"/>
        <v>2750994340</v>
      </c>
      <c r="W42" s="45">
        <f t="shared" si="6"/>
        <v>2750994340</v>
      </c>
      <c r="X42" s="45">
        <f t="shared" si="6"/>
        <v>2794472040</v>
      </c>
      <c r="Y42" s="45">
        <f t="shared" si="6"/>
        <v>-43477700</v>
      </c>
      <c r="Z42" s="46">
        <f>+IF(X42&lt;&gt;0,+(Y42/X42)*100,0)</f>
        <v>-1.5558466636152135</v>
      </c>
      <c r="AA42" s="47">
        <f>+AA25-AA40</f>
        <v>2794472040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2805239737</v>
      </c>
      <c r="D45" s="18">
        <v>2805239737</v>
      </c>
      <c r="E45" s="19">
        <v>2808575238</v>
      </c>
      <c r="F45" s="20">
        <v>2791899196</v>
      </c>
      <c r="G45" s="20">
        <v>2881127326</v>
      </c>
      <c r="H45" s="20">
        <v>2842916387</v>
      </c>
      <c r="I45" s="20">
        <v>2836274388</v>
      </c>
      <c r="J45" s="20">
        <v>2836274388</v>
      </c>
      <c r="K45" s="20">
        <v>2830385393</v>
      </c>
      <c r="L45" s="20">
        <v>2837903304</v>
      </c>
      <c r="M45" s="20">
        <v>2832438749</v>
      </c>
      <c r="N45" s="20">
        <v>2832438749</v>
      </c>
      <c r="O45" s="20">
        <v>2839021289</v>
      </c>
      <c r="P45" s="20">
        <v>2817952513</v>
      </c>
      <c r="Q45" s="20">
        <v>2832956025</v>
      </c>
      <c r="R45" s="20">
        <v>2832956025</v>
      </c>
      <c r="S45" s="20">
        <v>2819754107</v>
      </c>
      <c r="T45" s="20">
        <v>2814559741</v>
      </c>
      <c r="U45" s="20">
        <v>2748423307</v>
      </c>
      <c r="V45" s="20">
        <v>2748423307</v>
      </c>
      <c r="W45" s="20">
        <v>2748423307</v>
      </c>
      <c r="X45" s="20">
        <v>2791899196</v>
      </c>
      <c r="Y45" s="20">
        <v>-43475889</v>
      </c>
      <c r="Z45" s="48">
        <v>-1.56</v>
      </c>
      <c r="AA45" s="22">
        <v>2791899196</v>
      </c>
    </row>
    <row r="46" spans="1:27" ht="13.5">
      <c r="A46" s="23" t="s">
        <v>67</v>
      </c>
      <c r="B46" s="17"/>
      <c r="C46" s="18">
        <v>2564844</v>
      </c>
      <c r="D46" s="18">
        <v>2564844</v>
      </c>
      <c r="E46" s="19">
        <v>1933682</v>
      </c>
      <c r="F46" s="20">
        <v>2572844</v>
      </c>
      <c r="G46" s="20">
        <v>1898441</v>
      </c>
      <c r="H46" s="20">
        <v>2565886</v>
      </c>
      <c r="I46" s="20">
        <v>2566406</v>
      </c>
      <c r="J46" s="20">
        <v>2566406</v>
      </c>
      <c r="K46" s="20">
        <v>2566925</v>
      </c>
      <c r="L46" s="20">
        <v>2567442</v>
      </c>
      <c r="M46" s="20">
        <v>2567959</v>
      </c>
      <c r="N46" s="20">
        <v>2567959</v>
      </c>
      <c r="O46" s="20">
        <v>2568474</v>
      </c>
      <c r="P46" s="20">
        <v>2568988</v>
      </c>
      <c r="Q46" s="20">
        <v>2569501</v>
      </c>
      <c r="R46" s="20">
        <v>2569501</v>
      </c>
      <c r="S46" s="20">
        <v>2570013</v>
      </c>
      <c r="T46" s="20">
        <v>2570524</v>
      </c>
      <c r="U46" s="20">
        <v>2571033</v>
      </c>
      <c r="V46" s="20">
        <v>2571033</v>
      </c>
      <c r="W46" s="20">
        <v>2571033</v>
      </c>
      <c r="X46" s="20">
        <v>2572844</v>
      </c>
      <c r="Y46" s="20">
        <v>-1811</v>
      </c>
      <c r="Z46" s="48">
        <v>-0.07</v>
      </c>
      <c r="AA46" s="22">
        <v>2572844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2807804581</v>
      </c>
      <c r="D48" s="51">
        <f>SUM(D45:D47)</f>
        <v>2807804581</v>
      </c>
      <c r="E48" s="52">
        <f t="shared" si="7"/>
        <v>2810508920</v>
      </c>
      <c r="F48" s="53">
        <f t="shared" si="7"/>
        <v>2794472040</v>
      </c>
      <c r="G48" s="53">
        <f t="shared" si="7"/>
        <v>2883025767</v>
      </c>
      <c r="H48" s="53">
        <f t="shared" si="7"/>
        <v>2845482273</v>
      </c>
      <c r="I48" s="53">
        <f t="shared" si="7"/>
        <v>2838840794</v>
      </c>
      <c r="J48" s="53">
        <f t="shared" si="7"/>
        <v>2838840794</v>
      </c>
      <c r="K48" s="53">
        <f t="shared" si="7"/>
        <v>2832952318</v>
      </c>
      <c r="L48" s="53">
        <f t="shared" si="7"/>
        <v>2840470746</v>
      </c>
      <c r="M48" s="53">
        <f t="shared" si="7"/>
        <v>2835006708</v>
      </c>
      <c r="N48" s="53">
        <f t="shared" si="7"/>
        <v>2835006708</v>
      </c>
      <c r="O48" s="53">
        <f t="shared" si="7"/>
        <v>2841589763</v>
      </c>
      <c r="P48" s="53">
        <f t="shared" si="7"/>
        <v>2820521501</v>
      </c>
      <c r="Q48" s="53">
        <f t="shared" si="7"/>
        <v>2835525526</v>
      </c>
      <c r="R48" s="53">
        <f t="shared" si="7"/>
        <v>2835525526</v>
      </c>
      <c r="S48" s="53">
        <f t="shared" si="7"/>
        <v>2822324120</v>
      </c>
      <c r="T48" s="53">
        <f t="shared" si="7"/>
        <v>2817130265</v>
      </c>
      <c r="U48" s="53">
        <f t="shared" si="7"/>
        <v>2750994340</v>
      </c>
      <c r="V48" s="53">
        <f t="shared" si="7"/>
        <v>2750994340</v>
      </c>
      <c r="W48" s="53">
        <f t="shared" si="7"/>
        <v>2750994340</v>
      </c>
      <c r="X48" s="53">
        <f t="shared" si="7"/>
        <v>2794472040</v>
      </c>
      <c r="Y48" s="53">
        <f t="shared" si="7"/>
        <v>-43477700</v>
      </c>
      <c r="Z48" s="54">
        <f>+IF(X48&lt;&gt;0,+(Y48/X48)*100,0)</f>
        <v>-1.5558466636152135</v>
      </c>
      <c r="AA48" s="55">
        <f>SUM(AA45:AA47)</f>
        <v>2794472040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9754560</v>
      </c>
      <c r="D6" s="18">
        <v>9754560</v>
      </c>
      <c r="E6" s="19">
        <v>5255646</v>
      </c>
      <c r="F6" s="20"/>
      <c r="G6" s="20">
        <v>17427941</v>
      </c>
      <c r="H6" s="20">
        <v>13565265</v>
      </c>
      <c r="I6" s="20">
        <v>659792</v>
      </c>
      <c r="J6" s="20">
        <v>659792</v>
      </c>
      <c r="K6" s="20">
        <v>9359099</v>
      </c>
      <c r="L6" s="20">
        <v>1251676</v>
      </c>
      <c r="M6" s="20">
        <v>7939748</v>
      </c>
      <c r="N6" s="20">
        <v>7939748</v>
      </c>
      <c r="O6" s="20">
        <v>2960338</v>
      </c>
      <c r="P6" s="20">
        <v>3869300</v>
      </c>
      <c r="Q6" s="20">
        <v>9804582</v>
      </c>
      <c r="R6" s="20">
        <v>9804582</v>
      </c>
      <c r="S6" s="20">
        <v>11059874</v>
      </c>
      <c r="T6" s="20">
        <v>8369191</v>
      </c>
      <c r="U6" s="20">
        <v>7134864</v>
      </c>
      <c r="V6" s="20">
        <v>7134864</v>
      </c>
      <c r="W6" s="20">
        <v>7134864</v>
      </c>
      <c r="X6" s="20"/>
      <c r="Y6" s="20">
        <v>7134864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>
        <v>924677</v>
      </c>
      <c r="G7" s="20">
        <v>5381492</v>
      </c>
      <c r="H7" s="20">
        <v>6970738</v>
      </c>
      <c r="I7" s="20">
        <v>18608784</v>
      </c>
      <c r="J7" s="20">
        <v>18608784</v>
      </c>
      <c r="K7" s="20">
        <v>7204793</v>
      </c>
      <c r="L7" s="20">
        <v>15588509</v>
      </c>
      <c r="M7" s="20">
        <v>10646487</v>
      </c>
      <c r="N7" s="20">
        <v>10646487</v>
      </c>
      <c r="O7" s="20">
        <v>8697030</v>
      </c>
      <c r="P7" s="20">
        <v>8734058</v>
      </c>
      <c r="Q7" s="20">
        <v>8780022</v>
      </c>
      <c r="R7" s="20">
        <v>8780022</v>
      </c>
      <c r="S7" s="20">
        <v>7853496</v>
      </c>
      <c r="T7" s="20">
        <v>5922552</v>
      </c>
      <c r="U7" s="20">
        <v>3980159</v>
      </c>
      <c r="V7" s="20">
        <v>3980159</v>
      </c>
      <c r="W7" s="20">
        <v>3980159</v>
      </c>
      <c r="X7" s="20">
        <v>924677</v>
      </c>
      <c r="Y7" s="20">
        <v>3055482</v>
      </c>
      <c r="Z7" s="21">
        <v>330.44</v>
      </c>
      <c r="AA7" s="22">
        <v>924677</v>
      </c>
    </row>
    <row r="8" spans="1:27" ht="13.5">
      <c r="A8" s="23" t="s">
        <v>35</v>
      </c>
      <c r="B8" s="17"/>
      <c r="C8" s="18">
        <v>1924932</v>
      </c>
      <c r="D8" s="18">
        <v>1924932</v>
      </c>
      <c r="E8" s="19">
        <v>4079356</v>
      </c>
      <c r="F8" s="20">
        <v>-18918138</v>
      </c>
      <c r="G8" s="20">
        <v>-9471255</v>
      </c>
      <c r="H8" s="20">
        <v>-9489576</v>
      </c>
      <c r="I8" s="20">
        <v>1787220</v>
      </c>
      <c r="J8" s="20">
        <v>1787220</v>
      </c>
      <c r="K8" s="20">
        <v>1570013</v>
      </c>
      <c r="L8" s="20">
        <v>1719130</v>
      </c>
      <c r="M8" s="20">
        <v>9081067</v>
      </c>
      <c r="N8" s="20">
        <v>9081067</v>
      </c>
      <c r="O8" s="20">
        <v>9687561</v>
      </c>
      <c r="P8" s="20">
        <v>9709415</v>
      </c>
      <c r="Q8" s="20">
        <v>9760835</v>
      </c>
      <c r="R8" s="20">
        <v>9760835</v>
      </c>
      <c r="S8" s="20">
        <v>10240725</v>
      </c>
      <c r="T8" s="20">
        <v>10368404</v>
      </c>
      <c r="U8" s="20">
        <v>10398532</v>
      </c>
      <c r="V8" s="20">
        <v>10398532</v>
      </c>
      <c r="W8" s="20">
        <v>10398532</v>
      </c>
      <c r="X8" s="20">
        <v>-18918138</v>
      </c>
      <c r="Y8" s="20">
        <v>29316670</v>
      </c>
      <c r="Z8" s="21">
        <v>-154.97</v>
      </c>
      <c r="AA8" s="22">
        <v>-18918138</v>
      </c>
    </row>
    <row r="9" spans="1:27" ht="13.5">
      <c r="A9" s="23" t="s">
        <v>36</v>
      </c>
      <c r="B9" s="17"/>
      <c r="C9" s="18">
        <v>2015080</v>
      </c>
      <c r="D9" s="18">
        <v>2015080</v>
      </c>
      <c r="E9" s="19">
        <v>552745</v>
      </c>
      <c r="F9" s="20"/>
      <c r="G9" s="20">
        <v>13826990</v>
      </c>
      <c r="H9" s="20">
        <v>13862271</v>
      </c>
      <c r="I9" s="20">
        <v>2670139</v>
      </c>
      <c r="J9" s="20">
        <v>2670139</v>
      </c>
      <c r="K9" s="20">
        <v>2668873</v>
      </c>
      <c r="L9" s="20">
        <v>2620325</v>
      </c>
      <c r="M9" s="20">
        <v>-7063061</v>
      </c>
      <c r="N9" s="20">
        <v>-7063061</v>
      </c>
      <c r="O9" s="20">
        <v>-6626875</v>
      </c>
      <c r="P9" s="20">
        <v>-7313519</v>
      </c>
      <c r="Q9" s="20">
        <v>-7000835</v>
      </c>
      <c r="R9" s="20">
        <v>-7000835</v>
      </c>
      <c r="S9" s="20">
        <v>-7004383</v>
      </c>
      <c r="T9" s="20">
        <v>-6856189</v>
      </c>
      <c r="U9" s="20">
        <v>-6918385</v>
      </c>
      <c r="V9" s="20">
        <v>-6918385</v>
      </c>
      <c r="W9" s="20">
        <v>-6918385</v>
      </c>
      <c r="X9" s="20"/>
      <c r="Y9" s="20">
        <v>-6918385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>
        <v>2196237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2196237</v>
      </c>
      <c r="Y10" s="24">
        <v>-2196237</v>
      </c>
      <c r="Z10" s="25">
        <v>-100</v>
      </c>
      <c r="AA10" s="26">
        <v>2196237</v>
      </c>
    </row>
    <row r="11" spans="1:27" ht="13.5">
      <c r="A11" s="23" t="s">
        <v>38</v>
      </c>
      <c r="B11" s="17"/>
      <c r="C11" s="18">
        <v>623089</v>
      </c>
      <c r="D11" s="18">
        <v>623089</v>
      </c>
      <c r="E11" s="19">
        <v>577529</v>
      </c>
      <c r="F11" s="20">
        <v>21072923</v>
      </c>
      <c r="G11" s="20">
        <v>563116</v>
      </c>
      <c r="H11" s="20">
        <v>60012</v>
      </c>
      <c r="I11" s="20">
        <v>498609</v>
      </c>
      <c r="J11" s="20">
        <v>498609</v>
      </c>
      <c r="K11" s="20">
        <v>1104419</v>
      </c>
      <c r="L11" s="20">
        <v>924678</v>
      </c>
      <c r="M11" s="20">
        <v>924678</v>
      </c>
      <c r="N11" s="20">
        <v>924678</v>
      </c>
      <c r="O11" s="20">
        <v>486082</v>
      </c>
      <c r="P11" s="20">
        <v>486082</v>
      </c>
      <c r="Q11" s="20">
        <v>686193</v>
      </c>
      <c r="R11" s="20">
        <v>686193</v>
      </c>
      <c r="S11" s="20">
        <v>1139478</v>
      </c>
      <c r="T11" s="20">
        <v>623088</v>
      </c>
      <c r="U11" s="20">
        <v>556288</v>
      </c>
      <c r="V11" s="20">
        <v>556288</v>
      </c>
      <c r="W11" s="20">
        <v>556288</v>
      </c>
      <c r="X11" s="20">
        <v>21072923</v>
      </c>
      <c r="Y11" s="20">
        <v>-20516635</v>
      </c>
      <c r="Z11" s="21">
        <v>-97.36</v>
      </c>
      <c r="AA11" s="22">
        <v>21072923</v>
      </c>
    </row>
    <row r="12" spans="1:27" ht="13.5">
      <c r="A12" s="27" t="s">
        <v>39</v>
      </c>
      <c r="B12" s="28"/>
      <c r="C12" s="29">
        <f aca="true" t="shared" si="0" ref="C12:Y12">SUM(C6:C11)</f>
        <v>14317661</v>
      </c>
      <c r="D12" s="29">
        <f>SUM(D6:D11)</f>
        <v>14317661</v>
      </c>
      <c r="E12" s="30">
        <f t="shared" si="0"/>
        <v>10465276</v>
      </c>
      <c r="F12" s="31">
        <f t="shared" si="0"/>
        <v>5275699</v>
      </c>
      <c r="G12" s="31">
        <f t="shared" si="0"/>
        <v>27728284</v>
      </c>
      <c r="H12" s="31">
        <f t="shared" si="0"/>
        <v>24968710</v>
      </c>
      <c r="I12" s="31">
        <f t="shared" si="0"/>
        <v>24224544</v>
      </c>
      <c r="J12" s="31">
        <f t="shared" si="0"/>
        <v>24224544</v>
      </c>
      <c r="K12" s="31">
        <f t="shared" si="0"/>
        <v>21907197</v>
      </c>
      <c r="L12" s="31">
        <f t="shared" si="0"/>
        <v>22104318</v>
      </c>
      <c r="M12" s="31">
        <f t="shared" si="0"/>
        <v>21528919</v>
      </c>
      <c r="N12" s="31">
        <f t="shared" si="0"/>
        <v>21528919</v>
      </c>
      <c r="O12" s="31">
        <f t="shared" si="0"/>
        <v>15204136</v>
      </c>
      <c r="P12" s="31">
        <f t="shared" si="0"/>
        <v>15485336</v>
      </c>
      <c r="Q12" s="31">
        <f t="shared" si="0"/>
        <v>22030797</v>
      </c>
      <c r="R12" s="31">
        <f t="shared" si="0"/>
        <v>22030797</v>
      </c>
      <c r="S12" s="31">
        <f t="shared" si="0"/>
        <v>23289190</v>
      </c>
      <c r="T12" s="31">
        <f t="shared" si="0"/>
        <v>18427046</v>
      </c>
      <c r="U12" s="31">
        <f t="shared" si="0"/>
        <v>15151458</v>
      </c>
      <c r="V12" s="31">
        <f t="shared" si="0"/>
        <v>15151458</v>
      </c>
      <c r="W12" s="31">
        <f t="shared" si="0"/>
        <v>15151458</v>
      </c>
      <c r="X12" s="31">
        <f t="shared" si="0"/>
        <v>5275699</v>
      </c>
      <c r="Y12" s="31">
        <f t="shared" si="0"/>
        <v>9875759</v>
      </c>
      <c r="Z12" s="32">
        <f>+IF(X12&lt;&gt;0,+(Y12/X12)*100,0)</f>
        <v>187.19337475470076</v>
      </c>
      <c r="AA12" s="33">
        <f>SUM(AA6:AA11)</f>
        <v>5275699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13858444</v>
      </c>
      <c r="D17" s="18">
        <v>13858444</v>
      </c>
      <c r="E17" s="19">
        <v>15156911</v>
      </c>
      <c r="F17" s="20">
        <v>14995841</v>
      </c>
      <c r="G17" s="20">
        <v>-10685</v>
      </c>
      <c r="H17" s="20">
        <v>-12106</v>
      </c>
      <c r="I17" s="20">
        <v>15008628</v>
      </c>
      <c r="J17" s="20">
        <v>15008628</v>
      </c>
      <c r="K17" s="20">
        <v>15007207</v>
      </c>
      <c r="L17" s="20">
        <v>15005786</v>
      </c>
      <c r="M17" s="20">
        <v>15004366</v>
      </c>
      <c r="N17" s="20">
        <v>15004366</v>
      </c>
      <c r="O17" s="20">
        <v>15002945</v>
      </c>
      <c r="P17" s="20">
        <v>15001524</v>
      </c>
      <c r="Q17" s="20">
        <v>15000103</v>
      </c>
      <c r="R17" s="20">
        <v>15000103</v>
      </c>
      <c r="S17" s="20">
        <v>14998682</v>
      </c>
      <c r="T17" s="20">
        <v>14997262</v>
      </c>
      <c r="U17" s="20">
        <v>14995841</v>
      </c>
      <c r="V17" s="20">
        <v>14995841</v>
      </c>
      <c r="W17" s="20">
        <v>14995841</v>
      </c>
      <c r="X17" s="20">
        <v>14995841</v>
      </c>
      <c r="Y17" s="20"/>
      <c r="Z17" s="21"/>
      <c r="AA17" s="22">
        <v>14995841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75626400</v>
      </c>
      <c r="D19" s="18">
        <v>75626400</v>
      </c>
      <c r="E19" s="19">
        <v>97847333</v>
      </c>
      <c r="F19" s="20">
        <v>107398627</v>
      </c>
      <c r="G19" s="20">
        <v>93891765</v>
      </c>
      <c r="H19" s="20">
        <v>91316950</v>
      </c>
      <c r="I19" s="20">
        <v>76154132</v>
      </c>
      <c r="J19" s="20">
        <v>76154132</v>
      </c>
      <c r="K19" s="20">
        <v>83181444</v>
      </c>
      <c r="L19" s="20">
        <v>94344740</v>
      </c>
      <c r="M19" s="20">
        <v>104506904</v>
      </c>
      <c r="N19" s="20">
        <v>104506904</v>
      </c>
      <c r="O19" s="20">
        <v>92501563</v>
      </c>
      <c r="P19" s="20">
        <v>92956743</v>
      </c>
      <c r="Q19" s="20">
        <v>95583741</v>
      </c>
      <c r="R19" s="20">
        <v>95583741</v>
      </c>
      <c r="S19" s="20">
        <v>95608833</v>
      </c>
      <c r="T19" s="20">
        <v>96233927</v>
      </c>
      <c r="U19" s="20">
        <v>96062023</v>
      </c>
      <c r="V19" s="20">
        <v>96062023</v>
      </c>
      <c r="W19" s="20">
        <v>96062023</v>
      </c>
      <c r="X19" s="20">
        <v>107398627</v>
      </c>
      <c r="Y19" s="20">
        <v>-11336604</v>
      </c>
      <c r="Z19" s="21">
        <v>-10.56</v>
      </c>
      <c r="AA19" s="22">
        <v>107398627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68470</v>
      </c>
      <c r="D22" s="18">
        <v>68470</v>
      </c>
      <c r="E22" s="19">
        <v>91021</v>
      </c>
      <c r="F22" s="20">
        <v>68474</v>
      </c>
      <c r="G22" s="20">
        <v>91392</v>
      </c>
      <c r="H22" s="20">
        <v>68474</v>
      </c>
      <c r="I22" s="20">
        <v>68474</v>
      </c>
      <c r="J22" s="20">
        <v>68474</v>
      </c>
      <c r="K22" s="20">
        <v>68474</v>
      </c>
      <c r="L22" s="20">
        <v>68474</v>
      </c>
      <c r="M22" s="20">
        <v>68474</v>
      </c>
      <c r="N22" s="20">
        <v>68474</v>
      </c>
      <c r="O22" s="20">
        <v>68474</v>
      </c>
      <c r="P22" s="20">
        <v>68474</v>
      </c>
      <c r="Q22" s="20">
        <v>68474</v>
      </c>
      <c r="R22" s="20">
        <v>68474</v>
      </c>
      <c r="S22" s="20">
        <v>68474</v>
      </c>
      <c r="T22" s="20">
        <v>68474</v>
      </c>
      <c r="U22" s="20">
        <v>68474</v>
      </c>
      <c r="V22" s="20">
        <v>68474</v>
      </c>
      <c r="W22" s="20">
        <v>68474</v>
      </c>
      <c r="X22" s="20">
        <v>68474</v>
      </c>
      <c r="Y22" s="20"/>
      <c r="Z22" s="21"/>
      <c r="AA22" s="22">
        <v>68474</v>
      </c>
    </row>
    <row r="23" spans="1:27" ht="13.5">
      <c r="A23" s="23" t="s">
        <v>49</v>
      </c>
      <c r="B23" s="17"/>
      <c r="C23" s="18">
        <v>156821</v>
      </c>
      <c r="D23" s="18">
        <v>156821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89710135</v>
      </c>
      <c r="D24" s="29">
        <f>SUM(D15:D23)</f>
        <v>89710135</v>
      </c>
      <c r="E24" s="36">
        <f t="shared" si="1"/>
        <v>113095265</v>
      </c>
      <c r="F24" s="37">
        <f t="shared" si="1"/>
        <v>122462942</v>
      </c>
      <c r="G24" s="37">
        <f t="shared" si="1"/>
        <v>93972472</v>
      </c>
      <c r="H24" s="37">
        <f t="shared" si="1"/>
        <v>91373318</v>
      </c>
      <c r="I24" s="37">
        <f t="shared" si="1"/>
        <v>91231234</v>
      </c>
      <c r="J24" s="37">
        <f t="shared" si="1"/>
        <v>91231234</v>
      </c>
      <c r="K24" s="37">
        <f t="shared" si="1"/>
        <v>98257125</v>
      </c>
      <c r="L24" s="37">
        <f t="shared" si="1"/>
        <v>109419000</v>
      </c>
      <c r="M24" s="37">
        <f t="shared" si="1"/>
        <v>119579744</v>
      </c>
      <c r="N24" s="37">
        <f t="shared" si="1"/>
        <v>119579744</v>
      </c>
      <c r="O24" s="37">
        <f t="shared" si="1"/>
        <v>107572982</v>
      </c>
      <c r="P24" s="37">
        <f t="shared" si="1"/>
        <v>108026741</v>
      </c>
      <c r="Q24" s="37">
        <f t="shared" si="1"/>
        <v>110652318</v>
      </c>
      <c r="R24" s="37">
        <f t="shared" si="1"/>
        <v>110652318</v>
      </c>
      <c r="S24" s="37">
        <f t="shared" si="1"/>
        <v>110675989</v>
      </c>
      <c r="T24" s="37">
        <f t="shared" si="1"/>
        <v>111299663</v>
      </c>
      <c r="U24" s="37">
        <f t="shared" si="1"/>
        <v>111126338</v>
      </c>
      <c r="V24" s="37">
        <f t="shared" si="1"/>
        <v>111126338</v>
      </c>
      <c r="W24" s="37">
        <f t="shared" si="1"/>
        <v>111126338</v>
      </c>
      <c r="X24" s="37">
        <f t="shared" si="1"/>
        <v>122462942</v>
      </c>
      <c r="Y24" s="37">
        <f t="shared" si="1"/>
        <v>-11336604</v>
      </c>
      <c r="Z24" s="38">
        <f>+IF(X24&lt;&gt;0,+(Y24/X24)*100,0)</f>
        <v>-9.257171038729414</v>
      </c>
      <c r="AA24" s="39">
        <f>SUM(AA15:AA23)</f>
        <v>122462942</v>
      </c>
    </row>
    <row r="25" spans="1:27" ht="13.5">
      <c r="A25" s="27" t="s">
        <v>51</v>
      </c>
      <c r="B25" s="28"/>
      <c r="C25" s="29">
        <f aca="true" t="shared" si="2" ref="C25:Y25">+C12+C24</f>
        <v>104027796</v>
      </c>
      <c r="D25" s="29">
        <f>+D12+D24</f>
        <v>104027796</v>
      </c>
      <c r="E25" s="30">
        <f t="shared" si="2"/>
        <v>123560541</v>
      </c>
      <c r="F25" s="31">
        <f t="shared" si="2"/>
        <v>127738641</v>
      </c>
      <c r="G25" s="31">
        <f t="shared" si="2"/>
        <v>121700756</v>
      </c>
      <c r="H25" s="31">
        <f t="shared" si="2"/>
        <v>116342028</v>
      </c>
      <c r="I25" s="31">
        <f t="shared" si="2"/>
        <v>115455778</v>
      </c>
      <c r="J25" s="31">
        <f t="shared" si="2"/>
        <v>115455778</v>
      </c>
      <c r="K25" s="31">
        <f t="shared" si="2"/>
        <v>120164322</v>
      </c>
      <c r="L25" s="31">
        <f t="shared" si="2"/>
        <v>131523318</v>
      </c>
      <c r="M25" s="31">
        <f t="shared" si="2"/>
        <v>141108663</v>
      </c>
      <c r="N25" s="31">
        <f t="shared" si="2"/>
        <v>141108663</v>
      </c>
      <c r="O25" s="31">
        <f t="shared" si="2"/>
        <v>122777118</v>
      </c>
      <c r="P25" s="31">
        <f t="shared" si="2"/>
        <v>123512077</v>
      </c>
      <c r="Q25" s="31">
        <f t="shared" si="2"/>
        <v>132683115</v>
      </c>
      <c r="R25" s="31">
        <f t="shared" si="2"/>
        <v>132683115</v>
      </c>
      <c r="S25" s="31">
        <f t="shared" si="2"/>
        <v>133965179</v>
      </c>
      <c r="T25" s="31">
        <f t="shared" si="2"/>
        <v>129726709</v>
      </c>
      <c r="U25" s="31">
        <f t="shared" si="2"/>
        <v>126277796</v>
      </c>
      <c r="V25" s="31">
        <f t="shared" si="2"/>
        <v>126277796</v>
      </c>
      <c r="W25" s="31">
        <f t="shared" si="2"/>
        <v>126277796</v>
      </c>
      <c r="X25" s="31">
        <f t="shared" si="2"/>
        <v>127738641</v>
      </c>
      <c r="Y25" s="31">
        <f t="shared" si="2"/>
        <v>-1460845</v>
      </c>
      <c r="Z25" s="32">
        <f>+IF(X25&lt;&gt;0,+(Y25/X25)*100,0)</f>
        <v>-1.1436202769685018</v>
      </c>
      <c r="AA25" s="33">
        <f>+AA12+AA24</f>
        <v>127738641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36055</v>
      </c>
      <c r="F30" s="20">
        <v>101926</v>
      </c>
      <c r="G30" s="20">
        <v>87189</v>
      </c>
      <c r="H30" s="20">
        <v>101926</v>
      </c>
      <c r="I30" s="20">
        <v>101926</v>
      </c>
      <c r="J30" s="20">
        <v>101926</v>
      </c>
      <c r="K30" s="20">
        <v>101926</v>
      </c>
      <c r="L30" s="20">
        <v>101926</v>
      </c>
      <c r="M30" s="20">
        <v>101926</v>
      </c>
      <c r="N30" s="20">
        <v>101926</v>
      </c>
      <c r="O30" s="20">
        <v>101926</v>
      </c>
      <c r="P30" s="20">
        <v>101926</v>
      </c>
      <c r="Q30" s="20">
        <v>101926</v>
      </c>
      <c r="R30" s="20">
        <v>101926</v>
      </c>
      <c r="S30" s="20">
        <v>101926</v>
      </c>
      <c r="T30" s="20">
        <v>101926</v>
      </c>
      <c r="U30" s="20">
        <v>101926</v>
      </c>
      <c r="V30" s="20">
        <v>101926</v>
      </c>
      <c r="W30" s="20">
        <v>101926</v>
      </c>
      <c r="X30" s="20">
        <v>101926</v>
      </c>
      <c r="Y30" s="20"/>
      <c r="Z30" s="21"/>
      <c r="AA30" s="22">
        <v>101926</v>
      </c>
    </row>
    <row r="31" spans="1:27" ht="13.5">
      <c r="A31" s="23" t="s">
        <v>56</v>
      </c>
      <c r="B31" s="17"/>
      <c r="C31" s="18">
        <v>374402</v>
      </c>
      <c r="D31" s="18">
        <v>374402</v>
      </c>
      <c r="E31" s="19">
        <v>373836</v>
      </c>
      <c r="F31" s="20">
        <v>400918</v>
      </c>
      <c r="G31" s="20">
        <v>374373</v>
      </c>
      <c r="H31" s="20">
        <v>378557</v>
      </c>
      <c r="I31" s="20">
        <v>380651</v>
      </c>
      <c r="J31" s="20">
        <v>380651</v>
      </c>
      <c r="K31" s="20">
        <v>382184</v>
      </c>
      <c r="L31" s="20">
        <v>385159</v>
      </c>
      <c r="M31" s="20">
        <v>386922</v>
      </c>
      <c r="N31" s="20">
        <v>386922</v>
      </c>
      <c r="O31" s="20">
        <v>391035</v>
      </c>
      <c r="P31" s="20">
        <v>394883</v>
      </c>
      <c r="Q31" s="20">
        <v>396263</v>
      </c>
      <c r="R31" s="20">
        <v>396263</v>
      </c>
      <c r="S31" s="20">
        <v>397448</v>
      </c>
      <c r="T31" s="20">
        <v>395571</v>
      </c>
      <c r="U31" s="20">
        <v>394704</v>
      </c>
      <c r="V31" s="20">
        <v>394704</v>
      </c>
      <c r="W31" s="20">
        <v>394704</v>
      </c>
      <c r="X31" s="20">
        <v>400918</v>
      </c>
      <c r="Y31" s="20">
        <v>-6214</v>
      </c>
      <c r="Z31" s="21">
        <v>-1.55</v>
      </c>
      <c r="AA31" s="22">
        <v>400918</v>
      </c>
    </row>
    <row r="32" spans="1:27" ht="13.5">
      <c r="A32" s="23" t="s">
        <v>57</v>
      </c>
      <c r="B32" s="17"/>
      <c r="C32" s="18">
        <v>17376512</v>
      </c>
      <c r="D32" s="18">
        <v>17376512</v>
      </c>
      <c r="E32" s="19">
        <v>6458762</v>
      </c>
      <c r="F32" s="20">
        <v>3876486</v>
      </c>
      <c r="G32" s="20">
        <v>22400248</v>
      </c>
      <c r="H32" s="20">
        <v>27637802</v>
      </c>
      <c r="I32" s="20">
        <v>23451390</v>
      </c>
      <c r="J32" s="20">
        <v>23451390</v>
      </c>
      <c r="K32" s="20">
        <v>21891521</v>
      </c>
      <c r="L32" s="20">
        <v>17386914</v>
      </c>
      <c r="M32" s="20">
        <v>10006410</v>
      </c>
      <c r="N32" s="20">
        <v>10006410</v>
      </c>
      <c r="O32" s="20">
        <v>-1186179</v>
      </c>
      <c r="P32" s="20">
        <v>10828845</v>
      </c>
      <c r="Q32" s="20">
        <v>15232538</v>
      </c>
      <c r="R32" s="20">
        <v>15232538</v>
      </c>
      <c r="S32" s="20">
        <v>15389284</v>
      </c>
      <c r="T32" s="20">
        <v>11883872</v>
      </c>
      <c r="U32" s="20">
        <v>8707587</v>
      </c>
      <c r="V32" s="20">
        <v>8707587</v>
      </c>
      <c r="W32" s="20">
        <v>8707587</v>
      </c>
      <c r="X32" s="20">
        <v>3876486</v>
      </c>
      <c r="Y32" s="20">
        <v>4831101</v>
      </c>
      <c r="Z32" s="21">
        <v>124.63</v>
      </c>
      <c r="AA32" s="22">
        <v>3876486</v>
      </c>
    </row>
    <row r="33" spans="1:27" ht="13.5">
      <c r="A33" s="23" t="s">
        <v>58</v>
      </c>
      <c r="B33" s="17"/>
      <c r="C33" s="18">
        <v>1461012</v>
      </c>
      <c r="D33" s="18">
        <v>1461012</v>
      </c>
      <c r="E33" s="19">
        <v>2927501</v>
      </c>
      <c r="F33" s="20">
        <v>1528289</v>
      </c>
      <c r="G33" s="20">
        <v>1528289</v>
      </c>
      <c r="H33" s="20">
        <v>1528289</v>
      </c>
      <c r="I33" s="20">
        <v>1528289</v>
      </c>
      <c r="J33" s="20">
        <v>1528289</v>
      </c>
      <c r="K33" s="20">
        <v>1528289</v>
      </c>
      <c r="L33" s="20">
        <v>1528289</v>
      </c>
      <c r="M33" s="20">
        <v>1528289</v>
      </c>
      <c r="N33" s="20">
        <v>1528289</v>
      </c>
      <c r="O33" s="20">
        <v>1528289</v>
      </c>
      <c r="P33" s="20">
        <v>1528289</v>
      </c>
      <c r="Q33" s="20">
        <v>1528289</v>
      </c>
      <c r="R33" s="20">
        <v>1528289</v>
      </c>
      <c r="S33" s="20">
        <v>1528289</v>
      </c>
      <c r="T33" s="20">
        <v>1528289</v>
      </c>
      <c r="U33" s="20">
        <v>1751958</v>
      </c>
      <c r="V33" s="20">
        <v>1751958</v>
      </c>
      <c r="W33" s="20">
        <v>1751958</v>
      </c>
      <c r="X33" s="20">
        <v>1528289</v>
      </c>
      <c r="Y33" s="20">
        <v>223669</v>
      </c>
      <c r="Z33" s="21">
        <v>14.64</v>
      </c>
      <c r="AA33" s="22">
        <v>1528289</v>
      </c>
    </row>
    <row r="34" spans="1:27" ht="13.5">
      <c r="A34" s="27" t="s">
        <v>59</v>
      </c>
      <c r="B34" s="28"/>
      <c r="C34" s="29">
        <f aca="true" t="shared" si="3" ref="C34:Y34">SUM(C29:C33)</f>
        <v>19211926</v>
      </c>
      <c r="D34" s="29">
        <f>SUM(D29:D33)</f>
        <v>19211926</v>
      </c>
      <c r="E34" s="30">
        <f t="shared" si="3"/>
        <v>9796154</v>
      </c>
      <c r="F34" s="31">
        <f t="shared" si="3"/>
        <v>5907619</v>
      </c>
      <c r="G34" s="31">
        <f t="shared" si="3"/>
        <v>24390099</v>
      </c>
      <c r="H34" s="31">
        <f t="shared" si="3"/>
        <v>29646574</v>
      </c>
      <c r="I34" s="31">
        <f t="shared" si="3"/>
        <v>25462256</v>
      </c>
      <c r="J34" s="31">
        <f t="shared" si="3"/>
        <v>25462256</v>
      </c>
      <c r="K34" s="31">
        <f t="shared" si="3"/>
        <v>23903920</v>
      </c>
      <c r="L34" s="31">
        <f t="shared" si="3"/>
        <v>19402288</v>
      </c>
      <c r="M34" s="31">
        <f t="shared" si="3"/>
        <v>12023547</v>
      </c>
      <c r="N34" s="31">
        <f t="shared" si="3"/>
        <v>12023547</v>
      </c>
      <c r="O34" s="31">
        <f t="shared" si="3"/>
        <v>835071</v>
      </c>
      <c r="P34" s="31">
        <f t="shared" si="3"/>
        <v>12853943</v>
      </c>
      <c r="Q34" s="31">
        <f t="shared" si="3"/>
        <v>17259016</v>
      </c>
      <c r="R34" s="31">
        <f t="shared" si="3"/>
        <v>17259016</v>
      </c>
      <c r="S34" s="31">
        <f t="shared" si="3"/>
        <v>17416947</v>
      </c>
      <c r="T34" s="31">
        <f t="shared" si="3"/>
        <v>13909658</v>
      </c>
      <c r="U34" s="31">
        <f t="shared" si="3"/>
        <v>10956175</v>
      </c>
      <c r="V34" s="31">
        <f t="shared" si="3"/>
        <v>10956175</v>
      </c>
      <c r="W34" s="31">
        <f t="shared" si="3"/>
        <v>10956175</v>
      </c>
      <c r="X34" s="31">
        <f t="shared" si="3"/>
        <v>5907619</v>
      </c>
      <c r="Y34" s="31">
        <f t="shared" si="3"/>
        <v>5048556</v>
      </c>
      <c r="Z34" s="32">
        <f>+IF(X34&lt;&gt;0,+(Y34/X34)*100,0)</f>
        <v>85.45838856568103</v>
      </c>
      <c r="AA34" s="33">
        <f>SUM(AA29:AA33)</f>
        <v>5907619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16903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4573129</v>
      </c>
      <c r="D38" s="18">
        <v>4573129</v>
      </c>
      <c r="E38" s="19">
        <v>4882892</v>
      </c>
      <c r="F38" s="20">
        <v>6316891</v>
      </c>
      <c r="G38" s="20">
        <v>5987125</v>
      </c>
      <c r="H38" s="20">
        <v>5987125</v>
      </c>
      <c r="I38" s="20">
        <v>5987125</v>
      </c>
      <c r="J38" s="20">
        <v>5987125</v>
      </c>
      <c r="K38" s="20">
        <v>6016891</v>
      </c>
      <c r="L38" s="20">
        <v>6016891</v>
      </c>
      <c r="M38" s="20">
        <v>6016891</v>
      </c>
      <c r="N38" s="20">
        <v>6016891</v>
      </c>
      <c r="O38" s="20">
        <v>6016891</v>
      </c>
      <c r="P38" s="20">
        <v>6016891</v>
      </c>
      <c r="Q38" s="20">
        <v>6016891</v>
      </c>
      <c r="R38" s="20">
        <v>6016891</v>
      </c>
      <c r="S38" s="20">
        <v>6016891</v>
      </c>
      <c r="T38" s="20">
        <v>6016891</v>
      </c>
      <c r="U38" s="20">
        <v>6016891</v>
      </c>
      <c r="V38" s="20">
        <v>6016891</v>
      </c>
      <c r="W38" s="20">
        <v>6016891</v>
      </c>
      <c r="X38" s="20">
        <v>6316891</v>
      </c>
      <c r="Y38" s="20">
        <v>-300000</v>
      </c>
      <c r="Z38" s="21">
        <v>-4.75</v>
      </c>
      <c r="AA38" s="22">
        <v>6316891</v>
      </c>
    </row>
    <row r="39" spans="1:27" ht="13.5">
      <c r="A39" s="27" t="s">
        <v>61</v>
      </c>
      <c r="B39" s="35"/>
      <c r="C39" s="29">
        <f aca="true" t="shared" si="4" ref="C39:Y39">SUM(C37:C38)</f>
        <v>4573129</v>
      </c>
      <c r="D39" s="29">
        <f>SUM(D37:D38)</f>
        <v>4573129</v>
      </c>
      <c r="E39" s="36">
        <f t="shared" si="4"/>
        <v>4899795</v>
      </c>
      <c r="F39" s="37">
        <f t="shared" si="4"/>
        <v>6316891</v>
      </c>
      <c r="G39" s="37">
        <f t="shared" si="4"/>
        <v>5987125</v>
      </c>
      <c r="H39" s="37">
        <f t="shared" si="4"/>
        <v>5987125</v>
      </c>
      <c r="I39" s="37">
        <f t="shared" si="4"/>
        <v>5987125</v>
      </c>
      <c r="J39" s="37">
        <f t="shared" si="4"/>
        <v>5987125</v>
      </c>
      <c r="K39" s="37">
        <f t="shared" si="4"/>
        <v>6016891</v>
      </c>
      <c r="L39" s="37">
        <f t="shared" si="4"/>
        <v>6016891</v>
      </c>
      <c r="M39" s="37">
        <f t="shared" si="4"/>
        <v>6016891</v>
      </c>
      <c r="N39" s="37">
        <f t="shared" si="4"/>
        <v>6016891</v>
      </c>
      <c r="O39" s="37">
        <f t="shared" si="4"/>
        <v>6016891</v>
      </c>
      <c r="P39" s="37">
        <f t="shared" si="4"/>
        <v>6016891</v>
      </c>
      <c r="Q39" s="37">
        <f t="shared" si="4"/>
        <v>6016891</v>
      </c>
      <c r="R39" s="37">
        <f t="shared" si="4"/>
        <v>6016891</v>
      </c>
      <c r="S39" s="37">
        <f t="shared" si="4"/>
        <v>6016891</v>
      </c>
      <c r="T39" s="37">
        <f t="shared" si="4"/>
        <v>6016891</v>
      </c>
      <c r="U39" s="37">
        <f t="shared" si="4"/>
        <v>6016891</v>
      </c>
      <c r="V39" s="37">
        <f t="shared" si="4"/>
        <v>6016891</v>
      </c>
      <c r="W39" s="37">
        <f t="shared" si="4"/>
        <v>6016891</v>
      </c>
      <c r="X39" s="37">
        <f t="shared" si="4"/>
        <v>6316891</v>
      </c>
      <c r="Y39" s="37">
        <f t="shared" si="4"/>
        <v>-300000</v>
      </c>
      <c r="Z39" s="38">
        <f>+IF(X39&lt;&gt;0,+(Y39/X39)*100,0)</f>
        <v>-4.749171704878238</v>
      </c>
      <c r="AA39" s="39">
        <f>SUM(AA37:AA38)</f>
        <v>6316891</v>
      </c>
    </row>
    <row r="40" spans="1:27" ht="13.5">
      <c r="A40" s="27" t="s">
        <v>62</v>
      </c>
      <c r="B40" s="28"/>
      <c r="C40" s="29">
        <f aca="true" t="shared" si="5" ref="C40:Y40">+C34+C39</f>
        <v>23785055</v>
      </c>
      <c r="D40" s="29">
        <f>+D34+D39</f>
        <v>23785055</v>
      </c>
      <c r="E40" s="30">
        <f t="shared" si="5"/>
        <v>14695949</v>
      </c>
      <c r="F40" s="31">
        <f t="shared" si="5"/>
        <v>12224510</v>
      </c>
      <c r="G40" s="31">
        <f t="shared" si="5"/>
        <v>30377224</v>
      </c>
      <c r="H40" s="31">
        <f t="shared" si="5"/>
        <v>35633699</v>
      </c>
      <c r="I40" s="31">
        <f t="shared" si="5"/>
        <v>31449381</v>
      </c>
      <c r="J40" s="31">
        <f t="shared" si="5"/>
        <v>31449381</v>
      </c>
      <c r="K40" s="31">
        <f t="shared" si="5"/>
        <v>29920811</v>
      </c>
      <c r="L40" s="31">
        <f t="shared" si="5"/>
        <v>25419179</v>
      </c>
      <c r="M40" s="31">
        <f t="shared" si="5"/>
        <v>18040438</v>
      </c>
      <c r="N40" s="31">
        <f t="shared" si="5"/>
        <v>18040438</v>
      </c>
      <c r="O40" s="31">
        <f t="shared" si="5"/>
        <v>6851962</v>
      </c>
      <c r="P40" s="31">
        <f t="shared" si="5"/>
        <v>18870834</v>
      </c>
      <c r="Q40" s="31">
        <f t="shared" si="5"/>
        <v>23275907</v>
      </c>
      <c r="R40" s="31">
        <f t="shared" si="5"/>
        <v>23275907</v>
      </c>
      <c r="S40" s="31">
        <f t="shared" si="5"/>
        <v>23433838</v>
      </c>
      <c r="T40" s="31">
        <f t="shared" si="5"/>
        <v>19926549</v>
      </c>
      <c r="U40" s="31">
        <f t="shared" si="5"/>
        <v>16973066</v>
      </c>
      <c r="V40" s="31">
        <f t="shared" si="5"/>
        <v>16973066</v>
      </c>
      <c r="W40" s="31">
        <f t="shared" si="5"/>
        <v>16973066</v>
      </c>
      <c r="X40" s="31">
        <f t="shared" si="5"/>
        <v>12224510</v>
      </c>
      <c r="Y40" s="31">
        <f t="shared" si="5"/>
        <v>4748556</v>
      </c>
      <c r="Z40" s="32">
        <f>+IF(X40&lt;&gt;0,+(Y40/X40)*100,0)</f>
        <v>38.84455082453203</v>
      </c>
      <c r="AA40" s="33">
        <f>+AA34+AA39</f>
        <v>12224510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80242741</v>
      </c>
      <c r="D42" s="43">
        <f>+D25-D40</f>
        <v>80242741</v>
      </c>
      <c r="E42" s="44">
        <f t="shared" si="6"/>
        <v>108864592</v>
      </c>
      <c r="F42" s="45">
        <f t="shared" si="6"/>
        <v>115514131</v>
      </c>
      <c r="G42" s="45">
        <f t="shared" si="6"/>
        <v>91323532</v>
      </c>
      <c r="H42" s="45">
        <f t="shared" si="6"/>
        <v>80708329</v>
      </c>
      <c r="I42" s="45">
        <f t="shared" si="6"/>
        <v>84006397</v>
      </c>
      <c r="J42" s="45">
        <f t="shared" si="6"/>
        <v>84006397</v>
      </c>
      <c r="K42" s="45">
        <f t="shared" si="6"/>
        <v>90243511</v>
      </c>
      <c r="L42" s="45">
        <f t="shared" si="6"/>
        <v>106104139</v>
      </c>
      <c r="M42" s="45">
        <f t="shared" si="6"/>
        <v>123068225</v>
      </c>
      <c r="N42" s="45">
        <f t="shared" si="6"/>
        <v>123068225</v>
      </c>
      <c r="O42" s="45">
        <f t="shared" si="6"/>
        <v>115925156</v>
      </c>
      <c r="P42" s="45">
        <f t="shared" si="6"/>
        <v>104641243</v>
      </c>
      <c r="Q42" s="45">
        <f t="shared" si="6"/>
        <v>109407208</v>
      </c>
      <c r="R42" s="45">
        <f t="shared" si="6"/>
        <v>109407208</v>
      </c>
      <c r="S42" s="45">
        <f t="shared" si="6"/>
        <v>110531341</v>
      </c>
      <c r="T42" s="45">
        <f t="shared" si="6"/>
        <v>109800160</v>
      </c>
      <c r="U42" s="45">
        <f t="shared" si="6"/>
        <v>109304730</v>
      </c>
      <c r="V42" s="45">
        <f t="shared" si="6"/>
        <v>109304730</v>
      </c>
      <c r="W42" s="45">
        <f t="shared" si="6"/>
        <v>109304730</v>
      </c>
      <c r="X42" s="45">
        <f t="shared" si="6"/>
        <v>115514131</v>
      </c>
      <c r="Y42" s="45">
        <f t="shared" si="6"/>
        <v>-6209401</v>
      </c>
      <c r="Z42" s="46">
        <f>+IF(X42&lt;&gt;0,+(Y42/X42)*100,0)</f>
        <v>-5.375447095732383</v>
      </c>
      <c r="AA42" s="47">
        <f>+AA25-AA40</f>
        <v>115514131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80242741</v>
      </c>
      <c r="D45" s="18">
        <v>80242741</v>
      </c>
      <c r="E45" s="19">
        <v>108864592</v>
      </c>
      <c r="F45" s="20">
        <v>115514131</v>
      </c>
      <c r="G45" s="20">
        <v>91323530</v>
      </c>
      <c r="H45" s="20">
        <v>80708327</v>
      </c>
      <c r="I45" s="20">
        <v>84006397</v>
      </c>
      <c r="J45" s="20">
        <v>84006397</v>
      </c>
      <c r="K45" s="20">
        <v>90243510</v>
      </c>
      <c r="L45" s="20">
        <v>106104139</v>
      </c>
      <c r="M45" s="20">
        <v>123068225</v>
      </c>
      <c r="N45" s="20">
        <v>123068225</v>
      </c>
      <c r="O45" s="20">
        <v>115925155</v>
      </c>
      <c r="P45" s="20">
        <v>104641242</v>
      </c>
      <c r="Q45" s="20">
        <v>109407208</v>
      </c>
      <c r="R45" s="20">
        <v>109407208</v>
      </c>
      <c r="S45" s="20">
        <v>110531341</v>
      </c>
      <c r="T45" s="20">
        <v>109800159</v>
      </c>
      <c r="U45" s="20">
        <v>109304728</v>
      </c>
      <c r="V45" s="20">
        <v>109304728</v>
      </c>
      <c r="W45" s="20">
        <v>109304728</v>
      </c>
      <c r="X45" s="20">
        <v>115514131</v>
      </c>
      <c r="Y45" s="20">
        <v>-6209403</v>
      </c>
      <c r="Z45" s="48">
        <v>-5.38</v>
      </c>
      <c r="AA45" s="22">
        <v>115514131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80242741</v>
      </c>
      <c r="D48" s="51">
        <f>SUM(D45:D47)</f>
        <v>80242741</v>
      </c>
      <c r="E48" s="52">
        <f t="shared" si="7"/>
        <v>108864592</v>
      </c>
      <c r="F48" s="53">
        <f t="shared" si="7"/>
        <v>115514131</v>
      </c>
      <c r="G48" s="53">
        <f t="shared" si="7"/>
        <v>91323530</v>
      </c>
      <c r="H48" s="53">
        <f t="shared" si="7"/>
        <v>80708327</v>
      </c>
      <c r="I48" s="53">
        <f t="shared" si="7"/>
        <v>84006397</v>
      </c>
      <c r="J48" s="53">
        <f t="shared" si="7"/>
        <v>84006397</v>
      </c>
      <c r="K48" s="53">
        <f t="shared" si="7"/>
        <v>90243510</v>
      </c>
      <c r="L48" s="53">
        <f t="shared" si="7"/>
        <v>106104139</v>
      </c>
      <c r="M48" s="53">
        <f t="shared" si="7"/>
        <v>123068225</v>
      </c>
      <c r="N48" s="53">
        <f t="shared" si="7"/>
        <v>123068225</v>
      </c>
      <c r="O48" s="53">
        <f t="shared" si="7"/>
        <v>115925155</v>
      </c>
      <c r="P48" s="53">
        <f t="shared" si="7"/>
        <v>104641242</v>
      </c>
      <c r="Q48" s="53">
        <f t="shared" si="7"/>
        <v>109407208</v>
      </c>
      <c r="R48" s="53">
        <f t="shared" si="7"/>
        <v>109407208</v>
      </c>
      <c r="S48" s="53">
        <f t="shared" si="7"/>
        <v>110531341</v>
      </c>
      <c r="T48" s="53">
        <f t="shared" si="7"/>
        <v>109800159</v>
      </c>
      <c r="U48" s="53">
        <f t="shared" si="7"/>
        <v>109304728</v>
      </c>
      <c r="V48" s="53">
        <f t="shared" si="7"/>
        <v>109304728</v>
      </c>
      <c r="W48" s="53">
        <f t="shared" si="7"/>
        <v>109304728</v>
      </c>
      <c r="X48" s="53">
        <f t="shared" si="7"/>
        <v>115514131</v>
      </c>
      <c r="Y48" s="53">
        <f t="shared" si="7"/>
        <v>-6209403</v>
      </c>
      <c r="Z48" s="54">
        <f>+IF(X48&lt;&gt;0,+(Y48/X48)*100,0)</f>
        <v>-5.375448827122285</v>
      </c>
      <c r="AA48" s="55">
        <f>SUM(AA45:AA47)</f>
        <v>115514131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69005261</v>
      </c>
      <c r="D6" s="18">
        <v>69005261</v>
      </c>
      <c r="E6" s="19">
        <v>57811000</v>
      </c>
      <c r="F6" s="20">
        <v>60000000</v>
      </c>
      <c r="G6" s="20">
        <v>47609383</v>
      </c>
      <c r="H6" s="20">
        <v>68030085</v>
      </c>
      <c r="I6" s="20">
        <v>51782374</v>
      </c>
      <c r="J6" s="20">
        <v>51782374</v>
      </c>
      <c r="K6" s="20">
        <v>60210237</v>
      </c>
      <c r="L6" s="20">
        <v>14452875</v>
      </c>
      <c r="M6" s="20">
        <v>42955422</v>
      </c>
      <c r="N6" s="20">
        <v>42955422</v>
      </c>
      <c r="O6" s="20">
        <v>35495241</v>
      </c>
      <c r="P6" s="20">
        <v>42062313</v>
      </c>
      <c r="Q6" s="20">
        <v>53015215</v>
      </c>
      <c r="R6" s="20">
        <v>53015215</v>
      </c>
      <c r="S6" s="20">
        <v>42049033</v>
      </c>
      <c r="T6" s="20">
        <v>77880855</v>
      </c>
      <c r="U6" s="20">
        <v>76270434</v>
      </c>
      <c r="V6" s="20">
        <v>76270434</v>
      </c>
      <c r="W6" s="20">
        <v>76270434</v>
      </c>
      <c r="X6" s="20">
        <v>60000000</v>
      </c>
      <c r="Y6" s="20">
        <v>16270434</v>
      </c>
      <c r="Z6" s="21">
        <v>27.12</v>
      </c>
      <c r="AA6" s="22">
        <v>60000000</v>
      </c>
    </row>
    <row r="7" spans="1:27" ht="13.5">
      <c r="A7" s="23" t="s">
        <v>34</v>
      </c>
      <c r="B7" s="17"/>
      <c r="C7" s="18">
        <v>351422450</v>
      </c>
      <c r="D7" s="18">
        <v>351422450</v>
      </c>
      <c r="E7" s="19">
        <v>220000000</v>
      </c>
      <c r="F7" s="20">
        <v>305000000</v>
      </c>
      <c r="G7" s="20">
        <v>382316483</v>
      </c>
      <c r="H7" s="20">
        <v>363306434</v>
      </c>
      <c r="I7" s="20">
        <v>368906264</v>
      </c>
      <c r="J7" s="20">
        <v>368906264</v>
      </c>
      <c r="K7" s="20">
        <v>375230788</v>
      </c>
      <c r="L7" s="20">
        <v>411317203</v>
      </c>
      <c r="M7" s="20">
        <v>380318123</v>
      </c>
      <c r="N7" s="20">
        <v>380318123</v>
      </c>
      <c r="O7" s="20">
        <v>394903480</v>
      </c>
      <c r="P7" s="20">
        <v>390627498</v>
      </c>
      <c r="Q7" s="20">
        <v>396149010</v>
      </c>
      <c r="R7" s="20">
        <v>396149010</v>
      </c>
      <c r="S7" s="20">
        <v>406299068</v>
      </c>
      <c r="T7" s="20">
        <v>369809406</v>
      </c>
      <c r="U7" s="20">
        <v>319236693</v>
      </c>
      <c r="V7" s="20">
        <v>319236693</v>
      </c>
      <c r="W7" s="20">
        <v>319236693</v>
      </c>
      <c r="X7" s="20">
        <v>305000000</v>
      </c>
      <c r="Y7" s="20">
        <v>14236693</v>
      </c>
      <c r="Z7" s="21">
        <v>4.67</v>
      </c>
      <c r="AA7" s="22">
        <v>305000000</v>
      </c>
    </row>
    <row r="8" spans="1:27" ht="13.5">
      <c r="A8" s="23" t="s">
        <v>35</v>
      </c>
      <c r="B8" s="17"/>
      <c r="C8" s="18">
        <v>82624119</v>
      </c>
      <c r="D8" s="18">
        <v>82624119</v>
      </c>
      <c r="E8" s="19">
        <v>80000000</v>
      </c>
      <c r="F8" s="20">
        <v>80000000</v>
      </c>
      <c r="G8" s="20">
        <v>82429909</v>
      </c>
      <c r="H8" s="20">
        <v>121752622</v>
      </c>
      <c r="I8" s="20">
        <v>104436186</v>
      </c>
      <c r="J8" s="20">
        <v>104436186</v>
      </c>
      <c r="K8" s="20">
        <v>107289665</v>
      </c>
      <c r="L8" s="20">
        <v>96543732</v>
      </c>
      <c r="M8" s="20">
        <v>88871297</v>
      </c>
      <c r="N8" s="20">
        <v>88871297</v>
      </c>
      <c r="O8" s="20">
        <v>85116233</v>
      </c>
      <c r="P8" s="20">
        <v>84477159</v>
      </c>
      <c r="Q8" s="20">
        <v>78186897</v>
      </c>
      <c r="R8" s="20">
        <v>78186897</v>
      </c>
      <c r="S8" s="20">
        <v>89641475</v>
      </c>
      <c r="T8" s="20">
        <v>80248081</v>
      </c>
      <c r="U8" s="20">
        <v>47079956</v>
      </c>
      <c r="V8" s="20">
        <v>47079956</v>
      </c>
      <c r="W8" s="20">
        <v>47079956</v>
      </c>
      <c r="X8" s="20">
        <v>80000000</v>
      </c>
      <c r="Y8" s="20">
        <v>-32920044</v>
      </c>
      <c r="Z8" s="21">
        <v>-41.15</v>
      </c>
      <c r="AA8" s="22">
        <v>80000000</v>
      </c>
    </row>
    <row r="9" spans="1:27" ht="13.5">
      <c r="A9" s="23" t="s">
        <v>36</v>
      </c>
      <c r="B9" s="17"/>
      <c r="C9" s="18">
        <v>27675039</v>
      </c>
      <c r="D9" s="18">
        <v>27675039</v>
      </c>
      <c r="E9" s="19">
        <v>35000000</v>
      </c>
      <c r="F9" s="20">
        <v>28000000</v>
      </c>
      <c r="G9" s="20">
        <v>18267937</v>
      </c>
      <c r="H9" s="20">
        <v>17937242</v>
      </c>
      <c r="I9" s="20">
        <v>18403717</v>
      </c>
      <c r="J9" s="20">
        <v>18403717</v>
      </c>
      <c r="K9" s="20">
        <v>18345866</v>
      </c>
      <c r="L9" s="20">
        <v>18395859</v>
      </c>
      <c r="M9" s="20">
        <v>18392712</v>
      </c>
      <c r="N9" s="20">
        <v>18392712</v>
      </c>
      <c r="O9" s="20">
        <v>18399585</v>
      </c>
      <c r="P9" s="20">
        <v>18467770</v>
      </c>
      <c r="Q9" s="20">
        <v>18313651</v>
      </c>
      <c r="R9" s="20">
        <v>18313651</v>
      </c>
      <c r="S9" s="20">
        <v>21075459</v>
      </c>
      <c r="T9" s="20">
        <v>21007869</v>
      </c>
      <c r="U9" s="20">
        <v>18423593</v>
      </c>
      <c r="V9" s="20">
        <v>18423593</v>
      </c>
      <c r="W9" s="20">
        <v>18423593</v>
      </c>
      <c r="X9" s="20">
        <v>28000000</v>
      </c>
      <c r="Y9" s="20">
        <v>-9576407</v>
      </c>
      <c r="Z9" s="21">
        <v>-34.2</v>
      </c>
      <c r="AA9" s="22">
        <v>28000000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10066976</v>
      </c>
      <c r="D11" s="18">
        <v>10066976</v>
      </c>
      <c r="E11" s="19">
        <v>44726000</v>
      </c>
      <c r="F11" s="20">
        <v>11500000</v>
      </c>
      <c r="G11" s="20">
        <v>8686205</v>
      </c>
      <c r="H11" s="20">
        <v>8946920</v>
      </c>
      <c r="I11" s="20">
        <v>9101937</v>
      </c>
      <c r="J11" s="20">
        <v>9101937</v>
      </c>
      <c r="K11" s="20">
        <v>8086741</v>
      </c>
      <c r="L11" s="20">
        <v>8788539</v>
      </c>
      <c r="M11" s="20">
        <v>9759773</v>
      </c>
      <c r="N11" s="20">
        <v>9759773</v>
      </c>
      <c r="O11" s="20">
        <v>9110253</v>
      </c>
      <c r="P11" s="20">
        <v>9649421</v>
      </c>
      <c r="Q11" s="20">
        <v>8604612</v>
      </c>
      <c r="R11" s="20">
        <v>8604612</v>
      </c>
      <c r="S11" s="20">
        <v>12932786</v>
      </c>
      <c r="T11" s="20">
        <v>8644392</v>
      </c>
      <c r="U11" s="20">
        <v>8733165</v>
      </c>
      <c r="V11" s="20">
        <v>8733165</v>
      </c>
      <c r="W11" s="20">
        <v>8733165</v>
      </c>
      <c r="X11" s="20">
        <v>11500000</v>
      </c>
      <c r="Y11" s="20">
        <v>-2766835</v>
      </c>
      <c r="Z11" s="21">
        <v>-24.06</v>
      </c>
      <c r="AA11" s="22">
        <v>11500000</v>
      </c>
    </row>
    <row r="12" spans="1:27" ht="13.5">
      <c r="A12" s="27" t="s">
        <v>39</v>
      </c>
      <c r="B12" s="28"/>
      <c r="C12" s="29">
        <f aca="true" t="shared" si="0" ref="C12:Y12">SUM(C6:C11)</f>
        <v>540793845</v>
      </c>
      <c r="D12" s="29">
        <f>SUM(D6:D11)</f>
        <v>540793845</v>
      </c>
      <c r="E12" s="30">
        <f t="shared" si="0"/>
        <v>437537000</v>
      </c>
      <c r="F12" s="31">
        <f t="shared" si="0"/>
        <v>484500000</v>
      </c>
      <c r="G12" s="31">
        <f t="shared" si="0"/>
        <v>539309917</v>
      </c>
      <c r="H12" s="31">
        <f t="shared" si="0"/>
        <v>579973303</v>
      </c>
      <c r="I12" s="31">
        <f t="shared" si="0"/>
        <v>552630478</v>
      </c>
      <c r="J12" s="31">
        <f t="shared" si="0"/>
        <v>552630478</v>
      </c>
      <c r="K12" s="31">
        <f t="shared" si="0"/>
        <v>569163297</v>
      </c>
      <c r="L12" s="31">
        <f t="shared" si="0"/>
        <v>549498208</v>
      </c>
      <c r="M12" s="31">
        <f t="shared" si="0"/>
        <v>540297327</v>
      </c>
      <c r="N12" s="31">
        <f t="shared" si="0"/>
        <v>540297327</v>
      </c>
      <c r="O12" s="31">
        <f t="shared" si="0"/>
        <v>543024792</v>
      </c>
      <c r="P12" s="31">
        <f t="shared" si="0"/>
        <v>545284161</v>
      </c>
      <c r="Q12" s="31">
        <f t="shared" si="0"/>
        <v>554269385</v>
      </c>
      <c r="R12" s="31">
        <f t="shared" si="0"/>
        <v>554269385</v>
      </c>
      <c r="S12" s="31">
        <f t="shared" si="0"/>
        <v>571997821</v>
      </c>
      <c r="T12" s="31">
        <f t="shared" si="0"/>
        <v>557590603</v>
      </c>
      <c r="U12" s="31">
        <f t="shared" si="0"/>
        <v>469743841</v>
      </c>
      <c r="V12" s="31">
        <f t="shared" si="0"/>
        <v>469743841</v>
      </c>
      <c r="W12" s="31">
        <f t="shared" si="0"/>
        <v>469743841</v>
      </c>
      <c r="X12" s="31">
        <f t="shared" si="0"/>
        <v>484500000</v>
      </c>
      <c r="Y12" s="31">
        <f t="shared" si="0"/>
        <v>-14756159</v>
      </c>
      <c r="Z12" s="32">
        <f>+IF(X12&lt;&gt;0,+(Y12/X12)*100,0)</f>
        <v>-3.0456468524251807</v>
      </c>
      <c r="AA12" s="33">
        <f>SUM(AA6:AA11)</f>
        <v>484500000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4000000</v>
      </c>
      <c r="D16" s="18">
        <v>4000000</v>
      </c>
      <c r="E16" s="19"/>
      <c r="F16" s="20"/>
      <c r="G16" s="24"/>
      <c r="H16" s="24"/>
      <c r="I16" s="24"/>
      <c r="J16" s="20"/>
      <c r="K16" s="24">
        <v>4000000</v>
      </c>
      <c r="L16" s="24">
        <v>4000000</v>
      </c>
      <c r="M16" s="20">
        <v>4000000</v>
      </c>
      <c r="N16" s="24">
        <v>4000000</v>
      </c>
      <c r="O16" s="24">
        <v>4000000</v>
      </c>
      <c r="P16" s="24">
        <v>4000000</v>
      </c>
      <c r="Q16" s="20">
        <v>4000000</v>
      </c>
      <c r="R16" s="24">
        <v>4000000</v>
      </c>
      <c r="S16" s="24"/>
      <c r="T16" s="20">
        <v>4000000</v>
      </c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3860000</v>
      </c>
      <c r="F17" s="20">
        <v>4000000</v>
      </c>
      <c r="G17" s="20">
        <v>4000000</v>
      </c>
      <c r="H17" s="20">
        <v>4000000</v>
      </c>
      <c r="I17" s="20">
        <v>4000000</v>
      </c>
      <c r="J17" s="20">
        <v>4000000</v>
      </c>
      <c r="K17" s="20"/>
      <c r="L17" s="20"/>
      <c r="M17" s="20"/>
      <c r="N17" s="20"/>
      <c r="O17" s="20"/>
      <c r="P17" s="20"/>
      <c r="Q17" s="20"/>
      <c r="R17" s="20"/>
      <c r="S17" s="20">
        <v>4000000</v>
      </c>
      <c r="T17" s="20"/>
      <c r="U17" s="20">
        <v>20132500</v>
      </c>
      <c r="V17" s="20">
        <v>20132500</v>
      </c>
      <c r="W17" s="20">
        <v>20132500</v>
      </c>
      <c r="X17" s="20">
        <v>4000000</v>
      </c>
      <c r="Y17" s="20">
        <v>16132500</v>
      </c>
      <c r="Z17" s="21">
        <v>403.31</v>
      </c>
      <c r="AA17" s="22">
        <v>4000000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2059891786</v>
      </c>
      <c r="D19" s="18">
        <v>2059891786</v>
      </c>
      <c r="E19" s="19">
        <v>2289505000</v>
      </c>
      <c r="F19" s="20">
        <v>2173610000</v>
      </c>
      <c r="G19" s="20">
        <v>2065269965</v>
      </c>
      <c r="H19" s="20">
        <v>2065331326</v>
      </c>
      <c r="I19" s="20">
        <v>2091626197</v>
      </c>
      <c r="J19" s="20">
        <v>2091626197</v>
      </c>
      <c r="K19" s="20">
        <v>2081957470</v>
      </c>
      <c r="L19" s="20">
        <v>2095478086</v>
      </c>
      <c r="M19" s="20">
        <v>2104978885</v>
      </c>
      <c r="N19" s="20">
        <v>2104978885</v>
      </c>
      <c r="O19" s="20">
        <v>2102956026</v>
      </c>
      <c r="P19" s="20">
        <v>2105427580</v>
      </c>
      <c r="Q19" s="20">
        <v>2110332673</v>
      </c>
      <c r="R19" s="20">
        <v>2110332673</v>
      </c>
      <c r="S19" s="20">
        <v>2143196435</v>
      </c>
      <c r="T19" s="20">
        <v>2128582632</v>
      </c>
      <c r="U19" s="20">
        <v>2139718498</v>
      </c>
      <c r="V19" s="20">
        <v>2139718498</v>
      </c>
      <c r="W19" s="20">
        <v>2139718498</v>
      </c>
      <c r="X19" s="20">
        <v>2173610000</v>
      </c>
      <c r="Y19" s="20">
        <v>-33891502</v>
      </c>
      <c r="Z19" s="21">
        <v>-1.56</v>
      </c>
      <c r="AA19" s="22">
        <v>2173610000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3260075</v>
      </c>
      <c r="D22" s="18">
        <v>3260075</v>
      </c>
      <c r="E22" s="19">
        <v>1668000</v>
      </c>
      <c r="F22" s="20">
        <v>4652000</v>
      </c>
      <c r="G22" s="20"/>
      <c r="H22" s="20"/>
      <c r="I22" s="20">
        <v>3260075</v>
      </c>
      <c r="J22" s="20">
        <v>3260075</v>
      </c>
      <c r="K22" s="20">
        <v>3260075</v>
      </c>
      <c r="L22" s="20"/>
      <c r="M22" s="20"/>
      <c r="N22" s="20"/>
      <c r="O22" s="20"/>
      <c r="P22" s="20"/>
      <c r="Q22" s="20"/>
      <c r="R22" s="20"/>
      <c r="S22" s="20">
        <v>2915468</v>
      </c>
      <c r="T22" s="20">
        <v>2915468</v>
      </c>
      <c r="U22" s="20">
        <v>2625515</v>
      </c>
      <c r="V22" s="20">
        <v>2625515</v>
      </c>
      <c r="W22" s="20">
        <v>2625515</v>
      </c>
      <c r="X22" s="20">
        <v>4652000</v>
      </c>
      <c r="Y22" s="20">
        <v>-2026485</v>
      </c>
      <c r="Z22" s="21">
        <v>-43.56</v>
      </c>
      <c r="AA22" s="22">
        <v>4652000</v>
      </c>
    </row>
    <row r="23" spans="1:27" ht="13.5">
      <c r="A23" s="23" t="s">
        <v>49</v>
      </c>
      <c r="B23" s="17"/>
      <c r="C23" s="18">
        <v>1074302</v>
      </c>
      <c r="D23" s="18">
        <v>1074302</v>
      </c>
      <c r="E23" s="19">
        <v>45000</v>
      </c>
      <c r="F23" s="20">
        <v>45000</v>
      </c>
      <c r="G23" s="24"/>
      <c r="H23" s="24"/>
      <c r="I23" s="24">
        <v>24176</v>
      </c>
      <c r="J23" s="20">
        <v>24176</v>
      </c>
      <c r="K23" s="24">
        <v>24176</v>
      </c>
      <c r="L23" s="24"/>
      <c r="M23" s="20"/>
      <c r="N23" s="24"/>
      <c r="O23" s="24"/>
      <c r="P23" s="24"/>
      <c r="Q23" s="20"/>
      <c r="R23" s="24"/>
      <c r="S23" s="24">
        <v>24176</v>
      </c>
      <c r="T23" s="20">
        <v>24176</v>
      </c>
      <c r="U23" s="24"/>
      <c r="V23" s="24"/>
      <c r="W23" s="24"/>
      <c r="X23" s="20">
        <v>45000</v>
      </c>
      <c r="Y23" s="24">
        <v>-45000</v>
      </c>
      <c r="Z23" s="25">
        <v>-100</v>
      </c>
      <c r="AA23" s="26">
        <v>45000</v>
      </c>
    </row>
    <row r="24" spans="1:27" ht="13.5">
      <c r="A24" s="27" t="s">
        <v>50</v>
      </c>
      <c r="B24" s="35"/>
      <c r="C24" s="29">
        <f aca="true" t="shared" si="1" ref="C24:Y24">SUM(C15:C23)</f>
        <v>2068226163</v>
      </c>
      <c r="D24" s="29">
        <f>SUM(D15:D23)</f>
        <v>2068226163</v>
      </c>
      <c r="E24" s="36">
        <f t="shared" si="1"/>
        <v>2295078000</v>
      </c>
      <c r="F24" s="37">
        <f t="shared" si="1"/>
        <v>2182307000</v>
      </c>
      <c r="G24" s="37">
        <f t="shared" si="1"/>
        <v>2069269965</v>
      </c>
      <c r="H24" s="37">
        <f t="shared" si="1"/>
        <v>2069331326</v>
      </c>
      <c r="I24" s="37">
        <f t="shared" si="1"/>
        <v>2098910448</v>
      </c>
      <c r="J24" s="37">
        <f t="shared" si="1"/>
        <v>2098910448</v>
      </c>
      <c r="K24" s="37">
        <f t="shared" si="1"/>
        <v>2089241721</v>
      </c>
      <c r="L24" s="37">
        <f t="shared" si="1"/>
        <v>2099478086</v>
      </c>
      <c r="M24" s="37">
        <f t="shared" si="1"/>
        <v>2108978885</v>
      </c>
      <c r="N24" s="37">
        <f t="shared" si="1"/>
        <v>2108978885</v>
      </c>
      <c r="O24" s="37">
        <f t="shared" si="1"/>
        <v>2106956026</v>
      </c>
      <c r="P24" s="37">
        <f t="shared" si="1"/>
        <v>2109427580</v>
      </c>
      <c r="Q24" s="37">
        <f t="shared" si="1"/>
        <v>2114332673</v>
      </c>
      <c r="R24" s="37">
        <f t="shared" si="1"/>
        <v>2114332673</v>
      </c>
      <c r="S24" s="37">
        <f t="shared" si="1"/>
        <v>2150136079</v>
      </c>
      <c r="T24" s="37">
        <f t="shared" si="1"/>
        <v>2135522276</v>
      </c>
      <c r="U24" s="37">
        <f t="shared" si="1"/>
        <v>2162476513</v>
      </c>
      <c r="V24" s="37">
        <f t="shared" si="1"/>
        <v>2162476513</v>
      </c>
      <c r="W24" s="37">
        <f t="shared" si="1"/>
        <v>2162476513</v>
      </c>
      <c r="X24" s="37">
        <f t="shared" si="1"/>
        <v>2182307000</v>
      </c>
      <c r="Y24" s="37">
        <f t="shared" si="1"/>
        <v>-19830487</v>
      </c>
      <c r="Z24" s="38">
        <f>+IF(X24&lt;&gt;0,+(Y24/X24)*100,0)</f>
        <v>-0.9086937355743258</v>
      </c>
      <c r="AA24" s="39">
        <f>SUM(AA15:AA23)</f>
        <v>2182307000</v>
      </c>
    </row>
    <row r="25" spans="1:27" ht="13.5">
      <c r="A25" s="27" t="s">
        <v>51</v>
      </c>
      <c r="B25" s="28"/>
      <c r="C25" s="29">
        <f aca="true" t="shared" si="2" ref="C25:Y25">+C12+C24</f>
        <v>2609020008</v>
      </c>
      <c r="D25" s="29">
        <f>+D12+D24</f>
        <v>2609020008</v>
      </c>
      <c r="E25" s="30">
        <f t="shared" si="2"/>
        <v>2732615000</v>
      </c>
      <c r="F25" s="31">
        <f t="shared" si="2"/>
        <v>2666807000</v>
      </c>
      <c r="G25" s="31">
        <f t="shared" si="2"/>
        <v>2608579882</v>
      </c>
      <c r="H25" s="31">
        <f t="shared" si="2"/>
        <v>2649304629</v>
      </c>
      <c r="I25" s="31">
        <f t="shared" si="2"/>
        <v>2651540926</v>
      </c>
      <c r="J25" s="31">
        <f t="shared" si="2"/>
        <v>2651540926</v>
      </c>
      <c r="K25" s="31">
        <f t="shared" si="2"/>
        <v>2658405018</v>
      </c>
      <c r="L25" s="31">
        <f t="shared" si="2"/>
        <v>2648976294</v>
      </c>
      <c r="M25" s="31">
        <f t="shared" si="2"/>
        <v>2649276212</v>
      </c>
      <c r="N25" s="31">
        <f t="shared" si="2"/>
        <v>2649276212</v>
      </c>
      <c r="O25" s="31">
        <f t="shared" si="2"/>
        <v>2649980818</v>
      </c>
      <c r="P25" s="31">
        <f t="shared" si="2"/>
        <v>2654711741</v>
      </c>
      <c r="Q25" s="31">
        <f t="shared" si="2"/>
        <v>2668602058</v>
      </c>
      <c r="R25" s="31">
        <f t="shared" si="2"/>
        <v>2668602058</v>
      </c>
      <c r="S25" s="31">
        <f t="shared" si="2"/>
        <v>2722133900</v>
      </c>
      <c r="T25" s="31">
        <f t="shared" si="2"/>
        <v>2693112879</v>
      </c>
      <c r="U25" s="31">
        <f t="shared" si="2"/>
        <v>2632220354</v>
      </c>
      <c r="V25" s="31">
        <f t="shared" si="2"/>
        <v>2632220354</v>
      </c>
      <c r="W25" s="31">
        <f t="shared" si="2"/>
        <v>2632220354</v>
      </c>
      <c r="X25" s="31">
        <f t="shared" si="2"/>
        <v>2666807000</v>
      </c>
      <c r="Y25" s="31">
        <f t="shared" si="2"/>
        <v>-34586646</v>
      </c>
      <c r="Z25" s="32">
        <f>+IF(X25&lt;&gt;0,+(Y25/X25)*100,0)</f>
        <v>-1.2969309740074928</v>
      </c>
      <c r="AA25" s="33">
        <f>+AA12+AA24</f>
        <v>2666807000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11117571</v>
      </c>
      <c r="D30" s="18">
        <v>11117571</v>
      </c>
      <c r="E30" s="19">
        <v>9162000</v>
      </c>
      <c r="F30" s="20">
        <v>8080000</v>
      </c>
      <c r="G30" s="20">
        <v>11117571</v>
      </c>
      <c r="H30" s="20">
        <v>11088152</v>
      </c>
      <c r="I30" s="20">
        <v>11045658</v>
      </c>
      <c r="J30" s="20">
        <v>11045658</v>
      </c>
      <c r="K30" s="20">
        <v>12277874</v>
      </c>
      <c r="L30" s="20">
        <v>12277874</v>
      </c>
      <c r="M30" s="20">
        <v>6457183</v>
      </c>
      <c r="N30" s="20">
        <v>6457183</v>
      </c>
      <c r="O30" s="20">
        <v>6422730</v>
      </c>
      <c r="P30" s="20">
        <v>6422730</v>
      </c>
      <c r="Q30" s="20">
        <v>6318449</v>
      </c>
      <c r="R30" s="20">
        <v>6318449</v>
      </c>
      <c r="S30" s="20">
        <v>5025663</v>
      </c>
      <c r="T30" s="20">
        <v>6256537</v>
      </c>
      <c r="U30" s="20">
        <v>933870</v>
      </c>
      <c r="V30" s="20">
        <v>933870</v>
      </c>
      <c r="W30" s="20">
        <v>933870</v>
      </c>
      <c r="X30" s="20">
        <v>8080000</v>
      </c>
      <c r="Y30" s="20">
        <v>-7146130</v>
      </c>
      <c r="Z30" s="21">
        <v>-88.44</v>
      </c>
      <c r="AA30" s="22">
        <v>8080000</v>
      </c>
    </row>
    <row r="31" spans="1:27" ht="13.5">
      <c r="A31" s="23" t="s">
        <v>56</v>
      </c>
      <c r="B31" s="17"/>
      <c r="C31" s="18">
        <v>14230114</v>
      </c>
      <c r="D31" s="18">
        <v>14230114</v>
      </c>
      <c r="E31" s="19">
        <v>13800000</v>
      </c>
      <c r="F31" s="20">
        <v>14500000</v>
      </c>
      <c r="G31" s="20">
        <v>14361997</v>
      </c>
      <c r="H31" s="20">
        <v>14453156</v>
      </c>
      <c r="I31" s="20">
        <v>14561183</v>
      </c>
      <c r="J31" s="20">
        <v>14561183</v>
      </c>
      <c r="K31" s="20">
        <v>14776982</v>
      </c>
      <c r="L31" s="20">
        <v>14900824</v>
      </c>
      <c r="M31" s="20">
        <v>14876266</v>
      </c>
      <c r="N31" s="20">
        <v>14876266</v>
      </c>
      <c r="O31" s="20">
        <v>14972666</v>
      </c>
      <c r="P31" s="20">
        <v>15059635</v>
      </c>
      <c r="Q31" s="20">
        <v>15119035</v>
      </c>
      <c r="R31" s="20">
        <v>15119035</v>
      </c>
      <c r="S31" s="20">
        <v>15289828</v>
      </c>
      <c r="T31" s="20">
        <v>15288438</v>
      </c>
      <c r="U31" s="20">
        <v>15425922</v>
      </c>
      <c r="V31" s="20">
        <v>15425922</v>
      </c>
      <c r="W31" s="20">
        <v>15425922</v>
      </c>
      <c r="X31" s="20">
        <v>14500000</v>
      </c>
      <c r="Y31" s="20">
        <v>925922</v>
      </c>
      <c r="Z31" s="21">
        <v>6.39</v>
      </c>
      <c r="AA31" s="22">
        <v>14500000</v>
      </c>
    </row>
    <row r="32" spans="1:27" ht="13.5">
      <c r="A32" s="23" t="s">
        <v>57</v>
      </c>
      <c r="B32" s="17"/>
      <c r="C32" s="18">
        <v>111959001</v>
      </c>
      <c r="D32" s="18">
        <v>111959001</v>
      </c>
      <c r="E32" s="19">
        <v>101610000</v>
      </c>
      <c r="F32" s="20">
        <v>104149000</v>
      </c>
      <c r="G32" s="20">
        <v>78286478</v>
      </c>
      <c r="H32" s="20">
        <v>79413323</v>
      </c>
      <c r="I32" s="20">
        <v>92023369</v>
      </c>
      <c r="J32" s="20">
        <v>92023369</v>
      </c>
      <c r="K32" s="20">
        <v>110196767</v>
      </c>
      <c r="L32" s="20">
        <v>109822979</v>
      </c>
      <c r="M32" s="20">
        <v>104774388</v>
      </c>
      <c r="N32" s="20">
        <v>104774388</v>
      </c>
      <c r="O32" s="20">
        <v>106389236</v>
      </c>
      <c r="P32" s="20">
        <v>111664244</v>
      </c>
      <c r="Q32" s="20">
        <v>122324952</v>
      </c>
      <c r="R32" s="20">
        <v>122324952</v>
      </c>
      <c r="S32" s="20">
        <v>217971277</v>
      </c>
      <c r="T32" s="20">
        <v>153196363</v>
      </c>
      <c r="U32" s="20">
        <v>130654245</v>
      </c>
      <c r="V32" s="20">
        <v>130654245</v>
      </c>
      <c r="W32" s="20">
        <v>130654245</v>
      </c>
      <c r="X32" s="20">
        <v>104149000</v>
      </c>
      <c r="Y32" s="20">
        <v>26505245</v>
      </c>
      <c r="Z32" s="21">
        <v>25.45</v>
      </c>
      <c r="AA32" s="22">
        <v>104149000</v>
      </c>
    </row>
    <row r="33" spans="1:27" ht="13.5">
      <c r="A33" s="23" t="s">
        <v>58</v>
      </c>
      <c r="B33" s="17"/>
      <c r="C33" s="18">
        <v>4017000</v>
      </c>
      <c r="D33" s="18">
        <v>4017000</v>
      </c>
      <c r="E33" s="19">
        <v>2675000</v>
      </c>
      <c r="F33" s="20">
        <v>4083000</v>
      </c>
      <c r="G33" s="20">
        <v>2546267</v>
      </c>
      <c r="H33" s="20">
        <v>2337368</v>
      </c>
      <c r="I33" s="20">
        <v>2128546</v>
      </c>
      <c r="J33" s="20">
        <v>2128546</v>
      </c>
      <c r="K33" s="20">
        <v>1919443</v>
      </c>
      <c r="L33" s="20">
        <v>1713858</v>
      </c>
      <c r="M33" s="20">
        <v>1506513</v>
      </c>
      <c r="N33" s="20">
        <v>1506513</v>
      </c>
      <c r="O33" s="20">
        <v>1506513</v>
      </c>
      <c r="P33" s="20">
        <v>1047499</v>
      </c>
      <c r="Q33" s="20">
        <v>819169</v>
      </c>
      <c r="R33" s="20">
        <v>819169</v>
      </c>
      <c r="S33" s="20">
        <v>1393825</v>
      </c>
      <c r="T33" s="20">
        <v>365634</v>
      </c>
      <c r="U33" s="20">
        <v>137909</v>
      </c>
      <c r="V33" s="20">
        <v>137909</v>
      </c>
      <c r="W33" s="20">
        <v>137909</v>
      </c>
      <c r="X33" s="20">
        <v>4083000</v>
      </c>
      <c r="Y33" s="20">
        <v>-3945091</v>
      </c>
      <c r="Z33" s="21">
        <v>-96.62</v>
      </c>
      <c r="AA33" s="22">
        <v>4083000</v>
      </c>
    </row>
    <row r="34" spans="1:27" ht="13.5">
      <c r="A34" s="27" t="s">
        <v>59</v>
      </c>
      <c r="B34" s="28"/>
      <c r="C34" s="29">
        <f aca="true" t="shared" si="3" ref="C34:Y34">SUM(C29:C33)</f>
        <v>141323686</v>
      </c>
      <c r="D34" s="29">
        <f>SUM(D29:D33)</f>
        <v>141323686</v>
      </c>
      <c r="E34" s="30">
        <f t="shared" si="3"/>
        <v>127247000</v>
      </c>
      <c r="F34" s="31">
        <f t="shared" si="3"/>
        <v>130812000</v>
      </c>
      <c r="G34" s="31">
        <f t="shared" si="3"/>
        <v>106312313</v>
      </c>
      <c r="H34" s="31">
        <f t="shared" si="3"/>
        <v>107291999</v>
      </c>
      <c r="I34" s="31">
        <f t="shared" si="3"/>
        <v>119758756</v>
      </c>
      <c r="J34" s="31">
        <f t="shared" si="3"/>
        <v>119758756</v>
      </c>
      <c r="K34" s="31">
        <f t="shared" si="3"/>
        <v>139171066</v>
      </c>
      <c r="L34" s="31">
        <f t="shared" si="3"/>
        <v>138715535</v>
      </c>
      <c r="M34" s="31">
        <f t="shared" si="3"/>
        <v>127614350</v>
      </c>
      <c r="N34" s="31">
        <f t="shared" si="3"/>
        <v>127614350</v>
      </c>
      <c r="O34" s="31">
        <f t="shared" si="3"/>
        <v>129291145</v>
      </c>
      <c r="P34" s="31">
        <f t="shared" si="3"/>
        <v>134194108</v>
      </c>
      <c r="Q34" s="31">
        <f t="shared" si="3"/>
        <v>144581605</v>
      </c>
      <c r="R34" s="31">
        <f t="shared" si="3"/>
        <v>144581605</v>
      </c>
      <c r="S34" s="31">
        <f t="shared" si="3"/>
        <v>239680593</v>
      </c>
      <c r="T34" s="31">
        <f t="shared" si="3"/>
        <v>175106972</v>
      </c>
      <c r="U34" s="31">
        <f t="shared" si="3"/>
        <v>147151946</v>
      </c>
      <c r="V34" s="31">
        <f t="shared" si="3"/>
        <v>147151946</v>
      </c>
      <c r="W34" s="31">
        <f t="shared" si="3"/>
        <v>147151946</v>
      </c>
      <c r="X34" s="31">
        <f t="shared" si="3"/>
        <v>130812000</v>
      </c>
      <c r="Y34" s="31">
        <f t="shared" si="3"/>
        <v>16339946</v>
      </c>
      <c r="Z34" s="32">
        <f>+IF(X34&lt;&gt;0,+(Y34/X34)*100,0)</f>
        <v>12.491167476989878</v>
      </c>
      <c r="AA34" s="33">
        <f>SUM(AA29:AA33)</f>
        <v>130812000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43289513</v>
      </c>
      <c r="D37" s="18">
        <v>43289513</v>
      </c>
      <c r="E37" s="19">
        <v>46535000</v>
      </c>
      <c r="F37" s="20">
        <v>34889000</v>
      </c>
      <c r="G37" s="20">
        <v>43289513</v>
      </c>
      <c r="H37" s="20">
        <v>43289513</v>
      </c>
      <c r="I37" s="20">
        <v>43289513</v>
      </c>
      <c r="J37" s="20">
        <v>43289513</v>
      </c>
      <c r="K37" s="20">
        <v>43289513</v>
      </c>
      <c r="L37" s="20">
        <v>53289513</v>
      </c>
      <c r="M37" s="20">
        <v>53289513</v>
      </c>
      <c r="N37" s="20">
        <v>53289513</v>
      </c>
      <c r="O37" s="20">
        <v>43289513</v>
      </c>
      <c r="P37" s="20">
        <v>43289513</v>
      </c>
      <c r="Q37" s="20">
        <v>43289513</v>
      </c>
      <c r="R37" s="20">
        <v>43289513</v>
      </c>
      <c r="S37" s="20">
        <v>43289513</v>
      </c>
      <c r="T37" s="20">
        <v>43289513</v>
      </c>
      <c r="U37" s="20">
        <v>43289513</v>
      </c>
      <c r="V37" s="20">
        <v>43289513</v>
      </c>
      <c r="W37" s="20">
        <v>43289513</v>
      </c>
      <c r="X37" s="20">
        <v>34889000</v>
      </c>
      <c r="Y37" s="20">
        <v>8400513</v>
      </c>
      <c r="Z37" s="21">
        <v>24.08</v>
      </c>
      <c r="AA37" s="22">
        <v>34889000</v>
      </c>
    </row>
    <row r="38" spans="1:27" ht="13.5">
      <c r="A38" s="23" t="s">
        <v>58</v>
      </c>
      <c r="B38" s="17"/>
      <c r="C38" s="18">
        <v>139384328</v>
      </c>
      <c r="D38" s="18">
        <v>139384328</v>
      </c>
      <c r="E38" s="19">
        <v>140450000</v>
      </c>
      <c r="F38" s="20">
        <v>152782000</v>
      </c>
      <c r="G38" s="20">
        <v>127133328</v>
      </c>
      <c r="H38" s="20">
        <v>129432515</v>
      </c>
      <c r="I38" s="20">
        <v>130582108</v>
      </c>
      <c r="J38" s="20">
        <v>130582108</v>
      </c>
      <c r="K38" s="20">
        <v>131731702</v>
      </c>
      <c r="L38" s="20">
        <v>132606702</v>
      </c>
      <c r="M38" s="20">
        <v>134065035</v>
      </c>
      <c r="N38" s="20">
        <v>134065035</v>
      </c>
      <c r="O38" s="20">
        <v>135231702</v>
      </c>
      <c r="P38" s="20">
        <v>136398369</v>
      </c>
      <c r="Q38" s="20">
        <v>132402608</v>
      </c>
      <c r="R38" s="20">
        <v>132402608</v>
      </c>
      <c r="S38" s="20">
        <v>152187069</v>
      </c>
      <c r="T38" s="20">
        <v>132121588</v>
      </c>
      <c r="U38" s="20">
        <v>133040408</v>
      </c>
      <c r="V38" s="20">
        <v>133040408</v>
      </c>
      <c r="W38" s="20">
        <v>133040408</v>
      </c>
      <c r="X38" s="20">
        <v>152782000</v>
      </c>
      <c r="Y38" s="20">
        <v>-19741592</v>
      </c>
      <c r="Z38" s="21">
        <v>-12.92</v>
      </c>
      <c r="AA38" s="22">
        <v>152782000</v>
      </c>
    </row>
    <row r="39" spans="1:27" ht="13.5">
      <c r="A39" s="27" t="s">
        <v>61</v>
      </c>
      <c r="B39" s="35"/>
      <c r="C39" s="29">
        <f aca="true" t="shared" si="4" ref="C39:Y39">SUM(C37:C38)</f>
        <v>182673841</v>
      </c>
      <c r="D39" s="29">
        <f>SUM(D37:D38)</f>
        <v>182673841</v>
      </c>
      <c r="E39" s="36">
        <f t="shared" si="4"/>
        <v>186985000</v>
      </c>
      <c r="F39" s="37">
        <f t="shared" si="4"/>
        <v>187671000</v>
      </c>
      <c r="G39" s="37">
        <f t="shared" si="4"/>
        <v>170422841</v>
      </c>
      <c r="H39" s="37">
        <f t="shared" si="4"/>
        <v>172722028</v>
      </c>
      <c r="I39" s="37">
        <f t="shared" si="4"/>
        <v>173871621</v>
      </c>
      <c r="J39" s="37">
        <f t="shared" si="4"/>
        <v>173871621</v>
      </c>
      <c r="K39" s="37">
        <f t="shared" si="4"/>
        <v>175021215</v>
      </c>
      <c r="L39" s="37">
        <f t="shared" si="4"/>
        <v>185896215</v>
      </c>
      <c r="M39" s="37">
        <f t="shared" si="4"/>
        <v>187354548</v>
      </c>
      <c r="N39" s="37">
        <f t="shared" si="4"/>
        <v>187354548</v>
      </c>
      <c r="O39" s="37">
        <f t="shared" si="4"/>
        <v>178521215</v>
      </c>
      <c r="P39" s="37">
        <f t="shared" si="4"/>
        <v>179687882</v>
      </c>
      <c r="Q39" s="37">
        <f t="shared" si="4"/>
        <v>175692121</v>
      </c>
      <c r="R39" s="37">
        <f t="shared" si="4"/>
        <v>175692121</v>
      </c>
      <c r="S39" s="37">
        <f t="shared" si="4"/>
        <v>195476582</v>
      </c>
      <c r="T39" s="37">
        <f t="shared" si="4"/>
        <v>175411101</v>
      </c>
      <c r="U39" s="37">
        <f t="shared" si="4"/>
        <v>176329921</v>
      </c>
      <c r="V39" s="37">
        <f t="shared" si="4"/>
        <v>176329921</v>
      </c>
      <c r="W39" s="37">
        <f t="shared" si="4"/>
        <v>176329921</v>
      </c>
      <c r="X39" s="37">
        <f t="shared" si="4"/>
        <v>187671000</v>
      </c>
      <c r="Y39" s="37">
        <f t="shared" si="4"/>
        <v>-11341079</v>
      </c>
      <c r="Z39" s="38">
        <f>+IF(X39&lt;&gt;0,+(Y39/X39)*100,0)</f>
        <v>-6.04306419212345</v>
      </c>
      <c r="AA39" s="39">
        <f>SUM(AA37:AA38)</f>
        <v>187671000</v>
      </c>
    </row>
    <row r="40" spans="1:27" ht="13.5">
      <c r="A40" s="27" t="s">
        <v>62</v>
      </c>
      <c r="B40" s="28"/>
      <c r="C40" s="29">
        <f aca="true" t="shared" si="5" ref="C40:Y40">+C34+C39</f>
        <v>323997527</v>
      </c>
      <c r="D40" s="29">
        <f>+D34+D39</f>
        <v>323997527</v>
      </c>
      <c r="E40" s="30">
        <f t="shared" si="5"/>
        <v>314232000</v>
      </c>
      <c r="F40" s="31">
        <f t="shared" si="5"/>
        <v>318483000</v>
      </c>
      <c r="G40" s="31">
        <f t="shared" si="5"/>
        <v>276735154</v>
      </c>
      <c r="H40" s="31">
        <f t="shared" si="5"/>
        <v>280014027</v>
      </c>
      <c r="I40" s="31">
        <f t="shared" si="5"/>
        <v>293630377</v>
      </c>
      <c r="J40" s="31">
        <f t="shared" si="5"/>
        <v>293630377</v>
      </c>
      <c r="K40" s="31">
        <f t="shared" si="5"/>
        <v>314192281</v>
      </c>
      <c r="L40" s="31">
        <f t="shared" si="5"/>
        <v>324611750</v>
      </c>
      <c r="M40" s="31">
        <f t="shared" si="5"/>
        <v>314968898</v>
      </c>
      <c r="N40" s="31">
        <f t="shared" si="5"/>
        <v>314968898</v>
      </c>
      <c r="O40" s="31">
        <f t="shared" si="5"/>
        <v>307812360</v>
      </c>
      <c r="P40" s="31">
        <f t="shared" si="5"/>
        <v>313881990</v>
      </c>
      <c r="Q40" s="31">
        <f t="shared" si="5"/>
        <v>320273726</v>
      </c>
      <c r="R40" s="31">
        <f t="shared" si="5"/>
        <v>320273726</v>
      </c>
      <c r="S40" s="31">
        <f t="shared" si="5"/>
        <v>435157175</v>
      </c>
      <c r="T40" s="31">
        <f t="shared" si="5"/>
        <v>350518073</v>
      </c>
      <c r="U40" s="31">
        <f t="shared" si="5"/>
        <v>323481867</v>
      </c>
      <c r="V40" s="31">
        <f t="shared" si="5"/>
        <v>323481867</v>
      </c>
      <c r="W40" s="31">
        <f t="shared" si="5"/>
        <v>323481867</v>
      </c>
      <c r="X40" s="31">
        <f t="shared" si="5"/>
        <v>318483000</v>
      </c>
      <c r="Y40" s="31">
        <f t="shared" si="5"/>
        <v>4998867</v>
      </c>
      <c r="Z40" s="32">
        <f>+IF(X40&lt;&gt;0,+(Y40/X40)*100,0)</f>
        <v>1.5695867597328585</v>
      </c>
      <c r="AA40" s="33">
        <f>+AA34+AA39</f>
        <v>318483000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2285022481</v>
      </c>
      <c r="D42" s="43">
        <f>+D25-D40</f>
        <v>2285022481</v>
      </c>
      <c r="E42" s="44">
        <f t="shared" si="6"/>
        <v>2418383000</v>
      </c>
      <c r="F42" s="45">
        <f t="shared" si="6"/>
        <v>2348324000</v>
      </c>
      <c r="G42" s="45">
        <f t="shared" si="6"/>
        <v>2331844728</v>
      </c>
      <c r="H42" s="45">
        <f t="shared" si="6"/>
        <v>2369290602</v>
      </c>
      <c r="I42" s="45">
        <f t="shared" si="6"/>
        <v>2357910549</v>
      </c>
      <c r="J42" s="45">
        <f t="shared" si="6"/>
        <v>2357910549</v>
      </c>
      <c r="K42" s="45">
        <f t="shared" si="6"/>
        <v>2344212737</v>
      </c>
      <c r="L42" s="45">
        <f t="shared" si="6"/>
        <v>2324364544</v>
      </c>
      <c r="M42" s="45">
        <f t="shared" si="6"/>
        <v>2334307314</v>
      </c>
      <c r="N42" s="45">
        <f t="shared" si="6"/>
        <v>2334307314</v>
      </c>
      <c r="O42" s="45">
        <f t="shared" si="6"/>
        <v>2342168458</v>
      </c>
      <c r="P42" s="45">
        <f t="shared" si="6"/>
        <v>2340829751</v>
      </c>
      <c r="Q42" s="45">
        <f t="shared" si="6"/>
        <v>2348328332</v>
      </c>
      <c r="R42" s="45">
        <f t="shared" si="6"/>
        <v>2348328332</v>
      </c>
      <c r="S42" s="45">
        <f t="shared" si="6"/>
        <v>2286976725</v>
      </c>
      <c r="T42" s="45">
        <f t="shared" si="6"/>
        <v>2342594806</v>
      </c>
      <c r="U42" s="45">
        <f t="shared" si="6"/>
        <v>2308738487</v>
      </c>
      <c r="V42" s="45">
        <f t="shared" si="6"/>
        <v>2308738487</v>
      </c>
      <c r="W42" s="45">
        <f t="shared" si="6"/>
        <v>2308738487</v>
      </c>
      <c r="X42" s="45">
        <f t="shared" si="6"/>
        <v>2348324000</v>
      </c>
      <c r="Y42" s="45">
        <f t="shared" si="6"/>
        <v>-39585513</v>
      </c>
      <c r="Z42" s="46">
        <f>+IF(X42&lt;&gt;0,+(Y42/X42)*100,0)</f>
        <v>-1.685692136178824</v>
      </c>
      <c r="AA42" s="47">
        <f>+AA25-AA40</f>
        <v>2348324000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2273120858</v>
      </c>
      <c r="D45" s="18">
        <v>2273120858</v>
      </c>
      <c r="E45" s="19">
        <v>2322329000</v>
      </c>
      <c r="F45" s="20">
        <v>2252270000</v>
      </c>
      <c r="G45" s="20">
        <v>2318881042</v>
      </c>
      <c r="H45" s="20">
        <v>2357372649</v>
      </c>
      <c r="I45" s="20">
        <v>2345984560</v>
      </c>
      <c r="J45" s="20">
        <v>2345984560</v>
      </c>
      <c r="K45" s="20">
        <v>2332278763</v>
      </c>
      <c r="L45" s="20">
        <v>2312423222</v>
      </c>
      <c r="M45" s="20">
        <v>2322358697</v>
      </c>
      <c r="N45" s="20">
        <v>2322358697</v>
      </c>
      <c r="O45" s="20">
        <v>2330212592</v>
      </c>
      <c r="P45" s="20">
        <v>2328866686</v>
      </c>
      <c r="Q45" s="20">
        <v>2336358121</v>
      </c>
      <c r="R45" s="20">
        <v>2336358121</v>
      </c>
      <c r="S45" s="20">
        <v>2274999417</v>
      </c>
      <c r="T45" s="20">
        <v>2330693183</v>
      </c>
      <c r="U45" s="20">
        <v>2296836864</v>
      </c>
      <c r="V45" s="20">
        <v>2296836864</v>
      </c>
      <c r="W45" s="20">
        <v>2296836864</v>
      </c>
      <c r="X45" s="20">
        <v>2252270000</v>
      </c>
      <c r="Y45" s="20">
        <v>44566864</v>
      </c>
      <c r="Z45" s="48">
        <v>1.98</v>
      </c>
      <c r="AA45" s="22">
        <v>2252270000</v>
      </c>
    </row>
    <row r="46" spans="1:27" ht="13.5">
      <c r="A46" s="23" t="s">
        <v>67</v>
      </c>
      <c r="B46" s="17"/>
      <c r="C46" s="18">
        <v>11901623</v>
      </c>
      <c r="D46" s="18">
        <v>11901623</v>
      </c>
      <c r="E46" s="19">
        <v>96054000</v>
      </c>
      <c r="F46" s="20">
        <v>96054000</v>
      </c>
      <c r="G46" s="20">
        <v>12963686</v>
      </c>
      <c r="H46" s="20">
        <v>11917953</v>
      </c>
      <c r="I46" s="20">
        <v>11925989</v>
      </c>
      <c r="J46" s="20">
        <v>11925989</v>
      </c>
      <c r="K46" s="20">
        <v>11933974</v>
      </c>
      <c r="L46" s="20">
        <v>11941322</v>
      </c>
      <c r="M46" s="20">
        <v>11948617</v>
      </c>
      <c r="N46" s="20">
        <v>11948617</v>
      </c>
      <c r="O46" s="20">
        <v>11955866</v>
      </c>
      <c r="P46" s="20">
        <v>11963065</v>
      </c>
      <c r="Q46" s="20">
        <v>11970211</v>
      </c>
      <c r="R46" s="20">
        <v>11970211</v>
      </c>
      <c r="S46" s="20">
        <v>11977308</v>
      </c>
      <c r="T46" s="20">
        <v>11901623</v>
      </c>
      <c r="U46" s="20">
        <v>11901623</v>
      </c>
      <c r="V46" s="20">
        <v>11901623</v>
      </c>
      <c r="W46" s="20">
        <v>11901623</v>
      </c>
      <c r="X46" s="20">
        <v>96054000</v>
      </c>
      <c r="Y46" s="20">
        <v>-84152377</v>
      </c>
      <c r="Z46" s="48">
        <v>-87.61</v>
      </c>
      <c r="AA46" s="22">
        <v>96054000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2285022481</v>
      </c>
      <c r="D48" s="51">
        <f>SUM(D45:D47)</f>
        <v>2285022481</v>
      </c>
      <c r="E48" s="52">
        <f t="shared" si="7"/>
        <v>2418383000</v>
      </c>
      <c r="F48" s="53">
        <f t="shared" si="7"/>
        <v>2348324000</v>
      </c>
      <c r="G48" s="53">
        <f t="shared" si="7"/>
        <v>2331844728</v>
      </c>
      <c r="H48" s="53">
        <f t="shared" si="7"/>
        <v>2369290602</v>
      </c>
      <c r="I48" s="53">
        <f t="shared" si="7"/>
        <v>2357910549</v>
      </c>
      <c r="J48" s="53">
        <f t="shared" si="7"/>
        <v>2357910549</v>
      </c>
      <c r="K48" s="53">
        <f t="shared" si="7"/>
        <v>2344212737</v>
      </c>
      <c r="L48" s="53">
        <f t="shared" si="7"/>
        <v>2324364544</v>
      </c>
      <c r="M48" s="53">
        <f t="shared" si="7"/>
        <v>2334307314</v>
      </c>
      <c r="N48" s="53">
        <f t="shared" si="7"/>
        <v>2334307314</v>
      </c>
      <c r="O48" s="53">
        <f t="shared" si="7"/>
        <v>2342168458</v>
      </c>
      <c r="P48" s="53">
        <f t="shared" si="7"/>
        <v>2340829751</v>
      </c>
      <c r="Q48" s="53">
        <f t="shared" si="7"/>
        <v>2348328332</v>
      </c>
      <c r="R48" s="53">
        <f t="shared" si="7"/>
        <v>2348328332</v>
      </c>
      <c r="S48" s="53">
        <f t="shared" si="7"/>
        <v>2286976725</v>
      </c>
      <c r="T48" s="53">
        <f t="shared" si="7"/>
        <v>2342594806</v>
      </c>
      <c r="U48" s="53">
        <f t="shared" si="7"/>
        <v>2308738487</v>
      </c>
      <c r="V48" s="53">
        <f t="shared" si="7"/>
        <v>2308738487</v>
      </c>
      <c r="W48" s="53">
        <f t="shared" si="7"/>
        <v>2308738487</v>
      </c>
      <c r="X48" s="53">
        <f t="shared" si="7"/>
        <v>2348324000</v>
      </c>
      <c r="Y48" s="53">
        <f t="shared" si="7"/>
        <v>-39585513</v>
      </c>
      <c r="Z48" s="54">
        <f>+IF(X48&lt;&gt;0,+(Y48/X48)*100,0)</f>
        <v>-1.685692136178824</v>
      </c>
      <c r="AA48" s="55">
        <f>SUM(AA45:AA47)</f>
        <v>2348324000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14273150</v>
      </c>
      <c r="D6" s="18">
        <v>14273150</v>
      </c>
      <c r="E6" s="19">
        <v>27589365</v>
      </c>
      <c r="F6" s="20">
        <v>27589365</v>
      </c>
      <c r="G6" s="20">
        <v>94263324</v>
      </c>
      <c r="H6" s="20">
        <v>87531720</v>
      </c>
      <c r="I6" s="20">
        <v>59259799</v>
      </c>
      <c r="J6" s="20">
        <v>59259799</v>
      </c>
      <c r="K6" s="20">
        <v>51225376</v>
      </c>
      <c r="L6" s="20">
        <v>28788727</v>
      </c>
      <c r="M6" s="20">
        <v>29969650</v>
      </c>
      <c r="N6" s="20">
        <v>29969650</v>
      </c>
      <c r="O6" s="20">
        <v>37640707</v>
      </c>
      <c r="P6" s="20">
        <v>27167615</v>
      </c>
      <c r="Q6" s="20">
        <v>59340562</v>
      </c>
      <c r="R6" s="20">
        <v>59340562</v>
      </c>
      <c r="S6" s="20">
        <v>60072027</v>
      </c>
      <c r="T6" s="20">
        <v>37064222</v>
      </c>
      <c r="U6" s="20">
        <v>14618838</v>
      </c>
      <c r="V6" s="20">
        <v>14618838</v>
      </c>
      <c r="W6" s="20">
        <v>14618838</v>
      </c>
      <c r="X6" s="20">
        <v>27589365</v>
      </c>
      <c r="Y6" s="20">
        <v>-12970527</v>
      </c>
      <c r="Z6" s="21">
        <v>-47.01</v>
      </c>
      <c r="AA6" s="22">
        <v>27589365</v>
      </c>
    </row>
    <row r="7" spans="1:27" ht="13.5">
      <c r="A7" s="23" t="s">
        <v>34</v>
      </c>
      <c r="B7" s="17"/>
      <c r="C7" s="18">
        <v>490654916</v>
      </c>
      <c r="D7" s="18">
        <v>490654916</v>
      </c>
      <c r="E7" s="19">
        <v>426163651</v>
      </c>
      <c r="F7" s="20">
        <v>464720684</v>
      </c>
      <c r="G7" s="20">
        <v>490654916</v>
      </c>
      <c r="H7" s="20">
        <v>493280803</v>
      </c>
      <c r="I7" s="20">
        <v>495742675</v>
      </c>
      <c r="J7" s="20">
        <v>495742675</v>
      </c>
      <c r="K7" s="20">
        <v>563401305</v>
      </c>
      <c r="L7" s="20">
        <v>566291492</v>
      </c>
      <c r="M7" s="20">
        <v>569314924</v>
      </c>
      <c r="N7" s="20">
        <v>569314924</v>
      </c>
      <c r="O7" s="20">
        <v>572353558</v>
      </c>
      <c r="P7" s="20">
        <v>575610236</v>
      </c>
      <c r="Q7" s="20">
        <v>628467993</v>
      </c>
      <c r="R7" s="20">
        <v>628467993</v>
      </c>
      <c r="S7" s="20">
        <v>631789206</v>
      </c>
      <c r="T7" s="20">
        <v>635295135</v>
      </c>
      <c r="U7" s="20">
        <v>589017316</v>
      </c>
      <c r="V7" s="20">
        <v>589017316</v>
      </c>
      <c r="W7" s="20">
        <v>589017316</v>
      </c>
      <c r="X7" s="20">
        <v>464720684</v>
      </c>
      <c r="Y7" s="20">
        <v>124296632</v>
      </c>
      <c r="Z7" s="21">
        <v>26.75</v>
      </c>
      <c r="AA7" s="22">
        <v>464720684</v>
      </c>
    </row>
    <row r="8" spans="1:27" ht="13.5">
      <c r="A8" s="23" t="s">
        <v>35</v>
      </c>
      <c r="B8" s="17"/>
      <c r="C8" s="18">
        <v>95834489</v>
      </c>
      <c r="D8" s="18">
        <v>95834489</v>
      </c>
      <c r="E8" s="19">
        <v>131843595</v>
      </c>
      <c r="F8" s="20">
        <v>132043595</v>
      </c>
      <c r="G8" s="20">
        <v>79349773</v>
      </c>
      <c r="H8" s="20">
        <v>78526927</v>
      </c>
      <c r="I8" s="20">
        <v>105431429</v>
      </c>
      <c r="J8" s="20">
        <v>105431429</v>
      </c>
      <c r="K8" s="20">
        <v>78337724</v>
      </c>
      <c r="L8" s="20">
        <v>99599585</v>
      </c>
      <c r="M8" s="20">
        <v>98219152</v>
      </c>
      <c r="N8" s="20">
        <v>98219152</v>
      </c>
      <c r="O8" s="20">
        <v>100294686</v>
      </c>
      <c r="P8" s="20">
        <v>120711051</v>
      </c>
      <c r="Q8" s="20">
        <v>121682080</v>
      </c>
      <c r="R8" s="20">
        <v>121682080</v>
      </c>
      <c r="S8" s="20">
        <v>127413461</v>
      </c>
      <c r="T8" s="20">
        <v>106514325</v>
      </c>
      <c r="U8" s="20">
        <v>116978669</v>
      </c>
      <c r="V8" s="20">
        <v>116978669</v>
      </c>
      <c r="W8" s="20">
        <v>116978669</v>
      </c>
      <c r="X8" s="20">
        <v>132043595</v>
      </c>
      <c r="Y8" s="20">
        <v>-15064926</v>
      </c>
      <c r="Z8" s="21">
        <v>-11.41</v>
      </c>
      <c r="AA8" s="22">
        <v>132043595</v>
      </c>
    </row>
    <row r="9" spans="1:27" ht="13.5">
      <c r="A9" s="23" t="s">
        <v>36</v>
      </c>
      <c r="B9" s="17"/>
      <c r="C9" s="18">
        <v>96059963</v>
      </c>
      <c r="D9" s="18">
        <v>96059963</v>
      </c>
      <c r="E9" s="19">
        <v>87152200</v>
      </c>
      <c r="F9" s="20">
        <v>187941142</v>
      </c>
      <c r="G9" s="20">
        <v>316378455</v>
      </c>
      <c r="H9" s="20"/>
      <c r="I9" s="20">
        <v>352911945</v>
      </c>
      <c r="J9" s="20">
        <v>352911945</v>
      </c>
      <c r="K9" s="20">
        <v>295668616</v>
      </c>
      <c r="L9" s="20">
        <v>279211201</v>
      </c>
      <c r="M9" s="20">
        <v>258236441</v>
      </c>
      <c r="N9" s="20">
        <v>258236441</v>
      </c>
      <c r="O9" s="20">
        <v>161806463</v>
      </c>
      <c r="P9" s="20">
        <v>145107047</v>
      </c>
      <c r="Q9" s="20">
        <v>121442185</v>
      </c>
      <c r="R9" s="20">
        <v>121442185</v>
      </c>
      <c r="S9" s="20">
        <v>100755706</v>
      </c>
      <c r="T9" s="20">
        <v>75707423</v>
      </c>
      <c r="U9" s="20">
        <v>56882361</v>
      </c>
      <c r="V9" s="20">
        <v>56882361</v>
      </c>
      <c r="W9" s="20">
        <v>56882361</v>
      </c>
      <c r="X9" s="20">
        <v>187941142</v>
      </c>
      <c r="Y9" s="20">
        <v>-131058781</v>
      </c>
      <c r="Z9" s="21">
        <v>-69.73</v>
      </c>
      <c r="AA9" s="22">
        <v>187941142</v>
      </c>
    </row>
    <row r="10" spans="1:27" ht="13.5">
      <c r="A10" s="23" t="s">
        <v>37</v>
      </c>
      <c r="B10" s="17"/>
      <c r="C10" s="18">
        <v>269413</v>
      </c>
      <c r="D10" s="18">
        <v>269413</v>
      </c>
      <c r="E10" s="19">
        <v>190237</v>
      </c>
      <c r="F10" s="20">
        <v>190237</v>
      </c>
      <c r="G10" s="24"/>
      <c r="H10" s="24">
        <v>379201339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190237</v>
      </c>
      <c r="Y10" s="24">
        <v>-190237</v>
      </c>
      <c r="Z10" s="25">
        <v>-100</v>
      </c>
      <c r="AA10" s="26">
        <v>190237</v>
      </c>
    </row>
    <row r="11" spans="1:27" ht="13.5">
      <c r="A11" s="23" t="s">
        <v>38</v>
      </c>
      <c r="B11" s="17"/>
      <c r="C11" s="18">
        <v>8993671</v>
      </c>
      <c r="D11" s="18">
        <v>8993671</v>
      </c>
      <c r="E11" s="19">
        <v>6450700</v>
      </c>
      <c r="F11" s="20">
        <v>6450700</v>
      </c>
      <c r="G11" s="20">
        <v>7884543</v>
      </c>
      <c r="H11" s="20">
        <v>7687011</v>
      </c>
      <c r="I11" s="20">
        <v>8209259</v>
      </c>
      <c r="J11" s="20">
        <v>8209259</v>
      </c>
      <c r="K11" s="20">
        <v>8518220</v>
      </c>
      <c r="L11" s="20">
        <v>10535516</v>
      </c>
      <c r="M11" s="20">
        <v>13783205</v>
      </c>
      <c r="N11" s="20">
        <v>13783205</v>
      </c>
      <c r="O11" s="20">
        <v>15417366</v>
      </c>
      <c r="P11" s="20">
        <v>15386130</v>
      </c>
      <c r="Q11" s="20">
        <v>17043360</v>
      </c>
      <c r="R11" s="20">
        <v>17043360</v>
      </c>
      <c r="S11" s="20">
        <v>17933651</v>
      </c>
      <c r="T11" s="20">
        <v>15338676</v>
      </c>
      <c r="U11" s="20">
        <v>10852774</v>
      </c>
      <c r="V11" s="20">
        <v>10852774</v>
      </c>
      <c r="W11" s="20">
        <v>10852774</v>
      </c>
      <c r="X11" s="20">
        <v>6450700</v>
      </c>
      <c r="Y11" s="20">
        <v>4402074</v>
      </c>
      <c r="Z11" s="21">
        <v>68.24</v>
      </c>
      <c r="AA11" s="22">
        <v>6450700</v>
      </c>
    </row>
    <row r="12" spans="1:27" ht="13.5">
      <c r="A12" s="27" t="s">
        <v>39</v>
      </c>
      <c r="B12" s="28"/>
      <c r="C12" s="29">
        <f aca="true" t="shared" si="0" ref="C12:Y12">SUM(C6:C11)</f>
        <v>706085602</v>
      </c>
      <c r="D12" s="29">
        <f>SUM(D6:D11)</f>
        <v>706085602</v>
      </c>
      <c r="E12" s="30">
        <f t="shared" si="0"/>
        <v>679389748</v>
      </c>
      <c r="F12" s="31">
        <f t="shared" si="0"/>
        <v>818935723</v>
      </c>
      <c r="G12" s="31">
        <f t="shared" si="0"/>
        <v>988531011</v>
      </c>
      <c r="H12" s="31">
        <f t="shared" si="0"/>
        <v>1046227800</v>
      </c>
      <c r="I12" s="31">
        <f t="shared" si="0"/>
        <v>1021555107</v>
      </c>
      <c r="J12" s="31">
        <f t="shared" si="0"/>
        <v>1021555107</v>
      </c>
      <c r="K12" s="31">
        <f t="shared" si="0"/>
        <v>997151241</v>
      </c>
      <c r="L12" s="31">
        <f t="shared" si="0"/>
        <v>984426521</v>
      </c>
      <c r="M12" s="31">
        <f t="shared" si="0"/>
        <v>969523372</v>
      </c>
      <c r="N12" s="31">
        <f t="shared" si="0"/>
        <v>969523372</v>
      </c>
      <c r="O12" s="31">
        <f t="shared" si="0"/>
        <v>887512780</v>
      </c>
      <c r="P12" s="31">
        <f t="shared" si="0"/>
        <v>883982079</v>
      </c>
      <c r="Q12" s="31">
        <f t="shared" si="0"/>
        <v>947976180</v>
      </c>
      <c r="R12" s="31">
        <f t="shared" si="0"/>
        <v>947976180</v>
      </c>
      <c r="S12" s="31">
        <f t="shared" si="0"/>
        <v>937964051</v>
      </c>
      <c r="T12" s="31">
        <f t="shared" si="0"/>
        <v>869919781</v>
      </c>
      <c r="U12" s="31">
        <f t="shared" si="0"/>
        <v>788349958</v>
      </c>
      <c r="V12" s="31">
        <f t="shared" si="0"/>
        <v>788349958</v>
      </c>
      <c r="W12" s="31">
        <f t="shared" si="0"/>
        <v>788349958</v>
      </c>
      <c r="X12" s="31">
        <f t="shared" si="0"/>
        <v>818935723</v>
      </c>
      <c r="Y12" s="31">
        <f t="shared" si="0"/>
        <v>-30585765</v>
      </c>
      <c r="Z12" s="32">
        <f>+IF(X12&lt;&gt;0,+(Y12/X12)*100,0)</f>
        <v>-3.734818758174993</v>
      </c>
      <c r="AA12" s="33">
        <f>SUM(AA6:AA11)</f>
        <v>818935723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1690780</v>
      </c>
      <c r="D15" s="18">
        <v>1690780</v>
      </c>
      <c r="E15" s="19">
        <v>1802399</v>
      </c>
      <c r="F15" s="20">
        <v>1802399</v>
      </c>
      <c r="G15" s="20">
        <v>1842680</v>
      </c>
      <c r="H15" s="20">
        <v>1932965</v>
      </c>
      <c r="I15" s="20">
        <v>1919401</v>
      </c>
      <c r="J15" s="20">
        <v>1919401</v>
      </c>
      <c r="K15" s="20">
        <v>1905701</v>
      </c>
      <c r="L15" s="20">
        <v>1891864</v>
      </c>
      <c r="M15" s="20">
        <v>1877888</v>
      </c>
      <c r="N15" s="20">
        <v>1877888</v>
      </c>
      <c r="O15" s="20">
        <v>1863772</v>
      </c>
      <c r="P15" s="20">
        <v>1849515</v>
      </c>
      <c r="Q15" s="20">
        <v>1767915</v>
      </c>
      <c r="R15" s="20">
        <v>1767915</v>
      </c>
      <c r="S15" s="20">
        <v>1758694</v>
      </c>
      <c r="T15" s="20">
        <v>1744453</v>
      </c>
      <c r="U15" s="20">
        <v>1726394</v>
      </c>
      <c r="V15" s="20">
        <v>1726394</v>
      </c>
      <c r="W15" s="20">
        <v>1726394</v>
      </c>
      <c r="X15" s="20">
        <v>1802399</v>
      </c>
      <c r="Y15" s="20">
        <v>-76005</v>
      </c>
      <c r="Z15" s="21">
        <v>-4.22</v>
      </c>
      <c r="AA15" s="22">
        <v>1802399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548042825</v>
      </c>
      <c r="D17" s="18">
        <v>548042825</v>
      </c>
      <c r="E17" s="19">
        <v>555042825</v>
      </c>
      <c r="F17" s="20">
        <v>555042825</v>
      </c>
      <c r="G17" s="20">
        <v>548042825</v>
      </c>
      <c r="H17" s="20">
        <v>548042825</v>
      </c>
      <c r="I17" s="20">
        <v>548042825</v>
      </c>
      <c r="J17" s="20">
        <v>548042825</v>
      </c>
      <c r="K17" s="20">
        <v>548042825</v>
      </c>
      <c r="L17" s="20">
        <v>548042825</v>
      </c>
      <c r="M17" s="20">
        <v>548042825</v>
      </c>
      <c r="N17" s="20">
        <v>548042825</v>
      </c>
      <c r="O17" s="20">
        <v>548042825</v>
      </c>
      <c r="P17" s="20">
        <v>548042825</v>
      </c>
      <c r="Q17" s="20">
        <v>548042825</v>
      </c>
      <c r="R17" s="20">
        <v>548042825</v>
      </c>
      <c r="S17" s="20">
        <v>548042825</v>
      </c>
      <c r="T17" s="20">
        <v>548042825</v>
      </c>
      <c r="U17" s="20">
        <v>548042825</v>
      </c>
      <c r="V17" s="20">
        <v>548042825</v>
      </c>
      <c r="W17" s="20">
        <v>548042825</v>
      </c>
      <c r="X17" s="20">
        <v>555042825</v>
      </c>
      <c r="Y17" s="20">
        <v>-7000000</v>
      </c>
      <c r="Z17" s="21">
        <v>-1.26</v>
      </c>
      <c r="AA17" s="22">
        <v>555042825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4141661183</v>
      </c>
      <c r="D19" s="18">
        <v>4141661183</v>
      </c>
      <c r="E19" s="19">
        <v>4123727794</v>
      </c>
      <c r="F19" s="20">
        <v>4079970088</v>
      </c>
      <c r="G19" s="20">
        <v>4283169241</v>
      </c>
      <c r="H19" s="20">
        <v>4143100270</v>
      </c>
      <c r="I19" s="20">
        <v>4149979167</v>
      </c>
      <c r="J19" s="20">
        <v>4149979167</v>
      </c>
      <c r="K19" s="20">
        <v>4157278500</v>
      </c>
      <c r="L19" s="20">
        <v>4167198656</v>
      </c>
      <c r="M19" s="20">
        <v>4113727245</v>
      </c>
      <c r="N19" s="20">
        <v>4113727245</v>
      </c>
      <c r="O19" s="20">
        <v>4107822064</v>
      </c>
      <c r="P19" s="20">
        <v>4106660317</v>
      </c>
      <c r="Q19" s="20">
        <v>4117130500</v>
      </c>
      <c r="R19" s="20">
        <v>4117130500</v>
      </c>
      <c r="S19" s="20">
        <v>4119116931</v>
      </c>
      <c r="T19" s="20">
        <v>4265335476</v>
      </c>
      <c r="U19" s="20">
        <v>4316493074</v>
      </c>
      <c r="V19" s="20">
        <v>4316493074</v>
      </c>
      <c r="W19" s="20">
        <v>4316493074</v>
      </c>
      <c r="X19" s="20">
        <v>4079970088</v>
      </c>
      <c r="Y19" s="20">
        <v>236522986</v>
      </c>
      <c r="Z19" s="21">
        <v>5.8</v>
      </c>
      <c r="AA19" s="22">
        <v>4079970088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10808106</v>
      </c>
      <c r="D21" s="18">
        <v>10808106</v>
      </c>
      <c r="E21" s="19">
        <v>11545138</v>
      </c>
      <c r="F21" s="20">
        <v>11545138</v>
      </c>
      <c r="G21" s="20">
        <v>10808106</v>
      </c>
      <c r="H21" s="20">
        <v>10808106</v>
      </c>
      <c r="I21" s="20">
        <v>10808106</v>
      </c>
      <c r="J21" s="20">
        <v>10808106</v>
      </c>
      <c r="K21" s="20">
        <v>10808106</v>
      </c>
      <c r="L21" s="20">
        <v>10808106</v>
      </c>
      <c r="M21" s="20">
        <v>10808106</v>
      </c>
      <c r="N21" s="20">
        <v>10808106</v>
      </c>
      <c r="O21" s="20">
        <v>10808106</v>
      </c>
      <c r="P21" s="20">
        <v>10808106</v>
      </c>
      <c r="Q21" s="20">
        <v>10808106</v>
      </c>
      <c r="R21" s="20">
        <v>10808106</v>
      </c>
      <c r="S21" s="20">
        <v>10808106</v>
      </c>
      <c r="T21" s="20">
        <v>10808106</v>
      </c>
      <c r="U21" s="20">
        <v>10808106</v>
      </c>
      <c r="V21" s="20">
        <v>10808106</v>
      </c>
      <c r="W21" s="20">
        <v>10808106</v>
      </c>
      <c r="X21" s="20">
        <v>11545138</v>
      </c>
      <c r="Y21" s="20">
        <v>-737032</v>
      </c>
      <c r="Z21" s="21">
        <v>-6.38</v>
      </c>
      <c r="AA21" s="22">
        <v>11545138</v>
      </c>
    </row>
    <row r="22" spans="1:27" ht="13.5">
      <c r="A22" s="23" t="s">
        <v>48</v>
      </c>
      <c r="B22" s="17"/>
      <c r="C22" s="18">
        <v>3228228</v>
      </c>
      <c r="D22" s="18">
        <v>3228228</v>
      </c>
      <c r="E22" s="19">
        <v>4197876</v>
      </c>
      <c r="F22" s="20">
        <v>4797876</v>
      </c>
      <c r="G22" s="20">
        <v>3495291</v>
      </c>
      <c r="H22" s="20">
        <v>3228228</v>
      </c>
      <c r="I22" s="20">
        <v>3228228</v>
      </c>
      <c r="J22" s="20">
        <v>3228228</v>
      </c>
      <c r="K22" s="20">
        <v>3228228</v>
      </c>
      <c r="L22" s="20">
        <v>3228228</v>
      </c>
      <c r="M22" s="20">
        <v>2995397</v>
      </c>
      <c r="N22" s="20">
        <v>2995397</v>
      </c>
      <c r="O22" s="20">
        <v>2956170</v>
      </c>
      <c r="P22" s="20">
        <v>2920740</v>
      </c>
      <c r="Q22" s="20">
        <v>2881514</v>
      </c>
      <c r="R22" s="20">
        <v>2881514</v>
      </c>
      <c r="S22" s="20">
        <v>2843553</v>
      </c>
      <c r="T22" s="20">
        <v>3228228</v>
      </c>
      <c r="U22" s="20">
        <v>3228228</v>
      </c>
      <c r="V22" s="20">
        <v>3228228</v>
      </c>
      <c r="W22" s="20">
        <v>3228228</v>
      </c>
      <c r="X22" s="20">
        <v>4797876</v>
      </c>
      <c r="Y22" s="20">
        <v>-1569648</v>
      </c>
      <c r="Z22" s="21">
        <v>-32.72</v>
      </c>
      <c r="AA22" s="22">
        <v>4797876</v>
      </c>
    </row>
    <row r="23" spans="1:27" ht="13.5">
      <c r="A23" s="23" t="s">
        <v>49</v>
      </c>
      <c r="B23" s="17"/>
      <c r="C23" s="18">
        <v>724002</v>
      </c>
      <c r="D23" s="18">
        <v>724002</v>
      </c>
      <c r="E23" s="19"/>
      <c r="F23" s="20"/>
      <c r="G23" s="24">
        <v>724002</v>
      </c>
      <c r="H23" s="24">
        <v>724002</v>
      </c>
      <c r="I23" s="24">
        <v>724002</v>
      </c>
      <c r="J23" s="20">
        <v>724002</v>
      </c>
      <c r="K23" s="24">
        <v>724002</v>
      </c>
      <c r="L23" s="24">
        <v>724002</v>
      </c>
      <c r="M23" s="20">
        <v>724002</v>
      </c>
      <c r="N23" s="24">
        <v>724002</v>
      </c>
      <c r="O23" s="24">
        <v>724002</v>
      </c>
      <c r="P23" s="24">
        <v>724002</v>
      </c>
      <c r="Q23" s="20">
        <v>724002</v>
      </c>
      <c r="R23" s="24">
        <v>724002</v>
      </c>
      <c r="S23" s="24">
        <v>724002</v>
      </c>
      <c r="T23" s="20">
        <v>724002</v>
      </c>
      <c r="U23" s="24">
        <v>1061570</v>
      </c>
      <c r="V23" s="24">
        <v>1061570</v>
      </c>
      <c r="W23" s="24">
        <v>1061570</v>
      </c>
      <c r="X23" s="20"/>
      <c r="Y23" s="24">
        <v>1061570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4706155124</v>
      </c>
      <c r="D24" s="29">
        <f>SUM(D15:D23)</f>
        <v>4706155124</v>
      </c>
      <c r="E24" s="36">
        <f t="shared" si="1"/>
        <v>4696316032</v>
      </c>
      <c r="F24" s="37">
        <f t="shared" si="1"/>
        <v>4653158326</v>
      </c>
      <c r="G24" s="37">
        <f t="shared" si="1"/>
        <v>4848082145</v>
      </c>
      <c r="H24" s="37">
        <f t="shared" si="1"/>
        <v>4707836396</v>
      </c>
      <c r="I24" s="37">
        <f t="shared" si="1"/>
        <v>4714701729</v>
      </c>
      <c r="J24" s="37">
        <f t="shared" si="1"/>
        <v>4714701729</v>
      </c>
      <c r="K24" s="37">
        <f t="shared" si="1"/>
        <v>4721987362</v>
      </c>
      <c r="L24" s="37">
        <f t="shared" si="1"/>
        <v>4731893681</v>
      </c>
      <c r="M24" s="37">
        <f t="shared" si="1"/>
        <v>4678175463</v>
      </c>
      <c r="N24" s="37">
        <f t="shared" si="1"/>
        <v>4678175463</v>
      </c>
      <c r="O24" s="37">
        <f t="shared" si="1"/>
        <v>4672216939</v>
      </c>
      <c r="P24" s="37">
        <f t="shared" si="1"/>
        <v>4671005505</v>
      </c>
      <c r="Q24" s="37">
        <f t="shared" si="1"/>
        <v>4681354862</v>
      </c>
      <c r="R24" s="37">
        <f t="shared" si="1"/>
        <v>4681354862</v>
      </c>
      <c r="S24" s="37">
        <f t="shared" si="1"/>
        <v>4683294111</v>
      </c>
      <c r="T24" s="37">
        <f t="shared" si="1"/>
        <v>4829883090</v>
      </c>
      <c r="U24" s="37">
        <f t="shared" si="1"/>
        <v>4881360197</v>
      </c>
      <c r="V24" s="37">
        <f t="shared" si="1"/>
        <v>4881360197</v>
      </c>
      <c r="W24" s="37">
        <f t="shared" si="1"/>
        <v>4881360197</v>
      </c>
      <c r="X24" s="37">
        <f t="shared" si="1"/>
        <v>4653158326</v>
      </c>
      <c r="Y24" s="37">
        <f t="shared" si="1"/>
        <v>228201871</v>
      </c>
      <c r="Z24" s="38">
        <f>+IF(X24&lt;&gt;0,+(Y24/X24)*100,0)</f>
        <v>4.90423611259687</v>
      </c>
      <c r="AA24" s="39">
        <f>SUM(AA15:AA23)</f>
        <v>4653158326</v>
      </c>
    </row>
    <row r="25" spans="1:27" ht="13.5">
      <c r="A25" s="27" t="s">
        <v>51</v>
      </c>
      <c r="B25" s="28"/>
      <c r="C25" s="29">
        <f aca="true" t="shared" si="2" ref="C25:Y25">+C12+C24</f>
        <v>5412240726</v>
      </c>
      <c r="D25" s="29">
        <f>+D12+D24</f>
        <v>5412240726</v>
      </c>
      <c r="E25" s="30">
        <f t="shared" si="2"/>
        <v>5375705780</v>
      </c>
      <c r="F25" s="31">
        <f t="shared" si="2"/>
        <v>5472094049</v>
      </c>
      <c r="G25" s="31">
        <f t="shared" si="2"/>
        <v>5836613156</v>
      </c>
      <c r="H25" s="31">
        <f t="shared" si="2"/>
        <v>5754064196</v>
      </c>
      <c r="I25" s="31">
        <f t="shared" si="2"/>
        <v>5736256836</v>
      </c>
      <c r="J25" s="31">
        <f t="shared" si="2"/>
        <v>5736256836</v>
      </c>
      <c r="K25" s="31">
        <f t="shared" si="2"/>
        <v>5719138603</v>
      </c>
      <c r="L25" s="31">
        <f t="shared" si="2"/>
        <v>5716320202</v>
      </c>
      <c r="M25" s="31">
        <f t="shared" si="2"/>
        <v>5647698835</v>
      </c>
      <c r="N25" s="31">
        <f t="shared" si="2"/>
        <v>5647698835</v>
      </c>
      <c r="O25" s="31">
        <f t="shared" si="2"/>
        <v>5559729719</v>
      </c>
      <c r="P25" s="31">
        <f t="shared" si="2"/>
        <v>5554987584</v>
      </c>
      <c r="Q25" s="31">
        <f t="shared" si="2"/>
        <v>5629331042</v>
      </c>
      <c r="R25" s="31">
        <f t="shared" si="2"/>
        <v>5629331042</v>
      </c>
      <c r="S25" s="31">
        <f t="shared" si="2"/>
        <v>5621258162</v>
      </c>
      <c r="T25" s="31">
        <f t="shared" si="2"/>
        <v>5699802871</v>
      </c>
      <c r="U25" s="31">
        <f t="shared" si="2"/>
        <v>5669710155</v>
      </c>
      <c r="V25" s="31">
        <f t="shared" si="2"/>
        <v>5669710155</v>
      </c>
      <c r="W25" s="31">
        <f t="shared" si="2"/>
        <v>5669710155</v>
      </c>
      <c r="X25" s="31">
        <f t="shared" si="2"/>
        <v>5472094049</v>
      </c>
      <c r="Y25" s="31">
        <f t="shared" si="2"/>
        <v>197616106</v>
      </c>
      <c r="Z25" s="32">
        <f>+IF(X25&lt;&gt;0,+(Y25/X25)*100,0)</f>
        <v>3.611343376602115</v>
      </c>
      <c r="AA25" s="33">
        <f>+AA12+AA24</f>
        <v>5472094049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10479899</v>
      </c>
      <c r="D30" s="18">
        <v>10479899</v>
      </c>
      <c r="E30" s="19">
        <v>10570010</v>
      </c>
      <c r="F30" s="20">
        <v>10570010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10570010</v>
      </c>
      <c r="Y30" s="20">
        <v>-10570010</v>
      </c>
      <c r="Z30" s="21">
        <v>-100</v>
      </c>
      <c r="AA30" s="22">
        <v>10570010</v>
      </c>
    </row>
    <row r="31" spans="1:27" ht="13.5">
      <c r="A31" s="23" t="s">
        <v>56</v>
      </c>
      <c r="B31" s="17"/>
      <c r="C31" s="18">
        <v>11442769</v>
      </c>
      <c r="D31" s="18">
        <v>11442769</v>
      </c>
      <c r="E31" s="19">
        <v>11589632</v>
      </c>
      <c r="F31" s="20">
        <v>11589632</v>
      </c>
      <c r="G31" s="20">
        <v>11483849</v>
      </c>
      <c r="H31" s="20">
        <v>11533625</v>
      </c>
      <c r="I31" s="20">
        <v>11534153</v>
      </c>
      <c r="J31" s="20">
        <v>11534153</v>
      </c>
      <c r="K31" s="20">
        <v>11568697</v>
      </c>
      <c r="L31" s="20">
        <v>11619090</v>
      </c>
      <c r="M31" s="20">
        <v>11620035</v>
      </c>
      <c r="N31" s="20">
        <v>11620035</v>
      </c>
      <c r="O31" s="20">
        <v>11645556</v>
      </c>
      <c r="P31" s="20">
        <v>11699508</v>
      </c>
      <c r="Q31" s="20">
        <v>12236002</v>
      </c>
      <c r="R31" s="20">
        <v>12236002</v>
      </c>
      <c r="S31" s="20">
        <v>12276898</v>
      </c>
      <c r="T31" s="20">
        <v>12433458</v>
      </c>
      <c r="U31" s="20">
        <v>12488198</v>
      </c>
      <c r="V31" s="20">
        <v>12488198</v>
      </c>
      <c r="W31" s="20">
        <v>12488198</v>
      </c>
      <c r="X31" s="20">
        <v>11589632</v>
      </c>
      <c r="Y31" s="20">
        <v>898566</v>
      </c>
      <c r="Z31" s="21">
        <v>7.75</v>
      </c>
      <c r="AA31" s="22">
        <v>11589632</v>
      </c>
    </row>
    <row r="32" spans="1:27" ht="13.5">
      <c r="A32" s="23" t="s">
        <v>57</v>
      </c>
      <c r="B32" s="17"/>
      <c r="C32" s="18">
        <v>200502515</v>
      </c>
      <c r="D32" s="18">
        <v>200502515</v>
      </c>
      <c r="E32" s="19">
        <v>148359411</v>
      </c>
      <c r="F32" s="20">
        <v>153292951</v>
      </c>
      <c r="G32" s="20">
        <v>144462299</v>
      </c>
      <c r="H32" s="20">
        <v>123856223</v>
      </c>
      <c r="I32" s="20">
        <v>126223383</v>
      </c>
      <c r="J32" s="20">
        <v>126223383</v>
      </c>
      <c r="K32" s="20">
        <v>133694000</v>
      </c>
      <c r="L32" s="20">
        <v>138008356</v>
      </c>
      <c r="M32" s="20">
        <v>139308877</v>
      </c>
      <c r="N32" s="20">
        <v>139308877</v>
      </c>
      <c r="O32" s="20">
        <v>139246342</v>
      </c>
      <c r="P32" s="20">
        <v>143229780</v>
      </c>
      <c r="Q32" s="20">
        <v>168234102</v>
      </c>
      <c r="R32" s="20">
        <v>168234102</v>
      </c>
      <c r="S32" s="20">
        <v>177686822</v>
      </c>
      <c r="T32" s="20">
        <v>162117575</v>
      </c>
      <c r="U32" s="20">
        <v>167540218</v>
      </c>
      <c r="V32" s="20">
        <v>167540218</v>
      </c>
      <c r="W32" s="20">
        <v>167540218</v>
      </c>
      <c r="X32" s="20">
        <v>153292951</v>
      </c>
      <c r="Y32" s="20">
        <v>14247267</v>
      </c>
      <c r="Z32" s="21">
        <v>9.29</v>
      </c>
      <c r="AA32" s="22">
        <v>153292951</v>
      </c>
    </row>
    <row r="33" spans="1:27" ht="13.5">
      <c r="A33" s="23" t="s">
        <v>58</v>
      </c>
      <c r="B33" s="17"/>
      <c r="C33" s="18">
        <v>16814030</v>
      </c>
      <c r="D33" s="18">
        <v>16814030</v>
      </c>
      <c r="E33" s="19">
        <v>25478963</v>
      </c>
      <c r="F33" s="20">
        <v>25478963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2816982</v>
      </c>
      <c r="U33" s="20"/>
      <c r="V33" s="20"/>
      <c r="W33" s="20"/>
      <c r="X33" s="20">
        <v>25478963</v>
      </c>
      <c r="Y33" s="20">
        <v>-25478963</v>
      </c>
      <c r="Z33" s="21">
        <v>-100</v>
      </c>
      <c r="AA33" s="22">
        <v>25478963</v>
      </c>
    </row>
    <row r="34" spans="1:27" ht="13.5">
      <c r="A34" s="27" t="s">
        <v>59</v>
      </c>
      <c r="B34" s="28"/>
      <c r="C34" s="29">
        <f aca="true" t="shared" si="3" ref="C34:Y34">SUM(C29:C33)</f>
        <v>239239213</v>
      </c>
      <c r="D34" s="29">
        <f>SUM(D29:D33)</f>
        <v>239239213</v>
      </c>
      <c r="E34" s="30">
        <f t="shared" si="3"/>
        <v>195998016</v>
      </c>
      <c r="F34" s="31">
        <f t="shared" si="3"/>
        <v>200931556</v>
      </c>
      <c r="G34" s="31">
        <f t="shared" si="3"/>
        <v>155946148</v>
      </c>
      <c r="H34" s="31">
        <f t="shared" si="3"/>
        <v>135389848</v>
      </c>
      <c r="I34" s="31">
        <f t="shared" si="3"/>
        <v>137757536</v>
      </c>
      <c r="J34" s="31">
        <f t="shared" si="3"/>
        <v>137757536</v>
      </c>
      <c r="K34" s="31">
        <f t="shared" si="3"/>
        <v>145262697</v>
      </c>
      <c r="L34" s="31">
        <f t="shared" si="3"/>
        <v>149627446</v>
      </c>
      <c r="M34" s="31">
        <f t="shared" si="3"/>
        <v>150928912</v>
      </c>
      <c r="N34" s="31">
        <f t="shared" si="3"/>
        <v>150928912</v>
      </c>
      <c r="O34" s="31">
        <f t="shared" si="3"/>
        <v>150891898</v>
      </c>
      <c r="P34" s="31">
        <f t="shared" si="3"/>
        <v>154929288</v>
      </c>
      <c r="Q34" s="31">
        <f t="shared" si="3"/>
        <v>180470104</v>
      </c>
      <c r="R34" s="31">
        <f t="shared" si="3"/>
        <v>180470104</v>
      </c>
      <c r="S34" s="31">
        <f t="shared" si="3"/>
        <v>189963720</v>
      </c>
      <c r="T34" s="31">
        <f t="shared" si="3"/>
        <v>177368015</v>
      </c>
      <c r="U34" s="31">
        <f t="shared" si="3"/>
        <v>180028416</v>
      </c>
      <c r="V34" s="31">
        <f t="shared" si="3"/>
        <v>180028416</v>
      </c>
      <c r="W34" s="31">
        <f t="shared" si="3"/>
        <v>180028416</v>
      </c>
      <c r="X34" s="31">
        <f t="shared" si="3"/>
        <v>200931556</v>
      </c>
      <c r="Y34" s="31">
        <f t="shared" si="3"/>
        <v>-20903140</v>
      </c>
      <c r="Z34" s="32">
        <f>+IF(X34&lt;&gt;0,+(Y34/X34)*100,0)</f>
        <v>-10.403114580967063</v>
      </c>
      <c r="AA34" s="33">
        <f>SUM(AA29:AA33)</f>
        <v>200931556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109961692</v>
      </c>
      <c r="D37" s="18">
        <v>109961692</v>
      </c>
      <c r="E37" s="19">
        <v>186509069</v>
      </c>
      <c r="F37" s="20">
        <v>186509069</v>
      </c>
      <c r="G37" s="20">
        <v>112941591</v>
      </c>
      <c r="H37" s="20">
        <v>120441591</v>
      </c>
      <c r="I37" s="20">
        <v>120441591</v>
      </c>
      <c r="J37" s="20">
        <v>120441591</v>
      </c>
      <c r="K37" s="20">
        <v>120441591</v>
      </c>
      <c r="L37" s="20">
        <v>120441591</v>
      </c>
      <c r="M37" s="20">
        <v>117182544</v>
      </c>
      <c r="N37" s="20">
        <v>117182544</v>
      </c>
      <c r="O37" s="20">
        <v>117182544</v>
      </c>
      <c r="P37" s="20">
        <v>117182544</v>
      </c>
      <c r="Q37" s="20">
        <v>163482543</v>
      </c>
      <c r="R37" s="20">
        <v>163482543</v>
      </c>
      <c r="S37" s="20">
        <v>163482544</v>
      </c>
      <c r="T37" s="20">
        <v>163482544</v>
      </c>
      <c r="U37" s="20">
        <v>159439004</v>
      </c>
      <c r="V37" s="20">
        <v>159439004</v>
      </c>
      <c r="W37" s="20">
        <v>159439004</v>
      </c>
      <c r="X37" s="20">
        <v>186509069</v>
      </c>
      <c r="Y37" s="20">
        <v>-27070065</v>
      </c>
      <c r="Z37" s="21">
        <v>-14.51</v>
      </c>
      <c r="AA37" s="22">
        <v>186509069</v>
      </c>
    </row>
    <row r="38" spans="1:27" ht="13.5">
      <c r="A38" s="23" t="s">
        <v>58</v>
      </c>
      <c r="B38" s="17"/>
      <c r="C38" s="18">
        <v>193221973</v>
      </c>
      <c r="D38" s="18">
        <v>193221973</v>
      </c>
      <c r="E38" s="19">
        <v>274915201</v>
      </c>
      <c r="F38" s="20">
        <v>355584883</v>
      </c>
      <c r="G38" s="20">
        <v>209834542</v>
      </c>
      <c r="H38" s="20">
        <v>277536170</v>
      </c>
      <c r="I38" s="20">
        <v>276960753</v>
      </c>
      <c r="J38" s="20">
        <v>276960753</v>
      </c>
      <c r="K38" s="20">
        <v>276388191</v>
      </c>
      <c r="L38" s="20">
        <v>277820144</v>
      </c>
      <c r="M38" s="20">
        <v>277253054</v>
      </c>
      <c r="N38" s="20">
        <v>277253054</v>
      </c>
      <c r="O38" s="20">
        <v>213894267</v>
      </c>
      <c r="P38" s="20">
        <v>213259773</v>
      </c>
      <c r="Q38" s="20">
        <v>227986333</v>
      </c>
      <c r="R38" s="20">
        <v>227986333</v>
      </c>
      <c r="S38" s="20">
        <v>227323493</v>
      </c>
      <c r="T38" s="20">
        <v>237794641</v>
      </c>
      <c r="U38" s="20">
        <v>231957687</v>
      </c>
      <c r="V38" s="20">
        <v>231957687</v>
      </c>
      <c r="W38" s="20">
        <v>231957687</v>
      </c>
      <c r="X38" s="20">
        <v>355584883</v>
      </c>
      <c r="Y38" s="20">
        <v>-123627196</v>
      </c>
      <c r="Z38" s="21">
        <v>-34.77</v>
      </c>
      <c r="AA38" s="22">
        <v>355584883</v>
      </c>
    </row>
    <row r="39" spans="1:27" ht="13.5">
      <c r="A39" s="27" t="s">
        <v>61</v>
      </c>
      <c r="B39" s="35"/>
      <c r="C39" s="29">
        <f aca="true" t="shared" si="4" ref="C39:Y39">SUM(C37:C38)</f>
        <v>303183665</v>
      </c>
      <c r="D39" s="29">
        <f>SUM(D37:D38)</f>
        <v>303183665</v>
      </c>
      <c r="E39" s="36">
        <f t="shared" si="4"/>
        <v>461424270</v>
      </c>
      <c r="F39" s="37">
        <f t="shared" si="4"/>
        <v>542093952</v>
      </c>
      <c r="G39" s="37">
        <f t="shared" si="4"/>
        <v>322776133</v>
      </c>
      <c r="H39" s="37">
        <f t="shared" si="4"/>
        <v>397977761</v>
      </c>
      <c r="I39" s="37">
        <f t="shared" si="4"/>
        <v>397402344</v>
      </c>
      <c r="J39" s="37">
        <f t="shared" si="4"/>
        <v>397402344</v>
      </c>
      <c r="K39" s="37">
        <f t="shared" si="4"/>
        <v>396829782</v>
      </c>
      <c r="L39" s="37">
        <f t="shared" si="4"/>
        <v>398261735</v>
      </c>
      <c r="M39" s="37">
        <f t="shared" si="4"/>
        <v>394435598</v>
      </c>
      <c r="N39" s="37">
        <f t="shared" si="4"/>
        <v>394435598</v>
      </c>
      <c r="O39" s="37">
        <f t="shared" si="4"/>
        <v>331076811</v>
      </c>
      <c r="P39" s="37">
        <f t="shared" si="4"/>
        <v>330442317</v>
      </c>
      <c r="Q39" s="37">
        <f t="shared" si="4"/>
        <v>391468876</v>
      </c>
      <c r="R39" s="37">
        <f t="shared" si="4"/>
        <v>391468876</v>
      </c>
      <c r="S39" s="37">
        <f t="shared" si="4"/>
        <v>390806037</v>
      </c>
      <c r="T39" s="37">
        <f t="shared" si="4"/>
        <v>401277185</v>
      </c>
      <c r="U39" s="37">
        <f t="shared" si="4"/>
        <v>391396691</v>
      </c>
      <c r="V39" s="37">
        <f t="shared" si="4"/>
        <v>391396691</v>
      </c>
      <c r="W39" s="37">
        <f t="shared" si="4"/>
        <v>391396691</v>
      </c>
      <c r="X39" s="37">
        <f t="shared" si="4"/>
        <v>542093952</v>
      </c>
      <c r="Y39" s="37">
        <f t="shared" si="4"/>
        <v>-150697261</v>
      </c>
      <c r="Z39" s="38">
        <f>+IF(X39&lt;&gt;0,+(Y39/X39)*100,0)</f>
        <v>-27.79910390883682</v>
      </c>
      <c r="AA39" s="39">
        <f>SUM(AA37:AA38)</f>
        <v>542093952</v>
      </c>
    </row>
    <row r="40" spans="1:27" ht="13.5">
      <c r="A40" s="27" t="s">
        <v>62</v>
      </c>
      <c r="B40" s="28"/>
      <c r="C40" s="29">
        <f aca="true" t="shared" si="5" ref="C40:Y40">+C34+C39</f>
        <v>542422878</v>
      </c>
      <c r="D40" s="29">
        <f>+D34+D39</f>
        <v>542422878</v>
      </c>
      <c r="E40" s="30">
        <f t="shared" si="5"/>
        <v>657422286</v>
      </c>
      <c r="F40" s="31">
        <f t="shared" si="5"/>
        <v>743025508</v>
      </c>
      <c r="G40" s="31">
        <f t="shared" si="5"/>
        <v>478722281</v>
      </c>
      <c r="H40" s="31">
        <f t="shared" si="5"/>
        <v>533367609</v>
      </c>
      <c r="I40" s="31">
        <f t="shared" si="5"/>
        <v>535159880</v>
      </c>
      <c r="J40" s="31">
        <f t="shared" si="5"/>
        <v>535159880</v>
      </c>
      <c r="K40" s="31">
        <f t="shared" si="5"/>
        <v>542092479</v>
      </c>
      <c r="L40" s="31">
        <f t="shared" si="5"/>
        <v>547889181</v>
      </c>
      <c r="M40" s="31">
        <f t="shared" si="5"/>
        <v>545364510</v>
      </c>
      <c r="N40" s="31">
        <f t="shared" si="5"/>
        <v>545364510</v>
      </c>
      <c r="O40" s="31">
        <f t="shared" si="5"/>
        <v>481968709</v>
      </c>
      <c r="P40" s="31">
        <f t="shared" si="5"/>
        <v>485371605</v>
      </c>
      <c r="Q40" s="31">
        <f t="shared" si="5"/>
        <v>571938980</v>
      </c>
      <c r="R40" s="31">
        <f t="shared" si="5"/>
        <v>571938980</v>
      </c>
      <c r="S40" s="31">
        <f t="shared" si="5"/>
        <v>580769757</v>
      </c>
      <c r="T40" s="31">
        <f t="shared" si="5"/>
        <v>578645200</v>
      </c>
      <c r="U40" s="31">
        <f t="shared" si="5"/>
        <v>571425107</v>
      </c>
      <c r="V40" s="31">
        <f t="shared" si="5"/>
        <v>571425107</v>
      </c>
      <c r="W40" s="31">
        <f t="shared" si="5"/>
        <v>571425107</v>
      </c>
      <c r="X40" s="31">
        <f t="shared" si="5"/>
        <v>743025508</v>
      </c>
      <c r="Y40" s="31">
        <f t="shared" si="5"/>
        <v>-171600401</v>
      </c>
      <c r="Z40" s="32">
        <f>+IF(X40&lt;&gt;0,+(Y40/X40)*100,0)</f>
        <v>-23.094819646487828</v>
      </c>
      <c r="AA40" s="33">
        <f>+AA34+AA39</f>
        <v>743025508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4869817848</v>
      </c>
      <c r="D42" s="43">
        <f>+D25-D40</f>
        <v>4869817848</v>
      </c>
      <c r="E42" s="44">
        <f t="shared" si="6"/>
        <v>4718283494</v>
      </c>
      <c r="F42" s="45">
        <f t="shared" si="6"/>
        <v>4729068541</v>
      </c>
      <c r="G42" s="45">
        <f t="shared" si="6"/>
        <v>5357890875</v>
      </c>
      <c r="H42" s="45">
        <f t="shared" si="6"/>
        <v>5220696587</v>
      </c>
      <c r="I42" s="45">
        <f t="shared" si="6"/>
        <v>5201096956</v>
      </c>
      <c r="J42" s="45">
        <f t="shared" si="6"/>
        <v>5201096956</v>
      </c>
      <c r="K42" s="45">
        <f t="shared" si="6"/>
        <v>5177046124</v>
      </c>
      <c r="L42" s="45">
        <f t="shared" si="6"/>
        <v>5168431021</v>
      </c>
      <c r="M42" s="45">
        <f t="shared" si="6"/>
        <v>5102334325</v>
      </c>
      <c r="N42" s="45">
        <f t="shared" si="6"/>
        <v>5102334325</v>
      </c>
      <c r="O42" s="45">
        <f t="shared" si="6"/>
        <v>5077761010</v>
      </c>
      <c r="P42" s="45">
        <f t="shared" si="6"/>
        <v>5069615979</v>
      </c>
      <c r="Q42" s="45">
        <f t="shared" si="6"/>
        <v>5057392062</v>
      </c>
      <c r="R42" s="45">
        <f t="shared" si="6"/>
        <v>5057392062</v>
      </c>
      <c r="S42" s="45">
        <f t="shared" si="6"/>
        <v>5040488405</v>
      </c>
      <c r="T42" s="45">
        <f t="shared" si="6"/>
        <v>5121157671</v>
      </c>
      <c r="U42" s="45">
        <f t="shared" si="6"/>
        <v>5098285048</v>
      </c>
      <c r="V42" s="45">
        <f t="shared" si="6"/>
        <v>5098285048</v>
      </c>
      <c r="W42" s="45">
        <f t="shared" si="6"/>
        <v>5098285048</v>
      </c>
      <c r="X42" s="45">
        <f t="shared" si="6"/>
        <v>4729068541</v>
      </c>
      <c r="Y42" s="45">
        <f t="shared" si="6"/>
        <v>369216507</v>
      </c>
      <c r="Z42" s="46">
        <f>+IF(X42&lt;&gt;0,+(Y42/X42)*100,0)</f>
        <v>7.80738328909748</v>
      </c>
      <c r="AA42" s="47">
        <f>+AA25-AA40</f>
        <v>4729068541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3881842352</v>
      </c>
      <c r="D45" s="18">
        <v>3881842352</v>
      </c>
      <c r="E45" s="19">
        <v>1682688959</v>
      </c>
      <c r="F45" s="20">
        <v>1682688959</v>
      </c>
      <c r="G45" s="20">
        <v>4107013673</v>
      </c>
      <c r="H45" s="20"/>
      <c r="I45" s="20"/>
      <c r="J45" s="20"/>
      <c r="K45" s="20">
        <v>4189023897</v>
      </c>
      <c r="L45" s="20">
        <v>4180397166</v>
      </c>
      <c r="M45" s="20">
        <v>4114288843</v>
      </c>
      <c r="N45" s="20">
        <v>4114288843</v>
      </c>
      <c r="O45" s="20">
        <v>4097776981</v>
      </c>
      <c r="P45" s="20">
        <v>4089631950</v>
      </c>
      <c r="Q45" s="20">
        <v>4077408033</v>
      </c>
      <c r="R45" s="20">
        <v>4077408033</v>
      </c>
      <c r="S45" s="20">
        <v>4060504376</v>
      </c>
      <c r="T45" s="20">
        <v>4141173642</v>
      </c>
      <c r="U45" s="20">
        <v>4118301019</v>
      </c>
      <c r="V45" s="20">
        <v>4118301019</v>
      </c>
      <c r="W45" s="20">
        <v>4118301019</v>
      </c>
      <c r="X45" s="20">
        <v>1682688959</v>
      </c>
      <c r="Y45" s="20">
        <v>2435612060</v>
      </c>
      <c r="Z45" s="48">
        <v>144.75</v>
      </c>
      <c r="AA45" s="22">
        <v>1682688959</v>
      </c>
    </row>
    <row r="46" spans="1:27" ht="13.5">
      <c r="A46" s="23" t="s">
        <v>67</v>
      </c>
      <c r="B46" s="17"/>
      <c r="C46" s="18">
        <v>987975496</v>
      </c>
      <c r="D46" s="18">
        <v>987975496</v>
      </c>
      <c r="E46" s="19">
        <v>3035594535</v>
      </c>
      <c r="F46" s="20">
        <v>3046379582</v>
      </c>
      <c r="G46" s="20">
        <v>1250877202</v>
      </c>
      <c r="H46" s="20">
        <v>987998971</v>
      </c>
      <c r="I46" s="20">
        <v>988010599</v>
      </c>
      <c r="J46" s="20">
        <v>988010599</v>
      </c>
      <c r="K46" s="20">
        <v>988022227</v>
      </c>
      <c r="L46" s="20">
        <v>988033855</v>
      </c>
      <c r="M46" s="20">
        <v>988045482</v>
      </c>
      <c r="N46" s="20">
        <v>988045482</v>
      </c>
      <c r="O46" s="20">
        <v>979984029</v>
      </c>
      <c r="P46" s="20">
        <v>979984029</v>
      </c>
      <c r="Q46" s="20">
        <v>979984029</v>
      </c>
      <c r="R46" s="20">
        <v>979984029</v>
      </c>
      <c r="S46" s="20">
        <v>979984029</v>
      </c>
      <c r="T46" s="20">
        <v>979984029</v>
      </c>
      <c r="U46" s="20">
        <v>979984029</v>
      </c>
      <c r="V46" s="20">
        <v>979984029</v>
      </c>
      <c r="W46" s="20">
        <v>979984029</v>
      </c>
      <c r="X46" s="20">
        <v>3046379582</v>
      </c>
      <c r="Y46" s="20">
        <v>-2066395553</v>
      </c>
      <c r="Z46" s="48">
        <v>-67.83</v>
      </c>
      <c r="AA46" s="22">
        <v>3046379582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>
        <v>4232697616</v>
      </c>
      <c r="I47" s="20">
        <v>4213086357</v>
      </c>
      <c r="J47" s="20">
        <v>4213086357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4869817848</v>
      </c>
      <c r="D48" s="51">
        <f>SUM(D45:D47)</f>
        <v>4869817848</v>
      </c>
      <c r="E48" s="52">
        <f t="shared" si="7"/>
        <v>4718283494</v>
      </c>
      <c r="F48" s="53">
        <f t="shared" si="7"/>
        <v>4729068541</v>
      </c>
      <c r="G48" s="53">
        <f t="shared" si="7"/>
        <v>5357890875</v>
      </c>
      <c r="H48" s="53">
        <f t="shared" si="7"/>
        <v>5220696587</v>
      </c>
      <c r="I48" s="53">
        <f t="shared" si="7"/>
        <v>5201096956</v>
      </c>
      <c r="J48" s="53">
        <f t="shared" si="7"/>
        <v>5201096956</v>
      </c>
      <c r="K48" s="53">
        <f t="shared" si="7"/>
        <v>5177046124</v>
      </c>
      <c r="L48" s="53">
        <f t="shared" si="7"/>
        <v>5168431021</v>
      </c>
      <c r="M48" s="53">
        <f t="shared" si="7"/>
        <v>5102334325</v>
      </c>
      <c r="N48" s="53">
        <f t="shared" si="7"/>
        <v>5102334325</v>
      </c>
      <c r="O48" s="53">
        <f t="shared" si="7"/>
        <v>5077761010</v>
      </c>
      <c r="P48" s="53">
        <f t="shared" si="7"/>
        <v>5069615979</v>
      </c>
      <c r="Q48" s="53">
        <f t="shared" si="7"/>
        <v>5057392062</v>
      </c>
      <c r="R48" s="53">
        <f t="shared" si="7"/>
        <v>5057392062</v>
      </c>
      <c r="S48" s="53">
        <f t="shared" si="7"/>
        <v>5040488405</v>
      </c>
      <c r="T48" s="53">
        <f t="shared" si="7"/>
        <v>5121157671</v>
      </c>
      <c r="U48" s="53">
        <f t="shared" si="7"/>
        <v>5098285048</v>
      </c>
      <c r="V48" s="53">
        <f t="shared" si="7"/>
        <v>5098285048</v>
      </c>
      <c r="W48" s="53">
        <f t="shared" si="7"/>
        <v>5098285048</v>
      </c>
      <c r="X48" s="53">
        <f t="shared" si="7"/>
        <v>4729068541</v>
      </c>
      <c r="Y48" s="53">
        <f t="shared" si="7"/>
        <v>369216507</v>
      </c>
      <c r="Z48" s="54">
        <f>+IF(X48&lt;&gt;0,+(Y48/X48)*100,0)</f>
        <v>7.80738328909748</v>
      </c>
      <c r="AA48" s="55">
        <f>SUM(AA45:AA47)</f>
        <v>4729068541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222994961</v>
      </c>
      <c r="D6" s="18">
        <v>222994961</v>
      </c>
      <c r="E6" s="19">
        <v>177980396</v>
      </c>
      <c r="F6" s="20">
        <v>188122674</v>
      </c>
      <c r="G6" s="20">
        <v>9492102</v>
      </c>
      <c r="H6" s="20">
        <v>514683</v>
      </c>
      <c r="I6" s="20">
        <v>2086138</v>
      </c>
      <c r="J6" s="20">
        <v>2086138</v>
      </c>
      <c r="K6" s="20">
        <v>-7213217</v>
      </c>
      <c r="L6" s="20">
        <v>43724604</v>
      </c>
      <c r="M6" s="20">
        <v>-21555502</v>
      </c>
      <c r="N6" s="20">
        <v>-21555502</v>
      </c>
      <c r="O6" s="20">
        <v>2875294</v>
      </c>
      <c r="P6" s="20">
        <v>427393</v>
      </c>
      <c r="Q6" s="20">
        <v>19173507</v>
      </c>
      <c r="R6" s="20">
        <v>19173507</v>
      </c>
      <c r="S6" s="20">
        <v>-9285589</v>
      </c>
      <c r="T6" s="20">
        <v>701594</v>
      </c>
      <c r="U6" s="20">
        <v>-3299225</v>
      </c>
      <c r="V6" s="20">
        <v>-3299225</v>
      </c>
      <c r="W6" s="20">
        <v>-3299225</v>
      </c>
      <c r="X6" s="20">
        <v>188122674</v>
      </c>
      <c r="Y6" s="20">
        <v>-191421899</v>
      </c>
      <c r="Z6" s="21">
        <v>-101.75</v>
      </c>
      <c r="AA6" s="22">
        <v>188122674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39539916</v>
      </c>
      <c r="D8" s="18">
        <v>39539916</v>
      </c>
      <c r="E8" s="19">
        <v>60350190</v>
      </c>
      <c r="F8" s="20">
        <v>47598034</v>
      </c>
      <c r="G8" s="20">
        <v>18947477</v>
      </c>
      <c r="H8" s="20">
        <v>519962</v>
      </c>
      <c r="I8" s="20">
        <v>-1899823</v>
      </c>
      <c r="J8" s="20">
        <v>-1899823</v>
      </c>
      <c r="K8" s="20">
        <v>-4123333</v>
      </c>
      <c r="L8" s="20">
        <v>-4216846</v>
      </c>
      <c r="M8" s="20">
        <v>3396718</v>
      </c>
      <c r="N8" s="20">
        <v>3396718</v>
      </c>
      <c r="O8" s="20">
        <v>3433840</v>
      </c>
      <c r="P8" s="20">
        <v>-1951183</v>
      </c>
      <c r="Q8" s="20">
        <v>-1736357</v>
      </c>
      <c r="R8" s="20">
        <v>-1736357</v>
      </c>
      <c r="S8" s="20">
        <v>729603</v>
      </c>
      <c r="T8" s="20">
        <v>746283</v>
      </c>
      <c r="U8" s="20">
        <v>-1701511</v>
      </c>
      <c r="V8" s="20">
        <v>-1701511</v>
      </c>
      <c r="W8" s="20">
        <v>-1701511</v>
      </c>
      <c r="X8" s="20">
        <v>47598034</v>
      </c>
      <c r="Y8" s="20">
        <v>-49299545</v>
      </c>
      <c r="Z8" s="21">
        <v>-103.57</v>
      </c>
      <c r="AA8" s="22">
        <v>47598034</v>
      </c>
    </row>
    <row r="9" spans="1:27" ht="13.5">
      <c r="A9" s="23" t="s">
        <v>36</v>
      </c>
      <c r="B9" s="17"/>
      <c r="C9" s="18">
        <v>17231613</v>
      </c>
      <c r="D9" s="18">
        <v>17231613</v>
      </c>
      <c r="E9" s="19">
        <v>2131596</v>
      </c>
      <c r="F9" s="20">
        <v>8894914</v>
      </c>
      <c r="G9" s="20">
        <v>-4942517</v>
      </c>
      <c r="H9" s="20">
        <v>639849</v>
      </c>
      <c r="I9" s="20">
        <v>1362180</v>
      </c>
      <c r="J9" s="20">
        <v>1362180</v>
      </c>
      <c r="K9" s="20">
        <v>-2040227</v>
      </c>
      <c r="L9" s="20">
        <v>-15790507</v>
      </c>
      <c r="M9" s="20">
        <v>-3622892</v>
      </c>
      <c r="N9" s="20">
        <v>-3622892</v>
      </c>
      <c r="O9" s="20">
        <v>4327830</v>
      </c>
      <c r="P9" s="20">
        <v>126026</v>
      </c>
      <c r="Q9" s="20">
        <v>-3735593</v>
      </c>
      <c r="R9" s="20">
        <v>-3735593</v>
      </c>
      <c r="S9" s="20">
        <v>1377722</v>
      </c>
      <c r="T9" s="20">
        <v>-4608163</v>
      </c>
      <c r="U9" s="20">
        <v>6353578</v>
      </c>
      <c r="V9" s="20">
        <v>6353578</v>
      </c>
      <c r="W9" s="20">
        <v>6353578</v>
      </c>
      <c r="X9" s="20">
        <v>8894914</v>
      </c>
      <c r="Y9" s="20">
        <v>-2541336</v>
      </c>
      <c r="Z9" s="21">
        <v>-28.57</v>
      </c>
      <c r="AA9" s="22">
        <v>8894914</v>
      </c>
    </row>
    <row r="10" spans="1:27" ht="13.5">
      <c r="A10" s="23" t="s">
        <v>37</v>
      </c>
      <c r="B10" s="17"/>
      <c r="C10" s="18">
        <v>15023</v>
      </c>
      <c r="D10" s="18">
        <v>15023</v>
      </c>
      <c r="E10" s="19">
        <v>23500</v>
      </c>
      <c r="F10" s="20">
        <v>23500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23500</v>
      </c>
      <c r="Y10" s="24">
        <v>-23500</v>
      </c>
      <c r="Z10" s="25">
        <v>-100</v>
      </c>
      <c r="AA10" s="26">
        <v>23500</v>
      </c>
    </row>
    <row r="11" spans="1:27" ht="13.5">
      <c r="A11" s="23" t="s">
        <v>38</v>
      </c>
      <c r="B11" s="17"/>
      <c r="C11" s="18">
        <v>9118181</v>
      </c>
      <c r="D11" s="18">
        <v>9118181</v>
      </c>
      <c r="E11" s="19">
        <v>7540419</v>
      </c>
      <c r="F11" s="20">
        <v>6304140</v>
      </c>
      <c r="G11" s="20">
        <v>-309634</v>
      </c>
      <c r="H11" s="20">
        <v>206262</v>
      </c>
      <c r="I11" s="20">
        <v>-211395</v>
      </c>
      <c r="J11" s="20">
        <v>-211395</v>
      </c>
      <c r="K11" s="20">
        <v>-346014</v>
      </c>
      <c r="L11" s="20">
        <v>180252</v>
      </c>
      <c r="M11" s="20">
        <v>510841</v>
      </c>
      <c r="N11" s="20">
        <v>510841</v>
      </c>
      <c r="O11" s="20">
        <v>-213651</v>
      </c>
      <c r="P11" s="20">
        <v>-214313</v>
      </c>
      <c r="Q11" s="20">
        <v>541516</v>
      </c>
      <c r="R11" s="20">
        <v>541516</v>
      </c>
      <c r="S11" s="20">
        <v>-137360</v>
      </c>
      <c r="T11" s="20">
        <v>445598</v>
      </c>
      <c r="U11" s="20">
        <v>494747</v>
      </c>
      <c r="V11" s="20">
        <v>494747</v>
      </c>
      <c r="W11" s="20">
        <v>494747</v>
      </c>
      <c r="X11" s="20">
        <v>6304140</v>
      </c>
      <c r="Y11" s="20">
        <v>-5809393</v>
      </c>
      <c r="Z11" s="21">
        <v>-92.15</v>
      </c>
      <c r="AA11" s="22">
        <v>6304140</v>
      </c>
    </row>
    <row r="12" spans="1:27" ht="13.5">
      <c r="A12" s="27" t="s">
        <v>39</v>
      </c>
      <c r="B12" s="28"/>
      <c r="C12" s="29">
        <f aca="true" t="shared" si="0" ref="C12:Y12">SUM(C6:C11)</f>
        <v>288899694</v>
      </c>
      <c r="D12" s="29">
        <f>SUM(D6:D11)</f>
        <v>288899694</v>
      </c>
      <c r="E12" s="30">
        <f t="shared" si="0"/>
        <v>248026101</v>
      </c>
      <c r="F12" s="31">
        <f t="shared" si="0"/>
        <v>250943262</v>
      </c>
      <c r="G12" s="31">
        <f t="shared" si="0"/>
        <v>23187428</v>
      </c>
      <c r="H12" s="31">
        <f t="shared" si="0"/>
        <v>1880756</v>
      </c>
      <c r="I12" s="31">
        <f t="shared" si="0"/>
        <v>1337100</v>
      </c>
      <c r="J12" s="31">
        <f t="shared" si="0"/>
        <v>1337100</v>
      </c>
      <c r="K12" s="31">
        <f t="shared" si="0"/>
        <v>-13722791</v>
      </c>
      <c r="L12" s="31">
        <f t="shared" si="0"/>
        <v>23897503</v>
      </c>
      <c r="M12" s="31">
        <f t="shared" si="0"/>
        <v>-21270835</v>
      </c>
      <c r="N12" s="31">
        <f t="shared" si="0"/>
        <v>-21270835</v>
      </c>
      <c r="O12" s="31">
        <f t="shared" si="0"/>
        <v>10423313</v>
      </c>
      <c r="P12" s="31">
        <f t="shared" si="0"/>
        <v>-1612077</v>
      </c>
      <c r="Q12" s="31">
        <f t="shared" si="0"/>
        <v>14243073</v>
      </c>
      <c r="R12" s="31">
        <f t="shared" si="0"/>
        <v>14243073</v>
      </c>
      <c r="S12" s="31">
        <f t="shared" si="0"/>
        <v>-7315624</v>
      </c>
      <c r="T12" s="31">
        <f t="shared" si="0"/>
        <v>-2714688</v>
      </c>
      <c r="U12" s="31">
        <f t="shared" si="0"/>
        <v>1847589</v>
      </c>
      <c r="V12" s="31">
        <f t="shared" si="0"/>
        <v>1847589</v>
      </c>
      <c r="W12" s="31">
        <f t="shared" si="0"/>
        <v>1847589</v>
      </c>
      <c r="X12" s="31">
        <f t="shared" si="0"/>
        <v>250943262</v>
      </c>
      <c r="Y12" s="31">
        <f t="shared" si="0"/>
        <v>-249095673</v>
      </c>
      <c r="Z12" s="32">
        <f>+IF(X12&lt;&gt;0,+(Y12/X12)*100,0)</f>
        <v>-99.2637423355085</v>
      </c>
      <c r="AA12" s="33">
        <f>SUM(AA6:AA11)</f>
        <v>250943262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213875</v>
      </c>
      <c r="D15" s="18">
        <v>213875</v>
      </c>
      <c r="E15" s="19">
        <v>350415</v>
      </c>
      <c r="F15" s="20">
        <v>208917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208917</v>
      </c>
      <c r="Y15" s="20">
        <v>-208917</v>
      </c>
      <c r="Z15" s="21">
        <v>-100</v>
      </c>
      <c r="AA15" s="22">
        <v>208917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28541839</v>
      </c>
      <c r="D17" s="18">
        <v>28541839</v>
      </c>
      <c r="E17" s="19">
        <v>31777536</v>
      </c>
      <c r="F17" s="20">
        <v>28188977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28188977</v>
      </c>
      <c r="Y17" s="20">
        <v>-28188977</v>
      </c>
      <c r="Z17" s="21">
        <v>-100</v>
      </c>
      <c r="AA17" s="22">
        <v>28188977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1761129677</v>
      </c>
      <c r="D19" s="18">
        <v>1761129677</v>
      </c>
      <c r="E19" s="19">
        <v>1766048814</v>
      </c>
      <c r="F19" s="20">
        <v>1790348391</v>
      </c>
      <c r="G19" s="20">
        <v>608724</v>
      </c>
      <c r="H19" s="20">
        <v>-3591598</v>
      </c>
      <c r="I19" s="20">
        <v>-1940419</v>
      </c>
      <c r="J19" s="20">
        <v>-1940419</v>
      </c>
      <c r="K19" s="20">
        <v>7883411</v>
      </c>
      <c r="L19" s="20">
        <v>-39872</v>
      </c>
      <c r="M19" s="20">
        <v>4022142</v>
      </c>
      <c r="N19" s="20">
        <v>4022142</v>
      </c>
      <c r="O19" s="20">
        <v>-3050878</v>
      </c>
      <c r="P19" s="20">
        <v>7371253</v>
      </c>
      <c r="Q19" s="20">
        <v>9274049</v>
      </c>
      <c r="R19" s="20">
        <v>9274049</v>
      </c>
      <c r="S19" s="20">
        <v>1552149</v>
      </c>
      <c r="T19" s="20">
        <v>7122844</v>
      </c>
      <c r="U19" s="20">
        <v>10564496</v>
      </c>
      <c r="V19" s="20">
        <v>10564496</v>
      </c>
      <c r="W19" s="20">
        <v>10564496</v>
      </c>
      <c r="X19" s="20">
        <v>1790348391</v>
      </c>
      <c r="Y19" s="20">
        <v>-1779783895</v>
      </c>
      <c r="Z19" s="21">
        <v>-99.41</v>
      </c>
      <c r="AA19" s="22">
        <v>1790348391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1159776</v>
      </c>
      <c r="D22" s="18">
        <v>1159776</v>
      </c>
      <c r="E22" s="19">
        <v>489825</v>
      </c>
      <c r="F22" s="20">
        <v>1000484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1000484</v>
      </c>
      <c r="Y22" s="20">
        <v>-1000484</v>
      </c>
      <c r="Z22" s="21">
        <v>-100</v>
      </c>
      <c r="AA22" s="22">
        <v>1000484</v>
      </c>
    </row>
    <row r="23" spans="1:27" ht="13.5">
      <c r="A23" s="23" t="s">
        <v>49</v>
      </c>
      <c r="B23" s="17"/>
      <c r="C23" s="18">
        <v>785808</v>
      </c>
      <c r="D23" s="18">
        <v>785808</v>
      </c>
      <c r="E23" s="19">
        <v>767266</v>
      </c>
      <c r="F23" s="20">
        <v>767266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767266</v>
      </c>
      <c r="Y23" s="24">
        <v>-767266</v>
      </c>
      <c r="Z23" s="25">
        <v>-100</v>
      </c>
      <c r="AA23" s="26">
        <v>767266</v>
      </c>
    </row>
    <row r="24" spans="1:27" ht="13.5">
      <c r="A24" s="27" t="s">
        <v>50</v>
      </c>
      <c r="B24" s="35"/>
      <c r="C24" s="29">
        <f aca="true" t="shared" si="1" ref="C24:Y24">SUM(C15:C23)</f>
        <v>1791830975</v>
      </c>
      <c r="D24" s="29">
        <f>SUM(D15:D23)</f>
        <v>1791830975</v>
      </c>
      <c r="E24" s="36">
        <f t="shared" si="1"/>
        <v>1799433856</v>
      </c>
      <c r="F24" s="37">
        <f t="shared" si="1"/>
        <v>1820514035</v>
      </c>
      <c r="G24" s="37">
        <f t="shared" si="1"/>
        <v>608724</v>
      </c>
      <c r="H24" s="37">
        <f t="shared" si="1"/>
        <v>-3591598</v>
      </c>
      <c r="I24" s="37">
        <f t="shared" si="1"/>
        <v>-1940419</v>
      </c>
      <c r="J24" s="37">
        <f t="shared" si="1"/>
        <v>-1940419</v>
      </c>
      <c r="K24" s="37">
        <f t="shared" si="1"/>
        <v>7883411</v>
      </c>
      <c r="L24" s="37">
        <f t="shared" si="1"/>
        <v>-39872</v>
      </c>
      <c r="M24" s="37">
        <f t="shared" si="1"/>
        <v>4022142</v>
      </c>
      <c r="N24" s="37">
        <f t="shared" si="1"/>
        <v>4022142</v>
      </c>
      <c r="O24" s="37">
        <f t="shared" si="1"/>
        <v>-3050878</v>
      </c>
      <c r="P24" s="37">
        <f t="shared" si="1"/>
        <v>7371253</v>
      </c>
      <c r="Q24" s="37">
        <f t="shared" si="1"/>
        <v>9274049</v>
      </c>
      <c r="R24" s="37">
        <f t="shared" si="1"/>
        <v>9274049</v>
      </c>
      <c r="S24" s="37">
        <f t="shared" si="1"/>
        <v>1552149</v>
      </c>
      <c r="T24" s="37">
        <f t="shared" si="1"/>
        <v>7122844</v>
      </c>
      <c r="U24" s="37">
        <f t="shared" si="1"/>
        <v>10564496</v>
      </c>
      <c r="V24" s="37">
        <f t="shared" si="1"/>
        <v>10564496</v>
      </c>
      <c r="W24" s="37">
        <f t="shared" si="1"/>
        <v>10564496</v>
      </c>
      <c r="X24" s="37">
        <f t="shared" si="1"/>
        <v>1820514035</v>
      </c>
      <c r="Y24" s="37">
        <f t="shared" si="1"/>
        <v>-1809949539</v>
      </c>
      <c r="Z24" s="38">
        <f>+IF(X24&lt;&gt;0,+(Y24/X24)*100,0)</f>
        <v>-99.41969708571898</v>
      </c>
      <c r="AA24" s="39">
        <f>SUM(AA15:AA23)</f>
        <v>1820514035</v>
      </c>
    </row>
    <row r="25" spans="1:27" ht="13.5">
      <c r="A25" s="27" t="s">
        <v>51</v>
      </c>
      <c r="B25" s="28"/>
      <c r="C25" s="29">
        <f aca="true" t="shared" si="2" ref="C25:Y25">+C12+C24</f>
        <v>2080730669</v>
      </c>
      <c r="D25" s="29">
        <f>+D12+D24</f>
        <v>2080730669</v>
      </c>
      <c r="E25" s="30">
        <f t="shared" si="2"/>
        <v>2047459957</v>
      </c>
      <c r="F25" s="31">
        <f t="shared" si="2"/>
        <v>2071457297</v>
      </c>
      <c r="G25" s="31">
        <f t="shared" si="2"/>
        <v>23796152</v>
      </c>
      <c r="H25" s="31">
        <f t="shared" si="2"/>
        <v>-1710842</v>
      </c>
      <c r="I25" s="31">
        <f t="shared" si="2"/>
        <v>-603319</v>
      </c>
      <c r="J25" s="31">
        <f t="shared" si="2"/>
        <v>-603319</v>
      </c>
      <c r="K25" s="31">
        <f t="shared" si="2"/>
        <v>-5839380</v>
      </c>
      <c r="L25" s="31">
        <f t="shared" si="2"/>
        <v>23857631</v>
      </c>
      <c r="M25" s="31">
        <f t="shared" si="2"/>
        <v>-17248693</v>
      </c>
      <c r="N25" s="31">
        <f t="shared" si="2"/>
        <v>-17248693</v>
      </c>
      <c r="O25" s="31">
        <f t="shared" si="2"/>
        <v>7372435</v>
      </c>
      <c r="P25" s="31">
        <f t="shared" si="2"/>
        <v>5759176</v>
      </c>
      <c r="Q25" s="31">
        <f t="shared" si="2"/>
        <v>23517122</v>
      </c>
      <c r="R25" s="31">
        <f t="shared" si="2"/>
        <v>23517122</v>
      </c>
      <c r="S25" s="31">
        <f t="shared" si="2"/>
        <v>-5763475</v>
      </c>
      <c r="T25" s="31">
        <f t="shared" si="2"/>
        <v>4408156</v>
      </c>
      <c r="U25" s="31">
        <f t="shared" si="2"/>
        <v>12412085</v>
      </c>
      <c r="V25" s="31">
        <f t="shared" si="2"/>
        <v>12412085</v>
      </c>
      <c r="W25" s="31">
        <f t="shared" si="2"/>
        <v>12412085</v>
      </c>
      <c r="X25" s="31">
        <f t="shared" si="2"/>
        <v>2071457297</v>
      </c>
      <c r="Y25" s="31">
        <f t="shared" si="2"/>
        <v>-2059045212</v>
      </c>
      <c r="Z25" s="32">
        <f>+IF(X25&lt;&gt;0,+(Y25/X25)*100,0)</f>
        <v>-99.40080420590974</v>
      </c>
      <c r="AA25" s="33">
        <f>+AA12+AA24</f>
        <v>2071457297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3799396</v>
      </c>
      <c r="D30" s="18">
        <v>3799396</v>
      </c>
      <c r="E30" s="19">
        <v>4093622</v>
      </c>
      <c r="F30" s="20">
        <v>4080166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4080166</v>
      </c>
      <c r="Y30" s="20">
        <v>-4080166</v>
      </c>
      <c r="Z30" s="21">
        <v>-100</v>
      </c>
      <c r="AA30" s="22">
        <v>4080166</v>
      </c>
    </row>
    <row r="31" spans="1:27" ht="13.5">
      <c r="A31" s="23" t="s">
        <v>56</v>
      </c>
      <c r="B31" s="17"/>
      <c r="C31" s="18">
        <v>7963228</v>
      </c>
      <c r="D31" s="18">
        <v>7963228</v>
      </c>
      <c r="E31" s="19">
        <v>7717366</v>
      </c>
      <c r="F31" s="20">
        <v>8441022</v>
      </c>
      <c r="G31" s="20">
        <v>44188</v>
      </c>
      <c r="H31" s="20">
        <v>37065</v>
      </c>
      <c r="I31" s="20">
        <v>32747</v>
      </c>
      <c r="J31" s="20">
        <v>32747</v>
      </c>
      <c r="K31" s="20">
        <v>264216</v>
      </c>
      <c r="L31" s="20">
        <v>49415</v>
      </c>
      <c r="M31" s="20">
        <v>54220</v>
      </c>
      <c r="N31" s="20">
        <v>54220</v>
      </c>
      <c r="O31" s="20">
        <v>62376</v>
      </c>
      <c r="P31" s="20">
        <v>44200</v>
      </c>
      <c r="Q31" s="20">
        <v>45695</v>
      </c>
      <c r="R31" s="20">
        <v>45695</v>
      </c>
      <c r="S31" s="20">
        <v>50519</v>
      </c>
      <c r="T31" s="20">
        <v>55700</v>
      </c>
      <c r="U31" s="20">
        <v>11024</v>
      </c>
      <c r="V31" s="20">
        <v>11024</v>
      </c>
      <c r="W31" s="20">
        <v>11024</v>
      </c>
      <c r="X31" s="20">
        <v>8441022</v>
      </c>
      <c r="Y31" s="20">
        <v>-8429998</v>
      </c>
      <c r="Z31" s="21">
        <v>-99.87</v>
      </c>
      <c r="AA31" s="22">
        <v>8441022</v>
      </c>
    </row>
    <row r="32" spans="1:27" ht="13.5">
      <c r="A32" s="23" t="s">
        <v>57</v>
      </c>
      <c r="B32" s="17"/>
      <c r="C32" s="18">
        <v>57404503</v>
      </c>
      <c r="D32" s="18">
        <v>57404503</v>
      </c>
      <c r="E32" s="19">
        <v>81768272</v>
      </c>
      <c r="F32" s="20">
        <v>62990353</v>
      </c>
      <c r="G32" s="20">
        <v>-11431103</v>
      </c>
      <c r="H32" s="20">
        <v>7138401</v>
      </c>
      <c r="I32" s="20">
        <v>6233367</v>
      </c>
      <c r="J32" s="20">
        <v>6233367</v>
      </c>
      <c r="K32" s="20">
        <v>-4679642</v>
      </c>
      <c r="L32" s="20">
        <v>18167949</v>
      </c>
      <c r="M32" s="20">
        <v>2710351</v>
      </c>
      <c r="N32" s="20">
        <v>2710351</v>
      </c>
      <c r="O32" s="20">
        <v>2268654</v>
      </c>
      <c r="P32" s="20">
        <v>3628665</v>
      </c>
      <c r="Q32" s="20">
        <v>13065490</v>
      </c>
      <c r="R32" s="20">
        <v>13065490</v>
      </c>
      <c r="S32" s="20">
        <v>403650</v>
      </c>
      <c r="T32" s="20">
        <v>5785841</v>
      </c>
      <c r="U32" s="20">
        <v>21719697</v>
      </c>
      <c r="V32" s="20">
        <v>21719697</v>
      </c>
      <c r="W32" s="20">
        <v>21719697</v>
      </c>
      <c r="X32" s="20">
        <v>62990353</v>
      </c>
      <c r="Y32" s="20">
        <v>-41270656</v>
      </c>
      <c r="Z32" s="21">
        <v>-65.52</v>
      </c>
      <c r="AA32" s="22">
        <v>62990353</v>
      </c>
    </row>
    <row r="33" spans="1:27" ht="13.5">
      <c r="A33" s="23" t="s">
        <v>58</v>
      </c>
      <c r="B33" s="17"/>
      <c r="C33" s="18">
        <v>6172493</v>
      </c>
      <c r="D33" s="18">
        <v>6172493</v>
      </c>
      <c r="E33" s="19">
        <v>6121500</v>
      </c>
      <c r="F33" s="20">
        <v>6604568</v>
      </c>
      <c r="G33" s="20">
        <v>-144350</v>
      </c>
      <c r="H33" s="20">
        <v>-1134753</v>
      </c>
      <c r="I33" s="20">
        <v>-154265</v>
      </c>
      <c r="J33" s="20">
        <v>-154265</v>
      </c>
      <c r="K33" s="20">
        <v>-263400</v>
      </c>
      <c r="L33" s="20">
        <v>-70704</v>
      </c>
      <c r="M33" s="20">
        <v>-165870</v>
      </c>
      <c r="N33" s="20">
        <v>-165870</v>
      </c>
      <c r="O33" s="20">
        <v>-312287</v>
      </c>
      <c r="P33" s="20">
        <v>-97914</v>
      </c>
      <c r="Q33" s="20">
        <v>-185600</v>
      </c>
      <c r="R33" s="20">
        <v>-185600</v>
      </c>
      <c r="S33" s="20">
        <v>-285597</v>
      </c>
      <c r="T33" s="20">
        <v>-22099</v>
      </c>
      <c r="U33" s="20">
        <v>-338675</v>
      </c>
      <c r="V33" s="20">
        <v>-338675</v>
      </c>
      <c r="W33" s="20">
        <v>-338675</v>
      </c>
      <c r="X33" s="20">
        <v>6604568</v>
      </c>
      <c r="Y33" s="20">
        <v>-6943243</v>
      </c>
      <c r="Z33" s="21">
        <v>-105.13</v>
      </c>
      <c r="AA33" s="22">
        <v>6604568</v>
      </c>
    </row>
    <row r="34" spans="1:27" ht="13.5">
      <c r="A34" s="27" t="s">
        <v>59</v>
      </c>
      <c r="B34" s="28"/>
      <c r="C34" s="29">
        <f aca="true" t="shared" si="3" ref="C34:Y34">SUM(C29:C33)</f>
        <v>75339620</v>
      </c>
      <c r="D34" s="29">
        <f>SUM(D29:D33)</f>
        <v>75339620</v>
      </c>
      <c r="E34" s="30">
        <f t="shared" si="3"/>
        <v>99700760</v>
      </c>
      <c r="F34" s="31">
        <f t="shared" si="3"/>
        <v>82116109</v>
      </c>
      <c r="G34" s="31">
        <f t="shared" si="3"/>
        <v>-11531265</v>
      </c>
      <c r="H34" s="31">
        <f t="shared" si="3"/>
        <v>6040713</v>
      </c>
      <c r="I34" s="31">
        <f t="shared" si="3"/>
        <v>6111849</v>
      </c>
      <c r="J34" s="31">
        <f t="shared" si="3"/>
        <v>6111849</v>
      </c>
      <c r="K34" s="31">
        <f t="shared" si="3"/>
        <v>-4678826</v>
      </c>
      <c r="L34" s="31">
        <f t="shared" si="3"/>
        <v>18146660</v>
      </c>
      <c r="M34" s="31">
        <f t="shared" si="3"/>
        <v>2598701</v>
      </c>
      <c r="N34" s="31">
        <f t="shared" si="3"/>
        <v>2598701</v>
      </c>
      <c r="O34" s="31">
        <f t="shared" si="3"/>
        <v>2018743</v>
      </c>
      <c r="P34" s="31">
        <f t="shared" si="3"/>
        <v>3574951</v>
      </c>
      <c r="Q34" s="31">
        <f t="shared" si="3"/>
        <v>12925585</v>
      </c>
      <c r="R34" s="31">
        <f t="shared" si="3"/>
        <v>12925585</v>
      </c>
      <c r="S34" s="31">
        <f t="shared" si="3"/>
        <v>168572</v>
      </c>
      <c r="T34" s="31">
        <f t="shared" si="3"/>
        <v>5819442</v>
      </c>
      <c r="U34" s="31">
        <f t="shared" si="3"/>
        <v>21392046</v>
      </c>
      <c r="V34" s="31">
        <f t="shared" si="3"/>
        <v>21392046</v>
      </c>
      <c r="W34" s="31">
        <f t="shared" si="3"/>
        <v>21392046</v>
      </c>
      <c r="X34" s="31">
        <f t="shared" si="3"/>
        <v>82116109</v>
      </c>
      <c r="Y34" s="31">
        <f t="shared" si="3"/>
        <v>-60724063</v>
      </c>
      <c r="Z34" s="32">
        <f>+IF(X34&lt;&gt;0,+(Y34/X34)*100,0)</f>
        <v>-73.94902625013565</v>
      </c>
      <c r="AA34" s="33">
        <f>SUM(AA29:AA33)</f>
        <v>82116109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137630817</v>
      </c>
      <c r="D37" s="18">
        <v>137630817</v>
      </c>
      <c r="E37" s="19">
        <v>133550650</v>
      </c>
      <c r="F37" s="20">
        <v>133550650</v>
      </c>
      <c r="G37" s="20"/>
      <c r="H37" s="20">
        <v>-9464</v>
      </c>
      <c r="I37" s="20">
        <v>-9540</v>
      </c>
      <c r="J37" s="20">
        <v>-9540</v>
      </c>
      <c r="K37" s="20">
        <v>-9618</v>
      </c>
      <c r="L37" s="20">
        <v>-9696</v>
      </c>
      <c r="M37" s="20">
        <v>-1732352</v>
      </c>
      <c r="N37" s="20">
        <v>-1732352</v>
      </c>
      <c r="O37" s="20">
        <v>-9856</v>
      </c>
      <c r="P37" s="20">
        <v>-9937</v>
      </c>
      <c r="Q37" s="20">
        <v>-9977</v>
      </c>
      <c r="R37" s="20">
        <v>-9977</v>
      </c>
      <c r="S37" s="20">
        <v>-10019</v>
      </c>
      <c r="T37" s="20">
        <v>-7696</v>
      </c>
      <c r="U37" s="20">
        <v>-1937318</v>
      </c>
      <c r="V37" s="20">
        <v>-1937318</v>
      </c>
      <c r="W37" s="20">
        <v>-1937318</v>
      </c>
      <c r="X37" s="20">
        <v>133550650</v>
      </c>
      <c r="Y37" s="20">
        <v>-135487968</v>
      </c>
      <c r="Z37" s="21">
        <v>-101.45</v>
      </c>
      <c r="AA37" s="22">
        <v>133550650</v>
      </c>
    </row>
    <row r="38" spans="1:27" ht="13.5">
      <c r="A38" s="23" t="s">
        <v>58</v>
      </c>
      <c r="B38" s="17"/>
      <c r="C38" s="18">
        <v>51043000</v>
      </c>
      <c r="D38" s="18">
        <v>51043000</v>
      </c>
      <c r="E38" s="19">
        <v>52754108</v>
      </c>
      <c r="F38" s="20">
        <v>54616010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54616010</v>
      </c>
      <c r="Y38" s="20">
        <v>-54616010</v>
      </c>
      <c r="Z38" s="21">
        <v>-100</v>
      </c>
      <c r="AA38" s="22">
        <v>54616010</v>
      </c>
    </row>
    <row r="39" spans="1:27" ht="13.5">
      <c r="A39" s="27" t="s">
        <v>61</v>
      </c>
      <c r="B39" s="35"/>
      <c r="C39" s="29">
        <f aca="true" t="shared" si="4" ref="C39:Y39">SUM(C37:C38)</f>
        <v>188673817</v>
      </c>
      <c r="D39" s="29">
        <f>SUM(D37:D38)</f>
        <v>188673817</v>
      </c>
      <c r="E39" s="36">
        <f t="shared" si="4"/>
        <v>186304758</v>
      </c>
      <c r="F39" s="37">
        <f t="shared" si="4"/>
        <v>188166660</v>
      </c>
      <c r="G39" s="37">
        <f t="shared" si="4"/>
        <v>0</v>
      </c>
      <c r="H39" s="37">
        <f t="shared" si="4"/>
        <v>-9464</v>
      </c>
      <c r="I39" s="37">
        <f t="shared" si="4"/>
        <v>-9540</v>
      </c>
      <c r="J39" s="37">
        <f t="shared" si="4"/>
        <v>-9540</v>
      </c>
      <c r="K39" s="37">
        <f t="shared" si="4"/>
        <v>-9618</v>
      </c>
      <c r="L39" s="37">
        <f t="shared" si="4"/>
        <v>-9696</v>
      </c>
      <c r="M39" s="37">
        <f t="shared" si="4"/>
        <v>-1732352</v>
      </c>
      <c r="N39" s="37">
        <f t="shared" si="4"/>
        <v>-1732352</v>
      </c>
      <c r="O39" s="37">
        <f t="shared" si="4"/>
        <v>-9856</v>
      </c>
      <c r="P39" s="37">
        <f t="shared" si="4"/>
        <v>-9937</v>
      </c>
      <c r="Q39" s="37">
        <f t="shared" si="4"/>
        <v>-9977</v>
      </c>
      <c r="R39" s="37">
        <f t="shared" si="4"/>
        <v>-9977</v>
      </c>
      <c r="S39" s="37">
        <f t="shared" si="4"/>
        <v>-10019</v>
      </c>
      <c r="T39" s="37">
        <f t="shared" si="4"/>
        <v>-7696</v>
      </c>
      <c r="U39" s="37">
        <f t="shared" si="4"/>
        <v>-1937318</v>
      </c>
      <c r="V39" s="37">
        <f t="shared" si="4"/>
        <v>-1937318</v>
      </c>
      <c r="W39" s="37">
        <f t="shared" si="4"/>
        <v>-1937318</v>
      </c>
      <c r="X39" s="37">
        <f t="shared" si="4"/>
        <v>188166660</v>
      </c>
      <c r="Y39" s="37">
        <f t="shared" si="4"/>
        <v>-190103978</v>
      </c>
      <c r="Z39" s="38">
        <f>+IF(X39&lt;&gt;0,+(Y39/X39)*100,0)</f>
        <v>-101.0295755900647</v>
      </c>
      <c r="AA39" s="39">
        <f>SUM(AA37:AA38)</f>
        <v>188166660</v>
      </c>
    </row>
    <row r="40" spans="1:27" ht="13.5">
      <c r="A40" s="27" t="s">
        <v>62</v>
      </c>
      <c r="B40" s="28"/>
      <c r="C40" s="29">
        <f aca="true" t="shared" si="5" ref="C40:Y40">+C34+C39</f>
        <v>264013437</v>
      </c>
      <c r="D40" s="29">
        <f>+D34+D39</f>
        <v>264013437</v>
      </c>
      <c r="E40" s="30">
        <f t="shared" si="5"/>
        <v>286005518</v>
      </c>
      <c r="F40" s="31">
        <f t="shared" si="5"/>
        <v>270282769</v>
      </c>
      <c r="G40" s="31">
        <f t="shared" si="5"/>
        <v>-11531265</v>
      </c>
      <c r="H40" s="31">
        <f t="shared" si="5"/>
        <v>6031249</v>
      </c>
      <c r="I40" s="31">
        <f t="shared" si="5"/>
        <v>6102309</v>
      </c>
      <c r="J40" s="31">
        <f t="shared" si="5"/>
        <v>6102309</v>
      </c>
      <c r="K40" s="31">
        <f t="shared" si="5"/>
        <v>-4688444</v>
      </c>
      <c r="L40" s="31">
        <f t="shared" si="5"/>
        <v>18136964</v>
      </c>
      <c r="M40" s="31">
        <f t="shared" si="5"/>
        <v>866349</v>
      </c>
      <c r="N40" s="31">
        <f t="shared" si="5"/>
        <v>866349</v>
      </c>
      <c r="O40" s="31">
        <f t="shared" si="5"/>
        <v>2008887</v>
      </c>
      <c r="P40" s="31">
        <f t="shared" si="5"/>
        <v>3565014</v>
      </c>
      <c r="Q40" s="31">
        <f t="shared" si="5"/>
        <v>12915608</v>
      </c>
      <c r="R40" s="31">
        <f t="shared" si="5"/>
        <v>12915608</v>
      </c>
      <c r="S40" s="31">
        <f t="shared" si="5"/>
        <v>158553</v>
      </c>
      <c r="T40" s="31">
        <f t="shared" si="5"/>
        <v>5811746</v>
      </c>
      <c r="U40" s="31">
        <f t="shared" si="5"/>
        <v>19454728</v>
      </c>
      <c r="V40" s="31">
        <f t="shared" si="5"/>
        <v>19454728</v>
      </c>
      <c r="W40" s="31">
        <f t="shared" si="5"/>
        <v>19454728</v>
      </c>
      <c r="X40" s="31">
        <f t="shared" si="5"/>
        <v>270282769</v>
      </c>
      <c r="Y40" s="31">
        <f t="shared" si="5"/>
        <v>-250828041</v>
      </c>
      <c r="Z40" s="32">
        <f>+IF(X40&lt;&gt;0,+(Y40/X40)*100,0)</f>
        <v>-92.80208350980746</v>
      </c>
      <c r="AA40" s="33">
        <f>+AA34+AA39</f>
        <v>270282769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1816717232</v>
      </c>
      <c r="D42" s="43">
        <f>+D25-D40</f>
        <v>1816717232</v>
      </c>
      <c r="E42" s="44">
        <f t="shared" si="6"/>
        <v>1761454439</v>
      </c>
      <c r="F42" s="45">
        <f t="shared" si="6"/>
        <v>1801174528</v>
      </c>
      <c r="G42" s="45">
        <f t="shared" si="6"/>
        <v>35327417</v>
      </c>
      <c r="H42" s="45">
        <f t="shared" si="6"/>
        <v>-7742091</v>
      </c>
      <c r="I42" s="45">
        <f t="shared" si="6"/>
        <v>-6705628</v>
      </c>
      <c r="J42" s="45">
        <f t="shared" si="6"/>
        <v>-6705628</v>
      </c>
      <c r="K42" s="45">
        <f t="shared" si="6"/>
        <v>-1150936</v>
      </c>
      <c r="L42" s="45">
        <f t="shared" si="6"/>
        <v>5720667</v>
      </c>
      <c r="M42" s="45">
        <f t="shared" si="6"/>
        <v>-18115042</v>
      </c>
      <c r="N42" s="45">
        <f t="shared" si="6"/>
        <v>-18115042</v>
      </c>
      <c r="O42" s="45">
        <f t="shared" si="6"/>
        <v>5363548</v>
      </c>
      <c r="P42" s="45">
        <f t="shared" si="6"/>
        <v>2194162</v>
      </c>
      <c r="Q42" s="45">
        <f t="shared" si="6"/>
        <v>10601514</v>
      </c>
      <c r="R42" s="45">
        <f t="shared" si="6"/>
        <v>10601514</v>
      </c>
      <c r="S42" s="45">
        <f t="shared" si="6"/>
        <v>-5922028</v>
      </c>
      <c r="T42" s="45">
        <f t="shared" si="6"/>
        <v>-1403590</v>
      </c>
      <c r="U42" s="45">
        <f t="shared" si="6"/>
        <v>-7042643</v>
      </c>
      <c r="V42" s="45">
        <f t="shared" si="6"/>
        <v>-7042643</v>
      </c>
      <c r="W42" s="45">
        <f t="shared" si="6"/>
        <v>-7042643</v>
      </c>
      <c r="X42" s="45">
        <f t="shared" si="6"/>
        <v>1801174528</v>
      </c>
      <c r="Y42" s="45">
        <f t="shared" si="6"/>
        <v>-1808217171</v>
      </c>
      <c r="Z42" s="46">
        <f>+IF(X42&lt;&gt;0,+(Y42/X42)*100,0)</f>
        <v>-100.39100280902929</v>
      </c>
      <c r="AA42" s="47">
        <f>+AA25-AA40</f>
        <v>1801174528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1729461243</v>
      </c>
      <c r="D45" s="18">
        <v>1729461243</v>
      </c>
      <c r="E45" s="19">
        <v>1761032667</v>
      </c>
      <c r="F45" s="20">
        <v>1713918539</v>
      </c>
      <c r="G45" s="20">
        <v>35327417</v>
      </c>
      <c r="H45" s="20">
        <v>-7742091</v>
      </c>
      <c r="I45" s="20">
        <v>-6705628</v>
      </c>
      <c r="J45" s="20">
        <v>-6705628</v>
      </c>
      <c r="K45" s="20">
        <v>-1150936</v>
      </c>
      <c r="L45" s="20">
        <v>5720667</v>
      </c>
      <c r="M45" s="20">
        <v>-18115042</v>
      </c>
      <c r="N45" s="20">
        <v>-18115042</v>
      </c>
      <c r="O45" s="20">
        <v>5363548</v>
      </c>
      <c r="P45" s="20">
        <v>2194162</v>
      </c>
      <c r="Q45" s="20">
        <v>10601514</v>
      </c>
      <c r="R45" s="20">
        <v>10601514</v>
      </c>
      <c r="S45" s="20">
        <v>-5922028</v>
      </c>
      <c r="T45" s="20">
        <v>-1403590</v>
      </c>
      <c r="U45" s="20">
        <v>-7042643</v>
      </c>
      <c r="V45" s="20">
        <v>-7042643</v>
      </c>
      <c r="W45" s="20">
        <v>-7042643</v>
      </c>
      <c r="X45" s="20">
        <v>1713918539</v>
      </c>
      <c r="Y45" s="20">
        <v>-1720961182</v>
      </c>
      <c r="Z45" s="48">
        <v>-100.41</v>
      </c>
      <c r="AA45" s="22">
        <v>1713918539</v>
      </c>
    </row>
    <row r="46" spans="1:27" ht="13.5">
      <c r="A46" s="23" t="s">
        <v>67</v>
      </c>
      <c r="B46" s="17"/>
      <c r="C46" s="18">
        <v>87255989</v>
      </c>
      <c r="D46" s="18">
        <v>87255989</v>
      </c>
      <c r="E46" s="19">
        <v>421772</v>
      </c>
      <c r="F46" s="20">
        <v>87255989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87255989</v>
      </c>
      <c r="Y46" s="20">
        <v>-87255989</v>
      </c>
      <c r="Z46" s="48">
        <v>-100</v>
      </c>
      <c r="AA46" s="22">
        <v>87255989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1816717232</v>
      </c>
      <c r="D48" s="51">
        <f>SUM(D45:D47)</f>
        <v>1816717232</v>
      </c>
      <c r="E48" s="52">
        <f t="shared" si="7"/>
        <v>1761454439</v>
      </c>
      <c r="F48" s="53">
        <f t="shared" si="7"/>
        <v>1801174528</v>
      </c>
      <c r="G48" s="53">
        <f t="shared" si="7"/>
        <v>35327417</v>
      </c>
      <c r="H48" s="53">
        <f t="shared" si="7"/>
        <v>-7742091</v>
      </c>
      <c r="I48" s="53">
        <f t="shared" si="7"/>
        <v>-6705628</v>
      </c>
      <c r="J48" s="53">
        <f t="shared" si="7"/>
        <v>-6705628</v>
      </c>
      <c r="K48" s="53">
        <f t="shared" si="7"/>
        <v>-1150936</v>
      </c>
      <c r="L48" s="53">
        <f t="shared" si="7"/>
        <v>5720667</v>
      </c>
      <c r="M48" s="53">
        <f t="shared" si="7"/>
        <v>-18115042</v>
      </c>
      <c r="N48" s="53">
        <f t="shared" si="7"/>
        <v>-18115042</v>
      </c>
      <c r="O48" s="53">
        <f t="shared" si="7"/>
        <v>5363548</v>
      </c>
      <c r="P48" s="53">
        <f t="shared" si="7"/>
        <v>2194162</v>
      </c>
      <c r="Q48" s="53">
        <f t="shared" si="7"/>
        <v>10601514</v>
      </c>
      <c r="R48" s="53">
        <f t="shared" si="7"/>
        <v>10601514</v>
      </c>
      <c r="S48" s="53">
        <f t="shared" si="7"/>
        <v>-5922028</v>
      </c>
      <c r="T48" s="53">
        <f t="shared" si="7"/>
        <v>-1403590</v>
      </c>
      <c r="U48" s="53">
        <f t="shared" si="7"/>
        <v>-7042643</v>
      </c>
      <c r="V48" s="53">
        <f t="shared" si="7"/>
        <v>-7042643</v>
      </c>
      <c r="W48" s="53">
        <f t="shared" si="7"/>
        <v>-7042643</v>
      </c>
      <c r="X48" s="53">
        <f t="shared" si="7"/>
        <v>1801174528</v>
      </c>
      <c r="Y48" s="53">
        <f t="shared" si="7"/>
        <v>-1808217171</v>
      </c>
      <c r="Z48" s="54">
        <f>+IF(X48&lt;&gt;0,+(Y48/X48)*100,0)</f>
        <v>-100.39100280902929</v>
      </c>
      <c r="AA48" s="55">
        <f>SUM(AA45:AA47)</f>
        <v>1801174528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1926617</v>
      </c>
      <c r="D6" s="18">
        <v>1926617</v>
      </c>
      <c r="E6" s="19">
        <v>2869560</v>
      </c>
      <c r="F6" s="20">
        <v>1373613</v>
      </c>
      <c r="G6" s="20">
        <v>19044158</v>
      </c>
      <c r="H6" s="20">
        <v>10533013</v>
      </c>
      <c r="I6" s="20">
        <v>3800191</v>
      </c>
      <c r="J6" s="20">
        <v>3800191</v>
      </c>
      <c r="K6" s="20">
        <v>6703962</v>
      </c>
      <c r="L6" s="20">
        <v>23809631</v>
      </c>
      <c r="M6" s="20">
        <v>12232475</v>
      </c>
      <c r="N6" s="20">
        <v>12232475</v>
      </c>
      <c r="O6" s="20">
        <v>20888554</v>
      </c>
      <c r="P6" s="20">
        <v>18807831</v>
      </c>
      <c r="Q6" s="20">
        <v>33474544</v>
      </c>
      <c r="R6" s="20">
        <v>33474544</v>
      </c>
      <c r="S6" s="20">
        <v>24047122</v>
      </c>
      <c r="T6" s="20">
        <v>20367529</v>
      </c>
      <c r="U6" s="20">
        <v>36665011</v>
      </c>
      <c r="V6" s="20">
        <v>36665011</v>
      </c>
      <c r="W6" s="20">
        <v>36665011</v>
      </c>
      <c r="X6" s="20">
        <v>1373613</v>
      </c>
      <c r="Y6" s="20">
        <v>35291398</v>
      </c>
      <c r="Z6" s="21">
        <v>2569.24</v>
      </c>
      <c r="AA6" s="22">
        <v>1373613</v>
      </c>
    </row>
    <row r="7" spans="1:27" ht="13.5">
      <c r="A7" s="23" t="s">
        <v>34</v>
      </c>
      <c r="B7" s="17"/>
      <c r="C7" s="18"/>
      <c r="D7" s="18"/>
      <c r="E7" s="19">
        <v>1875000</v>
      </c>
      <c r="F7" s="20"/>
      <c r="G7" s="20">
        <v>3547</v>
      </c>
      <c r="H7" s="20">
        <v>8003547</v>
      </c>
      <c r="I7" s="20">
        <v>12003547</v>
      </c>
      <c r="J7" s="20">
        <v>12003547</v>
      </c>
      <c r="K7" s="20">
        <v>8003547</v>
      </c>
      <c r="L7" s="20">
        <v>8000000</v>
      </c>
      <c r="M7" s="20">
        <v>8000000</v>
      </c>
      <c r="N7" s="20">
        <v>8000000</v>
      </c>
      <c r="O7" s="20">
        <v>8000000</v>
      </c>
      <c r="P7" s="20">
        <v>14000000</v>
      </c>
      <c r="Q7" s="20">
        <v>22000000</v>
      </c>
      <c r="R7" s="20">
        <v>22000000</v>
      </c>
      <c r="S7" s="20">
        <v>22000000</v>
      </c>
      <c r="T7" s="20">
        <v>22000000</v>
      </c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7670400</v>
      </c>
      <c r="D8" s="18">
        <v>7670400</v>
      </c>
      <c r="E8" s="19">
        <v>7879622</v>
      </c>
      <c r="F8" s="20">
        <v>14373371</v>
      </c>
      <c r="G8" s="20">
        <v>30591309</v>
      </c>
      <c r="H8" s="20">
        <v>26961985</v>
      </c>
      <c r="I8" s="20">
        <v>22796839</v>
      </c>
      <c r="J8" s="20">
        <v>22796839</v>
      </c>
      <c r="K8" s="20">
        <v>20617780</v>
      </c>
      <c r="L8" s="20">
        <v>12672561</v>
      </c>
      <c r="M8" s="20">
        <v>9828814</v>
      </c>
      <c r="N8" s="20">
        <v>9828814</v>
      </c>
      <c r="O8" s="20">
        <v>8039766</v>
      </c>
      <c r="P8" s="20">
        <v>6135878</v>
      </c>
      <c r="Q8" s="20">
        <v>3075797</v>
      </c>
      <c r="R8" s="20">
        <v>3075797</v>
      </c>
      <c r="S8" s="20">
        <v>774056</v>
      </c>
      <c r="T8" s="20">
        <v>-1548519</v>
      </c>
      <c r="U8" s="20">
        <v>-4517506</v>
      </c>
      <c r="V8" s="20">
        <v>-4517506</v>
      </c>
      <c r="W8" s="20">
        <v>-4517506</v>
      </c>
      <c r="X8" s="20">
        <v>14373371</v>
      </c>
      <c r="Y8" s="20">
        <v>-18890877</v>
      </c>
      <c r="Z8" s="21">
        <v>-131.43</v>
      </c>
      <c r="AA8" s="22">
        <v>14373371</v>
      </c>
    </row>
    <row r="9" spans="1:27" ht="13.5">
      <c r="A9" s="23" t="s">
        <v>36</v>
      </c>
      <c r="B9" s="17"/>
      <c r="C9" s="18">
        <v>10108293</v>
      </c>
      <c r="D9" s="18">
        <v>10108293</v>
      </c>
      <c r="E9" s="19">
        <v>3000000</v>
      </c>
      <c r="F9" s="20">
        <v>17500000</v>
      </c>
      <c r="G9" s="20">
        <v>3287269</v>
      </c>
      <c r="H9" s="20">
        <v>3915685</v>
      </c>
      <c r="I9" s="20">
        <v>289828</v>
      </c>
      <c r="J9" s="20">
        <v>289828</v>
      </c>
      <c r="K9" s="20">
        <v>200298</v>
      </c>
      <c r="L9" s="20">
        <v>13073499</v>
      </c>
      <c r="M9" s="20">
        <v>13134286</v>
      </c>
      <c r="N9" s="20">
        <v>13134286</v>
      </c>
      <c r="O9" s="20">
        <v>13272983</v>
      </c>
      <c r="P9" s="20">
        <v>12361952</v>
      </c>
      <c r="Q9" s="20">
        <v>12334879</v>
      </c>
      <c r="R9" s="20">
        <v>12334879</v>
      </c>
      <c r="S9" s="20">
        <v>10857803</v>
      </c>
      <c r="T9" s="20">
        <v>12213123</v>
      </c>
      <c r="U9" s="20">
        <v>11691964</v>
      </c>
      <c r="V9" s="20">
        <v>11691964</v>
      </c>
      <c r="W9" s="20">
        <v>11691964</v>
      </c>
      <c r="X9" s="20">
        <v>17500000</v>
      </c>
      <c r="Y9" s="20">
        <v>-5808036</v>
      </c>
      <c r="Z9" s="21">
        <v>-33.19</v>
      </c>
      <c r="AA9" s="22">
        <v>17500000</v>
      </c>
    </row>
    <row r="10" spans="1:27" ht="13.5">
      <c r="A10" s="23" t="s">
        <v>37</v>
      </c>
      <c r="B10" s="17"/>
      <c r="C10" s="18">
        <v>68874</v>
      </c>
      <c r="D10" s="18">
        <v>68874</v>
      </c>
      <c r="E10" s="19">
        <v>80000</v>
      </c>
      <c r="F10" s="20">
        <v>73000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73000</v>
      </c>
      <c r="Y10" s="24">
        <v>-73000</v>
      </c>
      <c r="Z10" s="25">
        <v>-100</v>
      </c>
      <c r="AA10" s="26">
        <v>73000</v>
      </c>
    </row>
    <row r="11" spans="1:27" ht="13.5">
      <c r="A11" s="23" t="s">
        <v>38</v>
      </c>
      <c r="B11" s="17"/>
      <c r="C11" s="18">
        <v>14027841</v>
      </c>
      <c r="D11" s="18">
        <v>14027841</v>
      </c>
      <c r="E11" s="19">
        <v>16700000</v>
      </c>
      <c r="F11" s="20">
        <v>14409565</v>
      </c>
      <c r="G11" s="20">
        <v>1171074</v>
      </c>
      <c r="H11" s="20">
        <v>1105146</v>
      </c>
      <c r="I11" s="20">
        <v>1091512</v>
      </c>
      <c r="J11" s="20">
        <v>1091512</v>
      </c>
      <c r="K11" s="20">
        <v>1063771</v>
      </c>
      <c r="L11" s="20">
        <v>1050706</v>
      </c>
      <c r="M11" s="20">
        <v>1015354</v>
      </c>
      <c r="N11" s="20">
        <v>1015354</v>
      </c>
      <c r="O11" s="20">
        <v>989251</v>
      </c>
      <c r="P11" s="20">
        <v>1012227</v>
      </c>
      <c r="Q11" s="20">
        <v>990603</v>
      </c>
      <c r="R11" s="20">
        <v>990603</v>
      </c>
      <c r="S11" s="20">
        <v>964891</v>
      </c>
      <c r="T11" s="20">
        <v>942617</v>
      </c>
      <c r="U11" s="20">
        <v>629441</v>
      </c>
      <c r="V11" s="20">
        <v>629441</v>
      </c>
      <c r="W11" s="20">
        <v>629441</v>
      </c>
      <c r="X11" s="20">
        <v>14409565</v>
      </c>
      <c r="Y11" s="20">
        <v>-13780124</v>
      </c>
      <c r="Z11" s="21">
        <v>-95.63</v>
      </c>
      <c r="AA11" s="22">
        <v>14409565</v>
      </c>
    </row>
    <row r="12" spans="1:27" ht="13.5">
      <c r="A12" s="27" t="s">
        <v>39</v>
      </c>
      <c r="B12" s="28"/>
      <c r="C12" s="29">
        <f aca="true" t="shared" si="0" ref="C12:Y12">SUM(C6:C11)</f>
        <v>33802025</v>
      </c>
      <c r="D12" s="29">
        <f>SUM(D6:D11)</f>
        <v>33802025</v>
      </c>
      <c r="E12" s="30">
        <f t="shared" si="0"/>
        <v>32404182</v>
      </c>
      <c r="F12" s="31">
        <f t="shared" si="0"/>
        <v>47729549</v>
      </c>
      <c r="G12" s="31">
        <f t="shared" si="0"/>
        <v>54097357</v>
      </c>
      <c r="H12" s="31">
        <f t="shared" si="0"/>
        <v>50519376</v>
      </c>
      <c r="I12" s="31">
        <f t="shared" si="0"/>
        <v>39981917</v>
      </c>
      <c r="J12" s="31">
        <f t="shared" si="0"/>
        <v>39981917</v>
      </c>
      <c r="K12" s="31">
        <f t="shared" si="0"/>
        <v>36589358</v>
      </c>
      <c r="L12" s="31">
        <f t="shared" si="0"/>
        <v>58606397</v>
      </c>
      <c r="M12" s="31">
        <f t="shared" si="0"/>
        <v>44210929</v>
      </c>
      <c r="N12" s="31">
        <f t="shared" si="0"/>
        <v>44210929</v>
      </c>
      <c r="O12" s="31">
        <f t="shared" si="0"/>
        <v>51190554</v>
      </c>
      <c r="P12" s="31">
        <f t="shared" si="0"/>
        <v>52317888</v>
      </c>
      <c r="Q12" s="31">
        <f t="shared" si="0"/>
        <v>71875823</v>
      </c>
      <c r="R12" s="31">
        <f t="shared" si="0"/>
        <v>71875823</v>
      </c>
      <c r="S12" s="31">
        <f t="shared" si="0"/>
        <v>58643872</v>
      </c>
      <c r="T12" s="31">
        <f t="shared" si="0"/>
        <v>53974750</v>
      </c>
      <c r="U12" s="31">
        <f t="shared" si="0"/>
        <v>44468910</v>
      </c>
      <c r="V12" s="31">
        <f t="shared" si="0"/>
        <v>44468910</v>
      </c>
      <c r="W12" s="31">
        <f t="shared" si="0"/>
        <v>44468910</v>
      </c>
      <c r="X12" s="31">
        <f t="shared" si="0"/>
        <v>47729549</v>
      </c>
      <c r="Y12" s="31">
        <f t="shared" si="0"/>
        <v>-3260639</v>
      </c>
      <c r="Z12" s="32">
        <f>+IF(X12&lt;&gt;0,+(Y12/X12)*100,0)</f>
        <v>-6.831489231125984</v>
      </c>
      <c r="AA12" s="33">
        <f>SUM(AA6:AA11)</f>
        <v>47729549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217348</v>
      </c>
      <c r="D15" s="18">
        <v>217348</v>
      </c>
      <c r="E15" s="19">
        <v>123000</v>
      </c>
      <c r="F15" s="20">
        <v>167000</v>
      </c>
      <c r="G15" s="20">
        <v>347565</v>
      </c>
      <c r="H15" s="20">
        <v>347565</v>
      </c>
      <c r="I15" s="20">
        <v>347565</v>
      </c>
      <c r="J15" s="20">
        <v>347565</v>
      </c>
      <c r="K15" s="20">
        <v>347565</v>
      </c>
      <c r="L15" s="20">
        <v>286222</v>
      </c>
      <c r="M15" s="20">
        <v>286222</v>
      </c>
      <c r="N15" s="20">
        <v>286222</v>
      </c>
      <c r="O15" s="20">
        <v>286222</v>
      </c>
      <c r="P15" s="20">
        <v>286222</v>
      </c>
      <c r="Q15" s="20">
        <v>286222</v>
      </c>
      <c r="R15" s="20">
        <v>286222</v>
      </c>
      <c r="S15" s="20">
        <v>286222</v>
      </c>
      <c r="T15" s="20">
        <v>286222</v>
      </c>
      <c r="U15" s="20">
        <v>286222</v>
      </c>
      <c r="V15" s="20">
        <v>286222</v>
      </c>
      <c r="W15" s="20">
        <v>286222</v>
      </c>
      <c r="X15" s="20">
        <v>167000</v>
      </c>
      <c r="Y15" s="20">
        <v>119222</v>
      </c>
      <c r="Z15" s="21">
        <v>71.39</v>
      </c>
      <c r="AA15" s="22">
        <v>167000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19777280</v>
      </c>
      <c r="D17" s="18">
        <v>19777280</v>
      </c>
      <c r="E17" s="19">
        <v>25314000</v>
      </c>
      <c r="F17" s="20">
        <v>19697289</v>
      </c>
      <c r="G17" s="20">
        <v>25403835</v>
      </c>
      <c r="H17" s="20">
        <v>25403835</v>
      </c>
      <c r="I17" s="20">
        <v>25403835</v>
      </c>
      <c r="J17" s="20">
        <v>25403835</v>
      </c>
      <c r="K17" s="20">
        <v>25403835</v>
      </c>
      <c r="L17" s="20">
        <v>26877163</v>
      </c>
      <c r="M17" s="20">
        <v>26877163</v>
      </c>
      <c r="N17" s="20">
        <v>26877163</v>
      </c>
      <c r="O17" s="20">
        <v>26877163</v>
      </c>
      <c r="P17" s="20">
        <v>26877163</v>
      </c>
      <c r="Q17" s="20">
        <v>26877163</v>
      </c>
      <c r="R17" s="20">
        <v>26877163</v>
      </c>
      <c r="S17" s="20">
        <v>26877163</v>
      </c>
      <c r="T17" s="20">
        <v>26877163</v>
      </c>
      <c r="U17" s="20">
        <v>26877163</v>
      </c>
      <c r="V17" s="20">
        <v>26877163</v>
      </c>
      <c r="W17" s="20">
        <v>26877163</v>
      </c>
      <c r="X17" s="20">
        <v>19697289</v>
      </c>
      <c r="Y17" s="20">
        <v>7179874</v>
      </c>
      <c r="Z17" s="21">
        <v>36.45</v>
      </c>
      <c r="AA17" s="22">
        <v>19697289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230308226</v>
      </c>
      <c r="D19" s="18">
        <v>230308226</v>
      </c>
      <c r="E19" s="19">
        <v>259265721</v>
      </c>
      <c r="F19" s="20">
        <v>256407559</v>
      </c>
      <c r="G19" s="20">
        <v>226362732</v>
      </c>
      <c r="H19" s="20">
        <v>226363347</v>
      </c>
      <c r="I19" s="20">
        <v>224225953</v>
      </c>
      <c r="J19" s="20">
        <v>224225953</v>
      </c>
      <c r="K19" s="20">
        <v>224228097</v>
      </c>
      <c r="L19" s="20">
        <v>233897999</v>
      </c>
      <c r="M19" s="20">
        <v>231754499</v>
      </c>
      <c r="N19" s="20">
        <v>231754499</v>
      </c>
      <c r="O19" s="20">
        <v>235040068</v>
      </c>
      <c r="P19" s="20">
        <v>235040068</v>
      </c>
      <c r="Q19" s="20">
        <v>235045309</v>
      </c>
      <c r="R19" s="20">
        <v>235045309</v>
      </c>
      <c r="S19" s="20">
        <v>232189610</v>
      </c>
      <c r="T19" s="20">
        <v>232196241</v>
      </c>
      <c r="U19" s="20">
        <v>232204978</v>
      </c>
      <c r="V19" s="20">
        <v>232204978</v>
      </c>
      <c r="W19" s="20">
        <v>232204978</v>
      </c>
      <c r="X19" s="20">
        <v>256407559</v>
      </c>
      <c r="Y19" s="20">
        <v>-24202581</v>
      </c>
      <c r="Z19" s="21">
        <v>-9.44</v>
      </c>
      <c r="AA19" s="22">
        <v>256407559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78795</v>
      </c>
      <c r="D22" s="18">
        <v>78795</v>
      </c>
      <c r="E22" s="19">
        <v>55000</v>
      </c>
      <c r="F22" s="20">
        <v>59795</v>
      </c>
      <c r="G22" s="20">
        <v>55237</v>
      </c>
      <c r="H22" s="20">
        <v>55237</v>
      </c>
      <c r="I22" s="20">
        <v>55237</v>
      </c>
      <c r="J22" s="20">
        <v>55237</v>
      </c>
      <c r="K22" s="20">
        <v>55237</v>
      </c>
      <c r="L22" s="20">
        <v>78795</v>
      </c>
      <c r="M22" s="20">
        <v>78795</v>
      </c>
      <c r="N22" s="20">
        <v>78795</v>
      </c>
      <c r="O22" s="20">
        <v>78795</v>
      </c>
      <c r="P22" s="20">
        <v>78795</v>
      </c>
      <c r="Q22" s="20">
        <v>78795</v>
      </c>
      <c r="R22" s="20">
        <v>78795</v>
      </c>
      <c r="S22" s="20">
        <v>78795</v>
      </c>
      <c r="T22" s="20">
        <v>78795</v>
      </c>
      <c r="U22" s="20">
        <v>78795</v>
      </c>
      <c r="V22" s="20">
        <v>78795</v>
      </c>
      <c r="W22" s="20">
        <v>78795</v>
      </c>
      <c r="X22" s="20">
        <v>59795</v>
      </c>
      <c r="Y22" s="20">
        <v>19000</v>
      </c>
      <c r="Z22" s="21">
        <v>31.78</v>
      </c>
      <c r="AA22" s="22">
        <v>59795</v>
      </c>
    </row>
    <row r="23" spans="1:27" ht="13.5">
      <c r="A23" s="23" t="s">
        <v>49</v>
      </c>
      <c r="B23" s="17"/>
      <c r="C23" s="18">
        <v>2252964</v>
      </c>
      <c r="D23" s="18">
        <v>2252964</v>
      </c>
      <c r="E23" s="19">
        <v>3688000</v>
      </c>
      <c r="F23" s="20">
        <v>2245667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2245667</v>
      </c>
      <c r="Y23" s="24">
        <v>-2245667</v>
      </c>
      <c r="Z23" s="25">
        <v>-100</v>
      </c>
      <c r="AA23" s="26">
        <v>2245667</v>
      </c>
    </row>
    <row r="24" spans="1:27" ht="13.5">
      <c r="A24" s="27" t="s">
        <v>50</v>
      </c>
      <c r="B24" s="35"/>
      <c r="C24" s="29">
        <f aca="true" t="shared" si="1" ref="C24:Y24">SUM(C15:C23)</f>
        <v>252634613</v>
      </c>
      <c r="D24" s="29">
        <f>SUM(D15:D23)</f>
        <v>252634613</v>
      </c>
      <c r="E24" s="36">
        <f t="shared" si="1"/>
        <v>288445721</v>
      </c>
      <c r="F24" s="37">
        <f t="shared" si="1"/>
        <v>278577310</v>
      </c>
      <c r="G24" s="37">
        <f t="shared" si="1"/>
        <v>252169369</v>
      </c>
      <c r="H24" s="37">
        <f t="shared" si="1"/>
        <v>252169984</v>
      </c>
      <c r="I24" s="37">
        <f t="shared" si="1"/>
        <v>250032590</v>
      </c>
      <c r="J24" s="37">
        <f t="shared" si="1"/>
        <v>250032590</v>
      </c>
      <c r="K24" s="37">
        <f t="shared" si="1"/>
        <v>250034734</v>
      </c>
      <c r="L24" s="37">
        <f t="shared" si="1"/>
        <v>261140179</v>
      </c>
      <c r="M24" s="37">
        <f t="shared" si="1"/>
        <v>258996679</v>
      </c>
      <c r="N24" s="37">
        <f t="shared" si="1"/>
        <v>258996679</v>
      </c>
      <c r="O24" s="37">
        <f t="shared" si="1"/>
        <v>262282248</v>
      </c>
      <c r="P24" s="37">
        <f t="shared" si="1"/>
        <v>262282248</v>
      </c>
      <c r="Q24" s="37">
        <f t="shared" si="1"/>
        <v>262287489</v>
      </c>
      <c r="R24" s="37">
        <f t="shared" si="1"/>
        <v>262287489</v>
      </c>
      <c r="S24" s="37">
        <f t="shared" si="1"/>
        <v>259431790</v>
      </c>
      <c r="T24" s="37">
        <f t="shared" si="1"/>
        <v>259438421</v>
      </c>
      <c r="U24" s="37">
        <f t="shared" si="1"/>
        <v>259447158</v>
      </c>
      <c r="V24" s="37">
        <f t="shared" si="1"/>
        <v>259447158</v>
      </c>
      <c r="W24" s="37">
        <f t="shared" si="1"/>
        <v>259447158</v>
      </c>
      <c r="X24" s="37">
        <f t="shared" si="1"/>
        <v>278577310</v>
      </c>
      <c r="Y24" s="37">
        <f t="shared" si="1"/>
        <v>-19130152</v>
      </c>
      <c r="Z24" s="38">
        <f>+IF(X24&lt;&gt;0,+(Y24/X24)*100,0)</f>
        <v>-6.86708906766312</v>
      </c>
      <c r="AA24" s="39">
        <f>SUM(AA15:AA23)</f>
        <v>278577310</v>
      </c>
    </row>
    <row r="25" spans="1:27" ht="13.5">
      <c r="A25" s="27" t="s">
        <v>51</v>
      </c>
      <c r="B25" s="28"/>
      <c r="C25" s="29">
        <f aca="true" t="shared" si="2" ref="C25:Y25">+C12+C24</f>
        <v>286436638</v>
      </c>
      <c r="D25" s="29">
        <f>+D12+D24</f>
        <v>286436638</v>
      </c>
      <c r="E25" s="30">
        <f t="shared" si="2"/>
        <v>320849903</v>
      </c>
      <c r="F25" s="31">
        <f t="shared" si="2"/>
        <v>326306859</v>
      </c>
      <c r="G25" s="31">
        <f t="shared" si="2"/>
        <v>306266726</v>
      </c>
      <c r="H25" s="31">
        <f t="shared" si="2"/>
        <v>302689360</v>
      </c>
      <c r="I25" s="31">
        <f t="shared" si="2"/>
        <v>290014507</v>
      </c>
      <c r="J25" s="31">
        <f t="shared" si="2"/>
        <v>290014507</v>
      </c>
      <c r="K25" s="31">
        <f t="shared" si="2"/>
        <v>286624092</v>
      </c>
      <c r="L25" s="31">
        <f t="shared" si="2"/>
        <v>319746576</v>
      </c>
      <c r="M25" s="31">
        <f t="shared" si="2"/>
        <v>303207608</v>
      </c>
      <c r="N25" s="31">
        <f t="shared" si="2"/>
        <v>303207608</v>
      </c>
      <c r="O25" s="31">
        <f t="shared" si="2"/>
        <v>313472802</v>
      </c>
      <c r="P25" s="31">
        <f t="shared" si="2"/>
        <v>314600136</v>
      </c>
      <c r="Q25" s="31">
        <f t="shared" si="2"/>
        <v>334163312</v>
      </c>
      <c r="R25" s="31">
        <f t="shared" si="2"/>
        <v>334163312</v>
      </c>
      <c r="S25" s="31">
        <f t="shared" si="2"/>
        <v>318075662</v>
      </c>
      <c r="T25" s="31">
        <f t="shared" si="2"/>
        <v>313413171</v>
      </c>
      <c r="U25" s="31">
        <f t="shared" si="2"/>
        <v>303916068</v>
      </c>
      <c r="V25" s="31">
        <f t="shared" si="2"/>
        <v>303916068</v>
      </c>
      <c r="W25" s="31">
        <f t="shared" si="2"/>
        <v>303916068</v>
      </c>
      <c r="X25" s="31">
        <f t="shared" si="2"/>
        <v>326306859</v>
      </c>
      <c r="Y25" s="31">
        <f t="shared" si="2"/>
        <v>-22390791</v>
      </c>
      <c r="Z25" s="32">
        <f>+IF(X25&lt;&gt;0,+(Y25/X25)*100,0)</f>
        <v>-6.861881809232824</v>
      </c>
      <c r="AA25" s="33">
        <f>+AA12+AA24</f>
        <v>326306859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2109831</v>
      </c>
      <c r="D30" s="18">
        <v>2109831</v>
      </c>
      <c r="E30" s="19">
        <v>2151000</v>
      </c>
      <c r="F30" s="20">
        <v>3144181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3144181</v>
      </c>
      <c r="Y30" s="20">
        <v>-3144181</v>
      </c>
      <c r="Z30" s="21">
        <v>-100</v>
      </c>
      <c r="AA30" s="22">
        <v>3144181</v>
      </c>
    </row>
    <row r="31" spans="1:27" ht="13.5">
      <c r="A31" s="23" t="s">
        <v>56</v>
      </c>
      <c r="B31" s="17"/>
      <c r="C31" s="18">
        <v>1269296</v>
      </c>
      <c r="D31" s="18">
        <v>1269296</v>
      </c>
      <c r="E31" s="19">
        <v>1272000</v>
      </c>
      <c r="F31" s="20">
        <v>1369296</v>
      </c>
      <c r="G31" s="20">
        <v>1294106</v>
      </c>
      <c r="H31" s="20">
        <v>1306058</v>
      </c>
      <c r="I31" s="20">
        <v>1337562</v>
      </c>
      <c r="J31" s="20">
        <v>1337562</v>
      </c>
      <c r="K31" s="20">
        <v>1343794</v>
      </c>
      <c r="L31" s="20">
        <v>1351735</v>
      </c>
      <c r="M31" s="20">
        <v>1367345</v>
      </c>
      <c r="N31" s="20">
        <v>1367345</v>
      </c>
      <c r="O31" s="20">
        <v>1367345</v>
      </c>
      <c r="P31" s="20">
        <v>1382813</v>
      </c>
      <c r="Q31" s="20">
        <v>1385258</v>
      </c>
      <c r="R31" s="20">
        <v>1385258</v>
      </c>
      <c r="S31" s="20">
        <v>1398200</v>
      </c>
      <c r="T31" s="20">
        <v>1395874</v>
      </c>
      <c r="U31" s="20">
        <v>1409966</v>
      </c>
      <c r="V31" s="20">
        <v>1409966</v>
      </c>
      <c r="W31" s="20">
        <v>1409966</v>
      </c>
      <c r="X31" s="20">
        <v>1369296</v>
      </c>
      <c r="Y31" s="20">
        <v>40670</v>
      </c>
      <c r="Z31" s="21">
        <v>2.97</v>
      </c>
      <c r="AA31" s="22">
        <v>1369296</v>
      </c>
    </row>
    <row r="32" spans="1:27" ht="13.5">
      <c r="A32" s="23" t="s">
        <v>57</v>
      </c>
      <c r="B32" s="17"/>
      <c r="C32" s="18">
        <v>18631380</v>
      </c>
      <c r="D32" s="18">
        <v>18631380</v>
      </c>
      <c r="E32" s="19">
        <v>27127408</v>
      </c>
      <c r="F32" s="20">
        <v>20055015</v>
      </c>
      <c r="G32" s="20">
        <v>12223732</v>
      </c>
      <c r="H32" s="20">
        <v>9494773</v>
      </c>
      <c r="I32" s="20">
        <v>7572191</v>
      </c>
      <c r="J32" s="20">
        <v>7572191</v>
      </c>
      <c r="K32" s="20">
        <v>2336746</v>
      </c>
      <c r="L32" s="20">
        <v>13813668</v>
      </c>
      <c r="M32" s="20">
        <v>12233982</v>
      </c>
      <c r="N32" s="20">
        <v>12233982</v>
      </c>
      <c r="O32" s="20">
        <v>9821005</v>
      </c>
      <c r="P32" s="20">
        <v>15273753</v>
      </c>
      <c r="Q32" s="20">
        <v>32273227</v>
      </c>
      <c r="R32" s="20">
        <v>32273227</v>
      </c>
      <c r="S32" s="20">
        <v>27132940</v>
      </c>
      <c r="T32" s="20">
        <v>21541011</v>
      </c>
      <c r="U32" s="20">
        <v>14249121</v>
      </c>
      <c r="V32" s="20">
        <v>14249121</v>
      </c>
      <c r="W32" s="20">
        <v>14249121</v>
      </c>
      <c r="X32" s="20">
        <v>20055015</v>
      </c>
      <c r="Y32" s="20">
        <v>-5805894</v>
      </c>
      <c r="Z32" s="21">
        <v>-28.95</v>
      </c>
      <c r="AA32" s="22">
        <v>20055015</v>
      </c>
    </row>
    <row r="33" spans="1:27" ht="13.5">
      <c r="A33" s="23" t="s">
        <v>58</v>
      </c>
      <c r="B33" s="17"/>
      <c r="C33" s="18">
        <v>8720077</v>
      </c>
      <c r="D33" s="18">
        <v>8720077</v>
      </c>
      <c r="E33" s="19">
        <v>10093000</v>
      </c>
      <c r="F33" s="20">
        <v>3000000</v>
      </c>
      <c r="G33" s="20">
        <v>9950649</v>
      </c>
      <c r="H33" s="20">
        <v>9950649</v>
      </c>
      <c r="I33" s="20">
        <v>9919849</v>
      </c>
      <c r="J33" s="20">
        <v>9919849</v>
      </c>
      <c r="K33" s="20">
        <v>9919849</v>
      </c>
      <c r="L33" s="20">
        <v>28337854</v>
      </c>
      <c r="M33" s="20">
        <v>28329994</v>
      </c>
      <c r="N33" s="20">
        <v>28329994</v>
      </c>
      <c r="O33" s="20">
        <v>28329994</v>
      </c>
      <c r="P33" s="20">
        <v>27839253</v>
      </c>
      <c r="Q33" s="20">
        <v>27839253</v>
      </c>
      <c r="R33" s="20">
        <v>27839253</v>
      </c>
      <c r="S33" s="20">
        <v>27839253</v>
      </c>
      <c r="T33" s="20">
        <v>27795711</v>
      </c>
      <c r="U33" s="20">
        <v>27795711</v>
      </c>
      <c r="V33" s="20">
        <v>27795711</v>
      </c>
      <c r="W33" s="20">
        <v>27795711</v>
      </c>
      <c r="X33" s="20">
        <v>3000000</v>
      </c>
      <c r="Y33" s="20">
        <v>24795711</v>
      </c>
      <c r="Z33" s="21">
        <v>826.52</v>
      </c>
      <c r="AA33" s="22">
        <v>3000000</v>
      </c>
    </row>
    <row r="34" spans="1:27" ht="13.5">
      <c r="A34" s="27" t="s">
        <v>59</v>
      </c>
      <c r="B34" s="28"/>
      <c r="C34" s="29">
        <f aca="true" t="shared" si="3" ref="C34:Y34">SUM(C29:C33)</f>
        <v>30730584</v>
      </c>
      <c r="D34" s="29">
        <f>SUM(D29:D33)</f>
        <v>30730584</v>
      </c>
      <c r="E34" s="30">
        <f t="shared" si="3"/>
        <v>40643408</v>
      </c>
      <c r="F34" s="31">
        <f t="shared" si="3"/>
        <v>27568492</v>
      </c>
      <c r="G34" s="31">
        <f t="shared" si="3"/>
        <v>23468487</v>
      </c>
      <c r="H34" s="31">
        <f t="shared" si="3"/>
        <v>20751480</v>
      </c>
      <c r="I34" s="31">
        <f t="shared" si="3"/>
        <v>18829602</v>
      </c>
      <c r="J34" s="31">
        <f t="shared" si="3"/>
        <v>18829602</v>
      </c>
      <c r="K34" s="31">
        <f t="shared" si="3"/>
        <v>13600389</v>
      </c>
      <c r="L34" s="31">
        <f t="shared" si="3"/>
        <v>43503257</v>
      </c>
      <c r="M34" s="31">
        <f t="shared" si="3"/>
        <v>41931321</v>
      </c>
      <c r="N34" s="31">
        <f t="shared" si="3"/>
        <v>41931321</v>
      </c>
      <c r="O34" s="31">
        <f t="shared" si="3"/>
        <v>39518344</v>
      </c>
      <c r="P34" s="31">
        <f t="shared" si="3"/>
        <v>44495819</v>
      </c>
      <c r="Q34" s="31">
        <f t="shared" si="3"/>
        <v>61497738</v>
      </c>
      <c r="R34" s="31">
        <f t="shared" si="3"/>
        <v>61497738</v>
      </c>
      <c r="S34" s="31">
        <f t="shared" si="3"/>
        <v>56370393</v>
      </c>
      <c r="T34" s="31">
        <f t="shared" si="3"/>
        <v>50732596</v>
      </c>
      <c r="U34" s="31">
        <f t="shared" si="3"/>
        <v>43454798</v>
      </c>
      <c r="V34" s="31">
        <f t="shared" si="3"/>
        <v>43454798</v>
      </c>
      <c r="W34" s="31">
        <f t="shared" si="3"/>
        <v>43454798</v>
      </c>
      <c r="X34" s="31">
        <f t="shared" si="3"/>
        <v>27568492</v>
      </c>
      <c r="Y34" s="31">
        <f t="shared" si="3"/>
        <v>15886306</v>
      </c>
      <c r="Z34" s="32">
        <f>+IF(X34&lt;&gt;0,+(Y34/X34)*100,0)</f>
        <v>57.624863920739664</v>
      </c>
      <c r="AA34" s="33">
        <f>SUM(AA29:AA33)</f>
        <v>27568492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32369065</v>
      </c>
      <c r="D37" s="18">
        <v>32369065</v>
      </c>
      <c r="E37" s="19">
        <v>37816000</v>
      </c>
      <c r="F37" s="20">
        <v>38739545</v>
      </c>
      <c r="G37" s="20">
        <v>34459920</v>
      </c>
      <c r="H37" s="20">
        <v>34459920</v>
      </c>
      <c r="I37" s="20">
        <v>34217934</v>
      </c>
      <c r="J37" s="20">
        <v>34217934</v>
      </c>
      <c r="K37" s="20">
        <v>34217934</v>
      </c>
      <c r="L37" s="20">
        <v>34217934</v>
      </c>
      <c r="M37" s="20">
        <v>33566819</v>
      </c>
      <c r="N37" s="20">
        <v>33566819</v>
      </c>
      <c r="O37" s="20">
        <v>40162619</v>
      </c>
      <c r="P37" s="20">
        <v>40162619</v>
      </c>
      <c r="Q37" s="20">
        <v>40162619</v>
      </c>
      <c r="R37" s="20">
        <v>40162619</v>
      </c>
      <c r="S37" s="20">
        <v>39898688</v>
      </c>
      <c r="T37" s="20">
        <v>39898688</v>
      </c>
      <c r="U37" s="20">
        <v>39214936</v>
      </c>
      <c r="V37" s="20">
        <v>39214936</v>
      </c>
      <c r="W37" s="20">
        <v>39214936</v>
      </c>
      <c r="X37" s="20">
        <v>38739545</v>
      </c>
      <c r="Y37" s="20">
        <v>475391</v>
      </c>
      <c r="Z37" s="21">
        <v>1.23</v>
      </c>
      <c r="AA37" s="22">
        <v>38739545</v>
      </c>
    </row>
    <row r="38" spans="1:27" ht="13.5">
      <c r="A38" s="23" t="s">
        <v>58</v>
      </c>
      <c r="B38" s="17"/>
      <c r="C38" s="18">
        <v>30163442</v>
      </c>
      <c r="D38" s="18">
        <v>30163442</v>
      </c>
      <c r="E38" s="19">
        <v>29506000</v>
      </c>
      <c r="F38" s="20">
        <v>51925761</v>
      </c>
      <c r="G38" s="20">
        <v>2225611</v>
      </c>
      <c r="H38" s="20">
        <v>2225611</v>
      </c>
      <c r="I38" s="20">
        <v>2225611</v>
      </c>
      <c r="J38" s="20">
        <v>2225611</v>
      </c>
      <c r="K38" s="20">
        <v>2225611</v>
      </c>
      <c r="L38" s="20">
        <v>2225611</v>
      </c>
      <c r="M38" s="20">
        <v>2215822</v>
      </c>
      <c r="N38" s="20">
        <v>2215822</v>
      </c>
      <c r="O38" s="20">
        <v>2215822</v>
      </c>
      <c r="P38" s="20">
        <v>2215822</v>
      </c>
      <c r="Q38" s="20">
        <v>2215822</v>
      </c>
      <c r="R38" s="20">
        <v>2215822</v>
      </c>
      <c r="S38" s="20">
        <v>2215822</v>
      </c>
      <c r="T38" s="20">
        <v>2215822</v>
      </c>
      <c r="U38" s="20">
        <v>2215822</v>
      </c>
      <c r="V38" s="20">
        <v>2215822</v>
      </c>
      <c r="W38" s="20">
        <v>2215822</v>
      </c>
      <c r="X38" s="20">
        <v>51925761</v>
      </c>
      <c r="Y38" s="20">
        <v>-49709939</v>
      </c>
      <c r="Z38" s="21">
        <v>-95.73</v>
      </c>
      <c r="AA38" s="22">
        <v>51925761</v>
      </c>
    </row>
    <row r="39" spans="1:27" ht="13.5">
      <c r="A39" s="27" t="s">
        <v>61</v>
      </c>
      <c r="B39" s="35"/>
      <c r="C39" s="29">
        <f aca="true" t="shared" si="4" ref="C39:Y39">SUM(C37:C38)</f>
        <v>62532507</v>
      </c>
      <c r="D39" s="29">
        <f>SUM(D37:D38)</f>
        <v>62532507</v>
      </c>
      <c r="E39" s="36">
        <f t="shared" si="4"/>
        <v>67322000</v>
      </c>
      <c r="F39" s="37">
        <f t="shared" si="4"/>
        <v>90665306</v>
      </c>
      <c r="G39" s="37">
        <f t="shared" si="4"/>
        <v>36685531</v>
      </c>
      <c r="H39" s="37">
        <f t="shared" si="4"/>
        <v>36685531</v>
      </c>
      <c r="I39" s="37">
        <f t="shared" si="4"/>
        <v>36443545</v>
      </c>
      <c r="J39" s="37">
        <f t="shared" si="4"/>
        <v>36443545</v>
      </c>
      <c r="K39" s="37">
        <f t="shared" si="4"/>
        <v>36443545</v>
      </c>
      <c r="L39" s="37">
        <f t="shared" si="4"/>
        <v>36443545</v>
      </c>
      <c r="M39" s="37">
        <f t="shared" si="4"/>
        <v>35782641</v>
      </c>
      <c r="N39" s="37">
        <f t="shared" si="4"/>
        <v>35782641</v>
      </c>
      <c r="O39" s="37">
        <f t="shared" si="4"/>
        <v>42378441</v>
      </c>
      <c r="P39" s="37">
        <f t="shared" si="4"/>
        <v>42378441</v>
      </c>
      <c r="Q39" s="37">
        <f t="shared" si="4"/>
        <v>42378441</v>
      </c>
      <c r="R39" s="37">
        <f t="shared" si="4"/>
        <v>42378441</v>
      </c>
      <c r="S39" s="37">
        <f t="shared" si="4"/>
        <v>42114510</v>
      </c>
      <c r="T39" s="37">
        <f t="shared" si="4"/>
        <v>42114510</v>
      </c>
      <c r="U39" s="37">
        <f t="shared" si="4"/>
        <v>41430758</v>
      </c>
      <c r="V39" s="37">
        <f t="shared" si="4"/>
        <v>41430758</v>
      </c>
      <c r="W39" s="37">
        <f t="shared" si="4"/>
        <v>41430758</v>
      </c>
      <c r="X39" s="37">
        <f t="shared" si="4"/>
        <v>90665306</v>
      </c>
      <c r="Y39" s="37">
        <f t="shared" si="4"/>
        <v>-49234548</v>
      </c>
      <c r="Z39" s="38">
        <f>+IF(X39&lt;&gt;0,+(Y39/X39)*100,0)</f>
        <v>-54.30362524778772</v>
      </c>
      <c r="AA39" s="39">
        <f>SUM(AA37:AA38)</f>
        <v>90665306</v>
      </c>
    </row>
    <row r="40" spans="1:27" ht="13.5">
      <c r="A40" s="27" t="s">
        <v>62</v>
      </c>
      <c r="B40" s="28"/>
      <c r="C40" s="29">
        <f aca="true" t="shared" si="5" ref="C40:Y40">+C34+C39</f>
        <v>93263091</v>
      </c>
      <c r="D40" s="29">
        <f>+D34+D39</f>
        <v>93263091</v>
      </c>
      <c r="E40" s="30">
        <f t="shared" si="5"/>
        <v>107965408</v>
      </c>
      <c r="F40" s="31">
        <f t="shared" si="5"/>
        <v>118233798</v>
      </c>
      <c r="G40" s="31">
        <f t="shared" si="5"/>
        <v>60154018</v>
      </c>
      <c r="H40" s="31">
        <f t="shared" si="5"/>
        <v>57437011</v>
      </c>
      <c r="I40" s="31">
        <f t="shared" si="5"/>
        <v>55273147</v>
      </c>
      <c r="J40" s="31">
        <f t="shared" si="5"/>
        <v>55273147</v>
      </c>
      <c r="K40" s="31">
        <f t="shared" si="5"/>
        <v>50043934</v>
      </c>
      <c r="L40" s="31">
        <f t="shared" si="5"/>
        <v>79946802</v>
      </c>
      <c r="M40" s="31">
        <f t="shared" si="5"/>
        <v>77713962</v>
      </c>
      <c r="N40" s="31">
        <f t="shared" si="5"/>
        <v>77713962</v>
      </c>
      <c r="O40" s="31">
        <f t="shared" si="5"/>
        <v>81896785</v>
      </c>
      <c r="P40" s="31">
        <f t="shared" si="5"/>
        <v>86874260</v>
      </c>
      <c r="Q40" s="31">
        <f t="shared" si="5"/>
        <v>103876179</v>
      </c>
      <c r="R40" s="31">
        <f t="shared" si="5"/>
        <v>103876179</v>
      </c>
      <c r="S40" s="31">
        <f t="shared" si="5"/>
        <v>98484903</v>
      </c>
      <c r="T40" s="31">
        <f t="shared" si="5"/>
        <v>92847106</v>
      </c>
      <c r="U40" s="31">
        <f t="shared" si="5"/>
        <v>84885556</v>
      </c>
      <c r="V40" s="31">
        <f t="shared" si="5"/>
        <v>84885556</v>
      </c>
      <c r="W40" s="31">
        <f t="shared" si="5"/>
        <v>84885556</v>
      </c>
      <c r="X40" s="31">
        <f t="shared" si="5"/>
        <v>118233798</v>
      </c>
      <c r="Y40" s="31">
        <f t="shared" si="5"/>
        <v>-33348242</v>
      </c>
      <c r="Z40" s="32">
        <f>+IF(X40&lt;&gt;0,+(Y40/X40)*100,0)</f>
        <v>-28.205337698785588</v>
      </c>
      <c r="AA40" s="33">
        <f>+AA34+AA39</f>
        <v>118233798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193173547</v>
      </c>
      <c r="D42" s="43">
        <f>+D25-D40</f>
        <v>193173547</v>
      </c>
      <c r="E42" s="44">
        <f t="shared" si="6"/>
        <v>212884495</v>
      </c>
      <c r="F42" s="45">
        <f t="shared" si="6"/>
        <v>208073061</v>
      </c>
      <c r="G42" s="45">
        <f t="shared" si="6"/>
        <v>246112708</v>
      </c>
      <c r="H42" s="45">
        <f t="shared" si="6"/>
        <v>245252349</v>
      </c>
      <c r="I42" s="45">
        <f t="shared" si="6"/>
        <v>234741360</v>
      </c>
      <c r="J42" s="45">
        <f t="shared" si="6"/>
        <v>234741360</v>
      </c>
      <c r="K42" s="45">
        <f t="shared" si="6"/>
        <v>236580158</v>
      </c>
      <c r="L42" s="45">
        <f t="shared" si="6"/>
        <v>239799774</v>
      </c>
      <c r="M42" s="45">
        <f t="shared" si="6"/>
        <v>225493646</v>
      </c>
      <c r="N42" s="45">
        <f t="shared" si="6"/>
        <v>225493646</v>
      </c>
      <c r="O42" s="45">
        <f t="shared" si="6"/>
        <v>231576017</v>
      </c>
      <c r="P42" s="45">
        <f t="shared" si="6"/>
        <v>227725876</v>
      </c>
      <c r="Q42" s="45">
        <f t="shared" si="6"/>
        <v>230287133</v>
      </c>
      <c r="R42" s="45">
        <f t="shared" si="6"/>
        <v>230287133</v>
      </c>
      <c r="S42" s="45">
        <f t="shared" si="6"/>
        <v>219590759</v>
      </c>
      <c r="T42" s="45">
        <f t="shared" si="6"/>
        <v>220566065</v>
      </c>
      <c r="U42" s="45">
        <f t="shared" si="6"/>
        <v>219030512</v>
      </c>
      <c r="V42" s="45">
        <f t="shared" si="6"/>
        <v>219030512</v>
      </c>
      <c r="W42" s="45">
        <f t="shared" si="6"/>
        <v>219030512</v>
      </c>
      <c r="X42" s="45">
        <f t="shared" si="6"/>
        <v>208073061</v>
      </c>
      <c r="Y42" s="45">
        <f t="shared" si="6"/>
        <v>10957451</v>
      </c>
      <c r="Z42" s="46">
        <f>+IF(X42&lt;&gt;0,+(Y42/X42)*100,0)</f>
        <v>5.266155526014971</v>
      </c>
      <c r="AA42" s="47">
        <f>+AA25-AA40</f>
        <v>208073061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189226214</v>
      </c>
      <c r="D45" s="18">
        <v>189226214</v>
      </c>
      <c r="E45" s="19">
        <v>209084495</v>
      </c>
      <c r="F45" s="20">
        <v>204302728</v>
      </c>
      <c r="G45" s="20">
        <v>242135968</v>
      </c>
      <c r="H45" s="20">
        <v>241275609</v>
      </c>
      <c r="I45" s="20">
        <v>230764620</v>
      </c>
      <c r="J45" s="20">
        <v>230764620</v>
      </c>
      <c r="K45" s="20">
        <v>232603418</v>
      </c>
      <c r="L45" s="20">
        <v>235852440</v>
      </c>
      <c r="M45" s="20">
        <v>220790313</v>
      </c>
      <c r="N45" s="20">
        <v>220790313</v>
      </c>
      <c r="O45" s="20">
        <v>227628684</v>
      </c>
      <c r="P45" s="20">
        <v>223778543</v>
      </c>
      <c r="Q45" s="20">
        <v>226339800</v>
      </c>
      <c r="R45" s="20">
        <v>226339800</v>
      </c>
      <c r="S45" s="20">
        <v>215643426</v>
      </c>
      <c r="T45" s="20">
        <v>216618732</v>
      </c>
      <c r="U45" s="20">
        <v>215083179</v>
      </c>
      <c r="V45" s="20">
        <v>215083179</v>
      </c>
      <c r="W45" s="20">
        <v>215083179</v>
      </c>
      <c r="X45" s="20">
        <v>204302728</v>
      </c>
      <c r="Y45" s="20">
        <v>10780451</v>
      </c>
      <c r="Z45" s="48">
        <v>5.28</v>
      </c>
      <c r="AA45" s="22">
        <v>204302728</v>
      </c>
    </row>
    <row r="46" spans="1:27" ht="13.5">
      <c r="A46" s="23" t="s">
        <v>67</v>
      </c>
      <c r="B46" s="17"/>
      <c r="C46" s="18">
        <v>3947333</v>
      </c>
      <c r="D46" s="18">
        <v>3947333</v>
      </c>
      <c r="E46" s="19">
        <v>3800000</v>
      </c>
      <c r="F46" s="20">
        <v>3770333</v>
      </c>
      <c r="G46" s="20">
        <v>3976740</v>
      </c>
      <c r="H46" s="20">
        <v>3976740</v>
      </c>
      <c r="I46" s="20">
        <v>3976740</v>
      </c>
      <c r="J46" s="20">
        <v>3976740</v>
      </c>
      <c r="K46" s="20">
        <v>3976740</v>
      </c>
      <c r="L46" s="20">
        <v>3947333</v>
      </c>
      <c r="M46" s="20">
        <v>4703333</v>
      </c>
      <c r="N46" s="20">
        <v>4703333</v>
      </c>
      <c r="O46" s="20">
        <v>3947333</v>
      </c>
      <c r="P46" s="20">
        <v>3947333</v>
      </c>
      <c r="Q46" s="20">
        <v>3947333</v>
      </c>
      <c r="R46" s="20">
        <v>3947333</v>
      </c>
      <c r="S46" s="20">
        <v>3947333</v>
      </c>
      <c r="T46" s="20">
        <v>3947333</v>
      </c>
      <c r="U46" s="20">
        <v>3947333</v>
      </c>
      <c r="V46" s="20">
        <v>3947333</v>
      </c>
      <c r="W46" s="20">
        <v>3947333</v>
      </c>
      <c r="X46" s="20">
        <v>3770333</v>
      </c>
      <c r="Y46" s="20">
        <v>177000</v>
      </c>
      <c r="Z46" s="48">
        <v>4.69</v>
      </c>
      <c r="AA46" s="22">
        <v>3770333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193173547</v>
      </c>
      <c r="D48" s="51">
        <f>SUM(D45:D47)</f>
        <v>193173547</v>
      </c>
      <c r="E48" s="52">
        <f t="shared" si="7"/>
        <v>212884495</v>
      </c>
      <c r="F48" s="53">
        <f t="shared" si="7"/>
        <v>208073061</v>
      </c>
      <c r="G48" s="53">
        <f t="shared" si="7"/>
        <v>246112708</v>
      </c>
      <c r="H48" s="53">
        <f t="shared" si="7"/>
        <v>245252349</v>
      </c>
      <c r="I48" s="53">
        <f t="shared" si="7"/>
        <v>234741360</v>
      </c>
      <c r="J48" s="53">
        <f t="shared" si="7"/>
        <v>234741360</v>
      </c>
      <c r="K48" s="53">
        <f t="shared" si="7"/>
        <v>236580158</v>
      </c>
      <c r="L48" s="53">
        <f t="shared" si="7"/>
        <v>239799773</v>
      </c>
      <c r="M48" s="53">
        <f t="shared" si="7"/>
        <v>225493646</v>
      </c>
      <c r="N48" s="53">
        <f t="shared" si="7"/>
        <v>225493646</v>
      </c>
      <c r="O48" s="53">
        <f t="shared" si="7"/>
        <v>231576017</v>
      </c>
      <c r="P48" s="53">
        <f t="shared" si="7"/>
        <v>227725876</v>
      </c>
      <c r="Q48" s="53">
        <f t="shared" si="7"/>
        <v>230287133</v>
      </c>
      <c r="R48" s="53">
        <f t="shared" si="7"/>
        <v>230287133</v>
      </c>
      <c r="S48" s="53">
        <f t="shared" si="7"/>
        <v>219590759</v>
      </c>
      <c r="T48" s="53">
        <f t="shared" si="7"/>
        <v>220566065</v>
      </c>
      <c r="U48" s="53">
        <f t="shared" si="7"/>
        <v>219030512</v>
      </c>
      <c r="V48" s="53">
        <f t="shared" si="7"/>
        <v>219030512</v>
      </c>
      <c r="W48" s="53">
        <f t="shared" si="7"/>
        <v>219030512</v>
      </c>
      <c r="X48" s="53">
        <f t="shared" si="7"/>
        <v>208073061</v>
      </c>
      <c r="Y48" s="53">
        <f t="shared" si="7"/>
        <v>10957451</v>
      </c>
      <c r="Z48" s="54">
        <f>+IF(X48&lt;&gt;0,+(Y48/X48)*100,0)</f>
        <v>5.266155526014971</v>
      </c>
      <c r="AA48" s="55">
        <f>SUM(AA45:AA47)</f>
        <v>208073061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11250981</v>
      </c>
      <c r="D6" s="18">
        <v>11250981</v>
      </c>
      <c r="E6" s="19">
        <v>7234754</v>
      </c>
      <c r="F6" s="20">
        <v>4859281</v>
      </c>
      <c r="G6" s="20">
        <v>28880485</v>
      </c>
      <c r="H6" s="20">
        <v>33484601</v>
      </c>
      <c r="I6" s="20">
        <v>17995272</v>
      </c>
      <c r="J6" s="20">
        <v>17995272</v>
      </c>
      <c r="K6" s="20">
        <v>10946432</v>
      </c>
      <c r="L6" s="20">
        <v>14468857</v>
      </c>
      <c r="M6" s="20">
        <v>8629726</v>
      </c>
      <c r="N6" s="20">
        <v>8629726</v>
      </c>
      <c r="O6" s="20">
        <v>13936208</v>
      </c>
      <c r="P6" s="20">
        <v>9925047</v>
      </c>
      <c r="Q6" s="20">
        <v>12165361</v>
      </c>
      <c r="R6" s="20">
        <v>12165361</v>
      </c>
      <c r="S6" s="20">
        <v>13377691</v>
      </c>
      <c r="T6" s="20">
        <v>-3519171</v>
      </c>
      <c r="U6" s="20">
        <v>17753567</v>
      </c>
      <c r="V6" s="20">
        <v>17753567</v>
      </c>
      <c r="W6" s="20">
        <v>17753567</v>
      </c>
      <c r="X6" s="20">
        <v>4859281</v>
      </c>
      <c r="Y6" s="20">
        <v>12894286</v>
      </c>
      <c r="Z6" s="21">
        <v>265.35</v>
      </c>
      <c r="AA6" s="22">
        <v>4859281</v>
      </c>
    </row>
    <row r="7" spans="1:27" ht="13.5">
      <c r="A7" s="23" t="s">
        <v>34</v>
      </c>
      <c r="B7" s="17"/>
      <c r="C7" s="18">
        <v>26967406</v>
      </c>
      <c r="D7" s="18">
        <v>26967406</v>
      </c>
      <c r="E7" s="19"/>
      <c r="F7" s="20">
        <v>30000000</v>
      </c>
      <c r="G7" s="20">
        <v>42515627</v>
      </c>
      <c r="H7" s="20">
        <v>42641179</v>
      </c>
      <c r="I7" s="20">
        <v>51644310</v>
      </c>
      <c r="J7" s="20">
        <v>51644310</v>
      </c>
      <c r="K7" s="20">
        <v>58767028</v>
      </c>
      <c r="L7" s="20">
        <v>68820027</v>
      </c>
      <c r="M7" s="20">
        <v>68963642</v>
      </c>
      <c r="N7" s="20">
        <v>68963642</v>
      </c>
      <c r="O7" s="20">
        <v>69154936</v>
      </c>
      <c r="P7" s="20">
        <v>69347500</v>
      </c>
      <c r="Q7" s="20">
        <v>89522273</v>
      </c>
      <c r="R7" s="20">
        <v>89522273</v>
      </c>
      <c r="S7" s="20">
        <v>69154936</v>
      </c>
      <c r="T7" s="20">
        <v>89955392</v>
      </c>
      <c r="U7" s="20">
        <v>60206698</v>
      </c>
      <c r="V7" s="20">
        <v>60206698</v>
      </c>
      <c r="W7" s="20">
        <v>60206698</v>
      </c>
      <c r="X7" s="20">
        <v>30000000</v>
      </c>
      <c r="Y7" s="20">
        <v>30206698</v>
      </c>
      <c r="Z7" s="21">
        <v>100.69</v>
      </c>
      <c r="AA7" s="22">
        <v>30000000</v>
      </c>
    </row>
    <row r="8" spans="1:27" ht="13.5">
      <c r="A8" s="23" t="s">
        <v>35</v>
      </c>
      <c r="B8" s="17"/>
      <c r="C8" s="18">
        <v>12277605</v>
      </c>
      <c r="D8" s="18">
        <v>12277605</v>
      </c>
      <c r="E8" s="19">
        <v>41651297</v>
      </c>
      <c r="F8" s="20">
        <v>23948372</v>
      </c>
      <c r="G8" s="20">
        <v>44803278</v>
      </c>
      <c r="H8" s="20">
        <v>41406986</v>
      </c>
      <c r="I8" s="20">
        <v>33453311</v>
      </c>
      <c r="J8" s="20">
        <v>33453311</v>
      </c>
      <c r="K8" s="20">
        <v>26620596</v>
      </c>
      <c r="L8" s="20">
        <v>26061593</v>
      </c>
      <c r="M8" s="20">
        <v>26138009</v>
      </c>
      <c r="N8" s="20">
        <v>26138009</v>
      </c>
      <c r="O8" s="20">
        <v>25144741</v>
      </c>
      <c r="P8" s="20">
        <v>26284438</v>
      </c>
      <c r="Q8" s="20">
        <v>24400098</v>
      </c>
      <c r="R8" s="20">
        <v>24400098</v>
      </c>
      <c r="S8" s="20">
        <v>25200449</v>
      </c>
      <c r="T8" s="20">
        <v>25178222</v>
      </c>
      <c r="U8" s="20">
        <v>25181864</v>
      </c>
      <c r="V8" s="20">
        <v>25181864</v>
      </c>
      <c r="W8" s="20">
        <v>25181864</v>
      </c>
      <c r="X8" s="20">
        <v>23948372</v>
      </c>
      <c r="Y8" s="20">
        <v>1233492</v>
      </c>
      <c r="Z8" s="21">
        <v>5.15</v>
      </c>
      <c r="AA8" s="22">
        <v>23948372</v>
      </c>
    </row>
    <row r="9" spans="1:27" ht="13.5">
      <c r="A9" s="23" t="s">
        <v>36</v>
      </c>
      <c r="B9" s="17"/>
      <c r="C9" s="18">
        <v>23489719</v>
      </c>
      <c r="D9" s="18">
        <v>23489719</v>
      </c>
      <c r="E9" s="19">
        <v>3000000</v>
      </c>
      <c r="F9" s="20">
        <v>3000000</v>
      </c>
      <c r="G9" s="20">
        <v>903341</v>
      </c>
      <c r="H9" s="20">
        <v>892292</v>
      </c>
      <c r="I9" s="20">
        <v>480234</v>
      </c>
      <c r="J9" s="20">
        <v>480234</v>
      </c>
      <c r="K9" s="20">
        <v>153597</v>
      </c>
      <c r="L9" s="20">
        <v>616387</v>
      </c>
      <c r="M9" s="20">
        <v>574522</v>
      </c>
      <c r="N9" s="20">
        <v>574522</v>
      </c>
      <c r="O9" s="20">
        <v>-375636</v>
      </c>
      <c r="P9" s="20">
        <v>-107530</v>
      </c>
      <c r="Q9" s="20">
        <v>469324</v>
      </c>
      <c r="R9" s="20">
        <v>469324</v>
      </c>
      <c r="S9" s="20">
        <v>-355014</v>
      </c>
      <c r="T9" s="20">
        <v>1060386</v>
      </c>
      <c r="U9" s="20">
        <v>1326770</v>
      </c>
      <c r="V9" s="20">
        <v>1326770</v>
      </c>
      <c r="W9" s="20">
        <v>1326770</v>
      </c>
      <c r="X9" s="20">
        <v>3000000</v>
      </c>
      <c r="Y9" s="20">
        <v>-1673230</v>
      </c>
      <c r="Z9" s="21">
        <v>-55.77</v>
      </c>
      <c r="AA9" s="22">
        <v>3000000</v>
      </c>
    </row>
    <row r="10" spans="1:27" ht="13.5">
      <c r="A10" s="23" t="s">
        <v>37</v>
      </c>
      <c r="B10" s="17"/>
      <c r="C10" s="18">
        <v>5429</v>
      </c>
      <c r="D10" s="18">
        <v>5429</v>
      </c>
      <c r="E10" s="19">
        <v>5356</v>
      </c>
      <c r="F10" s="20">
        <v>5429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5429</v>
      </c>
      <c r="Y10" s="24">
        <v>-5429</v>
      </c>
      <c r="Z10" s="25">
        <v>-100</v>
      </c>
      <c r="AA10" s="26">
        <v>5429</v>
      </c>
    </row>
    <row r="11" spans="1:27" ht="13.5">
      <c r="A11" s="23" t="s">
        <v>38</v>
      </c>
      <c r="B11" s="17"/>
      <c r="C11" s="18">
        <v>2282251</v>
      </c>
      <c r="D11" s="18">
        <v>2282251</v>
      </c>
      <c r="E11" s="19">
        <v>2200000</v>
      </c>
      <c r="F11" s="20">
        <v>2200000</v>
      </c>
      <c r="G11" s="20">
        <v>2225126</v>
      </c>
      <c r="H11" s="20">
        <v>2253097</v>
      </c>
      <c r="I11" s="20">
        <v>2169795</v>
      </c>
      <c r="J11" s="20">
        <v>2169795</v>
      </c>
      <c r="K11" s="20">
        <v>2365981</v>
      </c>
      <c r="L11" s="20">
        <v>2167008</v>
      </c>
      <c r="M11" s="20">
        <v>2499144</v>
      </c>
      <c r="N11" s="20">
        <v>2499144</v>
      </c>
      <c r="O11" s="20">
        <v>2447504</v>
      </c>
      <c r="P11" s="20">
        <v>2869567</v>
      </c>
      <c r="Q11" s="20">
        <v>2611625</v>
      </c>
      <c r="R11" s="20">
        <v>2611625</v>
      </c>
      <c r="S11" s="20">
        <v>2447504</v>
      </c>
      <c r="T11" s="20">
        <v>4211319</v>
      </c>
      <c r="U11" s="20">
        <v>4712067</v>
      </c>
      <c r="V11" s="20">
        <v>4712067</v>
      </c>
      <c r="W11" s="20">
        <v>4712067</v>
      </c>
      <c r="X11" s="20">
        <v>2200000</v>
      </c>
      <c r="Y11" s="20">
        <v>2512067</v>
      </c>
      <c r="Z11" s="21">
        <v>114.18</v>
      </c>
      <c r="AA11" s="22">
        <v>2200000</v>
      </c>
    </row>
    <row r="12" spans="1:27" ht="13.5">
      <c r="A12" s="27" t="s">
        <v>39</v>
      </c>
      <c r="B12" s="28"/>
      <c r="C12" s="29">
        <f aca="true" t="shared" si="0" ref="C12:Y12">SUM(C6:C11)</f>
        <v>76273391</v>
      </c>
      <c r="D12" s="29">
        <f>SUM(D6:D11)</f>
        <v>76273391</v>
      </c>
      <c r="E12" s="30">
        <f t="shared" si="0"/>
        <v>54091407</v>
      </c>
      <c r="F12" s="31">
        <f t="shared" si="0"/>
        <v>64013082</v>
      </c>
      <c r="G12" s="31">
        <f t="shared" si="0"/>
        <v>119327857</v>
      </c>
      <c r="H12" s="31">
        <f t="shared" si="0"/>
        <v>120678155</v>
      </c>
      <c r="I12" s="31">
        <f t="shared" si="0"/>
        <v>105742922</v>
      </c>
      <c r="J12" s="31">
        <f t="shared" si="0"/>
        <v>105742922</v>
      </c>
      <c r="K12" s="31">
        <f t="shared" si="0"/>
        <v>98853634</v>
      </c>
      <c r="L12" s="31">
        <f t="shared" si="0"/>
        <v>112133872</v>
      </c>
      <c r="M12" s="31">
        <f t="shared" si="0"/>
        <v>106805043</v>
      </c>
      <c r="N12" s="31">
        <f t="shared" si="0"/>
        <v>106805043</v>
      </c>
      <c r="O12" s="31">
        <f t="shared" si="0"/>
        <v>110307753</v>
      </c>
      <c r="P12" s="31">
        <f t="shared" si="0"/>
        <v>108319022</v>
      </c>
      <c r="Q12" s="31">
        <f t="shared" si="0"/>
        <v>129168681</v>
      </c>
      <c r="R12" s="31">
        <f t="shared" si="0"/>
        <v>129168681</v>
      </c>
      <c r="S12" s="31">
        <f t="shared" si="0"/>
        <v>109825566</v>
      </c>
      <c r="T12" s="31">
        <f t="shared" si="0"/>
        <v>116886148</v>
      </c>
      <c r="U12" s="31">
        <f t="shared" si="0"/>
        <v>109180966</v>
      </c>
      <c r="V12" s="31">
        <f t="shared" si="0"/>
        <v>109180966</v>
      </c>
      <c r="W12" s="31">
        <f t="shared" si="0"/>
        <v>109180966</v>
      </c>
      <c r="X12" s="31">
        <f t="shared" si="0"/>
        <v>64013082</v>
      </c>
      <c r="Y12" s="31">
        <f t="shared" si="0"/>
        <v>45167884</v>
      </c>
      <c r="Z12" s="32">
        <f>+IF(X12&lt;&gt;0,+(Y12/X12)*100,0)</f>
        <v>70.56039576410335</v>
      </c>
      <c r="AA12" s="33">
        <f>SUM(AA6:AA11)</f>
        <v>64013082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23857</v>
      </c>
      <c r="D15" s="18">
        <v>23857</v>
      </c>
      <c r="E15" s="19">
        <v>19046</v>
      </c>
      <c r="F15" s="20">
        <v>18428</v>
      </c>
      <c r="G15" s="20">
        <v>28654</v>
      </c>
      <c r="H15" s="20">
        <v>7459</v>
      </c>
      <c r="I15" s="20">
        <v>7336</v>
      </c>
      <c r="J15" s="20">
        <v>7336</v>
      </c>
      <c r="K15" s="20">
        <v>7214</v>
      </c>
      <c r="L15" s="20">
        <v>7092</v>
      </c>
      <c r="M15" s="20">
        <v>7092</v>
      </c>
      <c r="N15" s="20">
        <v>7092</v>
      </c>
      <c r="O15" s="20">
        <v>6969</v>
      </c>
      <c r="P15" s="20">
        <v>6847</v>
      </c>
      <c r="Q15" s="20">
        <v>6724</v>
      </c>
      <c r="R15" s="20">
        <v>6724</v>
      </c>
      <c r="S15" s="20">
        <v>6969</v>
      </c>
      <c r="T15" s="20">
        <v>6357</v>
      </c>
      <c r="U15" s="20">
        <v>7156</v>
      </c>
      <c r="V15" s="20">
        <v>7156</v>
      </c>
      <c r="W15" s="20">
        <v>7156</v>
      </c>
      <c r="X15" s="20">
        <v>18428</v>
      </c>
      <c r="Y15" s="20">
        <v>-11272</v>
      </c>
      <c r="Z15" s="21">
        <v>-61.17</v>
      </c>
      <c r="AA15" s="22">
        <v>18428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158512813</v>
      </c>
      <c r="D17" s="18">
        <v>158512813</v>
      </c>
      <c r="E17" s="19">
        <v>124561025</v>
      </c>
      <c r="F17" s="20">
        <v>149002813</v>
      </c>
      <c r="G17" s="20">
        <v>131492025</v>
      </c>
      <c r="H17" s="20">
        <v>158512813</v>
      </c>
      <c r="I17" s="20">
        <v>158512813</v>
      </c>
      <c r="J17" s="20">
        <v>158512813</v>
      </c>
      <c r="K17" s="20">
        <v>158512813</v>
      </c>
      <c r="L17" s="20">
        <v>158512813</v>
      </c>
      <c r="M17" s="20">
        <v>158512813</v>
      </c>
      <c r="N17" s="20">
        <v>158512813</v>
      </c>
      <c r="O17" s="20">
        <v>158512813</v>
      </c>
      <c r="P17" s="20">
        <v>158512813</v>
      </c>
      <c r="Q17" s="20">
        <v>158512813</v>
      </c>
      <c r="R17" s="20">
        <v>158512813</v>
      </c>
      <c r="S17" s="20">
        <v>158512813</v>
      </c>
      <c r="T17" s="20">
        <v>158512813</v>
      </c>
      <c r="U17" s="20">
        <v>158512813</v>
      </c>
      <c r="V17" s="20">
        <v>158512813</v>
      </c>
      <c r="W17" s="20">
        <v>158512813</v>
      </c>
      <c r="X17" s="20">
        <v>149002813</v>
      </c>
      <c r="Y17" s="20">
        <v>9510000</v>
      </c>
      <c r="Z17" s="21">
        <v>6.38</v>
      </c>
      <c r="AA17" s="22">
        <v>149002813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640693879</v>
      </c>
      <c r="D19" s="18">
        <v>640693879</v>
      </c>
      <c r="E19" s="19">
        <v>538069818</v>
      </c>
      <c r="F19" s="20">
        <v>708619504</v>
      </c>
      <c r="G19" s="20">
        <v>611020926</v>
      </c>
      <c r="H19" s="20">
        <v>644844493</v>
      </c>
      <c r="I19" s="20">
        <v>650028293</v>
      </c>
      <c r="J19" s="20">
        <v>650028293</v>
      </c>
      <c r="K19" s="20">
        <v>653322017</v>
      </c>
      <c r="L19" s="20">
        <v>657565054</v>
      </c>
      <c r="M19" s="20">
        <v>667030145</v>
      </c>
      <c r="N19" s="20">
        <v>667030145</v>
      </c>
      <c r="O19" s="20">
        <v>667389203</v>
      </c>
      <c r="P19" s="20">
        <v>657561754</v>
      </c>
      <c r="Q19" s="20">
        <v>666294160</v>
      </c>
      <c r="R19" s="20">
        <v>666294160</v>
      </c>
      <c r="S19" s="20">
        <v>667389203</v>
      </c>
      <c r="T19" s="20">
        <v>677850083</v>
      </c>
      <c r="U19" s="20">
        <v>686994327</v>
      </c>
      <c r="V19" s="20">
        <v>686994327</v>
      </c>
      <c r="W19" s="20">
        <v>686994327</v>
      </c>
      <c r="X19" s="20">
        <v>708619504</v>
      </c>
      <c r="Y19" s="20">
        <v>-21625177</v>
      </c>
      <c r="Z19" s="21">
        <v>-3.05</v>
      </c>
      <c r="AA19" s="22">
        <v>708619504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1573385</v>
      </c>
      <c r="D22" s="18">
        <v>1573385</v>
      </c>
      <c r="E22" s="19">
        <v>1573386</v>
      </c>
      <c r="F22" s="20">
        <v>1253821</v>
      </c>
      <c r="G22" s="20">
        <v>1627668</v>
      </c>
      <c r="H22" s="20">
        <v>1573386</v>
      </c>
      <c r="I22" s="20">
        <v>1573386</v>
      </c>
      <c r="J22" s="20">
        <v>1573386</v>
      </c>
      <c r="K22" s="20">
        <v>1573386</v>
      </c>
      <c r="L22" s="20">
        <v>1573386</v>
      </c>
      <c r="M22" s="20">
        <v>1573386</v>
      </c>
      <c r="N22" s="20">
        <v>1573386</v>
      </c>
      <c r="O22" s="20">
        <v>1573386</v>
      </c>
      <c r="P22" s="20">
        <v>1573386</v>
      </c>
      <c r="Q22" s="20">
        <v>1573386</v>
      </c>
      <c r="R22" s="20">
        <v>1573386</v>
      </c>
      <c r="S22" s="20">
        <v>1573386</v>
      </c>
      <c r="T22" s="20">
        <v>1573386</v>
      </c>
      <c r="U22" s="20">
        <v>1573386</v>
      </c>
      <c r="V22" s="20">
        <v>1573386</v>
      </c>
      <c r="W22" s="20">
        <v>1573386</v>
      </c>
      <c r="X22" s="20">
        <v>1253821</v>
      </c>
      <c r="Y22" s="20">
        <v>319565</v>
      </c>
      <c r="Z22" s="21">
        <v>25.49</v>
      </c>
      <c r="AA22" s="22">
        <v>1253821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800803934</v>
      </c>
      <c r="D24" s="29">
        <f>SUM(D15:D23)</f>
        <v>800803934</v>
      </c>
      <c r="E24" s="36">
        <f t="shared" si="1"/>
        <v>664223275</v>
      </c>
      <c r="F24" s="37">
        <f t="shared" si="1"/>
        <v>858894566</v>
      </c>
      <c r="G24" s="37">
        <f t="shared" si="1"/>
        <v>744169273</v>
      </c>
      <c r="H24" s="37">
        <f t="shared" si="1"/>
        <v>804938151</v>
      </c>
      <c r="I24" s="37">
        <f t="shared" si="1"/>
        <v>810121828</v>
      </c>
      <c r="J24" s="37">
        <f t="shared" si="1"/>
        <v>810121828</v>
      </c>
      <c r="K24" s="37">
        <f t="shared" si="1"/>
        <v>813415430</v>
      </c>
      <c r="L24" s="37">
        <f t="shared" si="1"/>
        <v>817658345</v>
      </c>
      <c r="M24" s="37">
        <f t="shared" si="1"/>
        <v>827123436</v>
      </c>
      <c r="N24" s="37">
        <f t="shared" si="1"/>
        <v>827123436</v>
      </c>
      <c r="O24" s="37">
        <f t="shared" si="1"/>
        <v>827482371</v>
      </c>
      <c r="P24" s="37">
        <f t="shared" si="1"/>
        <v>817654800</v>
      </c>
      <c r="Q24" s="37">
        <f t="shared" si="1"/>
        <v>826387083</v>
      </c>
      <c r="R24" s="37">
        <f t="shared" si="1"/>
        <v>826387083</v>
      </c>
      <c r="S24" s="37">
        <f t="shared" si="1"/>
        <v>827482371</v>
      </c>
      <c r="T24" s="37">
        <f t="shared" si="1"/>
        <v>837942639</v>
      </c>
      <c r="U24" s="37">
        <f t="shared" si="1"/>
        <v>847087682</v>
      </c>
      <c r="V24" s="37">
        <f t="shared" si="1"/>
        <v>847087682</v>
      </c>
      <c r="W24" s="37">
        <f t="shared" si="1"/>
        <v>847087682</v>
      </c>
      <c r="X24" s="37">
        <f t="shared" si="1"/>
        <v>858894566</v>
      </c>
      <c r="Y24" s="37">
        <f t="shared" si="1"/>
        <v>-11806884</v>
      </c>
      <c r="Z24" s="38">
        <f>+IF(X24&lt;&gt;0,+(Y24/X24)*100,0)</f>
        <v>-1.3746604609441666</v>
      </c>
      <c r="AA24" s="39">
        <f>SUM(AA15:AA23)</f>
        <v>858894566</v>
      </c>
    </row>
    <row r="25" spans="1:27" ht="13.5">
      <c r="A25" s="27" t="s">
        <v>51</v>
      </c>
      <c r="B25" s="28"/>
      <c r="C25" s="29">
        <f aca="true" t="shared" si="2" ref="C25:Y25">+C12+C24</f>
        <v>877077325</v>
      </c>
      <c r="D25" s="29">
        <f>+D12+D24</f>
        <v>877077325</v>
      </c>
      <c r="E25" s="30">
        <f t="shared" si="2"/>
        <v>718314682</v>
      </c>
      <c r="F25" s="31">
        <f t="shared" si="2"/>
        <v>922907648</v>
      </c>
      <c r="G25" s="31">
        <f t="shared" si="2"/>
        <v>863497130</v>
      </c>
      <c r="H25" s="31">
        <f t="shared" si="2"/>
        <v>925616306</v>
      </c>
      <c r="I25" s="31">
        <f t="shared" si="2"/>
        <v>915864750</v>
      </c>
      <c r="J25" s="31">
        <f t="shared" si="2"/>
        <v>915864750</v>
      </c>
      <c r="K25" s="31">
        <f t="shared" si="2"/>
        <v>912269064</v>
      </c>
      <c r="L25" s="31">
        <f t="shared" si="2"/>
        <v>929792217</v>
      </c>
      <c r="M25" s="31">
        <f t="shared" si="2"/>
        <v>933928479</v>
      </c>
      <c r="N25" s="31">
        <f t="shared" si="2"/>
        <v>933928479</v>
      </c>
      <c r="O25" s="31">
        <f t="shared" si="2"/>
        <v>937790124</v>
      </c>
      <c r="P25" s="31">
        <f t="shared" si="2"/>
        <v>925973822</v>
      </c>
      <c r="Q25" s="31">
        <f t="shared" si="2"/>
        <v>955555764</v>
      </c>
      <c r="R25" s="31">
        <f t="shared" si="2"/>
        <v>955555764</v>
      </c>
      <c r="S25" s="31">
        <f t="shared" si="2"/>
        <v>937307937</v>
      </c>
      <c r="T25" s="31">
        <f t="shared" si="2"/>
        <v>954828787</v>
      </c>
      <c r="U25" s="31">
        <f t="shared" si="2"/>
        <v>956268648</v>
      </c>
      <c r="V25" s="31">
        <f t="shared" si="2"/>
        <v>956268648</v>
      </c>
      <c r="W25" s="31">
        <f t="shared" si="2"/>
        <v>956268648</v>
      </c>
      <c r="X25" s="31">
        <f t="shared" si="2"/>
        <v>922907648</v>
      </c>
      <c r="Y25" s="31">
        <f t="shared" si="2"/>
        <v>33361000</v>
      </c>
      <c r="Z25" s="32">
        <f>+IF(X25&lt;&gt;0,+(Y25/X25)*100,0)</f>
        <v>3.6147712148984166</v>
      </c>
      <c r="AA25" s="33">
        <f>+AA12+AA24</f>
        <v>922907648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6973907</v>
      </c>
      <c r="D30" s="18">
        <v>6973907</v>
      </c>
      <c r="E30" s="19">
        <v>8337681</v>
      </c>
      <c r="F30" s="20">
        <v>6973907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6973907</v>
      </c>
      <c r="Y30" s="20">
        <v>-6973907</v>
      </c>
      <c r="Z30" s="21">
        <v>-100</v>
      </c>
      <c r="AA30" s="22">
        <v>6973907</v>
      </c>
    </row>
    <row r="31" spans="1:27" ht="13.5">
      <c r="A31" s="23" t="s">
        <v>56</v>
      </c>
      <c r="B31" s="17"/>
      <c r="C31" s="18">
        <v>3659875</v>
      </c>
      <c r="D31" s="18">
        <v>3659875</v>
      </c>
      <c r="E31" s="19">
        <v>3763276</v>
      </c>
      <c r="F31" s="20">
        <v>3879468</v>
      </c>
      <c r="G31" s="20">
        <v>3667169</v>
      </c>
      <c r="H31" s="20">
        <v>3652046</v>
      </c>
      <c r="I31" s="20">
        <v>3676676</v>
      </c>
      <c r="J31" s="20">
        <v>3676676</v>
      </c>
      <c r="K31" s="20">
        <v>3728561</v>
      </c>
      <c r="L31" s="20">
        <v>3767727</v>
      </c>
      <c r="M31" s="20">
        <v>3789114</v>
      </c>
      <c r="N31" s="20">
        <v>3789114</v>
      </c>
      <c r="O31" s="20">
        <v>3797927</v>
      </c>
      <c r="P31" s="20">
        <v>3808763</v>
      </c>
      <c r="Q31" s="20">
        <v>3823016</v>
      </c>
      <c r="R31" s="20">
        <v>3823016</v>
      </c>
      <c r="S31" s="20">
        <v>3826504</v>
      </c>
      <c r="T31" s="20">
        <v>3853579</v>
      </c>
      <c r="U31" s="20">
        <v>3890984</v>
      </c>
      <c r="V31" s="20">
        <v>3890984</v>
      </c>
      <c r="W31" s="20">
        <v>3890984</v>
      </c>
      <c r="X31" s="20">
        <v>3879468</v>
      </c>
      <c r="Y31" s="20">
        <v>11516</v>
      </c>
      <c r="Z31" s="21">
        <v>0.3</v>
      </c>
      <c r="AA31" s="22">
        <v>3879468</v>
      </c>
    </row>
    <row r="32" spans="1:27" ht="13.5">
      <c r="A32" s="23" t="s">
        <v>57</v>
      </c>
      <c r="B32" s="17"/>
      <c r="C32" s="18">
        <v>42055323</v>
      </c>
      <c r="D32" s="18">
        <v>42055323</v>
      </c>
      <c r="E32" s="19">
        <v>34330902</v>
      </c>
      <c r="F32" s="20">
        <v>37291973</v>
      </c>
      <c r="G32" s="20">
        <v>31063165</v>
      </c>
      <c r="H32" s="20">
        <v>34900617</v>
      </c>
      <c r="I32" s="20">
        <v>30730727</v>
      </c>
      <c r="J32" s="20">
        <v>30730727</v>
      </c>
      <c r="K32" s="20">
        <v>27750826</v>
      </c>
      <c r="L32" s="20">
        <v>51854253</v>
      </c>
      <c r="M32" s="20">
        <v>36618074</v>
      </c>
      <c r="N32" s="20">
        <v>36618074</v>
      </c>
      <c r="O32" s="20">
        <v>42467014</v>
      </c>
      <c r="P32" s="20">
        <v>40657168</v>
      </c>
      <c r="Q32" s="20">
        <v>54074190</v>
      </c>
      <c r="R32" s="20">
        <v>54074190</v>
      </c>
      <c r="S32" s="20">
        <v>42160666</v>
      </c>
      <c r="T32" s="20">
        <v>55128634</v>
      </c>
      <c r="U32" s="20">
        <v>48594110</v>
      </c>
      <c r="V32" s="20">
        <v>48594110</v>
      </c>
      <c r="W32" s="20">
        <v>48594110</v>
      </c>
      <c r="X32" s="20">
        <v>37291973</v>
      </c>
      <c r="Y32" s="20">
        <v>11302137</v>
      </c>
      <c r="Z32" s="21">
        <v>30.31</v>
      </c>
      <c r="AA32" s="22">
        <v>37291973</v>
      </c>
    </row>
    <row r="33" spans="1:27" ht="13.5">
      <c r="A33" s="23" t="s">
        <v>58</v>
      </c>
      <c r="B33" s="17"/>
      <c r="C33" s="18">
        <v>13897836</v>
      </c>
      <c r="D33" s="18">
        <v>13897836</v>
      </c>
      <c r="E33" s="19">
        <v>12308334</v>
      </c>
      <c r="F33" s="20">
        <v>15009663</v>
      </c>
      <c r="G33" s="20">
        <v>13899090</v>
      </c>
      <c r="H33" s="20">
        <v>13897836</v>
      </c>
      <c r="I33" s="20">
        <v>13897836</v>
      </c>
      <c r="J33" s="20">
        <v>13897836</v>
      </c>
      <c r="K33" s="20">
        <v>13897836</v>
      </c>
      <c r="L33" s="20">
        <v>13897836</v>
      </c>
      <c r="M33" s="20">
        <v>13897836</v>
      </c>
      <c r="N33" s="20">
        <v>13897836</v>
      </c>
      <c r="O33" s="20">
        <v>13897836</v>
      </c>
      <c r="P33" s="20">
        <v>13897836</v>
      </c>
      <c r="Q33" s="20">
        <v>13897836</v>
      </c>
      <c r="R33" s="20">
        <v>13897836</v>
      </c>
      <c r="S33" s="20">
        <v>13897836</v>
      </c>
      <c r="T33" s="20">
        <v>13897836</v>
      </c>
      <c r="U33" s="20">
        <v>13897836</v>
      </c>
      <c r="V33" s="20">
        <v>13897836</v>
      </c>
      <c r="W33" s="20">
        <v>13897836</v>
      </c>
      <c r="X33" s="20">
        <v>15009663</v>
      </c>
      <c r="Y33" s="20">
        <v>-1111827</v>
      </c>
      <c r="Z33" s="21">
        <v>-7.41</v>
      </c>
      <c r="AA33" s="22">
        <v>15009663</v>
      </c>
    </row>
    <row r="34" spans="1:27" ht="13.5">
      <c r="A34" s="27" t="s">
        <v>59</v>
      </c>
      <c r="B34" s="28"/>
      <c r="C34" s="29">
        <f aca="true" t="shared" si="3" ref="C34:Y34">SUM(C29:C33)</f>
        <v>66586941</v>
      </c>
      <c r="D34" s="29">
        <f>SUM(D29:D33)</f>
        <v>66586941</v>
      </c>
      <c r="E34" s="30">
        <f t="shared" si="3"/>
        <v>58740193</v>
      </c>
      <c r="F34" s="31">
        <f t="shared" si="3"/>
        <v>63155011</v>
      </c>
      <c r="G34" s="31">
        <f t="shared" si="3"/>
        <v>48629424</v>
      </c>
      <c r="H34" s="31">
        <f t="shared" si="3"/>
        <v>52450499</v>
      </c>
      <c r="I34" s="31">
        <f t="shared" si="3"/>
        <v>48305239</v>
      </c>
      <c r="J34" s="31">
        <f t="shared" si="3"/>
        <v>48305239</v>
      </c>
      <c r="K34" s="31">
        <f t="shared" si="3"/>
        <v>45377223</v>
      </c>
      <c r="L34" s="31">
        <f t="shared" si="3"/>
        <v>69519816</v>
      </c>
      <c r="M34" s="31">
        <f t="shared" si="3"/>
        <v>54305024</v>
      </c>
      <c r="N34" s="31">
        <f t="shared" si="3"/>
        <v>54305024</v>
      </c>
      <c r="O34" s="31">
        <f t="shared" si="3"/>
        <v>60162777</v>
      </c>
      <c r="P34" s="31">
        <f t="shared" si="3"/>
        <v>58363767</v>
      </c>
      <c r="Q34" s="31">
        <f t="shared" si="3"/>
        <v>71795042</v>
      </c>
      <c r="R34" s="31">
        <f t="shared" si="3"/>
        <v>71795042</v>
      </c>
      <c r="S34" s="31">
        <f t="shared" si="3"/>
        <v>59885006</v>
      </c>
      <c r="T34" s="31">
        <f t="shared" si="3"/>
        <v>72880049</v>
      </c>
      <c r="U34" s="31">
        <f t="shared" si="3"/>
        <v>66382930</v>
      </c>
      <c r="V34" s="31">
        <f t="shared" si="3"/>
        <v>66382930</v>
      </c>
      <c r="W34" s="31">
        <f t="shared" si="3"/>
        <v>66382930</v>
      </c>
      <c r="X34" s="31">
        <f t="shared" si="3"/>
        <v>63155011</v>
      </c>
      <c r="Y34" s="31">
        <f t="shared" si="3"/>
        <v>3227919</v>
      </c>
      <c r="Z34" s="32">
        <f>+IF(X34&lt;&gt;0,+(Y34/X34)*100,0)</f>
        <v>5.11110511880047</v>
      </c>
      <c r="AA34" s="33">
        <f>SUM(AA29:AA33)</f>
        <v>63155011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110090615</v>
      </c>
      <c r="D37" s="18">
        <v>110090615</v>
      </c>
      <c r="E37" s="19">
        <v>102980433</v>
      </c>
      <c r="F37" s="20">
        <v>114094774</v>
      </c>
      <c r="G37" s="20">
        <v>116867557</v>
      </c>
      <c r="H37" s="20">
        <v>116867557</v>
      </c>
      <c r="I37" s="20">
        <v>115847693</v>
      </c>
      <c r="J37" s="20">
        <v>115847693</v>
      </c>
      <c r="K37" s="20">
        <v>115847693</v>
      </c>
      <c r="L37" s="20">
        <v>115847693</v>
      </c>
      <c r="M37" s="20">
        <v>113688484</v>
      </c>
      <c r="N37" s="20">
        <v>113688484</v>
      </c>
      <c r="O37" s="20">
        <v>113482708</v>
      </c>
      <c r="P37" s="20">
        <v>113482708</v>
      </c>
      <c r="Q37" s="20">
        <v>112400998</v>
      </c>
      <c r="R37" s="20">
        <v>112400998</v>
      </c>
      <c r="S37" s="20">
        <v>113482708</v>
      </c>
      <c r="T37" s="20">
        <v>112400998</v>
      </c>
      <c r="U37" s="20">
        <v>110156017</v>
      </c>
      <c r="V37" s="20">
        <v>110156017</v>
      </c>
      <c r="W37" s="20">
        <v>110156017</v>
      </c>
      <c r="X37" s="20">
        <v>114094774</v>
      </c>
      <c r="Y37" s="20">
        <v>-3938757</v>
      </c>
      <c r="Z37" s="21">
        <v>-3.45</v>
      </c>
      <c r="AA37" s="22">
        <v>114094774</v>
      </c>
    </row>
    <row r="38" spans="1:27" ht="13.5">
      <c r="A38" s="23" t="s">
        <v>58</v>
      </c>
      <c r="B38" s="17"/>
      <c r="C38" s="18">
        <v>68698290</v>
      </c>
      <c r="D38" s="18">
        <v>68698290</v>
      </c>
      <c r="E38" s="19">
        <v>69183490</v>
      </c>
      <c r="F38" s="20">
        <v>70300212</v>
      </c>
      <c r="G38" s="20">
        <v>68962305</v>
      </c>
      <c r="H38" s="20">
        <v>68962305</v>
      </c>
      <c r="I38" s="20">
        <v>68962305</v>
      </c>
      <c r="J38" s="20">
        <v>68962305</v>
      </c>
      <c r="K38" s="20">
        <v>68962305</v>
      </c>
      <c r="L38" s="20">
        <v>68698290</v>
      </c>
      <c r="M38" s="20">
        <v>68698290</v>
      </c>
      <c r="N38" s="20">
        <v>68698290</v>
      </c>
      <c r="O38" s="20">
        <v>68698290</v>
      </c>
      <c r="P38" s="20">
        <v>68698290</v>
      </c>
      <c r="Q38" s="20">
        <v>68698290</v>
      </c>
      <c r="R38" s="20">
        <v>68698290</v>
      </c>
      <c r="S38" s="20">
        <v>68698290</v>
      </c>
      <c r="T38" s="20">
        <v>68698290</v>
      </c>
      <c r="U38" s="20">
        <v>68698290</v>
      </c>
      <c r="V38" s="20">
        <v>68698290</v>
      </c>
      <c r="W38" s="20">
        <v>68698290</v>
      </c>
      <c r="X38" s="20">
        <v>70300212</v>
      </c>
      <c r="Y38" s="20">
        <v>-1601922</v>
      </c>
      <c r="Z38" s="21">
        <v>-2.28</v>
      </c>
      <c r="AA38" s="22">
        <v>70300212</v>
      </c>
    </row>
    <row r="39" spans="1:27" ht="13.5">
      <c r="A39" s="27" t="s">
        <v>61</v>
      </c>
      <c r="B39" s="35"/>
      <c r="C39" s="29">
        <f aca="true" t="shared" si="4" ref="C39:Y39">SUM(C37:C38)</f>
        <v>178788905</v>
      </c>
      <c r="D39" s="29">
        <f>SUM(D37:D38)</f>
        <v>178788905</v>
      </c>
      <c r="E39" s="36">
        <f t="shared" si="4"/>
        <v>172163923</v>
      </c>
      <c r="F39" s="37">
        <f t="shared" si="4"/>
        <v>184394986</v>
      </c>
      <c r="G39" s="37">
        <f t="shared" si="4"/>
        <v>185829862</v>
      </c>
      <c r="H39" s="37">
        <f t="shared" si="4"/>
        <v>185829862</v>
      </c>
      <c r="I39" s="37">
        <f t="shared" si="4"/>
        <v>184809998</v>
      </c>
      <c r="J39" s="37">
        <f t="shared" si="4"/>
        <v>184809998</v>
      </c>
      <c r="K39" s="37">
        <f t="shared" si="4"/>
        <v>184809998</v>
      </c>
      <c r="L39" s="37">
        <f t="shared" si="4"/>
        <v>184545983</v>
      </c>
      <c r="M39" s="37">
        <f t="shared" si="4"/>
        <v>182386774</v>
      </c>
      <c r="N39" s="37">
        <f t="shared" si="4"/>
        <v>182386774</v>
      </c>
      <c r="O39" s="37">
        <f t="shared" si="4"/>
        <v>182180998</v>
      </c>
      <c r="P39" s="37">
        <f t="shared" si="4"/>
        <v>182180998</v>
      </c>
      <c r="Q39" s="37">
        <f t="shared" si="4"/>
        <v>181099288</v>
      </c>
      <c r="R39" s="37">
        <f t="shared" si="4"/>
        <v>181099288</v>
      </c>
      <c r="S39" s="37">
        <f t="shared" si="4"/>
        <v>182180998</v>
      </c>
      <c r="T39" s="37">
        <f t="shared" si="4"/>
        <v>181099288</v>
      </c>
      <c r="U39" s="37">
        <f t="shared" si="4"/>
        <v>178854307</v>
      </c>
      <c r="V39" s="37">
        <f t="shared" si="4"/>
        <v>178854307</v>
      </c>
      <c r="W39" s="37">
        <f t="shared" si="4"/>
        <v>178854307</v>
      </c>
      <c r="X39" s="37">
        <f t="shared" si="4"/>
        <v>184394986</v>
      </c>
      <c r="Y39" s="37">
        <f t="shared" si="4"/>
        <v>-5540679</v>
      </c>
      <c r="Z39" s="38">
        <f>+IF(X39&lt;&gt;0,+(Y39/X39)*100,0)</f>
        <v>-3.0047883189188234</v>
      </c>
      <c r="AA39" s="39">
        <f>SUM(AA37:AA38)</f>
        <v>184394986</v>
      </c>
    </row>
    <row r="40" spans="1:27" ht="13.5">
      <c r="A40" s="27" t="s">
        <v>62</v>
      </c>
      <c r="B40" s="28"/>
      <c r="C40" s="29">
        <f aca="true" t="shared" si="5" ref="C40:Y40">+C34+C39</f>
        <v>245375846</v>
      </c>
      <c r="D40" s="29">
        <f>+D34+D39</f>
        <v>245375846</v>
      </c>
      <c r="E40" s="30">
        <f t="shared" si="5"/>
        <v>230904116</v>
      </c>
      <c r="F40" s="31">
        <f t="shared" si="5"/>
        <v>247549997</v>
      </c>
      <c r="G40" s="31">
        <f t="shared" si="5"/>
        <v>234459286</v>
      </c>
      <c r="H40" s="31">
        <f t="shared" si="5"/>
        <v>238280361</v>
      </c>
      <c r="I40" s="31">
        <f t="shared" si="5"/>
        <v>233115237</v>
      </c>
      <c r="J40" s="31">
        <f t="shared" si="5"/>
        <v>233115237</v>
      </c>
      <c r="K40" s="31">
        <f t="shared" si="5"/>
        <v>230187221</v>
      </c>
      <c r="L40" s="31">
        <f t="shared" si="5"/>
        <v>254065799</v>
      </c>
      <c r="M40" s="31">
        <f t="shared" si="5"/>
        <v>236691798</v>
      </c>
      <c r="N40" s="31">
        <f t="shared" si="5"/>
        <v>236691798</v>
      </c>
      <c r="O40" s="31">
        <f t="shared" si="5"/>
        <v>242343775</v>
      </c>
      <c r="P40" s="31">
        <f t="shared" si="5"/>
        <v>240544765</v>
      </c>
      <c r="Q40" s="31">
        <f t="shared" si="5"/>
        <v>252894330</v>
      </c>
      <c r="R40" s="31">
        <f t="shared" si="5"/>
        <v>252894330</v>
      </c>
      <c r="S40" s="31">
        <f t="shared" si="5"/>
        <v>242066004</v>
      </c>
      <c r="T40" s="31">
        <f t="shared" si="5"/>
        <v>253979337</v>
      </c>
      <c r="U40" s="31">
        <f t="shared" si="5"/>
        <v>245237237</v>
      </c>
      <c r="V40" s="31">
        <f t="shared" si="5"/>
        <v>245237237</v>
      </c>
      <c r="W40" s="31">
        <f t="shared" si="5"/>
        <v>245237237</v>
      </c>
      <c r="X40" s="31">
        <f t="shared" si="5"/>
        <v>247549997</v>
      </c>
      <c r="Y40" s="31">
        <f t="shared" si="5"/>
        <v>-2312760</v>
      </c>
      <c r="Z40" s="32">
        <f>+IF(X40&lt;&gt;0,+(Y40/X40)*100,0)</f>
        <v>-0.9342597568280318</v>
      </c>
      <c r="AA40" s="33">
        <f>+AA34+AA39</f>
        <v>247549997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631701479</v>
      </c>
      <c r="D42" s="43">
        <f>+D25-D40</f>
        <v>631701479</v>
      </c>
      <c r="E42" s="44">
        <f t="shared" si="6"/>
        <v>487410566</v>
      </c>
      <c r="F42" s="45">
        <f t="shared" si="6"/>
        <v>675357651</v>
      </c>
      <c r="G42" s="45">
        <f t="shared" si="6"/>
        <v>629037844</v>
      </c>
      <c r="H42" s="45">
        <f t="shared" si="6"/>
        <v>687335945</v>
      </c>
      <c r="I42" s="45">
        <f t="shared" si="6"/>
        <v>682749513</v>
      </c>
      <c r="J42" s="45">
        <f t="shared" si="6"/>
        <v>682749513</v>
      </c>
      <c r="K42" s="45">
        <f t="shared" si="6"/>
        <v>682081843</v>
      </c>
      <c r="L42" s="45">
        <f t="shared" si="6"/>
        <v>675726418</v>
      </c>
      <c r="M42" s="45">
        <f t="shared" si="6"/>
        <v>697236681</v>
      </c>
      <c r="N42" s="45">
        <f t="shared" si="6"/>
        <v>697236681</v>
      </c>
      <c r="O42" s="45">
        <f t="shared" si="6"/>
        <v>695446349</v>
      </c>
      <c r="P42" s="45">
        <f t="shared" si="6"/>
        <v>685429057</v>
      </c>
      <c r="Q42" s="45">
        <f t="shared" si="6"/>
        <v>702661434</v>
      </c>
      <c r="R42" s="45">
        <f t="shared" si="6"/>
        <v>702661434</v>
      </c>
      <c r="S42" s="45">
        <f t="shared" si="6"/>
        <v>695241933</v>
      </c>
      <c r="T42" s="45">
        <f t="shared" si="6"/>
        <v>700849450</v>
      </c>
      <c r="U42" s="45">
        <f t="shared" si="6"/>
        <v>711031411</v>
      </c>
      <c r="V42" s="45">
        <f t="shared" si="6"/>
        <v>711031411</v>
      </c>
      <c r="W42" s="45">
        <f t="shared" si="6"/>
        <v>711031411</v>
      </c>
      <c r="X42" s="45">
        <f t="shared" si="6"/>
        <v>675357651</v>
      </c>
      <c r="Y42" s="45">
        <f t="shared" si="6"/>
        <v>35673760</v>
      </c>
      <c r="Z42" s="46">
        <f>+IF(X42&lt;&gt;0,+(Y42/X42)*100,0)</f>
        <v>5.282202688779489</v>
      </c>
      <c r="AA42" s="47">
        <f>+AA25-AA40</f>
        <v>675357651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543870989</v>
      </c>
      <c r="D45" s="18">
        <v>543870989</v>
      </c>
      <c r="E45" s="19">
        <v>443297063</v>
      </c>
      <c r="F45" s="20">
        <v>587701161</v>
      </c>
      <c r="G45" s="20">
        <v>587391341</v>
      </c>
      <c r="H45" s="20">
        <v>599505455</v>
      </c>
      <c r="I45" s="20">
        <v>594919023</v>
      </c>
      <c r="J45" s="20">
        <v>594919023</v>
      </c>
      <c r="K45" s="20">
        <v>594251353</v>
      </c>
      <c r="L45" s="20">
        <v>587895928</v>
      </c>
      <c r="M45" s="20">
        <v>609406191</v>
      </c>
      <c r="N45" s="20">
        <v>609406191</v>
      </c>
      <c r="O45" s="20">
        <v>607615859</v>
      </c>
      <c r="P45" s="20">
        <v>597598567</v>
      </c>
      <c r="Q45" s="20">
        <v>614830944</v>
      </c>
      <c r="R45" s="20">
        <v>614830944</v>
      </c>
      <c r="S45" s="20">
        <v>607411443</v>
      </c>
      <c r="T45" s="20">
        <v>613018960</v>
      </c>
      <c r="U45" s="20">
        <v>623200921</v>
      </c>
      <c r="V45" s="20">
        <v>623200921</v>
      </c>
      <c r="W45" s="20">
        <v>623200921</v>
      </c>
      <c r="X45" s="20">
        <v>587701161</v>
      </c>
      <c r="Y45" s="20">
        <v>35499760</v>
      </c>
      <c r="Z45" s="48">
        <v>6.04</v>
      </c>
      <c r="AA45" s="22">
        <v>587701161</v>
      </c>
    </row>
    <row r="46" spans="1:27" ht="13.5">
      <c r="A46" s="23" t="s">
        <v>67</v>
      </c>
      <c r="B46" s="17"/>
      <c r="C46" s="18">
        <v>87830490</v>
      </c>
      <c r="D46" s="18">
        <v>87830490</v>
      </c>
      <c r="E46" s="19">
        <v>44113503</v>
      </c>
      <c r="F46" s="20">
        <v>87656490</v>
      </c>
      <c r="G46" s="20">
        <v>41646503</v>
      </c>
      <c r="H46" s="20">
        <v>87830490</v>
      </c>
      <c r="I46" s="20">
        <v>87830490</v>
      </c>
      <c r="J46" s="20">
        <v>87830490</v>
      </c>
      <c r="K46" s="20">
        <v>87830490</v>
      </c>
      <c r="L46" s="20">
        <v>87830490</v>
      </c>
      <c r="M46" s="20">
        <v>87830490</v>
      </c>
      <c r="N46" s="20">
        <v>87830490</v>
      </c>
      <c r="O46" s="20">
        <v>87830490</v>
      </c>
      <c r="P46" s="20">
        <v>87830490</v>
      </c>
      <c r="Q46" s="20">
        <v>87830490</v>
      </c>
      <c r="R46" s="20">
        <v>87830490</v>
      </c>
      <c r="S46" s="20">
        <v>87830490</v>
      </c>
      <c r="T46" s="20">
        <v>87830490</v>
      </c>
      <c r="U46" s="20">
        <v>87830490</v>
      </c>
      <c r="V46" s="20">
        <v>87830490</v>
      </c>
      <c r="W46" s="20">
        <v>87830490</v>
      </c>
      <c r="X46" s="20">
        <v>87656490</v>
      </c>
      <c r="Y46" s="20">
        <v>174000</v>
      </c>
      <c r="Z46" s="48">
        <v>0.2</v>
      </c>
      <c r="AA46" s="22">
        <v>87656490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631701479</v>
      </c>
      <c r="D48" s="51">
        <f>SUM(D45:D47)</f>
        <v>631701479</v>
      </c>
      <c r="E48" s="52">
        <f t="shared" si="7"/>
        <v>487410566</v>
      </c>
      <c r="F48" s="53">
        <f t="shared" si="7"/>
        <v>675357651</v>
      </c>
      <c r="G48" s="53">
        <f t="shared" si="7"/>
        <v>629037844</v>
      </c>
      <c r="H48" s="53">
        <f t="shared" si="7"/>
        <v>687335945</v>
      </c>
      <c r="I48" s="53">
        <f t="shared" si="7"/>
        <v>682749513</v>
      </c>
      <c r="J48" s="53">
        <f t="shared" si="7"/>
        <v>682749513</v>
      </c>
      <c r="K48" s="53">
        <f t="shared" si="7"/>
        <v>682081843</v>
      </c>
      <c r="L48" s="53">
        <f t="shared" si="7"/>
        <v>675726418</v>
      </c>
      <c r="M48" s="53">
        <f t="shared" si="7"/>
        <v>697236681</v>
      </c>
      <c r="N48" s="53">
        <f t="shared" si="7"/>
        <v>697236681</v>
      </c>
      <c r="O48" s="53">
        <f t="shared" si="7"/>
        <v>695446349</v>
      </c>
      <c r="P48" s="53">
        <f t="shared" si="7"/>
        <v>685429057</v>
      </c>
      <c r="Q48" s="53">
        <f t="shared" si="7"/>
        <v>702661434</v>
      </c>
      <c r="R48" s="53">
        <f t="shared" si="7"/>
        <v>702661434</v>
      </c>
      <c r="S48" s="53">
        <f t="shared" si="7"/>
        <v>695241933</v>
      </c>
      <c r="T48" s="53">
        <f t="shared" si="7"/>
        <v>700849450</v>
      </c>
      <c r="U48" s="53">
        <f t="shared" si="7"/>
        <v>711031411</v>
      </c>
      <c r="V48" s="53">
        <f t="shared" si="7"/>
        <v>711031411</v>
      </c>
      <c r="W48" s="53">
        <f t="shared" si="7"/>
        <v>711031411</v>
      </c>
      <c r="X48" s="53">
        <f t="shared" si="7"/>
        <v>675357651</v>
      </c>
      <c r="Y48" s="53">
        <f t="shared" si="7"/>
        <v>35673760</v>
      </c>
      <c r="Z48" s="54">
        <f>+IF(X48&lt;&gt;0,+(Y48/X48)*100,0)</f>
        <v>5.282202688779489</v>
      </c>
      <c r="AA48" s="55">
        <f>SUM(AA45:AA47)</f>
        <v>675357651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33716137</v>
      </c>
      <c r="D6" s="18">
        <v>33716137</v>
      </c>
      <c r="E6" s="19">
        <v>26213427</v>
      </c>
      <c r="F6" s="20">
        <v>28318782</v>
      </c>
      <c r="G6" s="20">
        <v>15299769</v>
      </c>
      <c r="H6" s="20">
        <v>-4150033</v>
      </c>
      <c r="I6" s="20">
        <v>2118945</v>
      </c>
      <c r="J6" s="20">
        <v>2118945</v>
      </c>
      <c r="K6" s="20">
        <v>3384826</v>
      </c>
      <c r="L6" s="20">
        <v>8787643</v>
      </c>
      <c r="M6" s="20">
        <v>-9813405</v>
      </c>
      <c r="N6" s="20">
        <v>-9813405</v>
      </c>
      <c r="O6" s="20">
        <v>7076508</v>
      </c>
      <c r="P6" s="20">
        <v>-2764317</v>
      </c>
      <c r="Q6" s="20">
        <v>14728481</v>
      </c>
      <c r="R6" s="20">
        <v>14728481</v>
      </c>
      <c r="S6" s="20">
        <v>-1081955</v>
      </c>
      <c r="T6" s="20">
        <v>-3922403</v>
      </c>
      <c r="U6" s="20">
        <v>-15669424</v>
      </c>
      <c r="V6" s="20">
        <v>-15669424</v>
      </c>
      <c r="W6" s="20">
        <v>-15669424</v>
      </c>
      <c r="X6" s="20">
        <v>28318782</v>
      </c>
      <c r="Y6" s="20">
        <v>-43988206</v>
      </c>
      <c r="Z6" s="21">
        <v>-155.33</v>
      </c>
      <c r="AA6" s="22">
        <v>28318782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54525260</v>
      </c>
      <c r="D8" s="18">
        <v>54525260</v>
      </c>
      <c r="E8" s="19">
        <v>43065000</v>
      </c>
      <c r="F8" s="20">
        <v>53357978</v>
      </c>
      <c r="G8" s="20">
        <v>9640210</v>
      </c>
      <c r="H8" s="20">
        <v>157607</v>
      </c>
      <c r="I8" s="20">
        <v>-3337885</v>
      </c>
      <c r="J8" s="20">
        <v>-3337885</v>
      </c>
      <c r="K8" s="20">
        <v>-2670280</v>
      </c>
      <c r="L8" s="20">
        <v>1740994</v>
      </c>
      <c r="M8" s="20">
        <v>2536927</v>
      </c>
      <c r="N8" s="20">
        <v>2536927</v>
      </c>
      <c r="O8" s="20">
        <v>1620106</v>
      </c>
      <c r="P8" s="20">
        <v>-3162322</v>
      </c>
      <c r="Q8" s="20">
        <v>87695</v>
      </c>
      <c r="R8" s="20">
        <v>87695</v>
      </c>
      <c r="S8" s="20">
        <v>1821647</v>
      </c>
      <c r="T8" s="20">
        <v>-1446214</v>
      </c>
      <c r="U8" s="20">
        <v>-1834994</v>
      </c>
      <c r="V8" s="20">
        <v>-1834994</v>
      </c>
      <c r="W8" s="20">
        <v>-1834994</v>
      </c>
      <c r="X8" s="20">
        <v>53357978</v>
      </c>
      <c r="Y8" s="20">
        <v>-55192972</v>
      </c>
      <c r="Z8" s="21">
        <v>-103.44</v>
      </c>
      <c r="AA8" s="22">
        <v>53357978</v>
      </c>
    </row>
    <row r="9" spans="1:27" ht="13.5">
      <c r="A9" s="23" t="s">
        <v>36</v>
      </c>
      <c r="B9" s="17"/>
      <c r="C9" s="18">
        <v>2571942</v>
      </c>
      <c r="D9" s="18">
        <v>2571942</v>
      </c>
      <c r="E9" s="19">
        <v>524000</v>
      </c>
      <c r="F9" s="20">
        <v>-2881035</v>
      </c>
      <c r="G9" s="20">
        <v>-4425279</v>
      </c>
      <c r="H9" s="20">
        <v>2241891</v>
      </c>
      <c r="I9" s="20">
        <v>-425595</v>
      </c>
      <c r="J9" s="20">
        <v>-425595</v>
      </c>
      <c r="K9" s="20">
        <v>167810</v>
      </c>
      <c r="L9" s="20">
        <v>58094</v>
      </c>
      <c r="M9" s="20">
        <v>-599133</v>
      </c>
      <c r="N9" s="20">
        <v>-599133</v>
      </c>
      <c r="O9" s="20">
        <v>1635527</v>
      </c>
      <c r="P9" s="20">
        <v>-356763</v>
      </c>
      <c r="Q9" s="20">
        <v>1051370</v>
      </c>
      <c r="R9" s="20">
        <v>1051370</v>
      </c>
      <c r="S9" s="20">
        <v>779516</v>
      </c>
      <c r="T9" s="20">
        <v>1119370</v>
      </c>
      <c r="U9" s="20">
        <v>-3441726</v>
      </c>
      <c r="V9" s="20">
        <v>-3441726</v>
      </c>
      <c r="W9" s="20">
        <v>-3441726</v>
      </c>
      <c r="X9" s="20">
        <v>-2881035</v>
      </c>
      <c r="Y9" s="20">
        <v>-560691</v>
      </c>
      <c r="Z9" s="21">
        <v>19.46</v>
      </c>
      <c r="AA9" s="22">
        <v>-2881035</v>
      </c>
    </row>
    <row r="10" spans="1:27" ht="13.5">
      <c r="A10" s="23" t="s">
        <v>37</v>
      </c>
      <c r="B10" s="17"/>
      <c r="C10" s="18">
        <v>2415418</v>
      </c>
      <c r="D10" s="18">
        <v>2415418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1912110</v>
      </c>
      <c r="D11" s="18">
        <v>1912110</v>
      </c>
      <c r="E11" s="19">
        <v>1406119</v>
      </c>
      <c r="F11" s="20">
        <v>1186110</v>
      </c>
      <c r="G11" s="20">
        <v>84088</v>
      </c>
      <c r="H11" s="20">
        <v>89635</v>
      </c>
      <c r="I11" s="20">
        <v>-66335</v>
      </c>
      <c r="J11" s="20">
        <v>-66335</v>
      </c>
      <c r="K11" s="20">
        <v>28222</v>
      </c>
      <c r="L11" s="20">
        <v>31610</v>
      </c>
      <c r="M11" s="20">
        <v>-87152</v>
      </c>
      <c r="N11" s="20">
        <v>-87152</v>
      </c>
      <c r="O11" s="20">
        <v>-67567</v>
      </c>
      <c r="P11" s="20">
        <v>35626</v>
      </c>
      <c r="Q11" s="20">
        <v>5234</v>
      </c>
      <c r="R11" s="20">
        <v>5234</v>
      </c>
      <c r="S11" s="20">
        <v>994</v>
      </c>
      <c r="T11" s="20">
        <v>-113952</v>
      </c>
      <c r="U11" s="20">
        <v>53790</v>
      </c>
      <c r="V11" s="20">
        <v>53790</v>
      </c>
      <c r="W11" s="20">
        <v>53790</v>
      </c>
      <c r="X11" s="20">
        <v>1186110</v>
      </c>
      <c r="Y11" s="20">
        <v>-1132320</v>
      </c>
      <c r="Z11" s="21">
        <v>-95.47</v>
      </c>
      <c r="AA11" s="22">
        <v>1186110</v>
      </c>
    </row>
    <row r="12" spans="1:27" ht="13.5">
      <c r="A12" s="27" t="s">
        <v>39</v>
      </c>
      <c r="B12" s="28"/>
      <c r="C12" s="29">
        <f aca="true" t="shared" si="0" ref="C12:Y12">SUM(C6:C11)</f>
        <v>95140867</v>
      </c>
      <c r="D12" s="29">
        <f>SUM(D6:D11)</f>
        <v>95140867</v>
      </c>
      <c r="E12" s="30">
        <f t="shared" si="0"/>
        <v>71208546</v>
      </c>
      <c r="F12" s="31">
        <f t="shared" si="0"/>
        <v>79981835</v>
      </c>
      <c r="G12" s="31">
        <f t="shared" si="0"/>
        <v>20598788</v>
      </c>
      <c r="H12" s="31">
        <f t="shared" si="0"/>
        <v>-1660900</v>
      </c>
      <c r="I12" s="31">
        <f t="shared" si="0"/>
        <v>-1710870</v>
      </c>
      <c r="J12" s="31">
        <f t="shared" si="0"/>
        <v>-1710870</v>
      </c>
      <c r="K12" s="31">
        <f t="shared" si="0"/>
        <v>910578</v>
      </c>
      <c r="L12" s="31">
        <f t="shared" si="0"/>
        <v>10618341</v>
      </c>
      <c r="M12" s="31">
        <f t="shared" si="0"/>
        <v>-7962763</v>
      </c>
      <c r="N12" s="31">
        <f t="shared" si="0"/>
        <v>-7962763</v>
      </c>
      <c r="O12" s="31">
        <f t="shared" si="0"/>
        <v>10264574</v>
      </c>
      <c r="P12" s="31">
        <f t="shared" si="0"/>
        <v>-6247776</v>
      </c>
      <c r="Q12" s="31">
        <f t="shared" si="0"/>
        <v>15872780</v>
      </c>
      <c r="R12" s="31">
        <f t="shared" si="0"/>
        <v>15872780</v>
      </c>
      <c r="S12" s="31">
        <f t="shared" si="0"/>
        <v>1520202</v>
      </c>
      <c r="T12" s="31">
        <f t="shared" si="0"/>
        <v>-4363199</v>
      </c>
      <c r="U12" s="31">
        <f t="shared" si="0"/>
        <v>-20892354</v>
      </c>
      <c r="V12" s="31">
        <f t="shared" si="0"/>
        <v>-20892354</v>
      </c>
      <c r="W12" s="31">
        <f t="shared" si="0"/>
        <v>-20892354</v>
      </c>
      <c r="X12" s="31">
        <f t="shared" si="0"/>
        <v>79981835</v>
      </c>
      <c r="Y12" s="31">
        <f t="shared" si="0"/>
        <v>-100874189</v>
      </c>
      <c r="Z12" s="32">
        <f>+IF(X12&lt;&gt;0,+(Y12/X12)*100,0)</f>
        <v>-126.1213736844122</v>
      </c>
      <c r="AA12" s="33">
        <f>SUM(AA6:AA11)</f>
        <v>79981835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1414322</v>
      </c>
      <c r="D15" s="18">
        <v>1414322</v>
      </c>
      <c r="E15" s="19">
        <v>5899000</v>
      </c>
      <c r="F15" s="20">
        <v>3731740</v>
      </c>
      <c r="G15" s="20">
        <v>-79688</v>
      </c>
      <c r="H15" s="20">
        <v>-143784</v>
      </c>
      <c r="I15" s="20">
        <v>-142935</v>
      </c>
      <c r="J15" s="20">
        <v>-142935</v>
      </c>
      <c r="K15" s="20">
        <v>48668</v>
      </c>
      <c r="L15" s="20">
        <v>-165208</v>
      </c>
      <c r="M15" s="20">
        <v>-163489</v>
      </c>
      <c r="N15" s="20">
        <v>-163489</v>
      </c>
      <c r="O15" s="20">
        <v>-630590</v>
      </c>
      <c r="P15" s="20">
        <v>-56216</v>
      </c>
      <c r="Q15" s="20">
        <v>33108</v>
      </c>
      <c r="R15" s="20">
        <v>33108</v>
      </c>
      <c r="S15" s="20">
        <v>-39061</v>
      </c>
      <c r="T15" s="20">
        <v>-85806</v>
      </c>
      <c r="U15" s="20">
        <v>-68191</v>
      </c>
      <c r="V15" s="20">
        <v>-68191</v>
      </c>
      <c r="W15" s="20">
        <v>-68191</v>
      </c>
      <c r="X15" s="20">
        <v>3731740</v>
      </c>
      <c r="Y15" s="20">
        <v>-3799931</v>
      </c>
      <c r="Z15" s="21">
        <v>-101.83</v>
      </c>
      <c r="AA15" s="22">
        <v>3731740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13728760</v>
      </c>
      <c r="D17" s="18">
        <v>13728760</v>
      </c>
      <c r="E17" s="19">
        <v>14437967</v>
      </c>
      <c r="F17" s="20">
        <v>13728760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13728760</v>
      </c>
      <c r="Y17" s="20">
        <v>-13728760</v>
      </c>
      <c r="Z17" s="21">
        <v>-100</v>
      </c>
      <c r="AA17" s="22">
        <v>13728760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274152676</v>
      </c>
      <c r="D19" s="18">
        <v>274152676</v>
      </c>
      <c r="E19" s="19">
        <v>290957925</v>
      </c>
      <c r="F19" s="20">
        <v>290956219</v>
      </c>
      <c r="G19" s="20">
        <v>-1963952</v>
      </c>
      <c r="H19" s="20">
        <v>66551</v>
      </c>
      <c r="I19" s="20">
        <v>-184210</v>
      </c>
      <c r="J19" s="20">
        <v>-184210</v>
      </c>
      <c r="K19" s="20">
        <v>-729139</v>
      </c>
      <c r="L19" s="20">
        <v>12819</v>
      </c>
      <c r="M19" s="20">
        <v>126219</v>
      </c>
      <c r="N19" s="20">
        <v>126219</v>
      </c>
      <c r="O19" s="20">
        <v>-652444</v>
      </c>
      <c r="P19" s="20">
        <v>1510703</v>
      </c>
      <c r="Q19" s="20">
        <v>-1935269</v>
      </c>
      <c r="R19" s="20">
        <v>-1935269</v>
      </c>
      <c r="S19" s="20">
        <v>1485972</v>
      </c>
      <c r="T19" s="20">
        <v>3329094</v>
      </c>
      <c r="U19" s="20">
        <v>12993372</v>
      </c>
      <c r="V19" s="20">
        <v>12993372</v>
      </c>
      <c r="W19" s="20">
        <v>12993372</v>
      </c>
      <c r="X19" s="20">
        <v>290956219</v>
      </c>
      <c r="Y19" s="20">
        <v>-277962847</v>
      </c>
      <c r="Z19" s="21">
        <v>-95.53</v>
      </c>
      <c r="AA19" s="22">
        <v>290956219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806129</v>
      </c>
      <c r="D22" s="18">
        <v>806129</v>
      </c>
      <c r="E22" s="19">
        <v>2234694</v>
      </c>
      <c r="F22" s="20">
        <v>1899129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1899129</v>
      </c>
      <c r="Y22" s="20">
        <v>-1899129</v>
      </c>
      <c r="Z22" s="21">
        <v>-100</v>
      </c>
      <c r="AA22" s="22">
        <v>1899129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290101887</v>
      </c>
      <c r="D24" s="29">
        <f>SUM(D15:D23)</f>
        <v>290101887</v>
      </c>
      <c r="E24" s="36">
        <f t="shared" si="1"/>
        <v>313529586</v>
      </c>
      <c r="F24" s="37">
        <f t="shared" si="1"/>
        <v>310315848</v>
      </c>
      <c r="G24" s="37">
        <f t="shared" si="1"/>
        <v>-2043640</v>
      </c>
      <c r="H24" s="37">
        <f t="shared" si="1"/>
        <v>-77233</v>
      </c>
      <c r="I24" s="37">
        <f t="shared" si="1"/>
        <v>-327145</v>
      </c>
      <c r="J24" s="37">
        <f t="shared" si="1"/>
        <v>-327145</v>
      </c>
      <c r="K24" s="37">
        <f t="shared" si="1"/>
        <v>-680471</v>
      </c>
      <c r="L24" s="37">
        <f t="shared" si="1"/>
        <v>-152389</v>
      </c>
      <c r="M24" s="37">
        <f t="shared" si="1"/>
        <v>-37270</v>
      </c>
      <c r="N24" s="37">
        <f t="shared" si="1"/>
        <v>-37270</v>
      </c>
      <c r="O24" s="37">
        <f t="shared" si="1"/>
        <v>-1283034</v>
      </c>
      <c r="P24" s="37">
        <f t="shared" si="1"/>
        <v>1454487</v>
      </c>
      <c r="Q24" s="37">
        <f t="shared" si="1"/>
        <v>-1902161</v>
      </c>
      <c r="R24" s="37">
        <f t="shared" si="1"/>
        <v>-1902161</v>
      </c>
      <c r="S24" s="37">
        <f t="shared" si="1"/>
        <v>1446911</v>
      </c>
      <c r="T24" s="37">
        <f t="shared" si="1"/>
        <v>3243288</v>
      </c>
      <c r="U24" s="37">
        <f t="shared" si="1"/>
        <v>12925181</v>
      </c>
      <c r="V24" s="37">
        <f t="shared" si="1"/>
        <v>12925181</v>
      </c>
      <c r="W24" s="37">
        <f t="shared" si="1"/>
        <v>12925181</v>
      </c>
      <c r="X24" s="37">
        <f t="shared" si="1"/>
        <v>310315848</v>
      </c>
      <c r="Y24" s="37">
        <f t="shared" si="1"/>
        <v>-297390667</v>
      </c>
      <c r="Z24" s="38">
        <f>+IF(X24&lt;&gt;0,+(Y24/X24)*100,0)</f>
        <v>-95.83483051758284</v>
      </c>
      <c r="AA24" s="39">
        <f>SUM(AA15:AA23)</f>
        <v>310315848</v>
      </c>
    </row>
    <row r="25" spans="1:27" ht="13.5">
      <c r="A25" s="27" t="s">
        <v>51</v>
      </c>
      <c r="B25" s="28"/>
      <c r="C25" s="29">
        <f aca="true" t="shared" si="2" ref="C25:Y25">+C12+C24</f>
        <v>385242754</v>
      </c>
      <c r="D25" s="29">
        <f>+D12+D24</f>
        <v>385242754</v>
      </c>
      <c r="E25" s="30">
        <f t="shared" si="2"/>
        <v>384738132</v>
      </c>
      <c r="F25" s="31">
        <f t="shared" si="2"/>
        <v>390297683</v>
      </c>
      <c r="G25" s="31">
        <f t="shared" si="2"/>
        <v>18555148</v>
      </c>
      <c r="H25" s="31">
        <f t="shared" si="2"/>
        <v>-1738133</v>
      </c>
      <c r="I25" s="31">
        <f t="shared" si="2"/>
        <v>-2038015</v>
      </c>
      <c r="J25" s="31">
        <f t="shared" si="2"/>
        <v>-2038015</v>
      </c>
      <c r="K25" s="31">
        <f t="shared" si="2"/>
        <v>230107</v>
      </c>
      <c r="L25" s="31">
        <f t="shared" si="2"/>
        <v>10465952</v>
      </c>
      <c r="M25" s="31">
        <f t="shared" si="2"/>
        <v>-8000033</v>
      </c>
      <c r="N25" s="31">
        <f t="shared" si="2"/>
        <v>-8000033</v>
      </c>
      <c r="O25" s="31">
        <f t="shared" si="2"/>
        <v>8981540</v>
      </c>
      <c r="P25" s="31">
        <f t="shared" si="2"/>
        <v>-4793289</v>
      </c>
      <c r="Q25" s="31">
        <f t="shared" si="2"/>
        <v>13970619</v>
      </c>
      <c r="R25" s="31">
        <f t="shared" si="2"/>
        <v>13970619</v>
      </c>
      <c r="S25" s="31">
        <f t="shared" si="2"/>
        <v>2967113</v>
      </c>
      <c r="T25" s="31">
        <f t="shared" si="2"/>
        <v>-1119911</v>
      </c>
      <c r="U25" s="31">
        <f t="shared" si="2"/>
        <v>-7967173</v>
      </c>
      <c r="V25" s="31">
        <f t="shared" si="2"/>
        <v>-7967173</v>
      </c>
      <c r="W25" s="31">
        <f t="shared" si="2"/>
        <v>-7967173</v>
      </c>
      <c r="X25" s="31">
        <f t="shared" si="2"/>
        <v>390297683</v>
      </c>
      <c r="Y25" s="31">
        <f t="shared" si="2"/>
        <v>-398264856</v>
      </c>
      <c r="Z25" s="32">
        <f>+IF(X25&lt;&gt;0,+(Y25/X25)*100,0)</f>
        <v>-102.04130676327894</v>
      </c>
      <c r="AA25" s="33">
        <f>+AA12+AA24</f>
        <v>390297683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4082654</v>
      </c>
      <c r="D30" s="18">
        <v>4082654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2678978</v>
      </c>
      <c r="D31" s="18">
        <v>2678978</v>
      </c>
      <c r="E31" s="19">
        <v>2659036</v>
      </c>
      <c r="F31" s="20">
        <v>2770252</v>
      </c>
      <c r="G31" s="20">
        <v>12407</v>
      </c>
      <c r="H31" s="20">
        <v>23436</v>
      </c>
      <c r="I31" s="20">
        <v>4960</v>
      </c>
      <c r="J31" s="20">
        <v>4960</v>
      </c>
      <c r="K31" s="20">
        <v>26998</v>
      </c>
      <c r="L31" s="20">
        <v>9319</v>
      </c>
      <c r="M31" s="20">
        <v>10708</v>
      </c>
      <c r="N31" s="20">
        <v>10708</v>
      </c>
      <c r="O31" s="20">
        <v>7577</v>
      </c>
      <c r="P31" s="20">
        <v>26664</v>
      </c>
      <c r="Q31" s="20">
        <v>29658</v>
      </c>
      <c r="R31" s="20">
        <v>29658</v>
      </c>
      <c r="S31" s="20">
        <v>3413</v>
      </c>
      <c r="T31" s="20">
        <v>22411</v>
      </c>
      <c r="U31" s="20">
        <v>16272</v>
      </c>
      <c r="V31" s="20">
        <v>16272</v>
      </c>
      <c r="W31" s="20">
        <v>16272</v>
      </c>
      <c r="X31" s="20">
        <v>2770252</v>
      </c>
      <c r="Y31" s="20">
        <v>-2753980</v>
      </c>
      <c r="Z31" s="21">
        <v>-99.41</v>
      </c>
      <c r="AA31" s="22">
        <v>2770252</v>
      </c>
    </row>
    <row r="32" spans="1:27" ht="13.5">
      <c r="A32" s="23" t="s">
        <v>57</v>
      </c>
      <c r="B32" s="17"/>
      <c r="C32" s="18">
        <v>26578109</v>
      </c>
      <c r="D32" s="18">
        <v>26578109</v>
      </c>
      <c r="E32" s="19">
        <v>18408500</v>
      </c>
      <c r="F32" s="20">
        <v>17707689</v>
      </c>
      <c r="G32" s="20">
        <v>4135398</v>
      </c>
      <c r="H32" s="20">
        <v>-7582822</v>
      </c>
      <c r="I32" s="20">
        <v>7674638</v>
      </c>
      <c r="J32" s="20">
        <v>7674638</v>
      </c>
      <c r="K32" s="20">
        <v>-2799421</v>
      </c>
      <c r="L32" s="20">
        <v>7614937</v>
      </c>
      <c r="M32" s="20">
        <v>1216581</v>
      </c>
      <c r="N32" s="20">
        <v>1216581</v>
      </c>
      <c r="O32" s="20">
        <v>3213772</v>
      </c>
      <c r="P32" s="20">
        <v>-6772291</v>
      </c>
      <c r="Q32" s="20">
        <v>1179761</v>
      </c>
      <c r="R32" s="20">
        <v>1179761</v>
      </c>
      <c r="S32" s="20">
        <v>3364439</v>
      </c>
      <c r="T32" s="20">
        <v>-399204</v>
      </c>
      <c r="U32" s="20">
        <v>-2574891</v>
      </c>
      <c r="V32" s="20">
        <v>-2574891</v>
      </c>
      <c r="W32" s="20">
        <v>-2574891</v>
      </c>
      <c r="X32" s="20">
        <v>17707689</v>
      </c>
      <c r="Y32" s="20">
        <v>-20282580</v>
      </c>
      <c r="Z32" s="21">
        <v>-114.54</v>
      </c>
      <c r="AA32" s="22">
        <v>17707689</v>
      </c>
    </row>
    <row r="33" spans="1:27" ht="13.5">
      <c r="A33" s="23" t="s">
        <v>58</v>
      </c>
      <c r="B33" s="17"/>
      <c r="C33" s="18">
        <v>7398238</v>
      </c>
      <c r="D33" s="18">
        <v>7398238</v>
      </c>
      <c r="E33" s="19">
        <v>6186346</v>
      </c>
      <c r="F33" s="20">
        <v>6290463</v>
      </c>
      <c r="G33" s="20">
        <v>34022</v>
      </c>
      <c r="H33" s="20"/>
      <c r="I33" s="20">
        <v>15183</v>
      </c>
      <c r="J33" s="20">
        <v>15183</v>
      </c>
      <c r="K33" s="20">
        <v>41083</v>
      </c>
      <c r="L33" s="20">
        <v>-11640</v>
      </c>
      <c r="M33" s="20">
        <v>41083</v>
      </c>
      <c r="N33" s="20">
        <v>41083</v>
      </c>
      <c r="O33" s="20">
        <v>30546</v>
      </c>
      <c r="P33" s="20">
        <v>40201</v>
      </c>
      <c r="Q33" s="20">
        <v>-26686</v>
      </c>
      <c r="R33" s="20">
        <v>-26686</v>
      </c>
      <c r="S33" s="20">
        <v>29121</v>
      </c>
      <c r="T33" s="20">
        <v>-38856</v>
      </c>
      <c r="U33" s="20">
        <v>25685</v>
      </c>
      <c r="V33" s="20">
        <v>25685</v>
      </c>
      <c r="W33" s="20">
        <v>25685</v>
      </c>
      <c r="X33" s="20">
        <v>6290463</v>
      </c>
      <c r="Y33" s="20">
        <v>-6264778</v>
      </c>
      <c r="Z33" s="21">
        <v>-99.59</v>
      </c>
      <c r="AA33" s="22">
        <v>6290463</v>
      </c>
    </row>
    <row r="34" spans="1:27" ht="13.5">
      <c r="A34" s="27" t="s">
        <v>59</v>
      </c>
      <c r="B34" s="28"/>
      <c r="C34" s="29">
        <f aca="true" t="shared" si="3" ref="C34:Y34">SUM(C29:C33)</f>
        <v>40737979</v>
      </c>
      <c r="D34" s="29">
        <f>SUM(D29:D33)</f>
        <v>40737979</v>
      </c>
      <c r="E34" s="30">
        <f t="shared" si="3"/>
        <v>27253882</v>
      </c>
      <c r="F34" s="31">
        <f t="shared" si="3"/>
        <v>26768404</v>
      </c>
      <c r="G34" s="31">
        <f t="shared" si="3"/>
        <v>4181827</v>
      </c>
      <c r="H34" s="31">
        <f t="shared" si="3"/>
        <v>-7559386</v>
      </c>
      <c r="I34" s="31">
        <f t="shared" si="3"/>
        <v>7694781</v>
      </c>
      <c r="J34" s="31">
        <f t="shared" si="3"/>
        <v>7694781</v>
      </c>
      <c r="K34" s="31">
        <f t="shared" si="3"/>
        <v>-2731340</v>
      </c>
      <c r="L34" s="31">
        <f t="shared" si="3"/>
        <v>7612616</v>
      </c>
      <c r="M34" s="31">
        <f t="shared" si="3"/>
        <v>1268372</v>
      </c>
      <c r="N34" s="31">
        <f t="shared" si="3"/>
        <v>1268372</v>
      </c>
      <c r="O34" s="31">
        <f t="shared" si="3"/>
        <v>3251895</v>
      </c>
      <c r="P34" s="31">
        <f t="shared" si="3"/>
        <v>-6705426</v>
      </c>
      <c r="Q34" s="31">
        <f t="shared" si="3"/>
        <v>1182733</v>
      </c>
      <c r="R34" s="31">
        <f t="shared" si="3"/>
        <v>1182733</v>
      </c>
      <c r="S34" s="31">
        <f t="shared" si="3"/>
        <v>3396973</v>
      </c>
      <c r="T34" s="31">
        <f t="shared" si="3"/>
        <v>-415649</v>
      </c>
      <c r="U34" s="31">
        <f t="shared" si="3"/>
        <v>-2532934</v>
      </c>
      <c r="V34" s="31">
        <f t="shared" si="3"/>
        <v>-2532934</v>
      </c>
      <c r="W34" s="31">
        <f t="shared" si="3"/>
        <v>-2532934</v>
      </c>
      <c r="X34" s="31">
        <f t="shared" si="3"/>
        <v>26768404</v>
      </c>
      <c r="Y34" s="31">
        <f t="shared" si="3"/>
        <v>-29301338</v>
      </c>
      <c r="Z34" s="32">
        <f>+IF(X34&lt;&gt;0,+(Y34/X34)*100,0)</f>
        <v>-109.46240201694506</v>
      </c>
      <c r="AA34" s="33">
        <f>SUM(AA29:AA33)</f>
        <v>26768404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55417515</v>
      </c>
      <c r="D37" s="18">
        <v>55417515</v>
      </c>
      <c r="E37" s="19">
        <v>49950000</v>
      </c>
      <c r="F37" s="20">
        <v>54876183</v>
      </c>
      <c r="G37" s="20"/>
      <c r="H37" s="20"/>
      <c r="I37" s="20">
        <v>-155753</v>
      </c>
      <c r="J37" s="20">
        <v>-155753</v>
      </c>
      <c r="K37" s="20"/>
      <c r="L37" s="20"/>
      <c r="M37" s="20">
        <v>-1543572</v>
      </c>
      <c r="N37" s="20">
        <v>-1543572</v>
      </c>
      <c r="O37" s="20">
        <v>4356</v>
      </c>
      <c r="P37" s="20"/>
      <c r="Q37" s="20">
        <v>-166553</v>
      </c>
      <c r="R37" s="20">
        <v>-166553</v>
      </c>
      <c r="S37" s="20"/>
      <c r="T37" s="20"/>
      <c r="U37" s="20">
        <v>-1938076</v>
      </c>
      <c r="V37" s="20">
        <v>-1938076</v>
      </c>
      <c r="W37" s="20">
        <v>-1938076</v>
      </c>
      <c r="X37" s="20">
        <v>54876183</v>
      </c>
      <c r="Y37" s="20">
        <v>-56814259</v>
      </c>
      <c r="Z37" s="21">
        <v>-103.53</v>
      </c>
      <c r="AA37" s="22">
        <v>54876183</v>
      </c>
    </row>
    <row r="38" spans="1:27" ht="13.5">
      <c r="A38" s="23" t="s">
        <v>58</v>
      </c>
      <c r="B38" s="17"/>
      <c r="C38" s="18">
        <v>59622021</v>
      </c>
      <c r="D38" s="18">
        <v>59622021</v>
      </c>
      <c r="E38" s="19">
        <v>62400000</v>
      </c>
      <c r="F38" s="20">
        <v>66368513</v>
      </c>
      <c r="G38" s="20">
        <v>935743</v>
      </c>
      <c r="H38" s="20"/>
      <c r="I38" s="20">
        <v>467873</v>
      </c>
      <c r="J38" s="20">
        <v>467873</v>
      </c>
      <c r="K38" s="20">
        <v>467872</v>
      </c>
      <c r="L38" s="20">
        <v>467872</v>
      </c>
      <c r="M38" s="20">
        <v>467872</v>
      </c>
      <c r="N38" s="20">
        <v>467872</v>
      </c>
      <c r="O38" s="20">
        <v>467872</v>
      </c>
      <c r="P38" s="20">
        <v>1339434</v>
      </c>
      <c r="Q38" s="20">
        <v>501741</v>
      </c>
      <c r="R38" s="20">
        <v>501741</v>
      </c>
      <c r="S38" s="20">
        <v>501741</v>
      </c>
      <c r="T38" s="20">
        <v>501740</v>
      </c>
      <c r="U38" s="20">
        <v>501741</v>
      </c>
      <c r="V38" s="20">
        <v>501741</v>
      </c>
      <c r="W38" s="20">
        <v>501741</v>
      </c>
      <c r="X38" s="20">
        <v>66368513</v>
      </c>
      <c r="Y38" s="20">
        <v>-65866772</v>
      </c>
      <c r="Z38" s="21">
        <v>-99.24</v>
      </c>
      <c r="AA38" s="22">
        <v>66368513</v>
      </c>
    </row>
    <row r="39" spans="1:27" ht="13.5">
      <c r="A39" s="27" t="s">
        <v>61</v>
      </c>
      <c r="B39" s="35"/>
      <c r="C39" s="29">
        <f aca="true" t="shared" si="4" ref="C39:Y39">SUM(C37:C38)</f>
        <v>115039536</v>
      </c>
      <c r="D39" s="29">
        <f>SUM(D37:D38)</f>
        <v>115039536</v>
      </c>
      <c r="E39" s="36">
        <f t="shared" si="4"/>
        <v>112350000</v>
      </c>
      <c r="F39" s="37">
        <f t="shared" si="4"/>
        <v>121244696</v>
      </c>
      <c r="G39" s="37">
        <f t="shared" si="4"/>
        <v>935743</v>
      </c>
      <c r="H39" s="37">
        <f t="shared" si="4"/>
        <v>0</v>
      </c>
      <c r="I39" s="37">
        <f t="shared" si="4"/>
        <v>312120</v>
      </c>
      <c r="J39" s="37">
        <f t="shared" si="4"/>
        <v>312120</v>
      </c>
      <c r="K39" s="37">
        <f t="shared" si="4"/>
        <v>467872</v>
      </c>
      <c r="L39" s="37">
        <f t="shared" si="4"/>
        <v>467872</v>
      </c>
      <c r="M39" s="37">
        <f t="shared" si="4"/>
        <v>-1075700</v>
      </c>
      <c r="N39" s="37">
        <f t="shared" si="4"/>
        <v>-1075700</v>
      </c>
      <c r="O39" s="37">
        <f t="shared" si="4"/>
        <v>472228</v>
      </c>
      <c r="P39" s="37">
        <f t="shared" si="4"/>
        <v>1339434</v>
      </c>
      <c r="Q39" s="37">
        <f t="shared" si="4"/>
        <v>335188</v>
      </c>
      <c r="R39" s="37">
        <f t="shared" si="4"/>
        <v>335188</v>
      </c>
      <c r="S39" s="37">
        <f t="shared" si="4"/>
        <v>501741</v>
      </c>
      <c r="T39" s="37">
        <f t="shared" si="4"/>
        <v>501740</v>
      </c>
      <c r="U39" s="37">
        <f t="shared" si="4"/>
        <v>-1436335</v>
      </c>
      <c r="V39" s="37">
        <f t="shared" si="4"/>
        <v>-1436335</v>
      </c>
      <c r="W39" s="37">
        <f t="shared" si="4"/>
        <v>-1436335</v>
      </c>
      <c r="X39" s="37">
        <f t="shared" si="4"/>
        <v>121244696</v>
      </c>
      <c r="Y39" s="37">
        <f t="shared" si="4"/>
        <v>-122681031</v>
      </c>
      <c r="Z39" s="38">
        <f>+IF(X39&lt;&gt;0,+(Y39/X39)*100,0)</f>
        <v>-101.18465800763772</v>
      </c>
      <c r="AA39" s="39">
        <f>SUM(AA37:AA38)</f>
        <v>121244696</v>
      </c>
    </row>
    <row r="40" spans="1:27" ht="13.5">
      <c r="A40" s="27" t="s">
        <v>62</v>
      </c>
      <c r="B40" s="28"/>
      <c r="C40" s="29">
        <f aca="true" t="shared" si="5" ref="C40:Y40">+C34+C39</f>
        <v>155777515</v>
      </c>
      <c r="D40" s="29">
        <f>+D34+D39</f>
        <v>155777515</v>
      </c>
      <c r="E40" s="30">
        <f t="shared" si="5"/>
        <v>139603882</v>
      </c>
      <c r="F40" s="31">
        <f t="shared" si="5"/>
        <v>148013100</v>
      </c>
      <c r="G40" s="31">
        <f t="shared" si="5"/>
        <v>5117570</v>
      </c>
      <c r="H40" s="31">
        <f t="shared" si="5"/>
        <v>-7559386</v>
      </c>
      <c r="I40" s="31">
        <f t="shared" si="5"/>
        <v>8006901</v>
      </c>
      <c r="J40" s="31">
        <f t="shared" si="5"/>
        <v>8006901</v>
      </c>
      <c r="K40" s="31">
        <f t="shared" si="5"/>
        <v>-2263468</v>
      </c>
      <c r="L40" s="31">
        <f t="shared" si="5"/>
        <v>8080488</v>
      </c>
      <c r="M40" s="31">
        <f t="shared" si="5"/>
        <v>192672</v>
      </c>
      <c r="N40" s="31">
        <f t="shared" si="5"/>
        <v>192672</v>
      </c>
      <c r="O40" s="31">
        <f t="shared" si="5"/>
        <v>3724123</v>
      </c>
      <c r="P40" s="31">
        <f t="shared" si="5"/>
        <v>-5365992</v>
      </c>
      <c r="Q40" s="31">
        <f t="shared" si="5"/>
        <v>1517921</v>
      </c>
      <c r="R40" s="31">
        <f t="shared" si="5"/>
        <v>1517921</v>
      </c>
      <c r="S40" s="31">
        <f t="shared" si="5"/>
        <v>3898714</v>
      </c>
      <c r="T40" s="31">
        <f t="shared" si="5"/>
        <v>86091</v>
      </c>
      <c r="U40" s="31">
        <f t="shared" si="5"/>
        <v>-3969269</v>
      </c>
      <c r="V40" s="31">
        <f t="shared" si="5"/>
        <v>-3969269</v>
      </c>
      <c r="W40" s="31">
        <f t="shared" si="5"/>
        <v>-3969269</v>
      </c>
      <c r="X40" s="31">
        <f t="shared" si="5"/>
        <v>148013100</v>
      </c>
      <c r="Y40" s="31">
        <f t="shared" si="5"/>
        <v>-151982369</v>
      </c>
      <c r="Z40" s="32">
        <f>+IF(X40&lt;&gt;0,+(Y40/X40)*100,0)</f>
        <v>-102.68170114672282</v>
      </c>
      <c r="AA40" s="33">
        <f>+AA34+AA39</f>
        <v>148013100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229465239</v>
      </c>
      <c r="D42" s="43">
        <f>+D25-D40</f>
        <v>229465239</v>
      </c>
      <c r="E42" s="44">
        <f t="shared" si="6"/>
        <v>245134250</v>
      </c>
      <c r="F42" s="45">
        <f t="shared" si="6"/>
        <v>242284583</v>
      </c>
      <c r="G42" s="45">
        <f t="shared" si="6"/>
        <v>13437578</v>
      </c>
      <c r="H42" s="45">
        <f t="shared" si="6"/>
        <v>5821253</v>
      </c>
      <c r="I42" s="45">
        <f t="shared" si="6"/>
        <v>-10044916</v>
      </c>
      <c r="J42" s="45">
        <f t="shared" si="6"/>
        <v>-10044916</v>
      </c>
      <c r="K42" s="45">
        <f t="shared" si="6"/>
        <v>2493575</v>
      </c>
      <c r="L42" s="45">
        <f t="shared" si="6"/>
        <v>2385464</v>
      </c>
      <c r="M42" s="45">
        <f t="shared" si="6"/>
        <v>-8192705</v>
      </c>
      <c r="N42" s="45">
        <f t="shared" si="6"/>
        <v>-8192705</v>
      </c>
      <c r="O42" s="45">
        <f t="shared" si="6"/>
        <v>5257417</v>
      </c>
      <c r="P42" s="45">
        <f t="shared" si="6"/>
        <v>572703</v>
      </c>
      <c r="Q42" s="45">
        <f t="shared" si="6"/>
        <v>12452698</v>
      </c>
      <c r="R42" s="45">
        <f t="shared" si="6"/>
        <v>12452698</v>
      </c>
      <c r="S42" s="45">
        <f t="shared" si="6"/>
        <v>-931601</v>
      </c>
      <c r="T42" s="45">
        <f t="shared" si="6"/>
        <v>-1206002</v>
      </c>
      <c r="U42" s="45">
        <f t="shared" si="6"/>
        <v>-3997904</v>
      </c>
      <c r="V42" s="45">
        <f t="shared" si="6"/>
        <v>-3997904</v>
      </c>
      <c r="W42" s="45">
        <f t="shared" si="6"/>
        <v>-3997904</v>
      </c>
      <c r="X42" s="45">
        <f t="shared" si="6"/>
        <v>242284583</v>
      </c>
      <c r="Y42" s="45">
        <f t="shared" si="6"/>
        <v>-246282487</v>
      </c>
      <c r="Z42" s="46">
        <f>+IF(X42&lt;&gt;0,+(Y42/X42)*100,0)</f>
        <v>-101.65008600650418</v>
      </c>
      <c r="AA42" s="47">
        <f>+AA25-AA40</f>
        <v>242284583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219344883</v>
      </c>
      <c r="D45" s="18">
        <v>219344883</v>
      </c>
      <c r="E45" s="19">
        <v>231611596</v>
      </c>
      <c r="F45" s="20">
        <v>232291427</v>
      </c>
      <c r="G45" s="20">
        <v>13437578</v>
      </c>
      <c r="H45" s="20">
        <v>5821253</v>
      </c>
      <c r="I45" s="20">
        <v>-10044916</v>
      </c>
      <c r="J45" s="20">
        <v>-10044916</v>
      </c>
      <c r="K45" s="20">
        <v>2493575</v>
      </c>
      <c r="L45" s="20">
        <v>2385464</v>
      </c>
      <c r="M45" s="20">
        <v>-8192705</v>
      </c>
      <c r="N45" s="20">
        <v>-8192705</v>
      </c>
      <c r="O45" s="20">
        <v>5257417</v>
      </c>
      <c r="P45" s="20">
        <v>572703</v>
      </c>
      <c r="Q45" s="20">
        <v>12452698</v>
      </c>
      <c r="R45" s="20">
        <v>12452698</v>
      </c>
      <c r="S45" s="20">
        <v>-931601</v>
      </c>
      <c r="T45" s="20">
        <v>-1206002</v>
      </c>
      <c r="U45" s="20">
        <v>-3997904</v>
      </c>
      <c r="V45" s="20">
        <v>-3997904</v>
      </c>
      <c r="W45" s="20">
        <v>-3997904</v>
      </c>
      <c r="X45" s="20">
        <v>232291427</v>
      </c>
      <c r="Y45" s="20">
        <v>-236289331</v>
      </c>
      <c r="Z45" s="48">
        <v>-101.72</v>
      </c>
      <c r="AA45" s="22">
        <v>232291427</v>
      </c>
    </row>
    <row r="46" spans="1:27" ht="13.5">
      <c r="A46" s="23" t="s">
        <v>67</v>
      </c>
      <c r="B46" s="17"/>
      <c r="C46" s="18">
        <v>10120356</v>
      </c>
      <c r="D46" s="18">
        <v>10120356</v>
      </c>
      <c r="E46" s="19">
        <v>13522654</v>
      </c>
      <c r="F46" s="20">
        <v>9993156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9993156</v>
      </c>
      <c r="Y46" s="20">
        <v>-9993156</v>
      </c>
      <c r="Z46" s="48">
        <v>-100</v>
      </c>
      <c r="AA46" s="22">
        <v>9993156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229465239</v>
      </c>
      <c r="D48" s="51">
        <f>SUM(D45:D47)</f>
        <v>229465239</v>
      </c>
      <c r="E48" s="52">
        <f t="shared" si="7"/>
        <v>245134250</v>
      </c>
      <c r="F48" s="53">
        <f t="shared" si="7"/>
        <v>242284583</v>
      </c>
      <c r="G48" s="53">
        <f t="shared" si="7"/>
        <v>13437578</v>
      </c>
      <c r="H48" s="53">
        <f t="shared" si="7"/>
        <v>5821253</v>
      </c>
      <c r="I48" s="53">
        <f t="shared" si="7"/>
        <v>-10044916</v>
      </c>
      <c r="J48" s="53">
        <f t="shared" si="7"/>
        <v>-10044916</v>
      </c>
      <c r="K48" s="53">
        <f t="shared" si="7"/>
        <v>2493575</v>
      </c>
      <c r="L48" s="53">
        <f t="shared" si="7"/>
        <v>2385464</v>
      </c>
      <c r="M48" s="53">
        <f t="shared" si="7"/>
        <v>-8192705</v>
      </c>
      <c r="N48" s="53">
        <f t="shared" si="7"/>
        <v>-8192705</v>
      </c>
      <c r="O48" s="53">
        <f t="shared" si="7"/>
        <v>5257417</v>
      </c>
      <c r="P48" s="53">
        <f t="shared" si="7"/>
        <v>572703</v>
      </c>
      <c r="Q48" s="53">
        <f t="shared" si="7"/>
        <v>12452698</v>
      </c>
      <c r="R48" s="53">
        <f t="shared" si="7"/>
        <v>12452698</v>
      </c>
      <c r="S48" s="53">
        <f t="shared" si="7"/>
        <v>-931601</v>
      </c>
      <c r="T48" s="53">
        <f t="shared" si="7"/>
        <v>-1206002</v>
      </c>
      <c r="U48" s="53">
        <f t="shared" si="7"/>
        <v>-3997904</v>
      </c>
      <c r="V48" s="53">
        <f t="shared" si="7"/>
        <v>-3997904</v>
      </c>
      <c r="W48" s="53">
        <f t="shared" si="7"/>
        <v>-3997904</v>
      </c>
      <c r="X48" s="53">
        <f t="shared" si="7"/>
        <v>242284583</v>
      </c>
      <c r="Y48" s="53">
        <f t="shared" si="7"/>
        <v>-246282487</v>
      </c>
      <c r="Z48" s="54">
        <f>+IF(X48&lt;&gt;0,+(Y48/X48)*100,0)</f>
        <v>-101.65008600650418</v>
      </c>
      <c r="AA48" s="55">
        <f>SUM(AA45:AA47)</f>
        <v>242284583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169038492</v>
      </c>
      <c r="D6" s="18">
        <v>169038492</v>
      </c>
      <c r="E6" s="19">
        <v>168844677</v>
      </c>
      <c r="F6" s="20">
        <v>174010687</v>
      </c>
      <c r="G6" s="20">
        <v>188375625</v>
      </c>
      <c r="H6" s="20">
        <v>188274861</v>
      </c>
      <c r="I6" s="20">
        <v>190348017</v>
      </c>
      <c r="J6" s="20">
        <v>190348017</v>
      </c>
      <c r="K6" s="20">
        <v>187358591</v>
      </c>
      <c r="L6" s="20">
        <v>179465042</v>
      </c>
      <c r="M6" s="20">
        <v>189725527</v>
      </c>
      <c r="N6" s="20">
        <v>189725527</v>
      </c>
      <c r="O6" s="20">
        <v>206864759</v>
      </c>
      <c r="P6" s="20">
        <v>200139113</v>
      </c>
      <c r="Q6" s="20">
        <v>197828934</v>
      </c>
      <c r="R6" s="20">
        <v>197828934</v>
      </c>
      <c r="S6" s="20">
        <v>213152396</v>
      </c>
      <c r="T6" s="20">
        <v>195810910</v>
      </c>
      <c r="U6" s="20">
        <v>198595453</v>
      </c>
      <c r="V6" s="20">
        <v>198595453</v>
      </c>
      <c r="W6" s="20">
        <v>198595453</v>
      </c>
      <c r="X6" s="20">
        <v>174010687</v>
      </c>
      <c r="Y6" s="20">
        <v>24584766</v>
      </c>
      <c r="Z6" s="21">
        <v>14.13</v>
      </c>
      <c r="AA6" s="22">
        <v>174010687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7637980</v>
      </c>
      <c r="D8" s="18">
        <v>7637980</v>
      </c>
      <c r="E8" s="19">
        <v>10932038</v>
      </c>
      <c r="F8" s="20">
        <v>10932038</v>
      </c>
      <c r="G8" s="20">
        <v>8426430</v>
      </c>
      <c r="H8" s="20">
        <v>8521484</v>
      </c>
      <c r="I8" s="20">
        <v>8347930</v>
      </c>
      <c r="J8" s="20">
        <v>8347930</v>
      </c>
      <c r="K8" s="20">
        <v>9472597</v>
      </c>
      <c r="L8" s="20">
        <v>10642990</v>
      </c>
      <c r="M8" s="20">
        <v>11427969</v>
      </c>
      <c r="N8" s="20">
        <v>11427969</v>
      </c>
      <c r="O8" s="20">
        <v>12478051</v>
      </c>
      <c r="P8" s="20">
        <v>11127190</v>
      </c>
      <c r="Q8" s="20">
        <v>13218019</v>
      </c>
      <c r="R8" s="20">
        <v>13218019</v>
      </c>
      <c r="S8" s="20">
        <v>13786732</v>
      </c>
      <c r="T8" s="20">
        <v>10427970</v>
      </c>
      <c r="U8" s="20">
        <v>9860710</v>
      </c>
      <c r="V8" s="20">
        <v>9860710</v>
      </c>
      <c r="W8" s="20">
        <v>9860710</v>
      </c>
      <c r="X8" s="20">
        <v>10932038</v>
      </c>
      <c r="Y8" s="20">
        <v>-1071328</v>
      </c>
      <c r="Z8" s="21">
        <v>-9.8</v>
      </c>
      <c r="AA8" s="22">
        <v>10932038</v>
      </c>
    </row>
    <row r="9" spans="1:27" ht="13.5">
      <c r="A9" s="23" t="s">
        <v>36</v>
      </c>
      <c r="B9" s="17"/>
      <c r="C9" s="18">
        <v>12394247</v>
      </c>
      <c r="D9" s="18">
        <v>12394247</v>
      </c>
      <c r="E9" s="19"/>
      <c r="F9" s="20"/>
      <c r="G9" s="20">
        <v>3853633</v>
      </c>
      <c r="H9" s="20">
        <v>9026352</v>
      </c>
      <c r="I9" s="20">
        <v>8776390</v>
      </c>
      <c r="J9" s="20">
        <v>8776390</v>
      </c>
      <c r="K9" s="20">
        <v>9110039</v>
      </c>
      <c r="L9" s="20">
        <v>6244719</v>
      </c>
      <c r="M9" s="20">
        <v>6863492</v>
      </c>
      <c r="N9" s="20">
        <v>6863492</v>
      </c>
      <c r="O9" s="20">
        <v>9585875</v>
      </c>
      <c r="P9" s="20">
        <v>3932131</v>
      </c>
      <c r="Q9" s="20">
        <v>4112597</v>
      </c>
      <c r="R9" s="20">
        <v>4112597</v>
      </c>
      <c r="S9" s="20">
        <v>4576083</v>
      </c>
      <c r="T9" s="20">
        <v>4464846</v>
      </c>
      <c r="U9" s="20">
        <v>3596576</v>
      </c>
      <c r="V9" s="20">
        <v>3596576</v>
      </c>
      <c r="W9" s="20">
        <v>3596576</v>
      </c>
      <c r="X9" s="20"/>
      <c r="Y9" s="20">
        <v>3596576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1618708</v>
      </c>
      <c r="D11" s="18">
        <v>1618708</v>
      </c>
      <c r="E11" s="19">
        <v>1572263</v>
      </c>
      <c r="F11" s="20">
        <v>1572000</v>
      </c>
      <c r="G11" s="20">
        <v>1469260</v>
      </c>
      <c r="H11" s="20">
        <v>1711805</v>
      </c>
      <c r="I11" s="20">
        <v>1608960</v>
      </c>
      <c r="J11" s="20">
        <v>1608960</v>
      </c>
      <c r="K11" s="20">
        <v>1566070</v>
      </c>
      <c r="L11" s="20">
        <v>1771805</v>
      </c>
      <c r="M11" s="20">
        <v>1857477</v>
      </c>
      <c r="N11" s="20">
        <v>1857477</v>
      </c>
      <c r="O11" s="20">
        <v>1666418</v>
      </c>
      <c r="P11" s="20">
        <v>1516335</v>
      </c>
      <c r="Q11" s="20">
        <v>1588217</v>
      </c>
      <c r="R11" s="20">
        <v>1588217</v>
      </c>
      <c r="S11" s="20">
        <v>1570549</v>
      </c>
      <c r="T11" s="20">
        <v>1457198</v>
      </c>
      <c r="U11" s="20">
        <v>1155143</v>
      </c>
      <c r="V11" s="20">
        <v>1155143</v>
      </c>
      <c r="W11" s="20">
        <v>1155143</v>
      </c>
      <c r="X11" s="20">
        <v>1572000</v>
      </c>
      <c r="Y11" s="20">
        <v>-416857</v>
      </c>
      <c r="Z11" s="21">
        <v>-26.52</v>
      </c>
      <c r="AA11" s="22">
        <v>1572000</v>
      </c>
    </row>
    <row r="12" spans="1:27" ht="13.5">
      <c r="A12" s="27" t="s">
        <v>39</v>
      </c>
      <c r="B12" s="28"/>
      <c r="C12" s="29">
        <f aca="true" t="shared" si="0" ref="C12:Y12">SUM(C6:C11)</f>
        <v>190689427</v>
      </c>
      <c r="D12" s="29">
        <f>SUM(D6:D11)</f>
        <v>190689427</v>
      </c>
      <c r="E12" s="30">
        <f t="shared" si="0"/>
        <v>181348978</v>
      </c>
      <c r="F12" s="31">
        <f t="shared" si="0"/>
        <v>186514725</v>
      </c>
      <c r="G12" s="31">
        <f t="shared" si="0"/>
        <v>202124948</v>
      </c>
      <c r="H12" s="31">
        <f t="shared" si="0"/>
        <v>207534502</v>
      </c>
      <c r="I12" s="31">
        <f t="shared" si="0"/>
        <v>209081297</v>
      </c>
      <c r="J12" s="31">
        <f t="shared" si="0"/>
        <v>209081297</v>
      </c>
      <c r="K12" s="31">
        <f t="shared" si="0"/>
        <v>207507297</v>
      </c>
      <c r="L12" s="31">
        <f t="shared" si="0"/>
        <v>198124556</v>
      </c>
      <c r="M12" s="31">
        <f t="shared" si="0"/>
        <v>209874465</v>
      </c>
      <c r="N12" s="31">
        <f t="shared" si="0"/>
        <v>209874465</v>
      </c>
      <c r="O12" s="31">
        <f t="shared" si="0"/>
        <v>230595103</v>
      </c>
      <c r="P12" s="31">
        <f t="shared" si="0"/>
        <v>216714769</v>
      </c>
      <c r="Q12" s="31">
        <f t="shared" si="0"/>
        <v>216747767</v>
      </c>
      <c r="R12" s="31">
        <f t="shared" si="0"/>
        <v>216747767</v>
      </c>
      <c r="S12" s="31">
        <f t="shared" si="0"/>
        <v>233085760</v>
      </c>
      <c r="T12" s="31">
        <f t="shared" si="0"/>
        <v>212160924</v>
      </c>
      <c r="U12" s="31">
        <f t="shared" si="0"/>
        <v>213207882</v>
      </c>
      <c r="V12" s="31">
        <f t="shared" si="0"/>
        <v>213207882</v>
      </c>
      <c r="W12" s="31">
        <f t="shared" si="0"/>
        <v>213207882</v>
      </c>
      <c r="X12" s="31">
        <f t="shared" si="0"/>
        <v>186514725</v>
      </c>
      <c r="Y12" s="31">
        <f t="shared" si="0"/>
        <v>26693157</v>
      </c>
      <c r="Z12" s="32">
        <f>+IF(X12&lt;&gt;0,+(Y12/X12)*100,0)</f>
        <v>14.311554757942032</v>
      </c>
      <c r="AA12" s="33">
        <f>SUM(AA6:AA11)</f>
        <v>186514725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4673357</v>
      </c>
      <c r="D17" s="18">
        <v>4673357</v>
      </c>
      <c r="E17" s="19">
        <v>4534430</v>
      </c>
      <c r="F17" s="20">
        <v>4534430</v>
      </c>
      <c r="G17" s="20">
        <v>4673357</v>
      </c>
      <c r="H17" s="20">
        <v>4661592</v>
      </c>
      <c r="I17" s="20">
        <v>4649830</v>
      </c>
      <c r="J17" s="20">
        <v>4649830</v>
      </c>
      <c r="K17" s="20">
        <v>4638451</v>
      </c>
      <c r="L17" s="20">
        <v>4626689</v>
      </c>
      <c r="M17" s="20">
        <v>4615311</v>
      </c>
      <c r="N17" s="20">
        <v>4615311</v>
      </c>
      <c r="O17" s="20">
        <v>4603550</v>
      </c>
      <c r="P17" s="20">
        <v>4591793</v>
      </c>
      <c r="Q17" s="20">
        <v>4581176</v>
      </c>
      <c r="R17" s="20">
        <v>4581176</v>
      </c>
      <c r="S17" s="20">
        <v>4569408</v>
      </c>
      <c r="T17" s="20">
        <v>4558022</v>
      </c>
      <c r="U17" s="20">
        <v>4546254</v>
      </c>
      <c r="V17" s="20">
        <v>4546254</v>
      </c>
      <c r="W17" s="20">
        <v>4546254</v>
      </c>
      <c r="X17" s="20">
        <v>4534430</v>
      </c>
      <c r="Y17" s="20">
        <v>11824</v>
      </c>
      <c r="Z17" s="21">
        <v>0.26</v>
      </c>
      <c r="AA17" s="22">
        <v>4534430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351236928</v>
      </c>
      <c r="D19" s="18">
        <v>351236928</v>
      </c>
      <c r="E19" s="19">
        <v>361050824</v>
      </c>
      <c r="F19" s="20">
        <v>329221524</v>
      </c>
      <c r="G19" s="20">
        <v>342338453</v>
      </c>
      <c r="H19" s="20">
        <v>340639131</v>
      </c>
      <c r="I19" s="20">
        <v>339696653</v>
      </c>
      <c r="J19" s="20">
        <v>339696653</v>
      </c>
      <c r="K19" s="20">
        <v>338957396</v>
      </c>
      <c r="L19" s="20">
        <v>350012947</v>
      </c>
      <c r="M19" s="20">
        <v>348986430</v>
      </c>
      <c r="N19" s="20">
        <v>348986430</v>
      </c>
      <c r="O19" s="20">
        <v>349817067</v>
      </c>
      <c r="P19" s="20">
        <v>352117073</v>
      </c>
      <c r="Q19" s="20">
        <v>351230763</v>
      </c>
      <c r="R19" s="20">
        <v>351230763</v>
      </c>
      <c r="S19" s="20">
        <v>352024078</v>
      </c>
      <c r="T19" s="20">
        <v>352514135</v>
      </c>
      <c r="U19" s="20">
        <v>355314186</v>
      </c>
      <c r="V19" s="20">
        <v>355314186</v>
      </c>
      <c r="W19" s="20">
        <v>355314186</v>
      </c>
      <c r="X19" s="20">
        <v>329221524</v>
      </c>
      <c r="Y19" s="20">
        <v>26092662</v>
      </c>
      <c r="Z19" s="21">
        <v>7.93</v>
      </c>
      <c r="AA19" s="22">
        <v>329221524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226753</v>
      </c>
      <c r="D22" s="18">
        <v>226753</v>
      </c>
      <c r="E22" s="19">
        <v>26042</v>
      </c>
      <c r="F22" s="20">
        <v>26042</v>
      </c>
      <c r="G22" s="20">
        <v>226753</v>
      </c>
      <c r="H22" s="20">
        <v>212942</v>
      </c>
      <c r="I22" s="20">
        <v>199153</v>
      </c>
      <c r="J22" s="20">
        <v>199153</v>
      </c>
      <c r="K22" s="20">
        <v>185829</v>
      </c>
      <c r="L22" s="20">
        <v>172042</v>
      </c>
      <c r="M22" s="20">
        <v>158727</v>
      </c>
      <c r="N22" s="20">
        <v>158727</v>
      </c>
      <c r="O22" s="20">
        <v>144945</v>
      </c>
      <c r="P22" s="20">
        <v>131199</v>
      </c>
      <c r="Q22" s="20">
        <v>118823</v>
      </c>
      <c r="R22" s="20">
        <v>118823</v>
      </c>
      <c r="S22" s="20"/>
      <c r="T22" s="20">
        <v>91464</v>
      </c>
      <c r="U22" s="20">
        <v>77513</v>
      </c>
      <c r="V22" s="20">
        <v>77513</v>
      </c>
      <c r="W22" s="20">
        <v>77513</v>
      </c>
      <c r="X22" s="20">
        <v>26042</v>
      </c>
      <c r="Y22" s="20">
        <v>51471</v>
      </c>
      <c r="Z22" s="21">
        <v>197.65</v>
      </c>
      <c r="AA22" s="22">
        <v>26042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>
        <v>104883</v>
      </c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356137038</v>
      </c>
      <c r="D24" s="29">
        <f>SUM(D15:D23)</f>
        <v>356137038</v>
      </c>
      <c r="E24" s="36">
        <f t="shared" si="1"/>
        <v>365611296</v>
      </c>
      <c r="F24" s="37">
        <f t="shared" si="1"/>
        <v>333781996</v>
      </c>
      <c r="G24" s="37">
        <f t="shared" si="1"/>
        <v>347238563</v>
      </c>
      <c r="H24" s="37">
        <f t="shared" si="1"/>
        <v>345513665</v>
      </c>
      <c r="I24" s="37">
        <f t="shared" si="1"/>
        <v>344545636</v>
      </c>
      <c r="J24" s="37">
        <f t="shared" si="1"/>
        <v>344545636</v>
      </c>
      <c r="K24" s="37">
        <f t="shared" si="1"/>
        <v>343781676</v>
      </c>
      <c r="L24" s="37">
        <f t="shared" si="1"/>
        <v>354811678</v>
      </c>
      <c r="M24" s="37">
        <f t="shared" si="1"/>
        <v>353760468</v>
      </c>
      <c r="N24" s="37">
        <f t="shared" si="1"/>
        <v>353760468</v>
      </c>
      <c r="O24" s="37">
        <f t="shared" si="1"/>
        <v>354565562</v>
      </c>
      <c r="P24" s="37">
        <f t="shared" si="1"/>
        <v>356840065</v>
      </c>
      <c r="Q24" s="37">
        <f t="shared" si="1"/>
        <v>355930762</v>
      </c>
      <c r="R24" s="37">
        <f t="shared" si="1"/>
        <v>355930762</v>
      </c>
      <c r="S24" s="37">
        <f t="shared" si="1"/>
        <v>356698369</v>
      </c>
      <c r="T24" s="37">
        <f t="shared" si="1"/>
        <v>357163621</v>
      </c>
      <c r="U24" s="37">
        <f t="shared" si="1"/>
        <v>359937953</v>
      </c>
      <c r="V24" s="37">
        <f t="shared" si="1"/>
        <v>359937953</v>
      </c>
      <c r="W24" s="37">
        <f t="shared" si="1"/>
        <v>359937953</v>
      </c>
      <c r="X24" s="37">
        <f t="shared" si="1"/>
        <v>333781996</v>
      </c>
      <c r="Y24" s="37">
        <f t="shared" si="1"/>
        <v>26155957</v>
      </c>
      <c r="Z24" s="38">
        <f>+IF(X24&lt;&gt;0,+(Y24/X24)*100,0)</f>
        <v>7.836239615512396</v>
      </c>
      <c r="AA24" s="39">
        <f>SUM(AA15:AA23)</f>
        <v>333781996</v>
      </c>
    </row>
    <row r="25" spans="1:27" ht="13.5">
      <c r="A25" s="27" t="s">
        <v>51</v>
      </c>
      <c r="B25" s="28"/>
      <c r="C25" s="29">
        <f aca="true" t="shared" si="2" ref="C25:Y25">+C12+C24</f>
        <v>546826465</v>
      </c>
      <c r="D25" s="29">
        <f>+D12+D24</f>
        <v>546826465</v>
      </c>
      <c r="E25" s="30">
        <f t="shared" si="2"/>
        <v>546960274</v>
      </c>
      <c r="F25" s="31">
        <f t="shared" si="2"/>
        <v>520296721</v>
      </c>
      <c r="G25" s="31">
        <f t="shared" si="2"/>
        <v>549363511</v>
      </c>
      <c r="H25" s="31">
        <f t="shared" si="2"/>
        <v>553048167</v>
      </c>
      <c r="I25" s="31">
        <f t="shared" si="2"/>
        <v>553626933</v>
      </c>
      <c r="J25" s="31">
        <f t="shared" si="2"/>
        <v>553626933</v>
      </c>
      <c r="K25" s="31">
        <f t="shared" si="2"/>
        <v>551288973</v>
      </c>
      <c r="L25" s="31">
        <f t="shared" si="2"/>
        <v>552936234</v>
      </c>
      <c r="M25" s="31">
        <f t="shared" si="2"/>
        <v>563634933</v>
      </c>
      <c r="N25" s="31">
        <f t="shared" si="2"/>
        <v>563634933</v>
      </c>
      <c r="O25" s="31">
        <f t="shared" si="2"/>
        <v>585160665</v>
      </c>
      <c r="P25" s="31">
        <f t="shared" si="2"/>
        <v>573554834</v>
      </c>
      <c r="Q25" s="31">
        <f t="shared" si="2"/>
        <v>572678529</v>
      </c>
      <c r="R25" s="31">
        <f t="shared" si="2"/>
        <v>572678529</v>
      </c>
      <c r="S25" s="31">
        <f t="shared" si="2"/>
        <v>589784129</v>
      </c>
      <c r="T25" s="31">
        <f t="shared" si="2"/>
        <v>569324545</v>
      </c>
      <c r="U25" s="31">
        <f t="shared" si="2"/>
        <v>573145835</v>
      </c>
      <c r="V25" s="31">
        <f t="shared" si="2"/>
        <v>573145835</v>
      </c>
      <c r="W25" s="31">
        <f t="shared" si="2"/>
        <v>573145835</v>
      </c>
      <c r="X25" s="31">
        <f t="shared" si="2"/>
        <v>520296721</v>
      </c>
      <c r="Y25" s="31">
        <f t="shared" si="2"/>
        <v>52849114</v>
      </c>
      <c r="Z25" s="32">
        <f>+IF(X25&lt;&gt;0,+(Y25/X25)*100,0)</f>
        <v>10.157495111332828</v>
      </c>
      <c r="AA25" s="33">
        <f>+AA12+AA24</f>
        <v>520296721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12944312</v>
      </c>
      <c r="D30" s="18">
        <v>12944312</v>
      </c>
      <c r="E30" s="19">
        <v>14127443</v>
      </c>
      <c r="F30" s="20">
        <v>14127444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14127444</v>
      </c>
      <c r="Y30" s="20">
        <v>-14127444</v>
      </c>
      <c r="Z30" s="21">
        <v>-100</v>
      </c>
      <c r="AA30" s="22">
        <v>14127444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23375615</v>
      </c>
      <c r="D32" s="18">
        <v>23375615</v>
      </c>
      <c r="E32" s="19">
        <v>18726152</v>
      </c>
      <c r="F32" s="20">
        <v>18725847</v>
      </c>
      <c r="G32" s="20">
        <v>19377806</v>
      </c>
      <c r="H32" s="20">
        <v>27746400</v>
      </c>
      <c r="I32" s="20">
        <v>23940332</v>
      </c>
      <c r="J32" s="20">
        <v>23940332</v>
      </c>
      <c r="K32" s="20">
        <v>34229800</v>
      </c>
      <c r="L32" s="20">
        <v>21328134</v>
      </c>
      <c r="M32" s="20">
        <v>19343891</v>
      </c>
      <c r="N32" s="20">
        <v>19343891</v>
      </c>
      <c r="O32" s="20">
        <v>27262566</v>
      </c>
      <c r="P32" s="20">
        <v>29094128</v>
      </c>
      <c r="Q32" s="20">
        <v>23659420</v>
      </c>
      <c r="R32" s="20">
        <v>23659420</v>
      </c>
      <c r="S32" s="20">
        <v>23959919</v>
      </c>
      <c r="T32" s="20">
        <v>15167546</v>
      </c>
      <c r="U32" s="20">
        <v>6252650</v>
      </c>
      <c r="V32" s="20">
        <v>6252650</v>
      </c>
      <c r="W32" s="20">
        <v>6252650</v>
      </c>
      <c r="X32" s="20">
        <v>18725847</v>
      </c>
      <c r="Y32" s="20">
        <v>-12473197</v>
      </c>
      <c r="Z32" s="21">
        <v>-66.61</v>
      </c>
      <c r="AA32" s="22">
        <v>18725847</v>
      </c>
    </row>
    <row r="33" spans="1:27" ht="13.5">
      <c r="A33" s="23" t="s">
        <v>58</v>
      </c>
      <c r="B33" s="17"/>
      <c r="C33" s="18">
        <v>7022837</v>
      </c>
      <c r="D33" s="18">
        <v>7022837</v>
      </c>
      <c r="E33" s="19">
        <v>4795676</v>
      </c>
      <c r="F33" s="20">
        <v>4795676</v>
      </c>
      <c r="G33" s="20">
        <v>6246262</v>
      </c>
      <c r="H33" s="20">
        <v>6246262</v>
      </c>
      <c r="I33" s="20">
        <v>6246262</v>
      </c>
      <c r="J33" s="20">
        <v>6246262</v>
      </c>
      <c r="K33" s="20">
        <v>6201371</v>
      </c>
      <c r="L33" s="20">
        <v>9900371</v>
      </c>
      <c r="M33" s="20">
        <v>9900371</v>
      </c>
      <c r="N33" s="20">
        <v>9900371</v>
      </c>
      <c r="O33" s="20">
        <v>9900371</v>
      </c>
      <c r="P33" s="20">
        <v>9890156</v>
      </c>
      <c r="Q33" s="20">
        <v>10023801</v>
      </c>
      <c r="R33" s="20">
        <v>10023801</v>
      </c>
      <c r="S33" s="20">
        <v>10018819</v>
      </c>
      <c r="T33" s="20">
        <v>10004697</v>
      </c>
      <c r="U33" s="20">
        <v>9970009</v>
      </c>
      <c r="V33" s="20">
        <v>9970009</v>
      </c>
      <c r="W33" s="20">
        <v>9970009</v>
      </c>
      <c r="X33" s="20">
        <v>4795676</v>
      </c>
      <c r="Y33" s="20">
        <v>5174333</v>
      </c>
      <c r="Z33" s="21">
        <v>107.9</v>
      </c>
      <c r="AA33" s="22">
        <v>4795676</v>
      </c>
    </row>
    <row r="34" spans="1:27" ht="13.5">
      <c r="A34" s="27" t="s">
        <v>59</v>
      </c>
      <c r="B34" s="28"/>
      <c r="C34" s="29">
        <f aca="true" t="shared" si="3" ref="C34:Y34">SUM(C29:C33)</f>
        <v>43342764</v>
      </c>
      <c r="D34" s="29">
        <f>SUM(D29:D33)</f>
        <v>43342764</v>
      </c>
      <c r="E34" s="30">
        <f t="shared" si="3"/>
        <v>37649271</v>
      </c>
      <c r="F34" s="31">
        <f t="shared" si="3"/>
        <v>37648967</v>
      </c>
      <c r="G34" s="31">
        <f t="shared" si="3"/>
        <v>25624068</v>
      </c>
      <c r="H34" s="31">
        <f t="shared" si="3"/>
        <v>33992662</v>
      </c>
      <c r="I34" s="31">
        <f t="shared" si="3"/>
        <v>30186594</v>
      </c>
      <c r="J34" s="31">
        <f t="shared" si="3"/>
        <v>30186594</v>
      </c>
      <c r="K34" s="31">
        <f t="shared" si="3"/>
        <v>40431171</v>
      </c>
      <c r="L34" s="31">
        <f t="shared" si="3"/>
        <v>31228505</v>
      </c>
      <c r="M34" s="31">
        <f t="shared" si="3"/>
        <v>29244262</v>
      </c>
      <c r="N34" s="31">
        <f t="shared" si="3"/>
        <v>29244262</v>
      </c>
      <c r="O34" s="31">
        <f t="shared" si="3"/>
        <v>37162937</v>
      </c>
      <c r="P34" s="31">
        <f t="shared" si="3"/>
        <v>38984284</v>
      </c>
      <c r="Q34" s="31">
        <f t="shared" si="3"/>
        <v>33683221</v>
      </c>
      <c r="R34" s="31">
        <f t="shared" si="3"/>
        <v>33683221</v>
      </c>
      <c r="S34" s="31">
        <f t="shared" si="3"/>
        <v>33978738</v>
      </c>
      <c r="T34" s="31">
        <f t="shared" si="3"/>
        <v>25172243</v>
      </c>
      <c r="U34" s="31">
        <f t="shared" si="3"/>
        <v>16222659</v>
      </c>
      <c r="V34" s="31">
        <f t="shared" si="3"/>
        <v>16222659</v>
      </c>
      <c r="W34" s="31">
        <f t="shared" si="3"/>
        <v>16222659</v>
      </c>
      <c r="X34" s="31">
        <f t="shared" si="3"/>
        <v>37648967</v>
      </c>
      <c r="Y34" s="31">
        <f t="shared" si="3"/>
        <v>-21426308</v>
      </c>
      <c r="Z34" s="32">
        <f>+IF(X34&lt;&gt;0,+(Y34/X34)*100,0)</f>
        <v>-56.91074605048261</v>
      </c>
      <c r="AA34" s="33">
        <f>SUM(AA29:AA33)</f>
        <v>37648967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86865986</v>
      </c>
      <c r="D37" s="18">
        <v>86865986</v>
      </c>
      <c r="E37" s="19">
        <v>86530558</v>
      </c>
      <c r="F37" s="20">
        <v>86530558</v>
      </c>
      <c r="G37" s="20">
        <v>98409282</v>
      </c>
      <c r="H37" s="20">
        <v>98409282</v>
      </c>
      <c r="I37" s="20">
        <v>98409282</v>
      </c>
      <c r="J37" s="20">
        <v>98409282</v>
      </c>
      <c r="K37" s="20">
        <v>98409282</v>
      </c>
      <c r="L37" s="20">
        <v>98409282</v>
      </c>
      <c r="M37" s="20">
        <v>93489211</v>
      </c>
      <c r="N37" s="20">
        <v>93489211</v>
      </c>
      <c r="O37" s="20">
        <v>92036482</v>
      </c>
      <c r="P37" s="20">
        <v>92036482</v>
      </c>
      <c r="Q37" s="20">
        <v>92036482</v>
      </c>
      <c r="R37" s="20">
        <v>92036482</v>
      </c>
      <c r="S37" s="20">
        <v>92036482</v>
      </c>
      <c r="T37" s="20">
        <v>92036482</v>
      </c>
      <c r="U37" s="20">
        <v>86865733</v>
      </c>
      <c r="V37" s="20">
        <v>86865733</v>
      </c>
      <c r="W37" s="20">
        <v>86865733</v>
      </c>
      <c r="X37" s="20">
        <v>86530558</v>
      </c>
      <c r="Y37" s="20">
        <v>335175</v>
      </c>
      <c r="Z37" s="21">
        <v>0.39</v>
      </c>
      <c r="AA37" s="22">
        <v>86530558</v>
      </c>
    </row>
    <row r="38" spans="1:27" ht="13.5">
      <c r="A38" s="23" t="s">
        <v>58</v>
      </c>
      <c r="B38" s="17"/>
      <c r="C38" s="18">
        <v>61931911</v>
      </c>
      <c r="D38" s="18">
        <v>61931911</v>
      </c>
      <c r="E38" s="19">
        <v>69270340</v>
      </c>
      <c r="F38" s="20">
        <v>69270340</v>
      </c>
      <c r="G38" s="20">
        <v>65058518</v>
      </c>
      <c r="H38" s="20">
        <v>64389474</v>
      </c>
      <c r="I38" s="20">
        <v>63764406</v>
      </c>
      <c r="J38" s="20">
        <v>63764406</v>
      </c>
      <c r="K38" s="20">
        <v>63198377</v>
      </c>
      <c r="L38" s="20">
        <v>59190909</v>
      </c>
      <c r="M38" s="20">
        <v>60588542</v>
      </c>
      <c r="N38" s="20">
        <v>60588542</v>
      </c>
      <c r="O38" s="20">
        <v>60354233</v>
      </c>
      <c r="P38" s="20">
        <v>60023028</v>
      </c>
      <c r="Q38" s="20">
        <v>62479424</v>
      </c>
      <c r="R38" s="20">
        <v>62479424</v>
      </c>
      <c r="S38" s="20">
        <v>62276806</v>
      </c>
      <c r="T38" s="20">
        <v>62055725</v>
      </c>
      <c r="U38" s="20">
        <v>61650301</v>
      </c>
      <c r="V38" s="20">
        <v>61650301</v>
      </c>
      <c r="W38" s="20">
        <v>61650301</v>
      </c>
      <c r="X38" s="20">
        <v>69270340</v>
      </c>
      <c r="Y38" s="20">
        <v>-7620039</v>
      </c>
      <c r="Z38" s="21">
        <v>-11</v>
      </c>
      <c r="AA38" s="22">
        <v>69270340</v>
      </c>
    </row>
    <row r="39" spans="1:27" ht="13.5">
      <c r="A39" s="27" t="s">
        <v>61</v>
      </c>
      <c r="B39" s="35"/>
      <c r="C39" s="29">
        <f aca="true" t="shared" si="4" ref="C39:Y39">SUM(C37:C38)</f>
        <v>148797897</v>
      </c>
      <c r="D39" s="29">
        <f>SUM(D37:D38)</f>
        <v>148797897</v>
      </c>
      <c r="E39" s="36">
        <f t="shared" si="4"/>
        <v>155800898</v>
      </c>
      <c r="F39" s="37">
        <f t="shared" si="4"/>
        <v>155800898</v>
      </c>
      <c r="G39" s="37">
        <f t="shared" si="4"/>
        <v>163467800</v>
      </c>
      <c r="H39" s="37">
        <f t="shared" si="4"/>
        <v>162798756</v>
      </c>
      <c r="I39" s="37">
        <f t="shared" si="4"/>
        <v>162173688</v>
      </c>
      <c r="J39" s="37">
        <f t="shared" si="4"/>
        <v>162173688</v>
      </c>
      <c r="K39" s="37">
        <f t="shared" si="4"/>
        <v>161607659</v>
      </c>
      <c r="L39" s="37">
        <f t="shared" si="4"/>
        <v>157600191</v>
      </c>
      <c r="M39" s="37">
        <f t="shared" si="4"/>
        <v>154077753</v>
      </c>
      <c r="N39" s="37">
        <f t="shared" si="4"/>
        <v>154077753</v>
      </c>
      <c r="O39" s="37">
        <f t="shared" si="4"/>
        <v>152390715</v>
      </c>
      <c r="P39" s="37">
        <f t="shared" si="4"/>
        <v>152059510</v>
      </c>
      <c r="Q39" s="37">
        <f t="shared" si="4"/>
        <v>154515906</v>
      </c>
      <c r="R39" s="37">
        <f t="shared" si="4"/>
        <v>154515906</v>
      </c>
      <c r="S39" s="37">
        <f t="shared" si="4"/>
        <v>154313288</v>
      </c>
      <c r="T39" s="37">
        <f t="shared" si="4"/>
        <v>154092207</v>
      </c>
      <c r="U39" s="37">
        <f t="shared" si="4"/>
        <v>148516034</v>
      </c>
      <c r="V39" s="37">
        <f t="shared" si="4"/>
        <v>148516034</v>
      </c>
      <c r="W39" s="37">
        <f t="shared" si="4"/>
        <v>148516034</v>
      </c>
      <c r="X39" s="37">
        <f t="shared" si="4"/>
        <v>155800898</v>
      </c>
      <c r="Y39" s="37">
        <f t="shared" si="4"/>
        <v>-7284864</v>
      </c>
      <c r="Z39" s="38">
        <f>+IF(X39&lt;&gt;0,+(Y39/X39)*100,0)</f>
        <v>-4.675752254008189</v>
      </c>
      <c r="AA39" s="39">
        <f>SUM(AA37:AA38)</f>
        <v>155800898</v>
      </c>
    </row>
    <row r="40" spans="1:27" ht="13.5">
      <c r="A40" s="27" t="s">
        <v>62</v>
      </c>
      <c r="B40" s="28"/>
      <c r="C40" s="29">
        <f aca="true" t="shared" si="5" ref="C40:Y40">+C34+C39</f>
        <v>192140661</v>
      </c>
      <c r="D40" s="29">
        <f>+D34+D39</f>
        <v>192140661</v>
      </c>
      <c r="E40" s="30">
        <f t="shared" si="5"/>
        <v>193450169</v>
      </c>
      <c r="F40" s="31">
        <f t="shared" si="5"/>
        <v>193449865</v>
      </c>
      <c r="G40" s="31">
        <f t="shared" si="5"/>
        <v>189091868</v>
      </c>
      <c r="H40" s="31">
        <f t="shared" si="5"/>
        <v>196791418</v>
      </c>
      <c r="I40" s="31">
        <f t="shared" si="5"/>
        <v>192360282</v>
      </c>
      <c r="J40" s="31">
        <f t="shared" si="5"/>
        <v>192360282</v>
      </c>
      <c r="K40" s="31">
        <f t="shared" si="5"/>
        <v>202038830</v>
      </c>
      <c r="L40" s="31">
        <f t="shared" si="5"/>
        <v>188828696</v>
      </c>
      <c r="M40" s="31">
        <f t="shared" si="5"/>
        <v>183322015</v>
      </c>
      <c r="N40" s="31">
        <f t="shared" si="5"/>
        <v>183322015</v>
      </c>
      <c r="O40" s="31">
        <f t="shared" si="5"/>
        <v>189553652</v>
      </c>
      <c r="P40" s="31">
        <f t="shared" si="5"/>
        <v>191043794</v>
      </c>
      <c r="Q40" s="31">
        <f t="shared" si="5"/>
        <v>188199127</v>
      </c>
      <c r="R40" s="31">
        <f t="shared" si="5"/>
        <v>188199127</v>
      </c>
      <c r="S40" s="31">
        <f t="shared" si="5"/>
        <v>188292026</v>
      </c>
      <c r="T40" s="31">
        <f t="shared" si="5"/>
        <v>179264450</v>
      </c>
      <c r="U40" s="31">
        <f t="shared" si="5"/>
        <v>164738693</v>
      </c>
      <c r="V40" s="31">
        <f t="shared" si="5"/>
        <v>164738693</v>
      </c>
      <c r="W40" s="31">
        <f t="shared" si="5"/>
        <v>164738693</v>
      </c>
      <c r="X40" s="31">
        <f t="shared" si="5"/>
        <v>193449865</v>
      </c>
      <c r="Y40" s="31">
        <f t="shared" si="5"/>
        <v>-28711172</v>
      </c>
      <c r="Z40" s="32">
        <f>+IF(X40&lt;&gt;0,+(Y40/X40)*100,0)</f>
        <v>-14.841660396092808</v>
      </c>
      <c r="AA40" s="33">
        <f>+AA34+AA39</f>
        <v>193449865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354685804</v>
      </c>
      <c r="D42" s="43">
        <f>+D25-D40</f>
        <v>354685804</v>
      </c>
      <c r="E42" s="44">
        <f t="shared" si="6"/>
        <v>353510105</v>
      </c>
      <c r="F42" s="45">
        <f t="shared" si="6"/>
        <v>326846856</v>
      </c>
      <c r="G42" s="45">
        <f t="shared" si="6"/>
        <v>360271643</v>
      </c>
      <c r="H42" s="45">
        <f t="shared" si="6"/>
        <v>356256749</v>
      </c>
      <c r="I42" s="45">
        <f t="shared" si="6"/>
        <v>361266651</v>
      </c>
      <c r="J42" s="45">
        <f t="shared" si="6"/>
        <v>361266651</v>
      </c>
      <c r="K42" s="45">
        <f t="shared" si="6"/>
        <v>349250143</v>
      </c>
      <c r="L42" s="45">
        <f t="shared" si="6"/>
        <v>364107538</v>
      </c>
      <c r="M42" s="45">
        <f t="shared" si="6"/>
        <v>380312918</v>
      </c>
      <c r="N42" s="45">
        <f t="shared" si="6"/>
        <v>380312918</v>
      </c>
      <c r="O42" s="45">
        <f t="shared" si="6"/>
        <v>395607013</v>
      </c>
      <c r="P42" s="45">
        <f t="shared" si="6"/>
        <v>382511040</v>
      </c>
      <c r="Q42" s="45">
        <f t="shared" si="6"/>
        <v>384479402</v>
      </c>
      <c r="R42" s="45">
        <f t="shared" si="6"/>
        <v>384479402</v>
      </c>
      <c r="S42" s="45">
        <f t="shared" si="6"/>
        <v>401492103</v>
      </c>
      <c r="T42" s="45">
        <f t="shared" si="6"/>
        <v>390060095</v>
      </c>
      <c r="U42" s="45">
        <f t="shared" si="6"/>
        <v>408407142</v>
      </c>
      <c r="V42" s="45">
        <f t="shared" si="6"/>
        <v>408407142</v>
      </c>
      <c r="W42" s="45">
        <f t="shared" si="6"/>
        <v>408407142</v>
      </c>
      <c r="X42" s="45">
        <f t="shared" si="6"/>
        <v>326846856</v>
      </c>
      <c r="Y42" s="45">
        <f t="shared" si="6"/>
        <v>81560286</v>
      </c>
      <c r="Z42" s="46">
        <f>+IF(X42&lt;&gt;0,+(Y42/X42)*100,0)</f>
        <v>24.953670045398876</v>
      </c>
      <c r="AA42" s="47">
        <f>+AA25-AA40</f>
        <v>326846856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354685804</v>
      </c>
      <c r="D45" s="18">
        <v>354685804</v>
      </c>
      <c r="E45" s="19">
        <v>353510105</v>
      </c>
      <c r="F45" s="20">
        <v>326846856</v>
      </c>
      <c r="G45" s="20">
        <v>360271643</v>
      </c>
      <c r="H45" s="20">
        <v>356256749</v>
      </c>
      <c r="I45" s="20">
        <v>361266651</v>
      </c>
      <c r="J45" s="20">
        <v>361266651</v>
      </c>
      <c r="K45" s="20">
        <v>349250143</v>
      </c>
      <c r="L45" s="20">
        <v>364107538</v>
      </c>
      <c r="M45" s="20">
        <v>380312918</v>
      </c>
      <c r="N45" s="20">
        <v>380312918</v>
      </c>
      <c r="O45" s="20">
        <v>395607013</v>
      </c>
      <c r="P45" s="20">
        <v>382511040</v>
      </c>
      <c r="Q45" s="20">
        <v>384479402</v>
      </c>
      <c r="R45" s="20">
        <v>384479402</v>
      </c>
      <c r="S45" s="20">
        <v>401492103</v>
      </c>
      <c r="T45" s="20">
        <v>390060095</v>
      </c>
      <c r="U45" s="20">
        <v>408407142</v>
      </c>
      <c r="V45" s="20">
        <v>408407142</v>
      </c>
      <c r="W45" s="20">
        <v>408407142</v>
      </c>
      <c r="X45" s="20">
        <v>326846856</v>
      </c>
      <c r="Y45" s="20">
        <v>81560286</v>
      </c>
      <c r="Z45" s="48">
        <v>24.95</v>
      </c>
      <c r="AA45" s="22">
        <v>326846856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354685804</v>
      </c>
      <c r="D48" s="51">
        <f>SUM(D45:D47)</f>
        <v>354685804</v>
      </c>
      <c r="E48" s="52">
        <f t="shared" si="7"/>
        <v>353510105</v>
      </c>
      <c r="F48" s="53">
        <f t="shared" si="7"/>
        <v>326846856</v>
      </c>
      <c r="G48" s="53">
        <f t="shared" si="7"/>
        <v>360271643</v>
      </c>
      <c r="H48" s="53">
        <f t="shared" si="7"/>
        <v>356256749</v>
      </c>
      <c r="I48" s="53">
        <f t="shared" si="7"/>
        <v>361266651</v>
      </c>
      <c r="J48" s="53">
        <f t="shared" si="7"/>
        <v>361266651</v>
      </c>
      <c r="K48" s="53">
        <f t="shared" si="7"/>
        <v>349250143</v>
      </c>
      <c r="L48" s="53">
        <f t="shared" si="7"/>
        <v>364107538</v>
      </c>
      <c r="M48" s="53">
        <f t="shared" si="7"/>
        <v>380312918</v>
      </c>
      <c r="N48" s="53">
        <f t="shared" si="7"/>
        <v>380312918</v>
      </c>
      <c r="O48" s="53">
        <f t="shared" si="7"/>
        <v>395607013</v>
      </c>
      <c r="P48" s="53">
        <f t="shared" si="7"/>
        <v>382511040</v>
      </c>
      <c r="Q48" s="53">
        <f t="shared" si="7"/>
        <v>384479402</v>
      </c>
      <c r="R48" s="53">
        <f t="shared" si="7"/>
        <v>384479402</v>
      </c>
      <c r="S48" s="53">
        <f t="shared" si="7"/>
        <v>401492103</v>
      </c>
      <c r="T48" s="53">
        <f t="shared" si="7"/>
        <v>390060095</v>
      </c>
      <c r="U48" s="53">
        <f t="shared" si="7"/>
        <v>408407142</v>
      </c>
      <c r="V48" s="53">
        <f t="shared" si="7"/>
        <v>408407142</v>
      </c>
      <c r="W48" s="53">
        <f t="shared" si="7"/>
        <v>408407142</v>
      </c>
      <c r="X48" s="53">
        <f t="shared" si="7"/>
        <v>326846856</v>
      </c>
      <c r="Y48" s="53">
        <f t="shared" si="7"/>
        <v>81560286</v>
      </c>
      <c r="Z48" s="54">
        <f>+IF(X48&lt;&gt;0,+(Y48/X48)*100,0)</f>
        <v>24.953670045398876</v>
      </c>
      <c r="AA48" s="55">
        <f>SUM(AA45:AA47)</f>
        <v>326846856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33062877</v>
      </c>
      <c r="D6" s="18">
        <v>33062877</v>
      </c>
      <c r="E6" s="19">
        <v>29357509</v>
      </c>
      <c r="F6" s="20">
        <v>38464772</v>
      </c>
      <c r="G6" s="20">
        <v>59041935</v>
      </c>
      <c r="H6" s="20">
        <v>16562293</v>
      </c>
      <c r="I6" s="20">
        <v>29399192</v>
      </c>
      <c r="J6" s="20">
        <v>29399192</v>
      </c>
      <c r="K6" s="20">
        <v>42596058</v>
      </c>
      <c r="L6" s="20">
        <v>42356188</v>
      </c>
      <c r="M6" s="20">
        <v>9005460</v>
      </c>
      <c r="N6" s="20">
        <v>9005460</v>
      </c>
      <c r="O6" s="20">
        <v>32883953</v>
      </c>
      <c r="P6" s="20">
        <v>42845494</v>
      </c>
      <c r="Q6" s="20">
        <v>75610030</v>
      </c>
      <c r="R6" s="20">
        <v>75610030</v>
      </c>
      <c r="S6" s="20">
        <v>83736788</v>
      </c>
      <c r="T6" s="20">
        <v>58368017</v>
      </c>
      <c r="U6" s="20">
        <v>62383031</v>
      </c>
      <c r="V6" s="20">
        <v>62383031</v>
      </c>
      <c r="W6" s="20">
        <v>62383031</v>
      </c>
      <c r="X6" s="20">
        <v>38464772</v>
      </c>
      <c r="Y6" s="20">
        <v>23918259</v>
      </c>
      <c r="Z6" s="21">
        <v>62.18</v>
      </c>
      <c r="AA6" s="22">
        <v>38464772</v>
      </c>
    </row>
    <row r="7" spans="1:27" ht="13.5">
      <c r="A7" s="23" t="s">
        <v>34</v>
      </c>
      <c r="B7" s="17"/>
      <c r="C7" s="18"/>
      <c r="D7" s="18"/>
      <c r="E7" s="19">
        <v>18076435</v>
      </c>
      <c r="F7" s="20">
        <v>18076435</v>
      </c>
      <c r="G7" s="20"/>
      <c r="H7" s="20">
        <v>44000000</v>
      </c>
      <c r="I7" s="20">
        <v>33964978</v>
      </c>
      <c r="J7" s="20">
        <v>33964978</v>
      </c>
      <c r="K7" s="20">
        <v>23895874</v>
      </c>
      <c r="L7" s="20">
        <v>12721727</v>
      </c>
      <c r="M7" s="20">
        <v>72721727</v>
      </c>
      <c r="N7" s="20">
        <v>72721727</v>
      </c>
      <c r="O7" s="20">
        <v>44916863</v>
      </c>
      <c r="P7" s="20">
        <v>29757106</v>
      </c>
      <c r="Q7" s="20">
        <v>14520024</v>
      </c>
      <c r="R7" s="20">
        <v>14520024</v>
      </c>
      <c r="S7" s="20">
        <v>-809161</v>
      </c>
      <c r="T7" s="20">
        <v>15000000</v>
      </c>
      <c r="U7" s="20"/>
      <c r="V7" s="20"/>
      <c r="W7" s="20"/>
      <c r="X7" s="20">
        <v>18076435</v>
      </c>
      <c r="Y7" s="20">
        <v>-18076435</v>
      </c>
      <c r="Z7" s="21">
        <v>-100</v>
      </c>
      <c r="AA7" s="22">
        <v>18076435</v>
      </c>
    </row>
    <row r="8" spans="1:27" ht="13.5">
      <c r="A8" s="23" t="s">
        <v>35</v>
      </c>
      <c r="B8" s="17"/>
      <c r="C8" s="18">
        <v>45628533</v>
      </c>
      <c r="D8" s="18">
        <v>45628533</v>
      </c>
      <c r="E8" s="19">
        <v>38117999</v>
      </c>
      <c r="F8" s="20">
        <v>50117999</v>
      </c>
      <c r="G8" s="20">
        <v>76986023</v>
      </c>
      <c r="H8" s="20">
        <v>94084168</v>
      </c>
      <c r="I8" s="20">
        <v>77960029</v>
      </c>
      <c r="J8" s="20">
        <v>77960029</v>
      </c>
      <c r="K8" s="20">
        <v>78106044</v>
      </c>
      <c r="L8" s="20">
        <v>75919241</v>
      </c>
      <c r="M8" s="20">
        <v>74649958</v>
      </c>
      <c r="N8" s="20">
        <v>74649958</v>
      </c>
      <c r="O8" s="20">
        <v>62916643</v>
      </c>
      <c r="P8" s="20">
        <v>63063183</v>
      </c>
      <c r="Q8" s="20">
        <v>63405386</v>
      </c>
      <c r="R8" s="20">
        <v>63405386</v>
      </c>
      <c r="S8" s="20">
        <v>62335864</v>
      </c>
      <c r="T8" s="20">
        <v>56241010</v>
      </c>
      <c r="U8" s="20">
        <v>49263183</v>
      </c>
      <c r="V8" s="20">
        <v>49263183</v>
      </c>
      <c r="W8" s="20">
        <v>49263183</v>
      </c>
      <c r="X8" s="20">
        <v>50117999</v>
      </c>
      <c r="Y8" s="20">
        <v>-854816</v>
      </c>
      <c r="Z8" s="21">
        <v>-1.71</v>
      </c>
      <c r="AA8" s="22">
        <v>50117999</v>
      </c>
    </row>
    <row r="9" spans="1:27" ht="13.5">
      <c r="A9" s="23" t="s">
        <v>36</v>
      </c>
      <c r="B9" s="17"/>
      <c r="C9" s="18">
        <v>4935884</v>
      </c>
      <c r="D9" s="18">
        <v>4935884</v>
      </c>
      <c r="E9" s="19">
        <v>6873186</v>
      </c>
      <c r="F9" s="20">
        <v>6873186</v>
      </c>
      <c r="G9" s="20">
        <v>2917573</v>
      </c>
      <c r="H9" s="20">
        <v>4969219</v>
      </c>
      <c r="I9" s="20">
        <v>4969219</v>
      </c>
      <c r="J9" s="20">
        <v>4969219</v>
      </c>
      <c r="K9" s="20">
        <v>4969219</v>
      </c>
      <c r="L9" s="20">
        <v>4969219</v>
      </c>
      <c r="M9" s="20">
        <v>4969219</v>
      </c>
      <c r="N9" s="20">
        <v>4969219</v>
      </c>
      <c r="O9" s="20">
        <v>4969219</v>
      </c>
      <c r="P9" s="20">
        <v>4969219</v>
      </c>
      <c r="Q9" s="20">
        <v>4969219</v>
      </c>
      <c r="R9" s="20">
        <v>4969219</v>
      </c>
      <c r="S9" s="20">
        <v>4969219</v>
      </c>
      <c r="T9" s="20">
        <v>4935884</v>
      </c>
      <c r="U9" s="20">
        <v>4935885</v>
      </c>
      <c r="V9" s="20">
        <v>4935885</v>
      </c>
      <c r="W9" s="20">
        <v>4935885</v>
      </c>
      <c r="X9" s="20">
        <v>6873186</v>
      </c>
      <c r="Y9" s="20">
        <v>-1937301</v>
      </c>
      <c r="Z9" s="21">
        <v>-28.19</v>
      </c>
      <c r="AA9" s="22">
        <v>6873186</v>
      </c>
    </row>
    <row r="10" spans="1:27" ht="13.5">
      <c r="A10" s="23" t="s">
        <v>37</v>
      </c>
      <c r="B10" s="17"/>
      <c r="C10" s="18"/>
      <c r="D10" s="18"/>
      <c r="E10" s="19">
        <v>28000</v>
      </c>
      <c r="F10" s="20">
        <v>28000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28000</v>
      </c>
      <c r="Y10" s="24">
        <v>-28000</v>
      </c>
      <c r="Z10" s="25">
        <v>-100</v>
      </c>
      <c r="AA10" s="26">
        <v>28000</v>
      </c>
    </row>
    <row r="11" spans="1:27" ht="13.5">
      <c r="A11" s="23" t="s">
        <v>38</v>
      </c>
      <c r="B11" s="17"/>
      <c r="C11" s="18">
        <v>8019476</v>
      </c>
      <c r="D11" s="18">
        <v>8019476</v>
      </c>
      <c r="E11" s="19">
        <v>5752212</v>
      </c>
      <c r="F11" s="20">
        <v>5752212</v>
      </c>
      <c r="G11" s="20">
        <v>6289735</v>
      </c>
      <c r="H11" s="20">
        <v>6330535</v>
      </c>
      <c r="I11" s="20">
        <v>6073537</v>
      </c>
      <c r="J11" s="20">
        <v>6073537</v>
      </c>
      <c r="K11" s="20">
        <v>5636088</v>
      </c>
      <c r="L11" s="20">
        <v>5624890</v>
      </c>
      <c r="M11" s="20">
        <v>5581701</v>
      </c>
      <c r="N11" s="20">
        <v>5581701</v>
      </c>
      <c r="O11" s="20">
        <v>5529058</v>
      </c>
      <c r="P11" s="20">
        <v>5458881</v>
      </c>
      <c r="Q11" s="20">
        <v>5175867</v>
      </c>
      <c r="R11" s="20">
        <v>5175867</v>
      </c>
      <c r="S11" s="20">
        <v>5355342</v>
      </c>
      <c r="T11" s="20">
        <v>6974661</v>
      </c>
      <c r="U11" s="20">
        <v>7787638</v>
      </c>
      <c r="V11" s="20">
        <v>7787638</v>
      </c>
      <c r="W11" s="20">
        <v>7787638</v>
      </c>
      <c r="X11" s="20">
        <v>5752212</v>
      </c>
      <c r="Y11" s="20">
        <v>2035426</v>
      </c>
      <c r="Z11" s="21">
        <v>35.39</v>
      </c>
      <c r="AA11" s="22">
        <v>5752212</v>
      </c>
    </row>
    <row r="12" spans="1:27" ht="13.5">
      <c r="A12" s="27" t="s">
        <v>39</v>
      </c>
      <c r="B12" s="28"/>
      <c r="C12" s="29">
        <f aca="true" t="shared" si="0" ref="C12:Y12">SUM(C6:C11)</f>
        <v>91646770</v>
      </c>
      <c r="D12" s="29">
        <f>SUM(D6:D11)</f>
        <v>91646770</v>
      </c>
      <c r="E12" s="30">
        <f t="shared" si="0"/>
        <v>98205341</v>
      </c>
      <c r="F12" s="31">
        <f t="shared" si="0"/>
        <v>119312604</v>
      </c>
      <c r="G12" s="31">
        <f t="shared" si="0"/>
        <v>145235266</v>
      </c>
      <c r="H12" s="31">
        <f t="shared" si="0"/>
        <v>165946215</v>
      </c>
      <c r="I12" s="31">
        <f t="shared" si="0"/>
        <v>152366955</v>
      </c>
      <c r="J12" s="31">
        <f t="shared" si="0"/>
        <v>152366955</v>
      </c>
      <c r="K12" s="31">
        <f t="shared" si="0"/>
        <v>155203283</v>
      </c>
      <c r="L12" s="31">
        <f t="shared" si="0"/>
        <v>141591265</v>
      </c>
      <c r="M12" s="31">
        <f t="shared" si="0"/>
        <v>166928065</v>
      </c>
      <c r="N12" s="31">
        <f t="shared" si="0"/>
        <v>166928065</v>
      </c>
      <c r="O12" s="31">
        <f t="shared" si="0"/>
        <v>151215736</v>
      </c>
      <c r="P12" s="31">
        <f t="shared" si="0"/>
        <v>146093883</v>
      </c>
      <c r="Q12" s="31">
        <f t="shared" si="0"/>
        <v>163680526</v>
      </c>
      <c r="R12" s="31">
        <f t="shared" si="0"/>
        <v>163680526</v>
      </c>
      <c r="S12" s="31">
        <f t="shared" si="0"/>
        <v>155588052</v>
      </c>
      <c r="T12" s="31">
        <f t="shared" si="0"/>
        <v>141519572</v>
      </c>
      <c r="U12" s="31">
        <f t="shared" si="0"/>
        <v>124369737</v>
      </c>
      <c r="V12" s="31">
        <f t="shared" si="0"/>
        <v>124369737</v>
      </c>
      <c r="W12" s="31">
        <f t="shared" si="0"/>
        <v>124369737</v>
      </c>
      <c r="X12" s="31">
        <f t="shared" si="0"/>
        <v>119312604</v>
      </c>
      <c r="Y12" s="31">
        <f t="shared" si="0"/>
        <v>5057133</v>
      </c>
      <c r="Z12" s="32">
        <f>+IF(X12&lt;&gt;0,+(Y12/X12)*100,0)</f>
        <v>4.238557227365518</v>
      </c>
      <c r="AA12" s="33">
        <f>SUM(AA6:AA11)</f>
        <v>119312604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174698</v>
      </c>
      <c r="D15" s="18">
        <v>174698</v>
      </c>
      <c r="E15" s="19">
        <v>248852</v>
      </c>
      <c r="F15" s="20">
        <v>248851</v>
      </c>
      <c r="G15" s="20">
        <v>197423</v>
      </c>
      <c r="H15" s="20">
        <v>172893</v>
      </c>
      <c r="I15" s="20">
        <v>172165</v>
      </c>
      <c r="J15" s="20">
        <v>172165</v>
      </c>
      <c r="K15" s="20">
        <v>171278</v>
      </c>
      <c r="L15" s="20">
        <v>170566</v>
      </c>
      <c r="M15" s="20">
        <v>164315</v>
      </c>
      <c r="N15" s="20">
        <v>164315</v>
      </c>
      <c r="O15" s="20">
        <v>163627</v>
      </c>
      <c r="P15" s="20">
        <v>162818</v>
      </c>
      <c r="Q15" s="20">
        <v>162172</v>
      </c>
      <c r="R15" s="20">
        <v>162172</v>
      </c>
      <c r="S15" s="20">
        <v>161486</v>
      </c>
      <c r="T15" s="20">
        <v>159621</v>
      </c>
      <c r="U15" s="20">
        <v>155764</v>
      </c>
      <c r="V15" s="20">
        <v>155764</v>
      </c>
      <c r="W15" s="20">
        <v>155764</v>
      </c>
      <c r="X15" s="20">
        <v>248851</v>
      </c>
      <c r="Y15" s="20">
        <v>-93087</v>
      </c>
      <c r="Z15" s="21">
        <v>-37.41</v>
      </c>
      <c r="AA15" s="22">
        <v>248851</v>
      </c>
    </row>
    <row r="16" spans="1:27" ht="13.5">
      <c r="A16" s="23" t="s">
        <v>42</v>
      </c>
      <c r="B16" s="17"/>
      <c r="C16" s="18">
        <v>45290053</v>
      </c>
      <c r="D16" s="18">
        <v>45290053</v>
      </c>
      <c r="E16" s="19"/>
      <c r="F16" s="20"/>
      <c r="G16" s="24">
        <v>47828403</v>
      </c>
      <c r="H16" s="24">
        <v>45290053</v>
      </c>
      <c r="I16" s="24">
        <v>45290053</v>
      </c>
      <c r="J16" s="20">
        <v>45290053</v>
      </c>
      <c r="K16" s="24">
        <v>45290053</v>
      </c>
      <c r="L16" s="24">
        <v>45290053</v>
      </c>
      <c r="M16" s="20">
        <v>45290053</v>
      </c>
      <c r="N16" s="24">
        <v>45290053</v>
      </c>
      <c r="O16" s="24">
        <v>45290053</v>
      </c>
      <c r="P16" s="24">
        <v>45290053</v>
      </c>
      <c r="Q16" s="20">
        <v>45290053</v>
      </c>
      <c r="R16" s="24">
        <v>45290053</v>
      </c>
      <c r="S16" s="24">
        <v>45290053</v>
      </c>
      <c r="T16" s="20">
        <v>45158720</v>
      </c>
      <c r="U16" s="24">
        <v>45002494</v>
      </c>
      <c r="V16" s="24">
        <v>45002494</v>
      </c>
      <c r="W16" s="24">
        <v>45002494</v>
      </c>
      <c r="X16" s="20"/>
      <c r="Y16" s="24">
        <v>45002494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48299923</v>
      </c>
      <c r="F17" s="20">
        <v>48299922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48299922</v>
      </c>
      <c r="Y17" s="20">
        <v>-48299922</v>
      </c>
      <c r="Z17" s="21">
        <v>-100</v>
      </c>
      <c r="AA17" s="22">
        <v>48299922</v>
      </c>
    </row>
    <row r="18" spans="1:27" ht="13.5">
      <c r="A18" s="23" t="s">
        <v>44</v>
      </c>
      <c r="B18" s="17"/>
      <c r="C18" s="18"/>
      <c r="D18" s="18"/>
      <c r="E18" s="19">
        <v>105062</v>
      </c>
      <c r="F18" s="20">
        <v>105062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105062</v>
      </c>
      <c r="Y18" s="20">
        <v>-105062</v>
      </c>
      <c r="Z18" s="21">
        <v>-100</v>
      </c>
      <c r="AA18" s="22">
        <v>105062</v>
      </c>
    </row>
    <row r="19" spans="1:27" ht="13.5">
      <c r="A19" s="23" t="s">
        <v>45</v>
      </c>
      <c r="B19" s="17"/>
      <c r="C19" s="18">
        <v>602751447</v>
      </c>
      <c r="D19" s="18">
        <v>602751447</v>
      </c>
      <c r="E19" s="19">
        <v>649175782</v>
      </c>
      <c r="F19" s="20">
        <v>649175782</v>
      </c>
      <c r="G19" s="20">
        <v>533559624</v>
      </c>
      <c r="H19" s="20">
        <v>532344552</v>
      </c>
      <c r="I19" s="20">
        <v>535083122</v>
      </c>
      <c r="J19" s="20">
        <v>535083122</v>
      </c>
      <c r="K19" s="20">
        <v>537602985</v>
      </c>
      <c r="L19" s="20">
        <v>539261845</v>
      </c>
      <c r="M19" s="20">
        <v>545818980</v>
      </c>
      <c r="N19" s="20">
        <v>545818980</v>
      </c>
      <c r="O19" s="20">
        <v>550134320</v>
      </c>
      <c r="P19" s="20">
        <v>551318811</v>
      </c>
      <c r="Q19" s="20">
        <v>557276631</v>
      </c>
      <c r="R19" s="20">
        <v>557276631</v>
      </c>
      <c r="S19" s="20">
        <v>566070854</v>
      </c>
      <c r="T19" s="20">
        <v>639459539</v>
      </c>
      <c r="U19" s="20">
        <v>651728726</v>
      </c>
      <c r="V19" s="20">
        <v>651728726</v>
      </c>
      <c r="W19" s="20">
        <v>651728726</v>
      </c>
      <c r="X19" s="20">
        <v>649175782</v>
      </c>
      <c r="Y19" s="20">
        <v>2552944</v>
      </c>
      <c r="Z19" s="21">
        <v>0.39</v>
      </c>
      <c r="AA19" s="22">
        <v>649175782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1757002</v>
      </c>
      <c r="F22" s="20">
        <v>1757002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1757002</v>
      </c>
      <c r="Y22" s="20">
        <v>-1757002</v>
      </c>
      <c r="Z22" s="21">
        <v>-100</v>
      </c>
      <c r="AA22" s="22">
        <v>1757002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648216198</v>
      </c>
      <c r="D24" s="29">
        <f>SUM(D15:D23)</f>
        <v>648216198</v>
      </c>
      <c r="E24" s="36">
        <f t="shared" si="1"/>
        <v>699586621</v>
      </c>
      <c r="F24" s="37">
        <f t="shared" si="1"/>
        <v>699586619</v>
      </c>
      <c r="G24" s="37">
        <f t="shared" si="1"/>
        <v>581585450</v>
      </c>
      <c r="H24" s="37">
        <f t="shared" si="1"/>
        <v>577807498</v>
      </c>
      <c r="I24" s="37">
        <f t="shared" si="1"/>
        <v>580545340</v>
      </c>
      <c r="J24" s="37">
        <f t="shared" si="1"/>
        <v>580545340</v>
      </c>
      <c r="K24" s="37">
        <f t="shared" si="1"/>
        <v>583064316</v>
      </c>
      <c r="L24" s="37">
        <f t="shared" si="1"/>
        <v>584722464</v>
      </c>
      <c r="M24" s="37">
        <f t="shared" si="1"/>
        <v>591273348</v>
      </c>
      <c r="N24" s="37">
        <f t="shared" si="1"/>
        <v>591273348</v>
      </c>
      <c r="O24" s="37">
        <f t="shared" si="1"/>
        <v>595588000</v>
      </c>
      <c r="P24" s="37">
        <f t="shared" si="1"/>
        <v>596771682</v>
      </c>
      <c r="Q24" s="37">
        <f t="shared" si="1"/>
        <v>602728856</v>
      </c>
      <c r="R24" s="37">
        <f t="shared" si="1"/>
        <v>602728856</v>
      </c>
      <c r="S24" s="37">
        <f t="shared" si="1"/>
        <v>611522393</v>
      </c>
      <c r="T24" s="37">
        <f t="shared" si="1"/>
        <v>684777880</v>
      </c>
      <c r="U24" s="37">
        <f t="shared" si="1"/>
        <v>696886984</v>
      </c>
      <c r="V24" s="37">
        <f t="shared" si="1"/>
        <v>696886984</v>
      </c>
      <c r="W24" s="37">
        <f t="shared" si="1"/>
        <v>696886984</v>
      </c>
      <c r="X24" s="37">
        <f t="shared" si="1"/>
        <v>699586619</v>
      </c>
      <c r="Y24" s="37">
        <f t="shared" si="1"/>
        <v>-2699635</v>
      </c>
      <c r="Z24" s="38">
        <f>+IF(X24&lt;&gt;0,+(Y24/X24)*100,0)</f>
        <v>-0.3858900280080972</v>
      </c>
      <c r="AA24" s="39">
        <f>SUM(AA15:AA23)</f>
        <v>699586619</v>
      </c>
    </row>
    <row r="25" spans="1:27" ht="13.5">
      <c r="A25" s="27" t="s">
        <v>51</v>
      </c>
      <c r="B25" s="28"/>
      <c r="C25" s="29">
        <f aca="true" t="shared" si="2" ref="C25:Y25">+C12+C24</f>
        <v>739862968</v>
      </c>
      <c r="D25" s="29">
        <f>+D12+D24</f>
        <v>739862968</v>
      </c>
      <c r="E25" s="30">
        <f t="shared" si="2"/>
        <v>797791962</v>
      </c>
      <c r="F25" s="31">
        <f t="shared" si="2"/>
        <v>818899223</v>
      </c>
      <c r="G25" s="31">
        <f t="shared" si="2"/>
        <v>726820716</v>
      </c>
      <c r="H25" s="31">
        <f t="shared" si="2"/>
        <v>743753713</v>
      </c>
      <c r="I25" s="31">
        <f t="shared" si="2"/>
        <v>732912295</v>
      </c>
      <c r="J25" s="31">
        <f t="shared" si="2"/>
        <v>732912295</v>
      </c>
      <c r="K25" s="31">
        <f t="shared" si="2"/>
        <v>738267599</v>
      </c>
      <c r="L25" s="31">
        <f t="shared" si="2"/>
        <v>726313729</v>
      </c>
      <c r="M25" s="31">
        <f t="shared" si="2"/>
        <v>758201413</v>
      </c>
      <c r="N25" s="31">
        <f t="shared" si="2"/>
        <v>758201413</v>
      </c>
      <c r="O25" s="31">
        <f t="shared" si="2"/>
        <v>746803736</v>
      </c>
      <c r="P25" s="31">
        <f t="shared" si="2"/>
        <v>742865565</v>
      </c>
      <c r="Q25" s="31">
        <f t="shared" si="2"/>
        <v>766409382</v>
      </c>
      <c r="R25" s="31">
        <f t="shared" si="2"/>
        <v>766409382</v>
      </c>
      <c r="S25" s="31">
        <f t="shared" si="2"/>
        <v>767110445</v>
      </c>
      <c r="T25" s="31">
        <f t="shared" si="2"/>
        <v>826297452</v>
      </c>
      <c r="U25" s="31">
        <f t="shared" si="2"/>
        <v>821256721</v>
      </c>
      <c r="V25" s="31">
        <f t="shared" si="2"/>
        <v>821256721</v>
      </c>
      <c r="W25" s="31">
        <f t="shared" si="2"/>
        <v>821256721</v>
      </c>
      <c r="X25" s="31">
        <f t="shared" si="2"/>
        <v>818899223</v>
      </c>
      <c r="Y25" s="31">
        <f t="shared" si="2"/>
        <v>2357498</v>
      </c>
      <c r="Z25" s="32">
        <f>+IF(X25&lt;&gt;0,+(Y25/X25)*100,0)</f>
        <v>0.28788621771594963</v>
      </c>
      <c r="AA25" s="33">
        <f>+AA12+AA24</f>
        <v>818899223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7200000</v>
      </c>
      <c r="F30" s="20">
        <v>7200000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7200000</v>
      </c>
      <c r="Y30" s="20">
        <v>-7200000</v>
      </c>
      <c r="Z30" s="21">
        <v>-100</v>
      </c>
      <c r="AA30" s="22">
        <v>7200000</v>
      </c>
    </row>
    <row r="31" spans="1:27" ht="13.5">
      <c r="A31" s="23" t="s">
        <v>56</v>
      </c>
      <c r="B31" s="17"/>
      <c r="C31" s="18">
        <v>2040704</v>
      </c>
      <c r="D31" s="18">
        <v>2040704</v>
      </c>
      <c r="E31" s="19">
        <v>2090239</v>
      </c>
      <c r="F31" s="20">
        <v>2090238</v>
      </c>
      <c r="G31" s="20">
        <v>2077727</v>
      </c>
      <c r="H31" s="20">
        <v>2199784</v>
      </c>
      <c r="I31" s="20">
        <v>2247228</v>
      </c>
      <c r="J31" s="20">
        <v>2247228</v>
      </c>
      <c r="K31" s="20">
        <v>2309266</v>
      </c>
      <c r="L31" s="20">
        <v>2384639</v>
      </c>
      <c r="M31" s="20">
        <v>2396191</v>
      </c>
      <c r="N31" s="20">
        <v>2396191</v>
      </c>
      <c r="O31" s="20">
        <v>2416618</v>
      </c>
      <c r="P31" s="20">
        <v>2444460</v>
      </c>
      <c r="Q31" s="20">
        <v>2486918</v>
      </c>
      <c r="R31" s="20">
        <v>2486918</v>
      </c>
      <c r="S31" s="20">
        <v>2537576</v>
      </c>
      <c r="T31" s="20">
        <v>2564692</v>
      </c>
      <c r="U31" s="20">
        <v>2474778</v>
      </c>
      <c r="V31" s="20">
        <v>2474778</v>
      </c>
      <c r="W31" s="20">
        <v>2474778</v>
      </c>
      <c r="X31" s="20">
        <v>2090238</v>
      </c>
      <c r="Y31" s="20">
        <v>384540</v>
      </c>
      <c r="Z31" s="21">
        <v>18.4</v>
      </c>
      <c r="AA31" s="22">
        <v>2090238</v>
      </c>
    </row>
    <row r="32" spans="1:27" ht="13.5">
      <c r="A32" s="23" t="s">
        <v>57</v>
      </c>
      <c r="B32" s="17"/>
      <c r="C32" s="18">
        <v>26339227</v>
      </c>
      <c r="D32" s="18">
        <v>26339227</v>
      </c>
      <c r="E32" s="19">
        <v>66509609</v>
      </c>
      <c r="F32" s="20">
        <v>66509608</v>
      </c>
      <c r="G32" s="20">
        <v>33661241</v>
      </c>
      <c r="H32" s="20">
        <v>33654136</v>
      </c>
      <c r="I32" s="20">
        <v>26603268</v>
      </c>
      <c r="J32" s="20">
        <v>26603268</v>
      </c>
      <c r="K32" s="20">
        <v>22250889</v>
      </c>
      <c r="L32" s="20">
        <v>14740415</v>
      </c>
      <c r="M32" s="20">
        <v>41051479</v>
      </c>
      <c r="N32" s="20">
        <v>41051479</v>
      </c>
      <c r="O32" s="20">
        <v>34627533</v>
      </c>
      <c r="P32" s="20">
        <v>31304795</v>
      </c>
      <c r="Q32" s="20">
        <v>49798476</v>
      </c>
      <c r="R32" s="20">
        <v>49798476</v>
      </c>
      <c r="S32" s="20">
        <v>38931707</v>
      </c>
      <c r="T32" s="20">
        <v>34474543</v>
      </c>
      <c r="U32" s="20">
        <v>35038520</v>
      </c>
      <c r="V32" s="20">
        <v>35038520</v>
      </c>
      <c r="W32" s="20">
        <v>35038520</v>
      </c>
      <c r="X32" s="20">
        <v>66509608</v>
      </c>
      <c r="Y32" s="20">
        <v>-31471088</v>
      </c>
      <c r="Z32" s="21">
        <v>-47.32</v>
      </c>
      <c r="AA32" s="22">
        <v>66509608</v>
      </c>
    </row>
    <row r="33" spans="1:27" ht="13.5">
      <c r="A33" s="23" t="s">
        <v>58</v>
      </c>
      <c r="B33" s="17"/>
      <c r="C33" s="18">
        <v>10269380</v>
      </c>
      <c r="D33" s="18">
        <v>10269380</v>
      </c>
      <c r="E33" s="19">
        <v>2765271</v>
      </c>
      <c r="F33" s="20">
        <v>2765270</v>
      </c>
      <c r="G33" s="20">
        <v>10754969</v>
      </c>
      <c r="H33" s="20">
        <v>11259837</v>
      </c>
      <c r="I33" s="20">
        <v>11754172</v>
      </c>
      <c r="J33" s="20">
        <v>11754172</v>
      </c>
      <c r="K33" s="20">
        <v>12350216</v>
      </c>
      <c r="L33" s="20">
        <v>13452916</v>
      </c>
      <c r="M33" s="20">
        <v>12731783</v>
      </c>
      <c r="N33" s="20">
        <v>12731783</v>
      </c>
      <c r="O33" s="20">
        <v>13095674</v>
      </c>
      <c r="P33" s="20">
        <v>12727726</v>
      </c>
      <c r="Q33" s="20">
        <v>7512017</v>
      </c>
      <c r="R33" s="20">
        <v>7512017</v>
      </c>
      <c r="S33" s="20">
        <v>6715826</v>
      </c>
      <c r="T33" s="20">
        <v>4698742</v>
      </c>
      <c r="U33" s="20">
        <v>10288067</v>
      </c>
      <c r="V33" s="20">
        <v>10288067</v>
      </c>
      <c r="W33" s="20">
        <v>10288067</v>
      </c>
      <c r="X33" s="20">
        <v>2765270</v>
      </c>
      <c r="Y33" s="20">
        <v>7522797</v>
      </c>
      <c r="Z33" s="21">
        <v>272.05</v>
      </c>
      <c r="AA33" s="22">
        <v>2765270</v>
      </c>
    </row>
    <row r="34" spans="1:27" ht="13.5">
      <c r="A34" s="27" t="s">
        <v>59</v>
      </c>
      <c r="B34" s="28"/>
      <c r="C34" s="29">
        <f aca="true" t="shared" si="3" ref="C34:Y34">SUM(C29:C33)</f>
        <v>38649311</v>
      </c>
      <c r="D34" s="29">
        <f>SUM(D29:D33)</f>
        <v>38649311</v>
      </c>
      <c r="E34" s="30">
        <f t="shared" si="3"/>
        <v>78565119</v>
      </c>
      <c r="F34" s="31">
        <f t="shared" si="3"/>
        <v>78565116</v>
      </c>
      <c r="G34" s="31">
        <f t="shared" si="3"/>
        <v>46493937</v>
      </c>
      <c r="H34" s="31">
        <f t="shared" si="3"/>
        <v>47113757</v>
      </c>
      <c r="I34" s="31">
        <f t="shared" si="3"/>
        <v>40604668</v>
      </c>
      <c r="J34" s="31">
        <f t="shared" si="3"/>
        <v>40604668</v>
      </c>
      <c r="K34" s="31">
        <f t="shared" si="3"/>
        <v>36910371</v>
      </c>
      <c r="L34" s="31">
        <f t="shared" si="3"/>
        <v>30577970</v>
      </c>
      <c r="M34" s="31">
        <f t="shared" si="3"/>
        <v>56179453</v>
      </c>
      <c r="N34" s="31">
        <f t="shared" si="3"/>
        <v>56179453</v>
      </c>
      <c r="O34" s="31">
        <f t="shared" si="3"/>
        <v>50139825</v>
      </c>
      <c r="P34" s="31">
        <f t="shared" si="3"/>
        <v>46476981</v>
      </c>
      <c r="Q34" s="31">
        <f t="shared" si="3"/>
        <v>59797411</v>
      </c>
      <c r="R34" s="31">
        <f t="shared" si="3"/>
        <v>59797411</v>
      </c>
      <c r="S34" s="31">
        <f t="shared" si="3"/>
        <v>48185109</v>
      </c>
      <c r="T34" s="31">
        <f t="shared" si="3"/>
        <v>41737977</v>
      </c>
      <c r="U34" s="31">
        <f t="shared" si="3"/>
        <v>47801365</v>
      </c>
      <c r="V34" s="31">
        <f t="shared" si="3"/>
        <v>47801365</v>
      </c>
      <c r="W34" s="31">
        <f t="shared" si="3"/>
        <v>47801365</v>
      </c>
      <c r="X34" s="31">
        <f t="shared" si="3"/>
        <v>78565116</v>
      </c>
      <c r="Y34" s="31">
        <f t="shared" si="3"/>
        <v>-30763751</v>
      </c>
      <c r="Z34" s="32">
        <f>+IF(X34&lt;&gt;0,+(Y34/X34)*100,0)</f>
        <v>-39.157010854537525</v>
      </c>
      <c r="AA34" s="33">
        <f>SUM(AA29:AA33)</f>
        <v>78565116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33999371</v>
      </c>
      <c r="D37" s="18">
        <v>33999371</v>
      </c>
      <c r="E37" s="19">
        <v>17607423</v>
      </c>
      <c r="F37" s="20">
        <v>17085486</v>
      </c>
      <c r="G37" s="20">
        <v>32519620</v>
      </c>
      <c r="H37" s="20">
        <v>33999371</v>
      </c>
      <c r="I37" s="20">
        <v>30772813</v>
      </c>
      <c r="J37" s="20">
        <v>30772813</v>
      </c>
      <c r="K37" s="20">
        <v>30772813</v>
      </c>
      <c r="L37" s="20">
        <v>30437637</v>
      </c>
      <c r="M37" s="20">
        <v>30112673</v>
      </c>
      <c r="N37" s="20">
        <v>30112673</v>
      </c>
      <c r="O37" s="20">
        <v>30094023</v>
      </c>
      <c r="P37" s="20">
        <v>30094005</v>
      </c>
      <c r="Q37" s="20">
        <v>26650427</v>
      </c>
      <c r="R37" s="20">
        <v>26650427</v>
      </c>
      <c r="S37" s="20">
        <v>26650427</v>
      </c>
      <c r="T37" s="20">
        <v>26023870</v>
      </c>
      <c r="U37" s="20">
        <v>25967717</v>
      </c>
      <c r="V37" s="20">
        <v>25967717</v>
      </c>
      <c r="W37" s="20">
        <v>25967717</v>
      </c>
      <c r="X37" s="20">
        <v>17085486</v>
      </c>
      <c r="Y37" s="20">
        <v>8882231</v>
      </c>
      <c r="Z37" s="21">
        <v>51.99</v>
      </c>
      <c r="AA37" s="22">
        <v>17085486</v>
      </c>
    </row>
    <row r="38" spans="1:27" ht="13.5">
      <c r="A38" s="23" t="s">
        <v>58</v>
      </c>
      <c r="B38" s="17"/>
      <c r="C38" s="18">
        <v>88895221</v>
      </c>
      <c r="D38" s="18">
        <v>88895221</v>
      </c>
      <c r="E38" s="19">
        <v>93580366</v>
      </c>
      <c r="F38" s="20">
        <v>93580366</v>
      </c>
      <c r="G38" s="20">
        <v>89218432</v>
      </c>
      <c r="H38" s="20">
        <v>89889294</v>
      </c>
      <c r="I38" s="20">
        <v>90455570</v>
      </c>
      <c r="J38" s="20">
        <v>90455570</v>
      </c>
      <c r="K38" s="20">
        <v>91011293</v>
      </c>
      <c r="L38" s="20">
        <v>91581839</v>
      </c>
      <c r="M38" s="20">
        <v>92095389</v>
      </c>
      <c r="N38" s="20">
        <v>92095389</v>
      </c>
      <c r="O38" s="20">
        <v>92593320</v>
      </c>
      <c r="P38" s="20">
        <v>93145118</v>
      </c>
      <c r="Q38" s="20">
        <v>93652224</v>
      </c>
      <c r="R38" s="20">
        <v>93652224</v>
      </c>
      <c r="S38" s="20">
        <v>94130775</v>
      </c>
      <c r="T38" s="20">
        <v>94633414</v>
      </c>
      <c r="U38" s="20">
        <v>95146444</v>
      </c>
      <c r="V38" s="20">
        <v>95146444</v>
      </c>
      <c r="W38" s="20">
        <v>95146444</v>
      </c>
      <c r="X38" s="20">
        <v>93580366</v>
      </c>
      <c r="Y38" s="20">
        <v>1566078</v>
      </c>
      <c r="Z38" s="21">
        <v>1.67</v>
      </c>
      <c r="AA38" s="22">
        <v>93580366</v>
      </c>
    </row>
    <row r="39" spans="1:27" ht="13.5">
      <c r="A39" s="27" t="s">
        <v>61</v>
      </c>
      <c r="B39" s="35"/>
      <c r="C39" s="29">
        <f aca="true" t="shared" si="4" ref="C39:Y39">SUM(C37:C38)</f>
        <v>122894592</v>
      </c>
      <c r="D39" s="29">
        <f>SUM(D37:D38)</f>
        <v>122894592</v>
      </c>
      <c r="E39" s="36">
        <f t="shared" si="4"/>
        <v>111187789</v>
      </c>
      <c r="F39" s="37">
        <f t="shared" si="4"/>
        <v>110665852</v>
      </c>
      <c r="G39" s="37">
        <f t="shared" si="4"/>
        <v>121738052</v>
      </c>
      <c r="H39" s="37">
        <f t="shared" si="4"/>
        <v>123888665</v>
      </c>
      <c r="I39" s="37">
        <f t="shared" si="4"/>
        <v>121228383</v>
      </c>
      <c r="J39" s="37">
        <f t="shared" si="4"/>
        <v>121228383</v>
      </c>
      <c r="K39" s="37">
        <f t="shared" si="4"/>
        <v>121784106</v>
      </c>
      <c r="L39" s="37">
        <f t="shared" si="4"/>
        <v>122019476</v>
      </c>
      <c r="M39" s="37">
        <f t="shared" si="4"/>
        <v>122208062</v>
      </c>
      <c r="N39" s="37">
        <f t="shared" si="4"/>
        <v>122208062</v>
      </c>
      <c r="O39" s="37">
        <f t="shared" si="4"/>
        <v>122687343</v>
      </c>
      <c r="P39" s="37">
        <f t="shared" si="4"/>
        <v>123239123</v>
      </c>
      <c r="Q39" s="37">
        <f t="shared" si="4"/>
        <v>120302651</v>
      </c>
      <c r="R39" s="37">
        <f t="shared" si="4"/>
        <v>120302651</v>
      </c>
      <c r="S39" s="37">
        <f t="shared" si="4"/>
        <v>120781202</v>
      </c>
      <c r="T39" s="37">
        <f t="shared" si="4"/>
        <v>120657284</v>
      </c>
      <c r="U39" s="37">
        <f t="shared" si="4"/>
        <v>121114161</v>
      </c>
      <c r="V39" s="37">
        <f t="shared" si="4"/>
        <v>121114161</v>
      </c>
      <c r="W39" s="37">
        <f t="shared" si="4"/>
        <v>121114161</v>
      </c>
      <c r="X39" s="37">
        <f t="shared" si="4"/>
        <v>110665852</v>
      </c>
      <c r="Y39" s="37">
        <f t="shared" si="4"/>
        <v>10448309</v>
      </c>
      <c r="Z39" s="38">
        <f>+IF(X39&lt;&gt;0,+(Y39/X39)*100,0)</f>
        <v>9.441312573999792</v>
      </c>
      <c r="AA39" s="39">
        <f>SUM(AA37:AA38)</f>
        <v>110665852</v>
      </c>
    </row>
    <row r="40" spans="1:27" ht="13.5">
      <c r="A40" s="27" t="s">
        <v>62</v>
      </c>
      <c r="B40" s="28"/>
      <c r="C40" s="29">
        <f aca="true" t="shared" si="5" ref="C40:Y40">+C34+C39</f>
        <v>161543903</v>
      </c>
      <c r="D40" s="29">
        <f>+D34+D39</f>
        <v>161543903</v>
      </c>
      <c r="E40" s="30">
        <f t="shared" si="5"/>
        <v>189752908</v>
      </c>
      <c r="F40" s="31">
        <f t="shared" si="5"/>
        <v>189230968</v>
      </c>
      <c r="G40" s="31">
        <f t="shared" si="5"/>
        <v>168231989</v>
      </c>
      <c r="H40" s="31">
        <f t="shared" si="5"/>
        <v>171002422</v>
      </c>
      <c r="I40" s="31">
        <f t="shared" si="5"/>
        <v>161833051</v>
      </c>
      <c r="J40" s="31">
        <f t="shared" si="5"/>
        <v>161833051</v>
      </c>
      <c r="K40" s="31">
        <f t="shared" si="5"/>
        <v>158694477</v>
      </c>
      <c r="L40" s="31">
        <f t="shared" si="5"/>
        <v>152597446</v>
      </c>
      <c r="M40" s="31">
        <f t="shared" si="5"/>
        <v>178387515</v>
      </c>
      <c r="N40" s="31">
        <f t="shared" si="5"/>
        <v>178387515</v>
      </c>
      <c r="O40" s="31">
        <f t="shared" si="5"/>
        <v>172827168</v>
      </c>
      <c r="P40" s="31">
        <f t="shared" si="5"/>
        <v>169716104</v>
      </c>
      <c r="Q40" s="31">
        <f t="shared" si="5"/>
        <v>180100062</v>
      </c>
      <c r="R40" s="31">
        <f t="shared" si="5"/>
        <v>180100062</v>
      </c>
      <c r="S40" s="31">
        <f t="shared" si="5"/>
        <v>168966311</v>
      </c>
      <c r="T40" s="31">
        <f t="shared" si="5"/>
        <v>162395261</v>
      </c>
      <c r="U40" s="31">
        <f t="shared" si="5"/>
        <v>168915526</v>
      </c>
      <c r="V40" s="31">
        <f t="shared" si="5"/>
        <v>168915526</v>
      </c>
      <c r="W40" s="31">
        <f t="shared" si="5"/>
        <v>168915526</v>
      </c>
      <c r="X40" s="31">
        <f t="shared" si="5"/>
        <v>189230968</v>
      </c>
      <c r="Y40" s="31">
        <f t="shared" si="5"/>
        <v>-20315442</v>
      </c>
      <c r="Z40" s="32">
        <f>+IF(X40&lt;&gt;0,+(Y40/X40)*100,0)</f>
        <v>-10.73579140598171</v>
      </c>
      <c r="AA40" s="33">
        <f>+AA34+AA39</f>
        <v>189230968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578319065</v>
      </c>
      <c r="D42" s="43">
        <f>+D25-D40</f>
        <v>578319065</v>
      </c>
      <c r="E42" s="44">
        <f t="shared" si="6"/>
        <v>608039054</v>
      </c>
      <c r="F42" s="45">
        <f t="shared" si="6"/>
        <v>629668255</v>
      </c>
      <c r="G42" s="45">
        <f t="shared" si="6"/>
        <v>558588727</v>
      </c>
      <c r="H42" s="45">
        <f t="shared" si="6"/>
        <v>572751291</v>
      </c>
      <c r="I42" s="45">
        <f t="shared" si="6"/>
        <v>571079244</v>
      </c>
      <c r="J42" s="45">
        <f t="shared" si="6"/>
        <v>571079244</v>
      </c>
      <c r="K42" s="45">
        <f t="shared" si="6"/>
        <v>579573122</v>
      </c>
      <c r="L42" s="45">
        <f t="shared" si="6"/>
        <v>573716283</v>
      </c>
      <c r="M42" s="45">
        <f t="shared" si="6"/>
        <v>579813898</v>
      </c>
      <c r="N42" s="45">
        <f t="shared" si="6"/>
        <v>579813898</v>
      </c>
      <c r="O42" s="45">
        <f t="shared" si="6"/>
        <v>573976568</v>
      </c>
      <c r="P42" s="45">
        <f t="shared" si="6"/>
        <v>573149461</v>
      </c>
      <c r="Q42" s="45">
        <f t="shared" si="6"/>
        <v>586309320</v>
      </c>
      <c r="R42" s="45">
        <f t="shared" si="6"/>
        <v>586309320</v>
      </c>
      <c r="S42" s="45">
        <f t="shared" si="6"/>
        <v>598144134</v>
      </c>
      <c r="T42" s="45">
        <f t="shared" si="6"/>
        <v>663902191</v>
      </c>
      <c r="U42" s="45">
        <f t="shared" si="6"/>
        <v>652341195</v>
      </c>
      <c r="V42" s="45">
        <f t="shared" si="6"/>
        <v>652341195</v>
      </c>
      <c r="W42" s="45">
        <f t="shared" si="6"/>
        <v>652341195</v>
      </c>
      <c r="X42" s="45">
        <f t="shared" si="6"/>
        <v>629668255</v>
      </c>
      <c r="Y42" s="45">
        <f t="shared" si="6"/>
        <v>22672940</v>
      </c>
      <c r="Z42" s="46">
        <f>+IF(X42&lt;&gt;0,+(Y42/X42)*100,0)</f>
        <v>3.6007754591344296</v>
      </c>
      <c r="AA42" s="47">
        <f>+AA25-AA40</f>
        <v>629668255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569100143</v>
      </c>
      <c r="D45" s="18">
        <v>569100143</v>
      </c>
      <c r="E45" s="19">
        <v>601624541</v>
      </c>
      <c r="F45" s="20">
        <v>623253742</v>
      </c>
      <c r="G45" s="20">
        <v>562542379</v>
      </c>
      <c r="H45" s="20">
        <v>563524966</v>
      </c>
      <c r="I45" s="20">
        <v>561852920</v>
      </c>
      <c r="J45" s="20">
        <v>561852920</v>
      </c>
      <c r="K45" s="20">
        <v>570338161</v>
      </c>
      <c r="L45" s="20">
        <v>564480089</v>
      </c>
      <c r="M45" s="20">
        <v>570567894</v>
      </c>
      <c r="N45" s="20">
        <v>570567894</v>
      </c>
      <c r="O45" s="20">
        <v>564969949</v>
      </c>
      <c r="P45" s="20">
        <v>564099005</v>
      </c>
      <c r="Q45" s="20">
        <v>577248203</v>
      </c>
      <c r="R45" s="20">
        <v>577248203</v>
      </c>
      <c r="S45" s="20">
        <v>589062893</v>
      </c>
      <c r="T45" s="20">
        <v>654987565</v>
      </c>
      <c r="U45" s="20">
        <v>655446324</v>
      </c>
      <c r="V45" s="20">
        <v>655446324</v>
      </c>
      <c r="W45" s="20">
        <v>655446324</v>
      </c>
      <c r="X45" s="20">
        <v>623253742</v>
      </c>
      <c r="Y45" s="20">
        <v>32192582</v>
      </c>
      <c r="Z45" s="48">
        <v>5.17</v>
      </c>
      <c r="AA45" s="22">
        <v>623253742</v>
      </c>
    </row>
    <row r="46" spans="1:27" ht="13.5">
      <c r="A46" s="23" t="s">
        <v>67</v>
      </c>
      <c r="B46" s="17"/>
      <c r="C46" s="18">
        <v>9218922</v>
      </c>
      <c r="D46" s="18">
        <v>9218922</v>
      </c>
      <c r="E46" s="19">
        <v>6414513</v>
      </c>
      <c r="F46" s="20">
        <v>6414513</v>
      </c>
      <c r="G46" s="20">
        <v>-3953652</v>
      </c>
      <c r="H46" s="20">
        <v>9226325</v>
      </c>
      <c r="I46" s="20">
        <v>9226324</v>
      </c>
      <c r="J46" s="20">
        <v>9226324</v>
      </c>
      <c r="K46" s="20">
        <v>9234961</v>
      </c>
      <c r="L46" s="20">
        <v>9236194</v>
      </c>
      <c r="M46" s="20">
        <v>9246004</v>
      </c>
      <c r="N46" s="20">
        <v>9246004</v>
      </c>
      <c r="O46" s="20">
        <v>9006619</v>
      </c>
      <c r="P46" s="20">
        <v>9050456</v>
      </c>
      <c r="Q46" s="20">
        <v>9061117</v>
      </c>
      <c r="R46" s="20">
        <v>9061117</v>
      </c>
      <c r="S46" s="20">
        <v>9081241</v>
      </c>
      <c r="T46" s="20">
        <v>8914626</v>
      </c>
      <c r="U46" s="20">
        <v>-3105129</v>
      </c>
      <c r="V46" s="20">
        <v>-3105129</v>
      </c>
      <c r="W46" s="20">
        <v>-3105129</v>
      </c>
      <c r="X46" s="20">
        <v>6414513</v>
      </c>
      <c r="Y46" s="20">
        <v>-9519642</v>
      </c>
      <c r="Z46" s="48">
        <v>-148.41</v>
      </c>
      <c r="AA46" s="22">
        <v>6414513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578319065</v>
      </c>
      <c r="D48" s="51">
        <f>SUM(D45:D47)</f>
        <v>578319065</v>
      </c>
      <c r="E48" s="52">
        <f t="shared" si="7"/>
        <v>608039054</v>
      </c>
      <c r="F48" s="53">
        <f t="shared" si="7"/>
        <v>629668255</v>
      </c>
      <c r="G48" s="53">
        <f t="shared" si="7"/>
        <v>558588727</v>
      </c>
      <c r="H48" s="53">
        <f t="shared" si="7"/>
        <v>572751291</v>
      </c>
      <c r="I48" s="53">
        <f t="shared" si="7"/>
        <v>571079244</v>
      </c>
      <c r="J48" s="53">
        <f t="shared" si="7"/>
        <v>571079244</v>
      </c>
      <c r="K48" s="53">
        <f t="shared" si="7"/>
        <v>579573122</v>
      </c>
      <c r="L48" s="53">
        <f t="shared" si="7"/>
        <v>573716283</v>
      </c>
      <c r="M48" s="53">
        <f t="shared" si="7"/>
        <v>579813898</v>
      </c>
      <c r="N48" s="53">
        <f t="shared" si="7"/>
        <v>579813898</v>
      </c>
      <c r="O48" s="53">
        <f t="shared" si="7"/>
        <v>573976568</v>
      </c>
      <c r="P48" s="53">
        <f t="shared" si="7"/>
        <v>573149461</v>
      </c>
      <c r="Q48" s="53">
        <f t="shared" si="7"/>
        <v>586309320</v>
      </c>
      <c r="R48" s="53">
        <f t="shared" si="7"/>
        <v>586309320</v>
      </c>
      <c r="S48" s="53">
        <f t="shared" si="7"/>
        <v>598144134</v>
      </c>
      <c r="T48" s="53">
        <f t="shared" si="7"/>
        <v>663902191</v>
      </c>
      <c r="U48" s="53">
        <f t="shared" si="7"/>
        <v>652341195</v>
      </c>
      <c r="V48" s="53">
        <f t="shared" si="7"/>
        <v>652341195</v>
      </c>
      <c r="W48" s="53">
        <f t="shared" si="7"/>
        <v>652341195</v>
      </c>
      <c r="X48" s="53">
        <f t="shared" si="7"/>
        <v>629668255</v>
      </c>
      <c r="Y48" s="53">
        <f t="shared" si="7"/>
        <v>22672940</v>
      </c>
      <c r="Z48" s="54">
        <f>+IF(X48&lt;&gt;0,+(Y48/X48)*100,0)</f>
        <v>3.6007754591344296</v>
      </c>
      <c r="AA48" s="55">
        <f>SUM(AA45:AA47)</f>
        <v>629668255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66132717</v>
      </c>
      <c r="F6" s="20">
        <v>5520030</v>
      </c>
      <c r="G6" s="20">
        <v>11220</v>
      </c>
      <c r="H6" s="20">
        <v>11220</v>
      </c>
      <c r="I6" s="20">
        <v>21279599</v>
      </c>
      <c r="J6" s="20">
        <v>21279599</v>
      </c>
      <c r="K6" s="20">
        <v>18118009</v>
      </c>
      <c r="L6" s="20">
        <v>34300797</v>
      </c>
      <c r="M6" s="20">
        <v>43736946</v>
      </c>
      <c r="N6" s="20">
        <v>43736946</v>
      </c>
      <c r="O6" s="20">
        <v>11220</v>
      </c>
      <c r="P6" s="20">
        <v>23180464</v>
      </c>
      <c r="Q6" s="20">
        <v>55915053</v>
      </c>
      <c r="R6" s="20">
        <v>55915053</v>
      </c>
      <c r="S6" s="20">
        <v>26069793</v>
      </c>
      <c r="T6" s="20">
        <v>15015904</v>
      </c>
      <c r="U6" s="20">
        <v>16600671</v>
      </c>
      <c r="V6" s="20">
        <v>16600671</v>
      </c>
      <c r="W6" s="20">
        <v>16600671</v>
      </c>
      <c r="X6" s="20">
        <v>5520030</v>
      </c>
      <c r="Y6" s="20">
        <v>11080641</v>
      </c>
      <c r="Z6" s="21">
        <v>200.74</v>
      </c>
      <c r="AA6" s="22">
        <v>5520030</v>
      </c>
    </row>
    <row r="7" spans="1:27" ht="13.5">
      <c r="A7" s="23" t="s">
        <v>34</v>
      </c>
      <c r="B7" s="17"/>
      <c r="C7" s="18"/>
      <c r="D7" s="18"/>
      <c r="E7" s="19">
        <v>45000000</v>
      </c>
      <c r="F7" s="20">
        <v>56466042</v>
      </c>
      <c r="G7" s="20">
        <v>45308287</v>
      </c>
      <c r="H7" s="20">
        <v>55183565</v>
      </c>
      <c r="I7" s="20">
        <v>75310537</v>
      </c>
      <c r="J7" s="20">
        <v>75310537</v>
      </c>
      <c r="K7" s="20">
        <v>80478730</v>
      </c>
      <c r="L7" s="20">
        <v>75651020</v>
      </c>
      <c r="M7" s="20">
        <v>65818611</v>
      </c>
      <c r="N7" s="20">
        <v>65818611</v>
      </c>
      <c r="O7" s="20">
        <v>81071876</v>
      </c>
      <c r="P7" s="20">
        <v>91160217</v>
      </c>
      <c r="Q7" s="20">
        <v>80763186</v>
      </c>
      <c r="R7" s="20">
        <v>80763186</v>
      </c>
      <c r="S7" s="20">
        <v>105812477</v>
      </c>
      <c r="T7" s="20">
        <v>116103983</v>
      </c>
      <c r="U7" s="20">
        <v>81368618</v>
      </c>
      <c r="V7" s="20">
        <v>81368618</v>
      </c>
      <c r="W7" s="20">
        <v>81368618</v>
      </c>
      <c r="X7" s="20">
        <v>56466042</v>
      </c>
      <c r="Y7" s="20">
        <v>24902576</v>
      </c>
      <c r="Z7" s="21">
        <v>44.1</v>
      </c>
      <c r="AA7" s="22">
        <v>56466042</v>
      </c>
    </row>
    <row r="8" spans="1:27" ht="13.5">
      <c r="A8" s="23" t="s">
        <v>35</v>
      </c>
      <c r="B8" s="17"/>
      <c r="C8" s="18"/>
      <c r="D8" s="18"/>
      <c r="E8" s="19">
        <v>42389288</v>
      </c>
      <c r="F8" s="20">
        <v>40238259</v>
      </c>
      <c r="G8" s="20">
        <v>192516858</v>
      </c>
      <c r="H8" s="20">
        <v>157846284</v>
      </c>
      <c r="I8" s="20">
        <v>136414689</v>
      </c>
      <c r="J8" s="20">
        <v>136414689</v>
      </c>
      <c r="K8" s="20">
        <v>118840148</v>
      </c>
      <c r="L8" s="20">
        <v>106388001</v>
      </c>
      <c r="M8" s="20">
        <v>90270028</v>
      </c>
      <c r="N8" s="20">
        <v>90270028</v>
      </c>
      <c r="O8" s="20">
        <v>84929928</v>
      </c>
      <c r="P8" s="20">
        <v>71618464</v>
      </c>
      <c r="Q8" s="20">
        <v>58771590</v>
      </c>
      <c r="R8" s="20">
        <v>58771590</v>
      </c>
      <c r="S8" s="20">
        <v>44253988</v>
      </c>
      <c r="T8" s="20">
        <v>31909643</v>
      </c>
      <c r="U8" s="20">
        <v>-1212960</v>
      </c>
      <c r="V8" s="20">
        <v>-1212960</v>
      </c>
      <c r="W8" s="20">
        <v>-1212960</v>
      </c>
      <c r="X8" s="20">
        <v>40238259</v>
      </c>
      <c r="Y8" s="20">
        <v>-41451219</v>
      </c>
      <c r="Z8" s="21">
        <v>-103.01</v>
      </c>
      <c r="AA8" s="22">
        <v>40238259</v>
      </c>
    </row>
    <row r="9" spans="1:27" ht="13.5">
      <c r="A9" s="23" t="s">
        <v>36</v>
      </c>
      <c r="B9" s="17"/>
      <c r="C9" s="18"/>
      <c r="D9" s="18"/>
      <c r="E9" s="19">
        <v>4531404</v>
      </c>
      <c r="F9" s="20">
        <v>28249123</v>
      </c>
      <c r="G9" s="20">
        <v>32640464</v>
      </c>
      <c r="H9" s="20">
        <v>77629122</v>
      </c>
      <c r="I9" s="20">
        <v>29235597</v>
      </c>
      <c r="J9" s="20">
        <v>29235597</v>
      </c>
      <c r="K9" s="20">
        <v>27410679</v>
      </c>
      <c r="L9" s="20">
        <v>35183320</v>
      </c>
      <c r="M9" s="20">
        <v>32852491</v>
      </c>
      <c r="N9" s="20">
        <v>32852491</v>
      </c>
      <c r="O9" s="20">
        <v>55068934</v>
      </c>
      <c r="P9" s="20">
        <v>27550301</v>
      </c>
      <c r="Q9" s="20">
        <v>23589734</v>
      </c>
      <c r="R9" s="20">
        <v>23589734</v>
      </c>
      <c r="S9" s="20">
        <v>23109014</v>
      </c>
      <c r="T9" s="20">
        <v>24935364</v>
      </c>
      <c r="U9" s="20">
        <v>42195079</v>
      </c>
      <c r="V9" s="20">
        <v>42195079</v>
      </c>
      <c r="W9" s="20">
        <v>42195079</v>
      </c>
      <c r="X9" s="20">
        <v>28249123</v>
      </c>
      <c r="Y9" s="20">
        <v>13945956</v>
      </c>
      <c r="Z9" s="21">
        <v>49.37</v>
      </c>
      <c r="AA9" s="22">
        <v>28249123</v>
      </c>
    </row>
    <row r="10" spans="1:27" ht="13.5">
      <c r="A10" s="23" t="s">
        <v>37</v>
      </c>
      <c r="B10" s="17"/>
      <c r="C10" s="18"/>
      <c r="D10" s="18"/>
      <c r="E10" s="19">
        <v>59953</v>
      </c>
      <c r="F10" s="20">
        <v>58360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58360</v>
      </c>
      <c r="Y10" s="24">
        <v>-58360</v>
      </c>
      <c r="Z10" s="25">
        <v>-100</v>
      </c>
      <c r="AA10" s="26">
        <v>58360</v>
      </c>
    </row>
    <row r="11" spans="1:27" ht="13.5">
      <c r="A11" s="23" t="s">
        <v>38</v>
      </c>
      <c r="B11" s="17"/>
      <c r="C11" s="18"/>
      <c r="D11" s="18"/>
      <c r="E11" s="19">
        <v>3053542</v>
      </c>
      <c r="F11" s="20">
        <v>2790654</v>
      </c>
      <c r="G11" s="20">
        <v>2681686</v>
      </c>
      <c r="H11" s="20">
        <v>2493172</v>
      </c>
      <c r="I11" s="20">
        <v>2625165</v>
      </c>
      <c r="J11" s="20">
        <v>2625165</v>
      </c>
      <c r="K11" s="20">
        <v>2610247</v>
      </c>
      <c r="L11" s="20">
        <v>2944824</v>
      </c>
      <c r="M11" s="20">
        <v>3124433</v>
      </c>
      <c r="N11" s="20">
        <v>3124433</v>
      </c>
      <c r="O11" s="20">
        <v>3110118</v>
      </c>
      <c r="P11" s="20">
        <v>2898481</v>
      </c>
      <c r="Q11" s="20">
        <v>2962235</v>
      </c>
      <c r="R11" s="20">
        <v>2962235</v>
      </c>
      <c r="S11" s="20">
        <v>2886097</v>
      </c>
      <c r="T11" s="20">
        <v>2789830</v>
      </c>
      <c r="U11" s="20">
        <v>3500326</v>
      </c>
      <c r="V11" s="20">
        <v>3500326</v>
      </c>
      <c r="W11" s="20">
        <v>3500326</v>
      </c>
      <c r="X11" s="20">
        <v>2790654</v>
      </c>
      <c r="Y11" s="20">
        <v>709672</v>
      </c>
      <c r="Z11" s="21">
        <v>25.43</v>
      </c>
      <c r="AA11" s="22">
        <v>2790654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161166904</v>
      </c>
      <c r="F12" s="31">
        <f t="shared" si="0"/>
        <v>133322468</v>
      </c>
      <c r="G12" s="31">
        <f t="shared" si="0"/>
        <v>273158515</v>
      </c>
      <c r="H12" s="31">
        <f t="shared" si="0"/>
        <v>293163363</v>
      </c>
      <c r="I12" s="31">
        <f t="shared" si="0"/>
        <v>264865587</v>
      </c>
      <c r="J12" s="31">
        <f t="shared" si="0"/>
        <v>264865587</v>
      </c>
      <c r="K12" s="31">
        <f t="shared" si="0"/>
        <v>247457813</v>
      </c>
      <c r="L12" s="31">
        <f t="shared" si="0"/>
        <v>254467962</v>
      </c>
      <c r="M12" s="31">
        <f t="shared" si="0"/>
        <v>235802509</v>
      </c>
      <c r="N12" s="31">
        <f t="shared" si="0"/>
        <v>235802509</v>
      </c>
      <c r="O12" s="31">
        <f t="shared" si="0"/>
        <v>224192076</v>
      </c>
      <c r="P12" s="31">
        <f t="shared" si="0"/>
        <v>216407927</v>
      </c>
      <c r="Q12" s="31">
        <f t="shared" si="0"/>
        <v>222001798</v>
      </c>
      <c r="R12" s="31">
        <f t="shared" si="0"/>
        <v>222001798</v>
      </c>
      <c r="S12" s="31">
        <f t="shared" si="0"/>
        <v>202131369</v>
      </c>
      <c r="T12" s="31">
        <f t="shared" si="0"/>
        <v>190754724</v>
      </c>
      <c r="U12" s="31">
        <f t="shared" si="0"/>
        <v>142451734</v>
      </c>
      <c r="V12" s="31">
        <f t="shared" si="0"/>
        <v>142451734</v>
      </c>
      <c r="W12" s="31">
        <f t="shared" si="0"/>
        <v>142451734</v>
      </c>
      <c r="X12" s="31">
        <f t="shared" si="0"/>
        <v>133322468</v>
      </c>
      <c r="Y12" s="31">
        <f t="shared" si="0"/>
        <v>9129266</v>
      </c>
      <c r="Z12" s="32">
        <f>+IF(X12&lt;&gt;0,+(Y12/X12)*100,0)</f>
        <v>6.84750750338645</v>
      </c>
      <c r="AA12" s="33">
        <f>SUM(AA6:AA11)</f>
        <v>133322468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63633</v>
      </c>
      <c r="H15" s="20">
        <v>135201</v>
      </c>
      <c r="I15" s="20">
        <v>135201</v>
      </c>
      <c r="J15" s="20">
        <v>135201</v>
      </c>
      <c r="K15" s="20">
        <v>135201</v>
      </c>
      <c r="L15" s="20">
        <v>135201</v>
      </c>
      <c r="M15" s="20">
        <v>135201</v>
      </c>
      <c r="N15" s="20">
        <v>135201</v>
      </c>
      <c r="O15" s="20">
        <v>135201</v>
      </c>
      <c r="P15" s="20">
        <v>135201</v>
      </c>
      <c r="Q15" s="20">
        <v>135201</v>
      </c>
      <c r="R15" s="20">
        <v>135201</v>
      </c>
      <c r="S15" s="20">
        <v>135201</v>
      </c>
      <c r="T15" s="20">
        <v>135201</v>
      </c>
      <c r="U15" s="20">
        <v>135201</v>
      </c>
      <c r="V15" s="20">
        <v>135201</v>
      </c>
      <c r="W15" s="20">
        <v>135201</v>
      </c>
      <c r="X15" s="20"/>
      <c r="Y15" s="20">
        <v>135201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5318062</v>
      </c>
      <c r="F16" s="20">
        <v>5181989</v>
      </c>
      <c r="G16" s="24">
        <v>5336604</v>
      </c>
      <c r="H16" s="24">
        <v>5336604</v>
      </c>
      <c r="I16" s="24">
        <v>5336604</v>
      </c>
      <c r="J16" s="20">
        <v>5336604</v>
      </c>
      <c r="K16" s="24">
        <v>5336604</v>
      </c>
      <c r="L16" s="24">
        <v>5336604</v>
      </c>
      <c r="M16" s="20">
        <v>5336604</v>
      </c>
      <c r="N16" s="24">
        <v>5336604</v>
      </c>
      <c r="O16" s="24">
        <v>5336604</v>
      </c>
      <c r="P16" s="24">
        <v>5336604</v>
      </c>
      <c r="Q16" s="20">
        <v>5336604</v>
      </c>
      <c r="R16" s="24">
        <v>5336604</v>
      </c>
      <c r="S16" s="24">
        <v>5336604</v>
      </c>
      <c r="T16" s="20">
        <v>5336604</v>
      </c>
      <c r="U16" s="24">
        <v>5336604</v>
      </c>
      <c r="V16" s="24">
        <v>5336604</v>
      </c>
      <c r="W16" s="24">
        <v>5336604</v>
      </c>
      <c r="X16" s="20">
        <v>5181989</v>
      </c>
      <c r="Y16" s="24">
        <v>154615</v>
      </c>
      <c r="Z16" s="25">
        <v>2.98</v>
      </c>
      <c r="AA16" s="26">
        <v>5181989</v>
      </c>
    </row>
    <row r="17" spans="1:27" ht="13.5">
      <c r="A17" s="23" t="s">
        <v>43</v>
      </c>
      <c r="B17" s="17"/>
      <c r="C17" s="18"/>
      <c r="D17" s="18"/>
      <c r="E17" s="19">
        <v>90056845</v>
      </c>
      <c r="F17" s="20">
        <v>88584618</v>
      </c>
      <c r="G17" s="20">
        <v>90379051</v>
      </c>
      <c r="H17" s="20">
        <v>88724707</v>
      </c>
      <c r="I17" s="20">
        <v>88710698</v>
      </c>
      <c r="J17" s="20">
        <v>88710698</v>
      </c>
      <c r="K17" s="20">
        <v>88696689</v>
      </c>
      <c r="L17" s="20">
        <v>88682681</v>
      </c>
      <c r="M17" s="20">
        <v>88668672</v>
      </c>
      <c r="N17" s="20">
        <v>88668672</v>
      </c>
      <c r="O17" s="20">
        <v>88654663</v>
      </c>
      <c r="P17" s="20">
        <v>88734800</v>
      </c>
      <c r="Q17" s="20">
        <v>88732560</v>
      </c>
      <c r="R17" s="20">
        <v>88732560</v>
      </c>
      <c r="S17" s="20">
        <v>88730319</v>
      </c>
      <c r="T17" s="20">
        <v>88728078</v>
      </c>
      <c r="U17" s="20">
        <v>88725838</v>
      </c>
      <c r="V17" s="20">
        <v>88725838</v>
      </c>
      <c r="W17" s="20">
        <v>88725838</v>
      </c>
      <c r="X17" s="20">
        <v>88584618</v>
      </c>
      <c r="Y17" s="20">
        <v>141220</v>
      </c>
      <c r="Z17" s="21">
        <v>0.16</v>
      </c>
      <c r="AA17" s="22">
        <v>88584618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692335354</v>
      </c>
      <c r="F19" s="20">
        <v>699312654</v>
      </c>
      <c r="G19" s="20">
        <v>667554524</v>
      </c>
      <c r="H19" s="20">
        <v>663662723</v>
      </c>
      <c r="I19" s="20">
        <v>665098092</v>
      </c>
      <c r="J19" s="20">
        <v>665098092</v>
      </c>
      <c r="K19" s="20">
        <v>656514671</v>
      </c>
      <c r="L19" s="20">
        <v>657645339</v>
      </c>
      <c r="M19" s="20">
        <v>657647540</v>
      </c>
      <c r="N19" s="20">
        <v>657647540</v>
      </c>
      <c r="O19" s="20">
        <v>659318306</v>
      </c>
      <c r="P19" s="20">
        <v>667114675</v>
      </c>
      <c r="Q19" s="20">
        <v>668685493</v>
      </c>
      <c r="R19" s="20">
        <v>668685493</v>
      </c>
      <c r="S19" s="20">
        <v>669371997</v>
      </c>
      <c r="T19" s="20">
        <v>672402445</v>
      </c>
      <c r="U19" s="20">
        <v>692640989</v>
      </c>
      <c r="V19" s="20">
        <v>692640989</v>
      </c>
      <c r="W19" s="20">
        <v>692640989</v>
      </c>
      <c r="X19" s="20">
        <v>699312654</v>
      </c>
      <c r="Y19" s="20">
        <v>-6671665</v>
      </c>
      <c r="Z19" s="21">
        <v>-0.95</v>
      </c>
      <c r="AA19" s="22">
        <v>699312654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3754105</v>
      </c>
      <c r="F22" s="20">
        <v>832674</v>
      </c>
      <c r="G22" s="20">
        <v>3489399</v>
      </c>
      <c r="H22" s="20">
        <v>264807</v>
      </c>
      <c r="I22" s="20">
        <v>249302</v>
      </c>
      <c r="J22" s="20">
        <v>249302</v>
      </c>
      <c r="K22" s="20">
        <v>233796</v>
      </c>
      <c r="L22" s="20">
        <v>218291</v>
      </c>
      <c r="M22" s="20">
        <v>202785</v>
      </c>
      <c r="N22" s="20">
        <v>202785</v>
      </c>
      <c r="O22" s="20">
        <v>187280</v>
      </c>
      <c r="P22" s="20">
        <v>226319</v>
      </c>
      <c r="Q22" s="20">
        <v>217632</v>
      </c>
      <c r="R22" s="20">
        <v>217632</v>
      </c>
      <c r="S22" s="20">
        <v>208945</v>
      </c>
      <c r="T22" s="20">
        <v>200257</v>
      </c>
      <c r="U22" s="20">
        <v>476570</v>
      </c>
      <c r="V22" s="20">
        <v>476570</v>
      </c>
      <c r="W22" s="20">
        <v>476570</v>
      </c>
      <c r="X22" s="20">
        <v>832674</v>
      </c>
      <c r="Y22" s="20">
        <v>-356104</v>
      </c>
      <c r="Z22" s="21">
        <v>-42.77</v>
      </c>
      <c r="AA22" s="22">
        <v>832674</v>
      </c>
    </row>
    <row r="23" spans="1:27" ht="13.5">
      <c r="A23" s="23" t="s">
        <v>49</v>
      </c>
      <c r="B23" s="17"/>
      <c r="C23" s="18"/>
      <c r="D23" s="18"/>
      <c r="E23" s="19">
        <v>16512</v>
      </c>
      <c r="F23" s="20">
        <v>16512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16512</v>
      </c>
      <c r="Y23" s="24">
        <v>-16512</v>
      </c>
      <c r="Z23" s="25">
        <v>-100</v>
      </c>
      <c r="AA23" s="26">
        <v>16512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791480878</v>
      </c>
      <c r="F24" s="37">
        <f t="shared" si="1"/>
        <v>793928447</v>
      </c>
      <c r="G24" s="37">
        <f t="shared" si="1"/>
        <v>766823211</v>
      </c>
      <c r="H24" s="37">
        <f t="shared" si="1"/>
        <v>758124042</v>
      </c>
      <c r="I24" s="37">
        <f t="shared" si="1"/>
        <v>759529897</v>
      </c>
      <c r="J24" s="37">
        <f t="shared" si="1"/>
        <v>759529897</v>
      </c>
      <c r="K24" s="37">
        <f t="shared" si="1"/>
        <v>750916961</v>
      </c>
      <c r="L24" s="37">
        <f t="shared" si="1"/>
        <v>752018116</v>
      </c>
      <c r="M24" s="37">
        <f t="shared" si="1"/>
        <v>751990802</v>
      </c>
      <c r="N24" s="37">
        <f t="shared" si="1"/>
        <v>751990802</v>
      </c>
      <c r="O24" s="37">
        <f t="shared" si="1"/>
        <v>753632054</v>
      </c>
      <c r="P24" s="37">
        <f t="shared" si="1"/>
        <v>761547599</v>
      </c>
      <c r="Q24" s="37">
        <f t="shared" si="1"/>
        <v>763107490</v>
      </c>
      <c r="R24" s="37">
        <f t="shared" si="1"/>
        <v>763107490</v>
      </c>
      <c r="S24" s="37">
        <f t="shared" si="1"/>
        <v>763783066</v>
      </c>
      <c r="T24" s="37">
        <f t="shared" si="1"/>
        <v>766802585</v>
      </c>
      <c r="U24" s="37">
        <f t="shared" si="1"/>
        <v>787315202</v>
      </c>
      <c r="V24" s="37">
        <f t="shared" si="1"/>
        <v>787315202</v>
      </c>
      <c r="W24" s="37">
        <f t="shared" si="1"/>
        <v>787315202</v>
      </c>
      <c r="X24" s="37">
        <f t="shared" si="1"/>
        <v>793928447</v>
      </c>
      <c r="Y24" s="37">
        <f t="shared" si="1"/>
        <v>-6613245</v>
      </c>
      <c r="Z24" s="38">
        <f>+IF(X24&lt;&gt;0,+(Y24/X24)*100,0)</f>
        <v>-0.8329774584837366</v>
      </c>
      <c r="AA24" s="39">
        <f>SUM(AA15:AA23)</f>
        <v>793928447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952647782</v>
      </c>
      <c r="F25" s="31">
        <f t="shared" si="2"/>
        <v>927250915</v>
      </c>
      <c r="G25" s="31">
        <f t="shared" si="2"/>
        <v>1039981726</v>
      </c>
      <c r="H25" s="31">
        <f t="shared" si="2"/>
        <v>1051287405</v>
      </c>
      <c r="I25" s="31">
        <f t="shared" si="2"/>
        <v>1024395484</v>
      </c>
      <c r="J25" s="31">
        <f t="shared" si="2"/>
        <v>1024395484</v>
      </c>
      <c r="K25" s="31">
        <f t="shared" si="2"/>
        <v>998374774</v>
      </c>
      <c r="L25" s="31">
        <f t="shared" si="2"/>
        <v>1006486078</v>
      </c>
      <c r="M25" s="31">
        <f t="shared" si="2"/>
        <v>987793311</v>
      </c>
      <c r="N25" s="31">
        <f t="shared" si="2"/>
        <v>987793311</v>
      </c>
      <c r="O25" s="31">
        <f t="shared" si="2"/>
        <v>977824130</v>
      </c>
      <c r="P25" s="31">
        <f t="shared" si="2"/>
        <v>977955526</v>
      </c>
      <c r="Q25" s="31">
        <f t="shared" si="2"/>
        <v>985109288</v>
      </c>
      <c r="R25" s="31">
        <f t="shared" si="2"/>
        <v>985109288</v>
      </c>
      <c r="S25" s="31">
        <f t="shared" si="2"/>
        <v>965914435</v>
      </c>
      <c r="T25" s="31">
        <f t="shared" si="2"/>
        <v>957557309</v>
      </c>
      <c r="U25" s="31">
        <f t="shared" si="2"/>
        <v>929766936</v>
      </c>
      <c r="V25" s="31">
        <f t="shared" si="2"/>
        <v>929766936</v>
      </c>
      <c r="W25" s="31">
        <f t="shared" si="2"/>
        <v>929766936</v>
      </c>
      <c r="X25" s="31">
        <f t="shared" si="2"/>
        <v>927250915</v>
      </c>
      <c r="Y25" s="31">
        <f t="shared" si="2"/>
        <v>2516021</v>
      </c>
      <c r="Z25" s="32">
        <f>+IF(X25&lt;&gt;0,+(Y25/X25)*100,0)</f>
        <v>0.27134198082727157</v>
      </c>
      <c r="AA25" s="33">
        <f>+AA12+AA24</f>
        <v>927250915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4609450</v>
      </c>
      <c r="H29" s="20">
        <v>11854854</v>
      </c>
      <c r="I29" s="20"/>
      <c r="J29" s="20"/>
      <c r="K29" s="20"/>
      <c r="L29" s="20"/>
      <c r="M29" s="20"/>
      <c r="N29" s="20"/>
      <c r="O29" s="20">
        <v>4303185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13531131</v>
      </c>
      <c r="F30" s="20">
        <v>13908001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13908001</v>
      </c>
      <c r="Y30" s="20">
        <v>-13908001</v>
      </c>
      <c r="Z30" s="21">
        <v>-100</v>
      </c>
      <c r="AA30" s="22">
        <v>13908001</v>
      </c>
    </row>
    <row r="31" spans="1:27" ht="13.5">
      <c r="A31" s="23" t="s">
        <v>56</v>
      </c>
      <c r="B31" s="17"/>
      <c r="C31" s="18"/>
      <c r="D31" s="18"/>
      <c r="E31" s="19">
        <v>5711602</v>
      </c>
      <c r="F31" s="20">
        <v>5861055</v>
      </c>
      <c r="G31" s="20">
        <v>5531424</v>
      </c>
      <c r="H31" s="20">
        <v>5531938</v>
      </c>
      <c r="I31" s="20">
        <v>5524699</v>
      </c>
      <c r="J31" s="20">
        <v>5524699</v>
      </c>
      <c r="K31" s="20">
        <v>5559558</v>
      </c>
      <c r="L31" s="20">
        <v>5607333</v>
      </c>
      <c r="M31" s="20">
        <v>5621749</v>
      </c>
      <c r="N31" s="20">
        <v>5621749</v>
      </c>
      <c r="O31" s="20">
        <v>5619875</v>
      </c>
      <c r="P31" s="20">
        <v>5606692</v>
      </c>
      <c r="Q31" s="20">
        <v>5604970</v>
      </c>
      <c r="R31" s="20">
        <v>5604970</v>
      </c>
      <c r="S31" s="20">
        <v>5615783</v>
      </c>
      <c r="T31" s="20">
        <v>5595785</v>
      </c>
      <c r="U31" s="20">
        <v>5606674</v>
      </c>
      <c r="V31" s="20">
        <v>5606674</v>
      </c>
      <c r="W31" s="20">
        <v>5606674</v>
      </c>
      <c r="X31" s="20">
        <v>5861055</v>
      </c>
      <c r="Y31" s="20">
        <v>-254381</v>
      </c>
      <c r="Z31" s="21">
        <v>-4.34</v>
      </c>
      <c r="AA31" s="22">
        <v>5861055</v>
      </c>
    </row>
    <row r="32" spans="1:27" ht="13.5">
      <c r="A32" s="23" t="s">
        <v>57</v>
      </c>
      <c r="B32" s="17"/>
      <c r="C32" s="18"/>
      <c r="D32" s="18"/>
      <c r="E32" s="19">
        <v>45399001</v>
      </c>
      <c r="F32" s="20">
        <v>55872780</v>
      </c>
      <c r="G32" s="20">
        <v>29439690</v>
      </c>
      <c r="H32" s="20">
        <v>33323269</v>
      </c>
      <c r="I32" s="20">
        <v>30797153</v>
      </c>
      <c r="J32" s="20">
        <v>30797153</v>
      </c>
      <c r="K32" s="20">
        <v>27100711</v>
      </c>
      <c r="L32" s="20">
        <v>38315511</v>
      </c>
      <c r="M32" s="20">
        <v>43339986</v>
      </c>
      <c r="N32" s="20">
        <v>43339986</v>
      </c>
      <c r="O32" s="20">
        <v>37459525</v>
      </c>
      <c r="P32" s="20">
        <v>42122852</v>
      </c>
      <c r="Q32" s="20">
        <v>53036040</v>
      </c>
      <c r="R32" s="20">
        <v>53036040</v>
      </c>
      <c r="S32" s="20">
        <v>44968712</v>
      </c>
      <c r="T32" s="20">
        <v>47553626</v>
      </c>
      <c r="U32" s="20">
        <v>44085567</v>
      </c>
      <c r="V32" s="20">
        <v>44085567</v>
      </c>
      <c r="W32" s="20">
        <v>44085567</v>
      </c>
      <c r="X32" s="20">
        <v>55872780</v>
      </c>
      <c r="Y32" s="20">
        <v>-11787213</v>
      </c>
      <c r="Z32" s="21">
        <v>-21.1</v>
      </c>
      <c r="AA32" s="22">
        <v>55872780</v>
      </c>
    </row>
    <row r="33" spans="1:27" ht="13.5">
      <c r="A33" s="23" t="s">
        <v>58</v>
      </c>
      <c r="B33" s="17"/>
      <c r="C33" s="18"/>
      <c r="D33" s="18"/>
      <c r="E33" s="19">
        <v>11050880</v>
      </c>
      <c r="F33" s="20">
        <v>19112296</v>
      </c>
      <c r="G33" s="20">
        <v>14024572</v>
      </c>
      <c r="H33" s="20">
        <v>14068220</v>
      </c>
      <c r="I33" s="20">
        <v>13953492</v>
      </c>
      <c r="J33" s="20">
        <v>13953492</v>
      </c>
      <c r="K33" s="20">
        <v>13731939</v>
      </c>
      <c r="L33" s="20">
        <v>13946495</v>
      </c>
      <c r="M33" s="20">
        <v>14163537</v>
      </c>
      <c r="N33" s="20">
        <v>14163537</v>
      </c>
      <c r="O33" s="20">
        <v>14380579</v>
      </c>
      <c r="P33" s="20">
        <v>14597620</v>
      </c>
      <c r="Q33" s="20">
        <v>14814662</v>
      </c>
      <c r="R33" s="20">
        <v>14814662</v>
      </c>
      <c r="S33" s="20">
        <v>13386064</v>
      </c>
      <c r="T33" s="20">
        <v>13494264</v>
      </c>
      <c r="U33" s="20">
        <v>13958733</v>
      </c>
      <c r="V33" s="20">
        <v>13958733</v>
      </c>
      <c r="W33" s="20">
        <v>13958733</v>
      </c>
      <c r="X33" s="20">
        <v>19112296</v>
      </c>
      <c r="Y33" s="20">
        <v>-5153563</v>
      </c>
      <c r="Z33" s="21">
        <v>-26.96</v>
      </c>
      <c r="AA33" s="22">
        <v>19112296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75692614</v>
      </c>
      <c r="F34" s="31">
        <f t="shared" si="3"/>
        <v>94754132</v>
      </c>
      <c r="G34" s="31">
        <f t="shared" si="3"/>
        <v>53605136</v>
      </c>
      <c r="H34" s="31">
        <f t="shared" si="3"/>
        <v>64778281</v>
      </c>
      <c r="I34" s="31">
        <f t="shared" si="3"/>
        <v>50275344</v>
      </c>
      <c r="J34" s="31">
        <f t="shared" si="3"/>
        <v>50275344</v>
      </c>
      <c r="K34" s="31">
        <f t="shared" si="3"/>
        <v>46392208</v>
      </c>
      <c r="L34" s="31">
        <f t="shared" si="3"/>
        <v>57869339</v>
      </c>
      <c r="M34" s="31">
        <f t="shared" si="3"/>
        <v>63125272</v>
      </c>
      <c r="N34" s="31">
        <f t="shared" si="3"/>
        <v>63125272</v>
      </c>
      <c r="O34" s="31">
        <f t="shared" si="3"/>
        <v>61763164</v>
      </c>
      <c r="P34" s="31">
        <f t="shared" si="3"/>
        <v>62327164</v>
      </c>
      <c r="Q34" s="31">
        <f t="shared" si="3"/>
        <v>73455672</v>
      </c>
      <c r="R34" s="31">
        <f t="shared" si="3"/>
        <v>73455672</v>
      </c>
      <c r="S34" s="31">
        <f t="shared" si="3"/>
        <v>63970559</v>
      </c>
      <c r="T34" s="31">
        <f t="shared" si="3"/>
        <v>66643675</v>
      </c>
      <c r="U34" s="31">
        <f t="shared" si="3"/>
        <v>63650974</v>
      </c>
      <c r="V34" s="31">
        <f t="shared" si="3"/>
        <v>63650974</v>
      </c>
      <c r="W34" s="31">
        <f t="shared" si="3"/>
        <v>63650974</v>
      </c>
      <c r="X34" s="31">
        <f t="shared" si="3"/>
        <v>94754132</v>
      </c>
      <c r="Y34" s="31">
        <f t="shared" si="3"/>
        <v>-31103158</v>
      </c>
      <c r="Z34" s="32">
        <f>+IF(X34&lt;&gt;0,+(Y34/X34)*100,0)</f>
        <v>-32.82512049184304</v>
      </c>
      <c r="AA34" s="33">
        <f>SUM(AA29:AA33)</f>
        <v>94754132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116400007</v>
      </c>
      <c r="F37" s="20">
        <v>116636908</v>
      </c>
      <c r="G37" s="20">
        <v>132757358</v>
      </c>
      <c r="H37" s="20">
        <v>132757358</v>
      </c>
      <c r="I37" s="20">
        <v>132757358</v>
      </c>
      <c r="J37" s="20">
        <v>132757358</v>
      </c>
      <c r="K37" s="20">
        <v>132757358</v>
      </c>
      <c r="L37" s="20">
        <v>132107647</v>
      </c>
      <c r="M37" s="20">
        <v>126864041</v>
      </c>
      <c r="N37" s="20">
        <v>126864041</v>
      </c>
      <c r="O37" s="20">
        <v>126864041</v>
      </c>
      <c r="P37" s="20">
        <v>126864041</v>
      </c>
      <c r="Q37" s="20">
        <v>126864041</v>
      </c>
      <c r="R37" s="20">
        <v>126864041</v>
      </c>
      <c r="S37" s="20">
        <v>126864041</v>
      </c>
      <c r="T37" s="20">
        <v>126166681</v>
      </c>
      <c r="U37" s="20">
        <v>130563183</v>
      </c>
      <c r="V37" s="20">
        <v>130563183</v>
      </c>
      <c r="W37" s="20">
        <v>130563183</v>
      </c>
      <c r="X37" s="20">
        <v>116636908</v>
      </c>
      <c r="Y37" s="20">
        <v>13926275</v>
      </c>
      <c r="Z37" s="21">
        <v>11.94</v>
      </c>
      <c r="AA37" s="22">
        <v>116636908</v>
      </c>
    </row>
    <row r="38" spans="1:27" ht="13.5">
      <c r="A38" s="23" t="s">
        <v>58</v>
      </c>
      <c r="B38" s="17"/>
      <c r="C38" s="18"/>
      <c r="D38" s="18"/>
      <c r="E38" s="19">
        <v>95472470</v>
      </c>
      <c r="F38" s="20">
        <v>83696370</v>
      </c>
      <c r="G38" s="20">
        <v>77909946</v>
      </c>
      <c r="H38" s="20">
        <v>78532366</v>
      </c>
      <c r="I38" s="20">
        <v>79154786</v>
      </c>
      <c r="J38" s="20">
        <v>79154786</v>
      </c>
      <c r="K38" s="20">
        <v>79777206</v>
      </c>
      <c r="L38" s="20">
        <v>80399626</v>
      </c>
      <c r="M38" s="20">
        <v>81019599</v>
      </c>
      <c r="N38" s="20">
        <v>81019599</v>
      </c>
      <c r="O38" s="20">
        <v>81632756</v>
      </c>
      <c r="P38" s="20">
        <v>82244733</v>
      </c>
      <c r="Q38" s="20">
        <v>82856710</v>
      </c>
      <c r="R38" s="20">
        <v>82856710</v>
      </c>
      <c r="S38" s="20">
        <v>84118296</v>
      </c>
      <c r="T38" s="20">
        <v>85454199</v>
      </c>
      <c r="U38" s="20">
        <v>86547595</v>
      </c>
      <c r="V38" s="20">
        <v>86547595</v>
      </c>
      <c r="W38" s="20">
        <v>86547595</v>
      </c>
      <c r="X38" s="20">
        <v>83696370</v>
      </c>
      <c r="Y38" s="20">
        <v>2851225</v>
      </c>
      <c r="Z38" s="21">
        <v>3.41</v>
      </c>
      <c r="AA38" s="22">
        <v>83696370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211872477</v>
      </c>
      <c r="F39" s="37">
        <f t="shared" si="4"/>
        <v>200333278</v>
      </c>
      <c r="G39" s="37">
        <f t="shared" si="4"/>
        <v>210667304</v>
      </c>
      <c r="H39" s="37">
        <f t="shared" si="4"/>
        <v>211289724</v>
      </c>
      <c r="I39" s="37">
        <f t="shared" si="4"/>
        <v>211912144</v>
      </c>
      <c r="J39" s="37">
        <f t="shared" si="4"/>
        <v>211912144</v>
      </c>
      <c r="K39" s="37">
        <f t="shared" si="4"/>
        <v>212534564</v>
      </c>
      <c r="L39" s="37">
        <f t="shared" si="4"/>
        <v>212507273</v>
      </c>
      <c r="M39" s="37">
        <f t="shared" si="4"/>
        <v>207883640</v>
      </c>
      <c r="N39" s="37">
        <f t="shared" si="4"/>
        <v>207883640</v>
      </c>
      <c r="O39" s="37">
        <f t="shared" si="4"/>
        <v>208496797</v>
      </c>
      <c r="P39" s="37">
        <f t="shared" si="4"/>
        <v>209108774</v>
      </c>
      <c r="Q39" s="37">
        <f t="shared" si="4"/>
        <v>209720751</v>
      </c>
      <c r="R39" s="37">
        <f t="shared" si="4"/>
        <v>209720751</v>
      </c>
      <c r="S39" s="37">
        <f t="shared" si="4"/>
        <v>210982337</v>
      </c>
      <c r="T39" s="37">
        <f t="shared" si="4"/>
        <v>211620880</v>
      </c>
      <c r="U39" s="37">
        <f t="shared" si="4"/>
        <v>217110778</v>
      </c>
      <c r="V39" s="37">
        <f t="shared" si="4"/>
        <v>217110778</v>
      </c>
      <c r="W39" s="37">
        <f t="shared" si="4"/>
        <v>217110778</v>
      </c>
      <c r="X39" s="37">
        <f t="shared" si="4"/>
        <v>200333278</v>
      </c>
      <c r="Y39" s="37">
        <f t="shared" si="4"/>
        <v>16777500</v>
      </c>
      <c r="Z39" s="38">
        <f>+IF(X39&lt;&gt;0,+(Y39/X39)*100,0)</f>
        <v>8.374794326482293</v>
      </c>
      <c r="AA39" s="39">
        <f>SUM(AA37:AA38)</f>
        <v>200333278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287565091</v>
      </c>
      <c r="F40" s="31">
        <f t="shared" si="5"/>
        <v>295087410</v>
      </c>
      <c r="G40" s="31">
        <f t="shared" si="5"/>
        <v>264272440</v>
      </c>
      <c r="H40" s="31">
        <f t="shared" si="5"/>
        <v>276068005</v>
      </c>
      <c r="I40" s="31">
        <f t="shared" si="5"/>
        <v>262187488</v>
      </c>
      <c r="J40" s="31">
        <f t="shared" si="5"/>
        <v>262187488</v>
      </c>
      <c r="K40" s="31">
        <f t="shared" si="5"/>
        <v>258926772</v>
      </c>
      <c r="L40" s="31">
        <f t="shared" si="5"/>
        <v>270376612</v>
      </c>
      <c r="M40" s="31">
        <f t="shared" si="5"/>
        <v>271008912</v>
      </c>
      <c r="N40" s="31">
        <f t="shared" si="5"/>
        <v>271008912</v>
      </c>
      <c r="O40" s="31">
        <f t="shared" si="5"/>
        <v>270259961</v>
      </c>
      <c r="P40" s="31">
        <f t="shared" si="5"/>
        <v>271435938</v>
      </c>
      <c r="Q40" s="31">
        <f t="shared" si="5"/>
        <v>283176423</v>
      </c>
      <c r="R40" s="31">
        <f t="shared" si="5"/>
        <v>283176423</v>
      </c>
      <c r="S40" s="31">
        <f t="shared" si="5"/>
        <v>274952896</v>
      </c>
      <c r="T40" s="31">
        <f t="shared" si="5"/>
        <v>278264555</v>
      </c>
      <c r="U40" s="31">
        <f t="shared" si="5"/>
        <v>280761752</v>
      </c>
      <c r="V40" s="31">
        <f t="shared" si="5"/>
        <v>280761752</v>
      </c>
      <c r="W40" s="31">
        <f t="shared" si="5"/>
        <v>280761752</v>
      </c>
      <c r="X40" s="31">
        <f t="shared" si="5"/>
        <v>295087410</v>
      </c>
      <c r="Y40" s="31">
        <f t="shared" si="5"/>
        <v>-14325658</v>
      </c>
      <c r="Z40" s="32">
        <f>+IF(X40&lt;&gt;0,+(Y40/X40)*100,0)</f>
        <v>-4.854716776971271</v>
      </c>
      <c r="AA40" s="33">
        <f>+AA34+AA39</f>
        <v>295087410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665082691</v>
      </c>
      <c r="F42" s="45">
        <f t="shared" si="6"/>
        <v>632163505</v>
      </c>
      <c r="G42" s="45">
        <f t="shared" si="6"/>
        <v>775709286</v>
      </c>
      <c r="H42" s="45">
        <f t="shared" si="6"/>
        <v>775219400</v>
      </c>
      <c r="I42" s="45">
        <f t="shared" si="6"/>
        <v>762207996</v>
      </c>
      <c r="J42" s="45">
        <f t="shared" si="6"/>
        <v>762207996</v>
      </c>
      <c r="K42" s="45">
        <f t="shared" si="6"/>
        <v>739448002</v>
      </c>
      <c r="L42" s="45">
        <f t="shared" si="6"/>
        <v>736109466</v>
      </c>
      <c r="M42" s="45">
        <f t="shared" si="6"/>
        <v>716784399</v>
      </c>
      <c r="N42" s="45">
        <f t="shared" si="6"/>
        <v>716784399</v>
      </c>
      <c r="O42" s="45">
        <f t="shared" si="6"/>
        <v>707564169</v>
      </c>
      <c r="P42" s="45">
        <f t="shared" si="6"/>
        <v>706519588</v>
      </c>
      <c r="Q42" s="45">
        <f t="shared" si="6"/>
        <v>701932865</v>
      </c>
      <c r="R42" s="45">
        <f t="shared" si="6"/>
        <v>701932865</v>
      </c>
      <c r="S42" s="45">
        <f t="shared" si="6"/>
        <v>690961539</v>
      </c>
      <c r="T42" s="45">
        <f t="shared" si="6"/>
        <v>679292754</v>
      </c>
      <c r="U42" s="45">
        <f t="shared" si="6"/>
        <v>649005184</v>
      </c>
      <c r="V42" s="45">
        <f t="shared" si="6"/>
        <v>649005184</v>
      </c>
      <c r="W42" s="45">
        <f t="shared" si="6"/>
        <v>649005184</v>
      </c>
      <c r="X42" s="45">
        <f t="shared" si="6"/>
        <v>632163505</v>
      </c>
      <c r="Y42" s="45">
        <f t="shared" si="6"/>
        <v>16841679</v>
      </c>
      <c r="Z42" s="46">
        <f>+IF(X42&lt;&gt;0,+(Y42/X42)*100,0)</f>
        <v>2.664133387453298</v>
      </c>
      <c r="AA42" s="47">
        <f>+AA25-AA40</f>
        <v>632163505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656082691</v>
      </c>
      <c r="F45" s="20">
        <v>612263505</v>
      </c>
      <c r="G45" s="20">
        <v>770709285</v>
      </c>
      <c r="H45" s="20">
        <v>770216900</v>
      </c>
      <c r="I45" s="20">
        <v>757205497</v>
      </c>
      <c r="J45" s="20">
        <v>757205497</v>
      </c>
      <c r="K45" s="20">
        <v>731948003</v>
      </c>
      <c r="L45" s="20">
        <v>728609466</v>
      </c>
      <c r="M45" s="20">
        <v>709284399</v>
      </c>
      <c r="N45" s="20">
        <v>709284399</v>
      </c>
      <c r="O45" s="20">
        <v>700064169</v>
      </c>
      <c r="P45" s="20">
        <v>699019588</v>
      </c>
      <c r="Q45" s="20">
        <v>694432864</v>
      </c>
      <c r="R45" s="20">
        <v>694432864</v>
      </c>
      <c r="S45" s="20">
        <v>683461539</v>
      </c>
      <c r="T45" s="20">
        <v>671792754</v>
      </c>
      <c r="U45" s="20">
        <v>641505184</v>
      </c>
      <c r="V45" s="20">
        <v>641505184</v>
      </c>
      <c r="W45" s="20">
        <v>641505184</v>
      </c>
      <c r="X45" s="20">
        <v>612263505</v>
      </c>
      <c r="Y45" s="20">
        <v>29241679</v>
      </c>
      <c r="Z45" s="48">
        <v>4.78</v>
      </c>
      <c r="AA45" s="22">
        <v>612263505</v>
      </c>
    </row>
    <row r="46" spans="1:27" ht="13.5">
      <c r="A46" s="23" t="s">
        <v>67</v>
      </c>
      <c r="B46" s="17"/>
      <c r="C46" s="18"/>
      <c r="D46" s="18"/>
      <c r="E46" s="19">
        <v>9000000</v>
      </c>
      <c r="F46" s="20">
        <v>19900000</v>
      </c>
      <c r="G46" s="20">
        <v>5000000</v>
      </c>
      <c r="H46" s="20">
        <v>5002500</v>
      </c>
      <c r="I46" s="20">
        <v>5002500</v>
      </c>
      <c r="J46" s="20">
        <v>5002500</v>
      </c>
      <c r="K46" s="20">
        <v>7500000</v>
      </c>
      <c r="L46" s="20">
        <v>7500000</v>
      </c>
      <c r="M46" s="20">
        <v>7500000</v>
      </c>
      <c r="N46" s="20">
        <v>7500000</v>
      </c>
      <c r="O46" s="20">
        <v>7500000</v>
      </c>
      <c r="P46" s="20">
        <v>7500000</v>
      </c>
      <c r="Q46" s="20">
        <v>7500000</v>
      </c>
      <c r="R46" s="20">
        <v>7500000</v>
      </c>
      <c r="S46" s="20">
        <v>7500000</v>
      </c>
      <c r="T46" s="20">
        <v>7500000</v>
      </c>
      <c r="U46" s="20">
        <v>7500000</v>
      </c>
      <c r="V46" s="20">
        <v>7500000</v>
      </c>
      <c r="W46" s="20">
        <v>7500000</v>
      </c>
      <c r="X46" s="20">
        <v>19900000</v>
      </c>
      <c r="Y46" s="20">
        <v>-12400000</v>
      </c>
      <c r="Z46" s="48">
        <v>-62.31</v>
      </c>
      <c r="AA46" s="22">
        <v>19900000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665082691</v>
      </c>
      <c r="F48" s="53">
        <f t="shared" si="7"/>
        <v>632163505</v>
      </c>
      <c r="G48" s="53">
        <f t="shared" si="7"/>
        <v>775709285</v>
      </c>
      <c r="H48" s="53">
        <f t="shared" si="7"/>
        <v>775219400</v>
      </c>
      <c r="I48" s="53">
        <f t="shared" si="7"/>
        <v>762207997</v>
      </c>
      <c r="J48" s="53">
        <f t="shared" si="7"/>
        <v>762207997</v>
      </c>
      <c r="K48" s="53">
        <f t="shared" si="7"/>
        <v>739448003</v>
      </c>
      <c r="L48" s="53">
        <f t="shared" si="7"/>
        <v>736109466</v>
      </c>
      <c r="M48" s="53">
        <f t="shared" si="7"/>
        <v>716784399</v>
      </c>
      <c r="N48" s="53">
        <f t="shared" si="7"/>
        <v>716784399</v>
      </c>
      <c r="O48" s="53">
        <f t="shared" si="7"/>
        <v>707564169</v>
      </c>
      <c r="P48" s="53">
        <f t="shared" si="7"/>
        <v>706519588</v>
      </c>
      <c r="Q48" s="53">
        <f t="shared" si="7"/>
        <v>701932864</v>
      </c>
      <c r="R48" s="53">
        <f t="shared" si="7"/>
        <v>701932864</v>
      </c>
      <c r="S48" s="53">
        <f t="shared" si="7"/>
        <v>690961539</v>
      </c>
      <c r="T48" s="53">
        <f t="shared" si="7"/>
        <v>679292754</v>
      </c>
      <c r="U48" s="53">
        <f t="shared" si="7"/>
        <v>649005184</v>
      </c>
      <c r="V48" s="53">
        <f t="shared" si="7"/>
        <v>649005184</v>
      </c>
      <c r="W48" s="53">
        <f t="shared" si="7"/>
        <v>649005184</v>
      </c>
      <c r="X48" s="53">
        <f t="shared" si="7"/>
        <v>632163505</v>
      </c>
      <c r="Y48" s="53">
        <f t="shared" si="7"/>
        <v>16841679</v>
      </c>
      <c r="Z48" s="54">
        <f>+IF(X48&lt;&gt;0,+(Y48/X48)*100,0)</f>
        <v>2.664133387453298</v>
      </c>
      <c r="AA48" s="55">
        <f>SUM(AA45:AA47)</f>
        <v>632163505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82173774</v>
      </c>
      <c r="D6" s="18">
        <v>82173774</v>
      </c>
      <c r="E6" s="19">
        <v>50589181</v>
      </c>
      <c r="F6" s="20">
        <v>94918843</v>
      </c>
      <c r="G6" s="20">
        <v>112679919</v>
      </c>
      <c r="H6" s="20">
        <v>75210343</v>
      </c>
      <c r="I6" s="20">
        <v>53091002</v>
      </c>
      <c r="J6" s="20">
        <v>53091002</v>
      </c>
      <c r="K6" s="20">
        <v>75139379</v>
      </c>
      <c r="L6" s="20">
        <v>123369019</v>
      </c>
      <c r="M6" s="20">
        <v>101553405</v>
      </c>
      <c r="N6" s="20">
        <v>101553405</v>
      </c>
      <c r="O6" s="20">
        <v>75762494</v>
      </c>
      <c r="P6" s="20">
        <v>55756570</v>
      </c>
      <c r="Q6" s="20">
        <v>73568055</v>
      </c>
      <c r="R6" s="20">
        <v>73568055</v>
      </c>
      <c r="S6" s="20">
        <v>99768634</v>
      </c>
      <c r="T6" s="20">
        <v>98682864</v>
      </c>
      <c r="U6" s="20">
        <v>98534217</v>
      </c>
      <c r="V6" s="20">
        <v>98534217</v>
      </c>
      <c r="W6" s="20">
        <v>98534217</v>
      </c>
      <c r="X6" s="20">
        <v>94918843</v>
      </c>
      <c r="Y6" s="20">
        <v>3615374</v>
      </c>
      <c r="Z6" s="21">
        <v>3.81</v>
      </c>
      <c r="AA6" s="22">
        <v>94918843</v>
      </c>
    </row>
    <row r="7" spans="1:27" ht="13.5">
      <c r="A7" s="23" t="s">
        <v>34</v>
      </c>
      <c r="B7" s="17"/>
      <c r="C7" s="18">
        <v>85000000</v>
      </c>
      <c r="D7" s="18">
        <v>85000000</v>
      </c>
      <c r="E7" s="19">
        <v>30000000</v>
      </c>
      <c r="F7" s="20">
        <v>30000000</v>
      </c>
      <c r="G7" s="20">
        <v>55000000</v>
      </c>
      <c r="H7" s="20">
        <v>95000000</v>
      </c>
      <c r="I7" s="20">
        <v>70000000</v>
      </c>
      <c r="J7" s="20">
        <v>70000000</v>
      </c>
      <c r="K7" s="20">
        <v>40000000</v>
      </c>
      <c r="L7" s="20">
        <v>10000000</v>
      </c>
      <c r="M7" s="20">
        <v>55000000</v>
      </c>
      <c r="N7" s="20">
        <v>55000000</v>
      </c>
      <c r="O7" s="20">
        <v>90000000</v>
      </c>
      <c r="P7" s="20">
        <v>110000000</v>
      </c>
      <c r="Q7" s="20">
        <v>115000000</v>
      </c>
      <c r="R7" s="20">
        <v>115000000</v>
      </c>
      <c r="S7" s="20">
        <v>80000000</v>
      </c>
      <c r="T7" s="20">
        <v>55000000</v>
      </c>
      <c r="U7" s="20">
        <v>30000000</v>
      </c>
      <c r="V7" s="20">
        <v>30000000</v>
      </c>
      <c r="W7" s="20">
        <v>30000000</v>
      </c>
      <c r="X7" s="20">
        <v>30000000</v>
      </c>
      <c r="Y7" s="20"/>
      <c r="Z7" s="21"/>
      <c r="AA7" s="22">
        <v>30000000</v>
      </c>
    </row>
    <row r="8" spans="1:27" ht="13.5">
      <c r="A8" s="23" t="s">
        <v>35</v>
      </c>
      <c r="B8" s="17"/>
      <c r="C8" s="18">
        <v>62912431</v>
      </c>
      <c r="D8" s="18">
        <v>62912431</v>
      </c>
      <c r="E8" s="19">
        <v>75000000</v>
      </c>
      <c r="F8" s="20">
        <v>75000000</v>
      </c>
      <c r="G8" s="20">
        <v>60281732</v>
      </c>
      <c r="H8" s="20">
        <v>54035643</v>
      </c>
      <c r="I8" s="20">
        <v>51513986</v>
      </c>
      <c r="J8" s="20">
        <v>51513986</v>
      </c>
      <c r="K8" s="20">
        <v>49503992</v>
      </c>
      <c r="L8" s="20">
        <v>52608772</v>
      </c>
      <c r="M8" s="20">
        <v>36889126</v>
      </c>
      <c r="N8" s="20">
        <v>36889126</v>
      </c>
      <c r="O8" s="20">
        <v>52258845</v>
      </c>
      <c r="P8" s="20">
        <v>56651029</v>
      </c>
      <c r="Q8" s="20">
        <v>55803248</v>
      </c>
      <c r="R8" s="20">
        <v>55803248</v>
      </c>
      <c r="S8" s="20">
        <v>59183326</v>
      </c>
      <c r="T8" s="20">
        <v>62183823</v>
      </c>
      <c r="U8" s="20">
        <v>59792314</v>
      </c>
      <c r="V8" s="20">
        <v>59792314</v>
      </c>
      <c r="W8" s="20">
        <v>59792314</v>
      </c>
      <c r="X8" s="20">
        <v>75000000</v>
      </c>
      <c r="Y8" s="20">
        <v>-15207686</v>
      </c>
      <c r="Z8" s="21">
        <v>-20.28</v>
      </c>
      <c r="AA8" s="22">
        <v>75000000</v>
      </c>
    </row>
    <row r="9" spans="1:27" ht="13.5">
      <c r="A9" s="23" t="s">
        <v>36</v>
      </c>
      <c r="B9" s="17"/>
      <c r="C9" s="18">
        <v>33286866</v>
      </c>
      <c r="D9" s="18">
        <v>33286866</v>
      </c>
      <c r="E9" s="19">
        <v>17000000</v>
      </c>
      <c r="F9" s="20">
        <v>25000000</v>
      </c>
      <c r="G9" s="20">
        <v>13297639</v>
      </c>
      <c r="H9" s="20">
        <v>30380486</v>
      </c>
      <c r="I9" s="20">
        <v>30749824</v>
      </c>
      <c r="J9" s="20">
        <v>30749824</v>
      </c>
      <c r="K9" s="20">
        <v>22956532</v>
      </c>
      <c r="L9" s="20">
        <v>23689910</v>
      </c>
      <c r="M9" s="20">
        <v>23136017</v>
      </c>
      <c r="N9" s="20">
        <v>23136017</v>
      </c>
      <c r="O9" s="20">
        <v>21763246</v>
      </c>
      <c r="P9" s="20">
        <v>21346943</v>
      </c>
      <c r="Q9" s="20">
        <v>21486666</v>
      </c>
      <c r="R9" s="20">
        <v>21486666</v>
      </c>
      <c r="S9" s="20">
        <v>23762751</v>
      </c>
      <c r="T9" s="20">
        <v>22865136</v>
      </c>
      <c r="U9" s="20">
        <v>23954574</v>
      </c>
      <c r="V9" s="20">
        <v>23954574</v>
      </c>
      <c r="W9" s="20">
        <v>23954574</v>
      </c>
      <c r="X9" s="20">
        <v>25000000</v>
      </c>
      <c r="Y9" s="20">
        <v>-1045426</v>
      </c>
      <c r="Z9" s="21">
        <v>-4.18</v>
      </c>
      <c r="AA9" s="22">
        <v>25000000</v>
      </c>
    </row>
    <row r="10" spans="1:27" ht="13.5">
      <c r="A10" s="23" t="s">
        <v>37</v>
      </c>
      <c r="B10" s="17"/>
      <c r="C10" s="18">
        <v>2240695</v>
      </c>
      <c r="D10" s="18">
        <v>2240695</v>
      </c>
      <c r="E10" s="19">
        <v>871000</v>
      </c>
      <c r="F10" s="20">
        <v>871000</v>
      </c>
      <c r="G10" s="24">
        <v>821459</v>
      </c>
      <c r="H10" s="24">
        <v>2240695</v>
      </c>
      <c r="I10" s="24">
        <v>2240695</v>
      </c>
      <c r="J10" s="20">
        <v>2240695</v>
      </c>
      <c r="K10" s="24">
        <v>2240695</v>
      </c>
      <c r="L10" s="24">
        <v>2240695</v>
      </c>
      <c r="M10" s="20">
        <v>2240695</v>
      </c>
      <c r="N10" s="24">
        <v>2240695</v>
      </c>
      <c r="O10" s="24">
        <v>2240695</v>
      </c>
      <c r="P10" s="24">
        <v>2240695</v>
      </c>
      <c r="Q10" s="20">
        <v>2240695</v>
      </c>
      <c r="R10" s="24">
        <v>2240695</v>
      </c>
      <c r="S10" s="24">
        <v>2240695</v>
      </c>
      <c r="T10" s="20">
        <v>2240695</v>
      </c>
      <c r="U10" s="24">
        <v>2240695</v>
      </c>
      <c r="V10" s="24">
        <v>2240695</v>
      </c>
      <c r="W10" s="24">
        <v>2240695</v>
      </c>
      <c r="X10" s="20">
        <v>871000</v>
      </c>
      <c r="Y10" s="24">
        <v>1369695</v>
      </c>
      <c r="Z10" s="25">
        <v>157.26</v>
      </c>
      <c r="AA10" s="26">
        <v>871000</v>
      </c>
    </row>
    <row r="11" spans="1:27" ht="13.5">
      <c r="A11" s="23" t="s">
        <v>38</v>
      </c>
      <c r="B11" s="17"/>
      <c r="C11" s="18">
        <v>29109041</v>
      </c>
      <c r="D11" s="18">
        <v>29109041</v>
      </c>
      <c r="E11" s="19">
        <v>27000000</v>
      </c>
      <c r="F11" s="20">
        <v>27000000</v>
      </c>
      <c r="G11" s="20">
        <v>30243773</v>
      </c>
      <c r="H11" s="20">
        <v>30803439</v>
      </c>
      <c r="I11" s="20">
        <v>32273220</v>
      </c>
      <c r="J11" s="20">
        <v>32273220</v>
      </c>
      <c r="K11" s="20">
        <v>31773711</v>
      </c>
      <c r="L11" s="20">
        <v>32322860</v>
      </c>
      <c r="M11" s="20">
        <v>34647353</v>
      </c>
      <c r="N11" s="20">
        <v>34647353</v>
      </c>
      <c r="O11" s="20">
        <v>34260538</v>
      </c>
      <c r="P11" s="20">
        <v>35121779</v>
      </c>
      <c r="Q11" s="20">
        <v>34523593</v>
      </c>
      <c r="R11" s="20">
        <v>34523593</v>
      </c>
      <c r="S11" s="20">
        <v>35815276</v>
      </c>
      <c r="T11" s="20">
        <v>35527021</v>
      </c>
      <c r="U11" s="20">
        <v>31895038</v>
      </c>
      <c r="V11" s="20">
        <v>31895038</v>
      </c>
      <c r="W11" s="20">
        <v>31895038</v>
      </c>
      <c r="X11" s="20">
        <v>27000000</v>
      </c>
      <c r="Y11" s="20">
        <v>4895038</v>
      </c>
      <c r="Z11" s="21">
        <v>18.13</v>
      </c>
      <c r="AA11" s="22">
        <v>27000000</v>
      </c>
    </row>
    <row r="12" spans="1:27" ht="13.5">
      <c r="A12" s="27" t="s">
        <v>39</v>
      </c>
      <c r="B12" s="28"/>
      <c r="C12" s="29">
        <f aca="true" t="shared" si="0" ref="C12:Y12">SUM(C6:C11)</f>
        <v>294722807</v>
      </c>
      <c r="D12" s="29">
        <f>SUM(D6:D11)</f>
        <v>294722807</v>
      </c>
      <c r="E12" s="30">
        <f t="shared" si="0"/>
        <v>200460181</v>
      </c>
      <c r="F12" s="31">
        <f t="shared" si="0"/>
        <v>252789843</v>
      </c>
      <c r="G12" s="31">
        <f t="shared" si="0"/>
        <v>272324522</v>
      </c>
      <c r="H12" s="31">
        <f t="shared" si="0"/>
        <v>287670606</v>
      </c>
      <c r="I12" s="31">
        <f t="shared" si="0"/>
        <v>239868727</v>
      </c>
      <c r="J12" s="31">
        <f t="shared" si="0"/>
        <v>239868727</v>
      </c>
      <c r="K12" s="31">
        <f t="shared" si="0"/>
        <v>221614309</v>
      </c>
      <c r="L12" s="31">
        <f t="shared" si="0"/>
        <v>244231256</v>
      </c>
      <c r="M12" s="31">
        <f t="shared" si="0"/>
        <v>253466596</v>
      </c>
      <c r="N12" s="31">
        <f t="shared" si="0"/>
        <v>253466596</v>
      </c>
      <c r="O12" s="31">
        <f t="shared" si="0"/>
        <v>276285818</v>
      </c>
      <c r="P12" s="31">
        <f t="shared" si="0"/>
        <v>281117016</v>
      </c>
      <c r="Q12" s="31">
        <f t="shared" si="0"/>
        <v>302622257</v>
      </c>
      <c r="R12" s="31">
        <f t="shared" si="0"/>
        <v>302622257</v>
      </c>
      <c r="S12" s="31">
        <f t="shared" si="0"/>
        <v>300770682</v>
      </c>
      <c r="T12" s="31">
        <f t="shared" si="0"/>
        <v>276499539</v>
      </c>
      <c r="U12" s="31">
        <f t="shared" si="0"/>
        <v>246416838</v>
      </c>
      <c r="V12" s="31">
        <f t="shared" si="0"/>
        <v>246416838</v>
      </c>
      <c r="W12" s="31">
        <f t="shared" si="0"/>
        <v>246416838</v>
      </c>
      <c r="X12" s="31">
        <f t="shared" si="0"/>
        <v>252789843</v>
      </c>
      <c r="Y12" s="31">
        <f t="shared" si="0"/>
        <v>-6373005</v>
      </c>
      <c r="Z12" s="32">
        <f>+IF(X12&lt;&gt;0,+(Y12/X12)*100,0)</f>
        <v>-2.52106845922603</v>
      </c>
      <c r="AA12" s="33">
        <f>SUM(AA6:AA11)</f>
        <v>252789843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9246316</v>
      </c>
      <c r="D15" s="18">
        <v>9246316</v>
      </c>
      <c r="E15" s="19">
        <v>3800000</v>
      </c>
      <c r="F15" s="20">
        <v>3800000</v>
      </c>
      <c r="G15" s="20">
        <v>2923026</v>
      </c>
      <c r="H15" s="20">
        <v>9053573</v>
      </c>
      <c r="I15" s="20">
        <v>9014814</v>
      </c>
      <c r="J15" s="20">
        <v>9014814</v>
      </c>
      <c r="K15" s="20">
        <v>8962068</v>
      </c>
      <c r="L15" s="20">
        <v>8808556</v>
      </c>
      <c r="M15" s="20">
        <v>8743095</v>
      </c>
      <c r="N15" s="20">
        <v>8743095</v>
      </c>
      <c r="O15" s="20">
        <v>8703039</v>
      </c>
      <c r="P15" s="20">
        <v>8643695</v>
      </c>
      <c r="Q15" s="20">
        <v>8602869</v>
      </c>
      <c r="R15" s="20">
        <v>8602869</v>
      </c>
      <c r="S15" s="20">
        <v>8561649</v>
      </c>
      <c r="T15" s="20">
        <v>8519406</v>
      </c>
      <c r="U15" s="20">
        <v>8478178</v>
      </c>
      <c r="V15" s="20">
        <v>8478178</v>
      </c>
      <c r="W15" s="20">
        <v>8478178</v>
      </c>
      <c r="X15" s="20">
        <v>3800000</v>
      </c>
      <c r="Y15" s="20">
        <v>4678178</v>
      </c>
      <c r="Z15" s="21">
        <v>123.11</v>
      </c>
      <c r="AA15" s="22">
        <v>3800000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8366000</v>
      </c>
      <c r="D17" s="18">
        <v>8366000</v>
      </c>
      <c r="E17" s="19">
        <v>11740923</v>
      </c>
      <c r="F17" s="20">
        <v>10325810</v>
      </c>
      <c r="G17" s="20">
        <v>8528700</v>
      </c>
      <c r="H17" s="20">
        <v>8366000</v>
      </c>
      <c r="I17" s="20">
        <v>8366000</v>
      </c>
      <c r="J17" s="20">
        <v>8366000</v>
      </c>
      <c r="K17" s="20">
        <v>8366000</v>
      </c>
      <c r="L17" s="20">
        <v>8366000</v>
      </c>
      <c r="M17" s="20">
        <v>8366000</v>
      </c>
      <c r="N17" s="20">
        <v>8366000</v>
      </c>
      <c r="O17" s="20">
        <v>8366000</v>
      </c>
      <c r="P17" s="20">
        <v>8366000</v>
      </c>
      <c r="Q17" s="20">
        <v>8366000</v>
      </c>
      <c r="R17" s="20">
        <v>8366000</v>
      </c>
      <c r="S17" s="20">
        <v>8366000</v>
      </c>
      <c r="T17" s="20">
        <v>8366000</v>
      </c>
      <c r="U17" s="20">
        <v>8366000</v>
      </c>
      <c r="V17" s="20">
        <v>8366000</v>
      </c>
      <c r="W17" s="20">
        <v>8366000</v>
      </c>
      <c r="X17" s="20">
        <v>10325810</v>
      </c>
      <c r="Y17" s="20">
        <v>-1959810</v>
      </c>
      <c r="Z17" s="21">
        <v>-18.98</v>
      </c>
      <c r="AA17" s="22">
        <v>10325810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1907665521</v>
      </c>
      <c r="D19" s="18">
        <v>1907665521</v>
      </c>
      <c r="E19" s="19">
        <v>1917365364</v>
      </c>
      <c r="F19" s="20">
        <v>1929242802</v>
      </c>
      <c r="G19" s="20">
        <v>1875008878</v>
      </c>
      <c r="H19" s="20">
        <v>1921345764</v>
      </c>
      <c r="I19" s="20">
        <v>1913071593</v>
      </c>
      <c r="J19" s="20">
        <v>1913071593</v>
      </c>
      <c r="K19" s="20">
        <v>1912535528</v>
      </c>
      <c r="L19" s="20">
        <v>1918609562</v>
      </c>
      <c r="M19" s="20">
        <v>1915442491</v>
      </c>
      <c r="N19" s="20">
        <v>1915442491</v>
      </c>
      <c r="O19" s="20">
        <v>1910055587</v>
      </c>
      <c r="P19" s="20">
        <v>1908030770</v>
      </c>
      <c r="Q19" s="20">
        <v>1905086882</v>
      </c>
      <c r="R19" s="20">
        <v>1905086882</v>
      </c>
      <c r="S19" s="20">
        <v>1902694069</v>
      </c>
      <c r="T19" s="20">
        <v>1908837043</v>
      </c>
      <c r="U19" s="20">
        <v>1918092701</v>
      </c>
      <c r="V19" s="20">
        <v>1918092701</v>
      </c>
      <c r="W19" s="20">
        <v>1918092701</v>
      </c>
      <c r="X19" s="20">
        <v>1929242802</v>
      </c>
      <c r="Y19" s="20">
        <v>-11150101</v>
      </c>
      <c r="Z19" s="21">
        <v>-0.58</v>
      </c>
      <c r="AA19" s="22">
        <v>1929242802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5221314</v>
      </c>
      <c r="D22" s="18">
        <v>5221314</v>
      </c>
      <c r="E22" s="19">
        <v>6308625</v>
      </c>
      <c r="F22" s="20">
        <v>6091600</v>
      </c>
      <c r="G22" s="20">
        <v>5039767</v>
      </c>
      <c r="H22" s="20">
        <v>5209250</v>
      </c>
      <c r="I22" s="20">
        <v>5131482</v>
      </c>
      <c r="J22" s="20">
        <v>5131482</v>
      </c>
      <c r="K22" s="20">
        <v>5102688</v>
      </c>
      <c r="L22" s="20">
        <v>5074858</v>
      </c>
      <c r="M22" s="20">
        <v>5261686</v>
      </c>
      <c r="N22" s="20">
        <v>5261686</v>
      </c>
      <c r="O22" s="20">
        <v>5233193</v>
      </c>
      <c r="P22" s="20">
        <v>5395055</v>
      </c>
      <c r="Q22" s="20">
        <v>5724538</v>
      </c>
      <c r="R22" s="20">
        <v>5724538</v>
      </c>
      <c r="S22" s="20">
        <v>5612264</v>
      </c>
      <c r="T22" s="20">
        <v>5287154</v>
      </c>
      <c r="U22" s="20">
        <v>5270769</v>
      </c>
      <c r="V22" s="20">
        <v>5270769</v>
      </c>
      <c r="W22" s="20">
        <v>5270769</v>
      </c>
      <c r="X22" s="20">
        <v>6091600</v>
      </c>
      <c r="Y22" s="20">
        <v>-820831</v>
      </c>
      <c r="Z22" s="21">
        <v>-13.47</v>
      </c>
      <c r="AA22" s="22">
        <v>6091600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17282972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1930499151</v>
      </c>
      <c r="D24" s="29">
        <f>SUM(D15:D23)</f>
        <v>1930499151</v>
      </c>
      <c r="E24" s="36">
        <f t="shared" si="1"/>
        <v>1939214912</v>
      </c>
      <c r="F24" s="37">
        <f t="shared" si="1"/>
        <v>1949460212</v>
      </c>
      <c r="G24" s="37">
        <f t="shared" si="1"/>
        <v>1908783343</v>
      </c>
      <c r="H24" s="37">
        <f t="shared" si="1"/>
        <v>1943974587</v>
      </c>
      <c r="I24" s="37">
        <f t="shared" si="1"/>
        <v>1935583889</v>
      </c>
      <c r="J24" s="37">
        <f t="shared" si="1"/>
        <v>1935583889</v>
      </c>
      <c r="K24" s="37">
        <f t="shared" si="1"/>
        <v>1934966284</v>
      </c>
      <c r="L24" s="37">
        <f t="shared" si="1"/>
        <v>1940858976</v>
      </c>
      <c r="M24" s="37">
        <f t="shared" si="1"/>
        <v>1937813272</v>
      </c>
      <c r="N24" s="37">
        <f t="shared" si="1"/>
        <v>1937813272</v>
      </c>
      <c r="O24" s="37">
        <f t="shared" si="1"/>
        <v>1932357819</v>
      </c>
      <c r="P24" s="37">
        <f t="shared" si="1"/>
        <v>1930435520</v>
      </c>
      <c r="Q24" s="37">
        <f t="shared" si="1"/>
        <v>1927780289</v>
      </c>
      <c r="R24" s="37">
        <f t="shared" si="1"/>
        <v>1927780289</v>
      </c>
      <c r="S24" s="37">
        <f t="shared" si="1"/>
        <v>1925233982</v>
      </c>
      <c r="T24" s="37">
        <f t="shared" si="1"/>
        <v>1931009603</v>
      </c>
      <c r="U24" s="37">
        <f t="shared" si="1"/>
        <v>1940207648</v>
      </c>
      <c r="V24" s="37">
        <f t="shared" si="1"/>
        <v>1940207648</v>
      </c>
      <c r="W24" s="37">
        <f t="shared" si="1"/>
        <v>1940207648</v>
      </c>
      <c r="X24" s="37">
        <f t="shared" si="1"/>
        <v>1949460212</v>
      </c>
      <c r="Y24" s="37">
        <f t="shared" si="1"/>
        <v>-9252564</v>
      </c>
      <c r="Z24" s="38">
        <f>+IF(X24&lt;&gt;0,+(Y24/X24)*100,0)</f>
        <v>-0.474621843679875</v>
      </c>
      <c r="AA24" s="39">
        <f>SUM(AA15:AA23)</f>
        <v>1949460212</v>
      </c>
    </row>
    <row r="25" spans="1:27" ht="13.5">
      <c r="A25" s="27" t="s">
        <v>51</v>
      </c>
      <c r="B25" s="28"/>
      <c r="C25" s="29">
        <f aca="true" t="shared" si="2" ref="C25:Y25">+C12+C24</f>
        <v>2225221958</v>
      </c>
      <c r="D25" s="29">
        <f>+D12+D24</f>
        <v>2225221958</v>
      </c>
      <c r="E25" s="30">
        <f t="shared" si="2"/>
        <v>2139675093</v>
      </c>
      <c r="F25" s="31">
        <f t="shared" si="2"/>
        <v>2202250055</v>
      </c>
      <c r="G25" s="31">
        <f t="shared" si="2"/>
        <v>2181107865</v>
      </c>
      <c r="H25" s="31">
        <f t="shared" si="2"/>
        <v>2231645193</v>
      </c>
      <c r="I25" s="31">
        <f t="shared" si="2"/>
        <v>2175452616</v>
      </c>
      <c r="J25" s="31">
        <f t="shared" si="2"/>
        <v>2175452616</v>
      </c>
      <c r="K25" s="31">
        <f t="shared" si="2"/>
        <v>2156580593</v>
      </c>
      <c r="L25" s="31">
        <f t="shared" si="2"/>
        <v>2185090232</v>
      </c>
      <c r="M25" s="31">
        <f t="shared" si="2"/>
        <v>2191279868</v>
      </c>
      <c r="N25" s="31">
        <f t="shared" si="2"/>
        <v>2191279868</v>
      </c>
      <c r="O25" s="31">
        <f t="shared" si="2"/>
        <v>2208643637</v>
      </c>
      <c r="P25" s="31">
        <f t="shared" si="2"/>
        <v>2211552536</v>
      </c>
      <c r="Q25" s="31">
        <f t="shared" si="2"/>
        <v>2230402546</v>
      </c>
      <c r="R25" s="31">
        <f t="shared" si="2"/>
        <v>2230402546</v>
      </c>
      <c r="S25" s="31">
        <f t="shared" si="2"/>
        <v>2226004664</v>
      </c>
      <c r="T25" s="31">
        <f t="shared" si="2"/>
        <v>2207509142</v>
      </c>
      <c r="U25" s="31">
        <f t="shared" si="2"/>
        <v>2186624486</v>
      </c>
      <c r="V25" s="31">
        <f t="shared" si="2"/>
        <v>2186624486</v>
      </c>
      <c r="W25" s="31">
        <f t="shared" si="2"/>
        <v>2186624486</v>
      </c>
      <c r="X25" s="31">
        <f t="shared" si="2"/>
        <v>2202250055</v>
      </c>
      <c r="Y25" s="31">
        <f t="shared" si="2"/>
        <v>-15625569</v>
      </c>
      <c r="Z25" s="32">
        <f>+IF(X25&lt;&gt;0,+(Y25/X25)*100,0)</f>
        <v>-0.7095274655356973</v>
      </c>
      <c r="AA25" s="33">
        <f>+AA12+AA24</f>
        <v>2202250055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26468195</v>
      </c>
      <c r="D30" s="18">
        <v>26468195</v>
      </c>
      <c r="E30" s="19">
        <v>24626860</v>
      </c>
      <c r="F30" s="20">
        <v>24626860</v>
      </c>
      <c r="G30" s="20">
        <v>26468195</v>
      </c>
      <c r="H30" s="20">
        <v>26468195</v>
      </c>
      <c r="I30" s="20">
        <v>25608503</v>
      </c>
      <c r="J30" s="20">
        <v>25608503</v>
      </c>
      <c r="K30" s="20">
        <v>25608503</v>
      </c>
      <c r="L30" s="20">
        <v>25608503</v>
      </c>
      <c r="M30" s="20">
        <v>25608503</v>
      </c>
      <c r="N30" s="20">
        <v>25608503</v>
      </c>
      <c r="O30" s="20">
        <v>25608503</v>
      </c>
      <c r="P30" s="20">
        <v>25608503</v>
      </c>
      <c r="Q30" s="20">
        <v>24626860</v>
      </c>
      <c r="R30" s="20">
        <v>24626860</v>
      </c>
      <c r="S30" s="20">
        <v>24626860</v>
      </c>
      <c r="T30" s="20">
        <v>24626860</v>
      </c>
      <c r="U30" s="20">
        <v>24626860</v>
      </c>
      <c r="V30" s="20">
        <v>24626860</v>
      </c>
      <c r="W30" s="20">
        <v>24626860</v>
      </c>
      <c r="X30" s="20">
        <v>24626860</v>
      </c>
      <c r="Y30" s="20"/>
      <c r="Z30" s="21"/>
      <c r="AA30" s="22">
        <v>24626860</v>
      </c>
    </row>
    <row r="31" spans="1:27" ht="13.5">
      <c r="A31" s="23" t="s">
        <v>56</v>
      </c>
      <c r="B31" s="17"/>
      <c r="C31" s="18">
        <v>3308208</v>
      </c>
      <c r="D31" s="18">
        <v>3308208</v>
      </c>
      <c r="E31" s="19">
        <v>2800000</v>
      </c>
      <c r="F31" s="20">
        <v>2800000</v>
      </c>
      <c r="G31" s="20">
        <v>3346434</v>
      </c>
      <c r="H31" s="20">
        <v>3361727</v>
      </c>
      <c r="I31" s="20">
        <v>3377487</v>
      </c>
      <c r="J31" s="20">
        <v>3377487</v>
      </c>
      <c r="K31" s="20">
        <v>3419006</v>
      </c>
      <c r="L31" s="20">
        <v>3441199</v>
      </c>
      <c r="M31" s="20">
        <v>3473866</v>
      </c>
      <c r="N31" s="20">
        <v>3473866</v>
      </c>
      <c r="O31" s="20">
        <v>3507811</v>
      </c>
      <c r="P31" s="20">
        <v>3513803</v>
      </c>
      <c r="Q31" s="20">
        <v>3537389</v>
      </c>
      <c r="R31" s="20">
        <v>3537389</v>
      </c>
      <c r="S31" s="20">
        <v>3589364</v>
      </c>
      <c r="T31" s="20">
        <v>3623671</v>
      </c>
      <c r="U31" s="20">
        <v>3680760</v>
      </c>
      <c r="V31" s="20">
        <v>3680760</v>
      </c>
      <c r="W31" s="20">
        <v>3680760</v>
      </c>
      <c r="X31" s="20">
        <v>2800000</v>
      </c>
      <c r="Y31" s="20">
        <v>880760</v>
      </c>
      <c r="Z31" s="21">
        <v>31.46</v>
      </c>
      <c r="AA31" s="22">
        <v>2800000</v>
      </c>
    </row>
    <row r="32" spans="1:27" ht="13.5">
      <c r="A32" s="23" t="s">
        <v>57</v>
      </c>
      <c r="B32" s="17"/>
      <c r="C32" s="18">
        <v>142160520</v>
      </c>
      <c r="D32" s="18">
        <v>142160520</v>
      </c>
      <c r="E32" s="19">
        <v>67804000</v>
      </c>
      <c r="F32" s="20">
        <v>64500000</v>
      </c>
      <c r="G32" s="20">
        <v>138962643</v>
      </c>
      <c r="H32" s="20">
        <v>150142888</v>
      </c>
      <c r="I32" s="20">
        <v>118036758</v>
      </c>
      <c r="J32" s="20">
        <v>118036758</v>
      </c>
      <c r="K32" s="20">
        <v>104600538</v>
      </c>
      <c r="L32" s="20">
        <v>106746007</v>
      </c>
      <c r="M32" s="20">
        <v>119740326</v>
      </c>
      <c r="N32" s="20">
        <v>119740326</v>
      </c>
      <c r="O32" s="20">
        <v>117054902</v>
      </c>
      <c r="P32" s="20">
        <v>117054409</v>
      </c>
      <c r="Q32" s="20">
        <v>141509962</v>
      </c>
      <c r="R32" s="20">
        <v>141509962</v>
      </c>
      <c r="S32" s="20">
        <v>133022744</v>
      </c>
      <c r="T32" s="20">
        <v>108766597</v>
      </c>
      <c r="U32" s="20">
        <v>81070197</v>
      </c>
      <c r="V32" s="20">
        <v>81070197</v>
      </c>
      <c r="W32" s="20">
        <v>81070197</v>
      </c>
      <c r="X32" s="20">
        <v>64500000</v>
      </c>
      <c r="Y32" s="20">
        <v>16570197</v>
      </c>
      <c r="Z32" s="21">
        <v>25.69</v>
      </c>
      <c r="AA32" s="22">
        <v>64500000</v>
      </c>
    </row>
    <row r="33" spans="1:27" ht="13.5">
      <c r="A33" s="23" t="s">
        <v>58</v>
      </c>
      <c r="B33" s="17"/>
      <c r="C33" s="18">
        <v>20420652</v>
      </c>
      <c r="D33" s="18">
        <v>20420652</v>
      </c>
      <c r="E33" s="19">
        <v>34489240</v>
      </c>
      <c r="F33" s="20">
        <v>36989240</v>
      </c>
      <c r="G33" s="20">
        <v>5474964</v>
      </c>
      <c r="H33" s="20">
        <v>20740995</v>
      </c>
      <c r="I33" s="20">
        <v>20933355</v>
      </c>
      <c r="J33" s="20">
        <v>20933355</v>
      </c>
      <c r="K33" s="20">
        <v>21157875</v>
      </c>
      <c r="L33" s="20">
        <v>21403602</v>
      </c>
      <c r="M33" s="20">
        <v>21446846</v>
      </c>
      <c r="N33" s="20">
        <v>21446846</v>
      </c>
      <c r="O33" s="20">
        <v>21758056</v>
      </c>
      <c r="P33" s="20">
        <v>21677405</v>
      </c>
      <c r="Q33" s="20">
        <v>22187425</v>
      </c>
      <c r="R33" s="20">
        <v>22187425</v>
      </c>
      <c r="S33" s="20">
        <v>22288844</v>
      </c>
      <c r="T33" s="20">
        <v>22521793</v>
      </c>
      <c r="U33" s="20">
        <v>22704309</v>
      </c>
      <c r="V33" s="20">
        <v>22704309</v>
      </c>
      <c r="W33" s="20">
        <v>22704309</v>
      </c>
      <c r="X33" s="20">
        <v>36989240</v>
      </c>
      <c r="Y33" s="20">
        <v>-14284931</v>
      </c>
      <c r="Z33" s="21">
        <v>-38.62</v>
      </c>
      <c r="AA33" s="22">
        <v>36989240</v>
      </c>
    </row>
    <row r="34" spans="1:27" ht="13.5">
      <c r="A34" s="27" t="s">
        <v>59</v>
      </c>
      <c r="B34" s="28"/>
      <c r="C34" s="29">
        <f aca="true" t="shared" si="3" ref="C34:Y34">SUM(C29:C33)</f>
        <v>192357575</v>
      </c>
      <c r="D34" s="29">
        <f>SUM(D29:D33)</f>
        <v>192357575</v>
      </c>
      <c r="E34" s="30">
        <f t="shared" si="3"/>
        <v>129720100</v>
      </c>
      <c r="F34" s="31">
        <f t="shared" si="3"/>
        <v>128916100</v>
      </c>
      <c r="G34" s="31">
        <f t="shared" si="3"/>
        <v>174252236</v>
      </c>
      <c r="H34" s="31">
        <f t="shared" si="3"/>
        <v>200713805</v>
      </c>
      <c r="I34" s="31">
        <f t="shared" si="3"/>
        <v>167956103</v>
      </c>
      <c r="J34" s="31">
        <f t="shared" si="3"/>
        <v>167956103</v>
      </c>
      <c r="K34" s="31">
        <f t="shared" si="3"/>
        <v>154785922</v>
      </c>
      <c r="L34" s="31">
        <f t="shared" si="3"/>
        <v>157199311</v>
      </c>
      <c r="M34" s="31">
        <f t="shared" si="3"/>
        <v>170269541</v>
      </c>
      <c r="N34" s="31">
        <f t="shared" si="3"/>
        <v>170269541</v>
      </c>
      <c r="O34" s="31">
        <f t="shared" si="3"/>
        <v>167929272</v>
      </c>
      <c r="P34" s="31">
        <f t="shared" si="3"/>
        <v>167854120</v>
      </c>
      <c r="Q34" s="31">
        <f t="shared" si="3"/>
        <v>191861636</v>
      </c>
      <c r="R34" s="31">
        <f t="shared" si="3"/>
        <v>191861636</v>
      </c>
      <c r="S34" s="31">
        <f t="shared" si="3"/>
        <v>183527812</v>
      </c>
      <c r="T34" s="31">
        <f t="shared" si="3"/>
        <v>159538921</v>
      </c>
      <c r="U34" s="31">
        <f t="shared" si="3"/>
        <v>132082126</v>
      </c>
      <c r="V34" s="31">
        <f t="shared" si="3"/>
        <v>132082126</v>
      </c>
      <c r="W34" s="31">
        <f t="shared" si="3"/>
        <v>132082126</v>
      </c>
      <c r="X34" s="31">
        <f t="shared" si="3"/>
        <v>128916100</v>
      </c>
      <c r="Y34" s="31">
        <f t="shared" si="3"/>
        <v>3166026</v>
      </c>
      <c r="Z34" s="32">
        <f>+IF(X34&lt;&gt;0,+(Y34/X34)*100,0)</f>
        <v>2.4558809954691463</v>
      </c>
      <c r="AA34" s="33">
        <f>SUM(AA29:AA33)</f>
        <v>128916100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228173036</v>
      </c>
      <c r="D37" s="18">
        <v>228173036</v>
      </c>
      <c r="E37" s="19">
        <v>203546127</v>
      </c>
      <c r="F37" s="20">
        <v>203546127</v>
      </c>
      <c r="G37" s="20">
        <v>228173036</v>
      </c>
      <c r="H37" s="20">
        <v>228173036</v>
      </c>
      <c r="I37" s="20">
        <v>216147328</v>
      </c>
      <c r="J37" s="20">
        <v>216147328</v>
      </c>
      <c r="K37" s="20">
        <v>216147328</v>
      </c>
      <c r="L37" s="20">
        <v>216147328</v>
      </c>
      <c r="M37" s="20">
        <v>216147328</v>
      </c>
      <c r="N37" s="20">
        <v>216147328</v>
      </c>
      <c r="O37" s="20">
        <v>216147328</v>
      </c>
      <c r="P37" s="20">
        <v>216147328</v>
      </c>
      <c r="Q37" s="20">
        <v>203546176</v>
      </c>
      <c r="R37" s="20">
        <v>203546176</v>
      </c>
      <c r="S37" s="20">
        <v>203546176</v>
      </c>
      <c r="T37" s="20">
        <v>203546176</v>
      </c>
      <c r="U37" s="20">
        <v>203546176</v>
      </c>
      <c r="V37" s="20">
        <v>203546176</v>
      </c>
      <c r="W37" s="20">
        <v>203546176</v>
      </c>
      <c r="X37" s="20">
        <v>203546127</v>
      </c>
      <c r="Y37" s="20">
        <v>49</v>
      </c>
      <c r="Z37" s="21"/>
      <c r="AA37" s="22">
        <v>203546127</v>
      </c>
    </row>
    <row r="38" spans="1:27" ht="13.5">
      <c r="A38" s="23" t="s">
        <v>58</v>
      </c>
      <c r="B38" s="17"/>
      <c r="C38" s="18">
        <v>179599070</v>
      </c>
      <c r="D38" s="18">
        <v>179599070</v>
      </c>
      <c r="E38" s="19">
        <v>178953468</v>
      </c>
      <c r="F38" s="20">
        <v>189388761</v>
      </c>
      <c r="G38" s="20">
        <v>162745746</v>
      </c>
      <c r="H38" s="20">
        <v>184985000</v>
      </c>
      <c r="I38" s="20">
        <v>186968611</v>
      </c>
      <c r="J38" s="20">
        <v>186968611</v>
      </c>
      <c r="K38" s="20">
        <v>188980033</v>
      </c>
      <c r="L38" s="20">
        <v>190924753</v>
      </c>
      <c r="M38" s="20">
        <v>192638480</v>
      </c>
      <c r="N38" s="20">
        <v>192638480</v>
      </c>
      <c r="O38" s="20">
        <v>194787730</v>
      </c>
      <c r="P38" s="20">
        <v>196694942</v>
      </c>
      <c r="Q38" s="20">
        <v>198482047</v>
      </c>
      <c r="R38" s="20">
        <v>198482047</v>
      </c>
      <c r="S38" s="20">
        <v>200567177</v>
      </c>
      <c r="T38" s="20">
        <v>202497285</v>
      </c>
      <c r="U38" s="20">
        <v>204400393</v>
      </c>
      <c r="V38" s="20">
        <v>204400393</v>
      </c>
      <c r="W38" s="20">
        <v>204400393</v>
      </c>
      <c r="X38" s="20">
        <v>189388761</v>
      </c>
      <c r="Y38" s="20">
        <v>15011632</v>
      </c>
      <c r="Z38" s="21">
        <v>7.93</v>
      </c>
      <c r="AA38" s="22">
        <v>189388761</v>
      </c>
    </row>
    <row r="39" spans="1:27" ht="13.5">
      <c r="A39" s="27" t="s">
        <v>61</v>
      </c>
      <c r="B39" s="35"/>
      <c r="C39" s="29">
        <f aca="true" t="shared" si="4" ref="C39:Y39">SUM(C37:C38)</f>
        <v>407772106</v>
      </c>
      <c r="D39" s="29">
        <f>SUM(D37:D38)</f>
        <v>407772106</v>
      </c>
      <c r="E39" s="36">
        <f t="shared" si="4"/>
        <v>382499595</v>
      </c>
      <c r="F39" s="37">
        <f t="shared" si="4"/>
        <v>392934888</v>
      </c>
      <c r="G39" s="37">
        <f t="shared" si="4"/>
        <v>390918782</v>
      </c>
      <c r="H39" s="37">
        <f t="shared" si="4"/>
        <v>413158036</v>
      </c>
      <c r="I39" s="37">
        <f t="shared" si="4"/>
        <v>403115939</v>
      </c>
      <c r="J39" s="37">
        <f t="shared" si="4"/>
        <v>403115939</v>
      </c>
      <c r="K39" s="37">
        <f t="shared" si="4"/>
        <v>405127361</v>
      </c>
      <c r="L39" s="37">
        <f t="shared" si="4"/>
        <v>407072081</v>
      </c>
      <c r="M39" s="37">
        <f t="shared" si="4"/>
        <v>408785808</v>
      </c>
      <c r="N39" s="37">
        <f t="shared" si="4"/>
        <v>408785808</v>
      </c>
      <c r="O39" s="37">
        <f t="shared" si="4"/>
        <v>410935058</v>
      </c>
      <c r="P39" s="37">
        <f t="shared" si="4"/>
        <v>412842270</v>
      </c>
      <c r="Q39" s="37">
        <f t="shared" si="4"/>
        <v>402028223</v>
      </c>
      <c r="R39" s="37">
        <f t="shared" si="4"/>
        <v>402028223</v>
      </c>
      <c r="S39" s="37">
        <f t="shared" si="4"/>
        <v>404113353</v>
      </c>
      <c r="T39" s="37">
        <f t="shared" si="4"/>
        <v>406043461</v>
      </c>
      <c r="U39" s="37">
        <f t="shared" si="4"/>
        <v>407946569</v>
      </c>
      <c r="V39" s="37">
        <f t="shared" si="4"/>
        <v>407946569</v>
      </c>
      <c r="W39" s="37">
        <f t="shared" si="4"/>
        <v>407946569</v>
      </c>
      <c r="X39" s="37">
        <f t="shared" si="4"/>
        <v>392934888</v>
      </c>
      <c r="Y39" s="37">
        <f t="shared" si="4"/>
        <v>15011681</v>
      </c>
      <c r="Z39" s="38">
        <f>+IF(X39&lt;&gt;0,+(Y39/X39)*100,0)</f>
        <v>3.820399119153808</v>
      </c>
      <c r="AA39" s="39">
        <f>SUM(AA37:AA38)</f>
        <v>392934888</v>
      </c>
    </row>
    <row r="40" spans="1:27" ht="13.5">
      <c r="A40" s="27" t="s">
        <v>62</v>
      </c>
      <c r="B40" s="28"/>
      <c r="C40" s="29">
        <f aca="true" t="shared" si="5" ref="C40:Y40">+C34+C39</f>
        <v>600129681</v>
      </c>
      <c r="D40" s="29">
        <f>+D34+D39</f>
        <v>600129681</v>
      </c>
      <c r="E40" s="30">
        <f t="shared" si="5"/>
        <v>512219695</v>
      </c>
      <c r="F40" s="31">
        <f t="shared" si="5"/>
        <v>521850988</v>
      </c>
      <c r="G40" s="31">
        <f t="shared" si="5"/>
        <v>565171018</v>
      </c>
      <c r="H40" s="31">
        <f t="shared" si="5"/>
        <v>613871841</v>
      </c>
      <c r="I40" s="31">
        <f t="shared" si="5"/>
        <v>571072042</v>
      </c>
      <c r="J40" s="31">
        <f t="shared" si="5"/>
        <v>571072042</v>
      </c>
      <c r="K40" s="31">
        <f t="shared" si="5"/>
        <v>559913283</v>
      </c>
      <c r="L40" s="31">
        <f t="shared" si="5"/>
        <v>564271392</v>
      </c>
      <c r="M40" s="31">
        <f t="shared" si="5"/>
        <v>579055349</v>
      </c>
      <c r="N40" s="31">
        <f t="shared" si="5"/>
        <v>579055349</v>
      </c>
      <c r="O40" s="31">
        <f t="shared" si="5"/>
        <v>578864330</v>
      </c>
      <c r="P40" s="31">
        <f t="shared" si="5"/>
        <v>580696390</v>
      </c>
      <c r="Q40" s="31">
        <f t="shared" si="5"/>
        <v>593889859</v>
      </c>
      <c r="R40" s="31">
        <f t="shared" si="5"/>
        <v>593889859</v>
      </c>
      <c r="S40" s="31">
        <f t="shared" si="5"/>
        <v>587641165</v>
      </c>
      <c r="T40" s="31">
        <f t="shared" si="5"/>
        <v>565582382</v>
      </c>
      <c r="U40" s="31">
        <f t="shared" si="5"/>
        <v>540028695</v>
      </c>
      <c r="V40" s="31">
        <f t="shared" si="5"/>
        <v>540028695</v>
      </c>
      <c r="W40" s="31">
        <f t="shared" si="5"/>
        <v>540028695</v>
      </c>
      <c r="X40" s="31">
        <f t="shared" si="5"/>
        <v>521850988</v>
      </c>
      <c r="Y40" s="31">
        <f t="shared" si="5"/>
        <v>18177707</v>
      </c>
      <c r="Z40" s="32">
        <f>+IF(X40&lt;&gt;0,+(Y40/X40)*100,0)</f>
        <v>3.4833137079353387</v>
      </c>
      <c r="AA40" s="33">
        <f>+AA34+AA39</f>
        <v>521850988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1625092277</v>
      </c>
      <c r="D42" s="43">
        <f>+D25-D40</f>
        <v>1625092277</v>
      </c>
      <c r="E42" s="44">
        <f t="shared" si="6"/>
        <v>1627455398</v>
      </c>
      <c r="F42" s="45">
        <f t="shared" si="6"/>
        <v>1680399067</v>
      </c>
      <c r="G42" s="45">
        <f t="shared" si="6"/>
        <v>1615936847</v>
      </c>
      <c r="H42" s="45">
        <f t="shared" si="6"/>
        <v>1617773352</v>
      </c>
      <c r="I42" s="45">
        <f t="shared" si="6"/>
        <v>1604380574</v>
      </c>
      <c r="J42" s="45">
        <f t="shared" si="6"/>
        <v>1604380574</v>
      </c>
      <c r="K42" s="45">
        <f t="shared" si="6"/>
        <v>1596667310</v>
      </c>
      <c r="L42" s="45">
        <f t="shared" si="6"/>
        <v>1620818840</v>
      </c>
      <c r="M42" s="45">
        <f t="shared" si="6"/>
        <v>1612224519</v>
      </c>
      <c r="N42" s="45">
        <f t="shared" si="6"/>
        <v>1612224519</v>
      </c>
      <c r="O42" s="45">
        <f t="shared" si="6"/>
        <v>1629779307</v>
      </c>
      <c r="P42" s="45">
        <f t="shared" si="6"/>
        <v>1630856146</v>
      </c>
      <c r="Q42" s="45">
        <f t="shared" si="6"/>
        <v>1636512687</v>
      </c>
      <c r="R42" s="45">
        <f t="shared" si="6"/>
        <v>1636512687</v>
      </c>
      <c r="S42" s="45">
        <f t="shared" si="6"/>
        <v>1638363499</v>
      </c>
      <c r="T42" s="45">
        <f t="shared" si="6"/>
        <v>1641926760</v>
      </c>
      <c r="U42" s="45">
        <f t="shared" si="6"/>
        <v>1646595791</v>
      </c>
      <c r="V42" s="45">
        <f t="shared" si="6"/>
        <v>1646595791</v>
      </c>
      <c r="W42" s="45">
        <f t="shared" si="6"/>
        <v>1646595791</v>
      </c>
      <c r="X42" s="45">
        <f t="shared" si="6"/>
        <v>1680399067</v>
      </c>
      <c r="Y42" s="45">
        <f t="shared" si="6"/>
        <v>-33803276</v>
      </c>
      <c r="Z42" s="46">
        <f>+IF(X42&lt;&gt;0,+(Y42/X42)*100,0)</f>
        <v>-2.011621921473014</v>
      </c>
      <c r="AA42" s="47">
        <f>+AA25-AA40</f>
        <v>1680399067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1625092277</v>
      </c>
      <c r="D45" s="18">
        <v>1625092277</v>
      </c>
      <c r="E45" s="19">
        <v>1627455398</v>
      </c>
      <c r="F45" s="20">
        <v>1680399067</v>
      </c>
      <c r="G45" s="20">
        <v>1615936847</v>
      </c>
      <c r="H45" s="20">
        <v>1617773352</v>
      </c>
      <c r="I45" s="20">
        <v>1604380574</v>
      </c>
      <c r="J45" s="20">
        <v>1604380574</v>
      </c>
      <c r="K45" s="20">
        <v>1596667310</v>
      </c>
      <c r="L45" s="20">
        <v>1620818840</v>
      </c>
      <c r="M45" s="20">
        <v>1612224519</v>
      </c>
      <c r="N45" s="20">
        <v>1612224519</v>
      </c>
      <c r="O45" s="20">
        <v>1629779307</v>
      </c>
      <c r="P45" s="20">
        <v>1630856146</v>
      </c>
      <c r="Q45" s="20">
        <v>1636512687</v>
      </c>
      <c r="R45" s="20">
        <v>1636512687</v>
      </c>
      <c r="S45" s="20">
        <v>1638363499</v>
      </c>
      <c r="T45" s="20">
        <v>1641926760</v>
      </c>
      <c r="U45" s="20">
        <v>1646595791</v>
      </c>
      <c r="V45" s="20">
        <v>1646595791</v>
      </c>
      <c r="W45" s="20">
        <v>1646595791</v>
      </c>
      <c r="X45" s="20">
        <v>1680399067</v>
      </c>
      <c r="Y45" s="20">
        <v>-33803276</v>
      </c>
      <c r="Z45" s="48">
        <v>-2.01</v>
      </c>
      <c r="AA45" s="22">
        <v>1680399067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1625092277</v>
      </c>
      <c r="D48" s="51">
        <f>SUM(D45:D47)</f>
        <v>1625092277</v>
      </c>
      <c r="E48" s="52">
        <f t="shared" si="7"/>
        <v>1627455398</v>
      </c>
      <c r="F48" s="53">
        <f t="shared" si="7"/>
        <v>1680399067</v>
      </c>
      <c r="G48" s="53">
        <f t="shared" si="7"/>
        <v>1615936847</v>
      </c>
      <c r="H48" s="53">
        <f t="shared" si="7"/>
        <v>1617773352</v>
      </c>
      <c r="I48" s="53">
        <f t="shared" si="7"/>
        <v>1604380574</v>
      </c>
      <c r="J48" s="53">
        <f t="shared" si="7"/>
        <v>1604380574</v>
      </c>
      <c r="K48" s="53">
        <f t="shared" si="7"/>
        <v>1596667310</v>
      </c>
      <c r="L48" s="53">
        <f t="shared" si="7"/>
        <v>1620818840</v>
      </c>
      <c r="M48" s="53">
        <f t="shared" si="7"/>
        <v>1612224519</v>
      </c>
      <c r="N48" s="53">
        <f t="shared" si="7"/>
        <v>1612224519</v>
      </c>
      <c r="O48" s="53">
        <f t="shared" si="7"/>
        <v>1629779307</v>
      </c>
      <c r="P48" s="53">
        <f t="shared" si="7"/>
        <v>1630856146</v>
      </c>
      <c r="Q48" s="53">
        <f t="shared" si="7"/>
        <v>1636512687</v>
      </c>
      <c r="R48" s="53">
        <f t="shared" si="7"/>
        <v>1636512687</v>
      </c>
      <c r="S48" s="53">
        <f t="shared" si="7"/>
        <v>1638363499</v>
      </c>
      <c r="T48" s="53">
        <f t="shared" si="7"/>
        <v>1641926760</v>
      </c>
      <c r="U48" s="53">
        <f t="shared" si="7"/>
        <v>1646595791</v>
      </c>
      <c r="V48" s="53">
        <f t="shared" si="7"/>
        <v>1646595791</v>
      </c>
      <c r="W48" s="53">
        <f t="shared" si="7"/>
        <v>1646595791</v>
      </c>
      <c r="X48" s="53">
        <f t="shared" si="7"/>
        <v>1680399067</v>
      </c>
      <c r="Y48" s="53">
        <f t="shared" si="7"/>
        <v>-33803276</v>
      </c>
      <c r="Z48" s="54">
        <f>+IF(X48&lt;&gt;0,+(Y48/X48)*100,0)</f>
        <v>-2.011621921473014</v>
      </c>
      <c r="AA48" s="55">
        <f>SUM(AA45:AA47)</f>
        <v>1680399067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11407201</v>
      </c>
      <c r="D6" s="18">
        <v>11407201</v>
      </c>
      <c r="E6" s="19">
        <v>13442840</v>
      </c>
      <c r="F6" s="20">
        <v>7710900</v>
      </c>
      <c r="G6" s="20">
        <v>30751794</v>
      </c>
      <c r="H6" s="20">
        <v>29671543</v>
      </c>
      <c r="I6" s="20">
        <v>31758452</v>
      </c>
      <c r="J6" s="20">
        <v>31758452</v>
      </c>
      <c r="K6" s="20">
        <v>30914750</v>
      </c>
      <c r="L6" s="20">
        <v>32948652</v>
      </c>
      <c r="M6" s="20">
        <v>32162606</v>
      </c>
      <c r="N6" s="20">
        <v>32162606</v>
      </c>
      <c r="O6" s="20">
        <v>30413025</v>
      </c>
      <c r="P6" s="20">
        <v>30260636</v>
      </c>
      <c r="Q6" s="20">
        <v>41197178</v>
      </c>
      <c r="R6" s="20">
        <v>41197178</v>
      </c>
      <c r="S6" s="20">
        <v>36441439</v>
      </c>
      <c r="T6" s="20">
        <v>28110524</v>
      </c>
      <c r="U6" s="20">
        <v>16263303</v>
      </c>
      <c r="V6" s="20">
        <v>16263303</v>
      </c>
      <c r="W6" s="20">
        <v>16263303</v>
      </c>
      <c r="X6" s="20">
        <v>7710900</v>
      </c>
      <c r="Y6" s="20">
        <v>8552403</v>
      </c>
      <c r="Z6" s="21">
        <v>110.91</v>
      </c>
      <c r="AA6" s="22">
        <v>7710900</v>
      </c>
    </row>
    <row r="7" spans="1:27" ht="13.5">
      <c r="A7" s="23" t="s">
        <v>34</v>
      </c>
      <c r="B7" s="17"/>
      <c r="C7" s="18">
        <v>10000000</v>
      </c>
      <c r="D7" s="18">
        <v>10000000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18001134</v>
      </c>
      <c r="D8" s="18">
        <v>18001134</v>
      </c>
      <c r="E8" s="19">
        <v>20121012</v>
      </c>
      <c r="F8" s="20">
        <v>21493875</v>
      </c>
      <c r="G8" s="20">
        <v>58611487</v>
      </c>
      <c r="H8" s="20">
        <v>50971166</v>
      </c>
      <c r="I8" s="20">
        <v>45764780</v>
      </c>
      <c r="J8" s="20">
        <v>45764780</v>
      </c>
      <c r="K8" s="20">
        <v>35270218</v>
      </c>
      <c r="L8" s="20">
        <v>33778296</v>
      </c>
      <c r="M8" s="20">
        <v>31037682</v>
      </c>
      <c r="N8" s="20">
        <v>31037682</v>
      </c>
      <c r="O8" s="20">
        <v>31472967</v>
      </c>
      <c r="P8" s="20">
        <v>27575205</v>
      </c>
      <c r="Q8" s="20">
        <v>24127038</v>
      </c>
      <c r="R8" s="20">
        <v>24127038</v>
      </c>
      <c r="S8" s="20">
        <v>22959629</v>
      </c>
      <c r="T8" s="20">
        <v>21629892</v>
      </c>
      <c r="U8" s="20">
        <v>19392318</v>
      </c>
      <c r="V8" s="20">
        <v>19392318</v>
      </c>
      <c r="W8" s="20">
        <v>19392318</v>
      </c>
      <c r="X8" s="20">
        <v>21493875</v>
      </c>
      <c r="Y8" s="20">
        <v>-2101557</v>
      </c>
      <c r="Z8" s="21">
        <v>-9.78</v>
      </c>
      <c r="AA8" s="22">
        <v>21493875</v>
      </c>
    </row>
    <row r="9" spans="1:27" ht="13.5">
      <c r="A9" s="23" t="s">
        <v>36</v>
      </c>
      <c r="B9" s="17"/>
      <c r="C9" s="18">
        <v>145664</v>
      </c>
      <c r="D9" s="18">
        <v>145664</v>
      </c>
      <c r="E9" s="19">
        <v>629577</v>
      </c>
      <c r="F9" s="20">
        <v>853982</v>
      </c>
      <c r="G9" s="20">
        <v>64545</v>
      </c>
      <c r="H9" s="20">
        <v>69452</v>
      </c>
      <c r="I9" s="20">
        <v>69452</v>
      </c>
      <c r="J9" s="20">
        <v>69452</v>
      </c>
      <c r="K9" s="20">
        <v>69452</v>
      </c>
      <c r="L9" s="20">
        <v>69452</v>
      </c>
      <c r="M9" s="20">
        <v>69452</v>
      </c>
      <c r="N9" s="20">
        <v>69452</v>
      </c>
      <c r="O9" s="20">
        <v>69452</v>
      </c>
      <c r="P9" s="20">
        <v>69452</v>
      </c>
      <c r="Q9" s="20">
        <v>69452</v>
      </c>
      <c r="R9" s="20">
        <v>69452</v>
      </c>
      <c r="S9" s="20">
        <v>69452</v>
      </c>
      <c r="T9" s="20">
        <v>69452</v>
      </c>
      <c r="U9" s="20">
        <v>69452</v>
      </c>
      <c r="V9" s="20">
        <v>69452</v>
      </c>
      <c r="W9" s="20">
        <v>69452</v>
      </c>
      <c r="X9" s="20">
        <v>853982</v>
      </c>
      <c r="Y9" s="20">
        <v>-784530</v>
      </c>
      <c r="Z9" s="21">
        <v>-91.87</v>
      </c>
      <c r="AA9" s="22">
        <v>853982</v>
      </c>
    </row>
    <row r="10" spans="1:27" ht="13.5">
      <c r="A10" s="23" t="s">
        <v>37</v>
      </c>
      <c r="B10" s="17"/>
      <c r="C10" s="18">
        <v>6554</v>
      </c>
      <c r="D10" s="18">
        <v>6554</v>
      </c>
      <c r="E10" s="19">
        <v>6000</v>
      </c>
      <c r="F10" s="20">
        <v>6000</v>
      </c>
      <c r="G10" s="24">
        <v>6000</v>
      </c>
      <c r="H10" s="24">
        <v>6000</v>
      </c>
      <c r="I10" s="24">
        <v>6000</v>
      </c>
      <c r="J10" s="20">
        <v>6000</v>
      </c>
      <c r="K10" s="24">
        <v>6000</v>
      </c>
      <c r="L10" s="24">
        <v>6000</v>
      </c>
      <c r="M10" s="20">
        <v>6000</v>
      </c>
      <c r="N10" s="24">
        <v>6000</v>
      </c>
      <c r="O10" s="24">
        <v>6000</v>
      </c>
      <c r="P10" s="24">
        <v>6000</v>
      </c>
      <c r="Q10" s="20">
        <v>6000</v>
      </c>
      <c r="R10" s="24">
        <v>6000</v>
      </c>
      <c r="S10" s="24">
        <v>6000</v>
      </c>
      <c r="T10" s="20">
        <v>6000</v>
      </c>
      <c r="U10" s="24">
        <v>6000</v>
      </c>
      <c r="V10" s="24">
        <v>6000</v>
      </c>
      <c r="W10" s="24">
        <v>6000</v>
      </c>
      <c r="X10" s="20">
        <v>6000</v>
      </c>
      <c r="Y10" s="24"/>
      <c r="Z10" s="25"/>
      <c r="AA10" s="26">
        <v>6000</v>
      </c>
    </row>
    <row r="11" spans="1:27" ht="13.5">
      <c r="A11" s="23" t="s">
        <v>38</v>
      </c>
      <c r="B11" s="17"/>
      <c r="C11" s="18">
        <v>692167</v>
      </c>
      <c r="D11" s="18">
        <v>692167</v>
      </c>
      <c r="E11" s="19">
        <v>1135014</v>
      </c>
      <c r="F11" s="20">
        <v>726776</v>
      </c>
      <c r="G11" s="20">
        <v>653568</v>
      </c>
      <c r="H11" s="20">
        <v>652737</v>
      </c>
      <c r="I11" s="20">
        <v>800267</v>
      </c>
      <c r="J11" s="20">
        <v>800267</v>
      </c>
      <c r="K11" s="20">
        <v>664699</v>
      </c>
      <c r="L11" s="20">
        <v>691114</v>
      </c>
      <c r="M11" s="20">
        <v>665239</v>
      </c>
      <c r="N11" s="20">
        <v>665239</v>
      </c>
      <c r="O11" s="20">
        <v>642623</v>
      </c>
      <c r="P11" s="20">
        <v>494353</v>
      </c>
      <c r="Q11" s="20">
        <v>831875</v>
      </c>
      <c r="R11" s="20">
        <v>831875</v>
      </c>
      <c r="S11" s="20">
        <v>913572</v>
      </c>
      <c r="T11" s="20">
        <v>805863</v>
      </c>
      <c r="U11" s="20">
        <v>1309113</v>
      </c>
      <c r="V11" s="20">
        <v>1309113</v>
      </c>
      <c r="W11" s="20">
        <v>1309113</v>
      </c>
      <c r="X11" s="20">
        <v>726776</v>
      </c>
      <c r="Y11" s="20">
        <v>582337</v>
      </c>
      <c r="Z11" s="21">
        <v>80.13</v>
      </c>
      <c r="AA11" s="22">
        <v>726776</v>
      </c>
    </row>
    <row r="12" spans="1:27" ht="13.5">
      <c r="A12" s="27" t="s">
        <v>39</v>
      </c>
      <c r="B12" s="28"/>
      <c r="C12" s="29">
        <f aca="true" t="shared" si="0" ref="C12:Y12">SUM(C6:C11)</f>
        <v>40252720</v>
      </c>
      <c r="D12" s="29">
        <f>SUM(D6:D11)</f>
        <v>40252720</v>
      </c>
      <c r="E12" s="30">
        <f t="shared" si="0"/>
        <v>35334443</v>
      </c>
      <c r="F12" s="31">
        <f t="shared" si="0"/>
        <v>30791533</v>
      </c>
      <c r="G12" s="31">
        <f t="shared" si="0"/>
        <v>90087394</v>
      </c>
      <c r="H12" s="31">
        <f t="shared" si="0"/>
        <v>81370898</v>
      </c>
      <c r="I12" s="31">
        <f t="shared" si="0"/>
        <v>78398951</v>
      </c>
      <c r="J12" s="31">
        <f t="shared" si="0"/>
        <v>78398951</v>
      </c>
      <c r="K12" s="31">
        <f t="shared" si="0"/>
        <v>66925119</v>
      </c>
      <c r="L12" s="31">
        <f t="shared" si="0"/>
        <v>67493514</v>
      </c>
      <c r="M12" s="31">
        <f t="shared" si="0"/>
        <v>63940979</v>
      </c>
      <c r="N12" s="31">
        <f t="shared" si="0"/>
        <v>63940979</v>
      </c>
      <c r="O12" s="31">
        <f t="shared" si="0"/>
        <v>62604067</v>
      </c>
      <c r="P12" s="31">
        <f t="shared" si="0"/>
        <v>58405646</v>
      </c>
      <c r="Q12" s="31">
        <f t="shared" si="0"/>
        <v>66231543</v>
      </c>
      <c r="R12" s="31">
        <f t="shared" si="0"/>
        <v>66231543</v>
      </c>
      <c r="S12" s="31">
        <f t="shared" si="0"/>
        <v>60390092</v>
      </c>
      <c r="T12" s="31">
        <f t="shared" si="0"/>
        <v>50621731</v>
      </c>
      <c r="U12" s="31">
        <f t="shared" si="0"/>
        <v>37040186</v>
      </c>
      <c r="V12" s="31">
        <f t="shared" si="0"/>
        <v>37040186</v>
      </c>
      <c r="W12" s="31">
        <f t="shared" si="0"/>
        <v>37040186</v>
      </c>
      <c r="X12" s="31">
        <f t="shared" si="0"/>
        <v>30791533</v>
      </c>
      <c r="Y12" s="31">
        <f t="shared" si="0"/>
        <v>6248653</v>
      </c>
      <c r="Z12" s="32">
        <f>+IF(X12&lt;&gt;0,+(Y12/X12)*100,0)</f>
        <v>20.293413127563348</v>
      </c>
      <c r="AA12" s="33">
        <f>SUM(AA6:AA11)</f>
        <v>30791533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317903</v>
      </c>
      <c r="D15" s="18">
        <v>317903</v>
      </c>
      <c r="E15" s="19">
        <v>338336</v>
      </c>
      <c r="F15" s="20">
        <v>311903</v>
      </c>
      <c r="G15" s="20">
        <v>316108</v>
      </c>
      <c r="H15" s="20">
        <v>313960</v>
      </c>
      <c r="I15" s="20">
        <v>311788</v>
      </c>
      <c r="J15" s="20">
        <v>311788</v>
      </c>
      <c r="K15" s="20">
        <v>309592</v>
      </c>
      <c r="L15" s="20">
        <v>304134</v>
      </c>
      <c r="M15" s="20">
        <v>301888</v>
      </c>
      <c r="N15" s="20">
        <v>301888</v>
      </c>
      <c r="O15" s="20">
        <v>299616</v>
      </c>
      <c r="P15" s="20">
        <v>297424</v>
      </c>
      <c r="Q15" s="20">
        <v>295207</v>
      </c>
      <c r="R15" s="20">
        <v>295207</v>
      </c>
      <c r="S15" s="20">
        <v>284110</v>
      </c>
      <c r="T15" s="20">
        <v>271465</v>
      </c>
      <c r="U15" s="20">
        <v>277000</v>
      </c>
      <c r="V15" s="20">
        <v>277000</v>
      </c>
      <c r="W15" s="20">
        <v>277000</v>
      </c>
      <c r="X15" s="20">
        <v>311903</v>
      </c>
      <c r="Y15" s="20">
        <v>-34903</v>
      </c>
      <c r="Z15" s="21">
        <v>-11.19</v>
      </c>
      <c r="AA15" s="22">
        <v>311903</v>
      </c>
    </row>
    <row r="16" spans="1:27" ht="13.5">
      <c r="A16" s="23" t="s">
        <v>42</v>
      </c>
      <c r="B16" s="17"/>
      <c r="C16" s="18">
        <v>45113</v>
      </c>
      <c r="D16" s="18">
        <v>45113</v>
      </c>
      <c r="E16" s="19">
        <v>140459</v>
      </c>
      <c r="F16" s="20">
        <v>45113</v>
      </c>
      <c r="G16" s="24">
        <v>45113</v>
      </c>
      <c r="H16" s="24">
        <v>45113</v>
      </c>
      <c r="I16" s="24">
        <v>45113</v>
      </c>
      <c r="J16" s="20">
        <v>45113</v>
      </c>
      <c r="K16" s="24">
        <v>45113</v>
      </c>
      <c r="L16" s="24">
        <v>45113</v>
      </c>
      <c r="M16" s="20">
        <v>45113</v>
      </c>
      <c r="N16" s="24">
        <v>45113</v>
      </c>
      <c r="O16" s="24">
        <v>45113</v>
      </c>
      <c r="P16" s="24">
        <v>45113</v>
      </c>
      <c r="Q16" s="20">
        <v>45113</v>
      </c>
      <c r="R16" s="24">
        <v>45113</v>
      </c>
      <c r="S16" s="24">
        <v>45113</v>
      </c>
      <c r="T16" s="20">
        <v>45113</v>
      </c>
      <c r="U16" s="24">
        <v>45113</v>
      </c>
      <c r="V16" s="24">
        <v>45113</v>
      </c>
      <c r="W16" s="24">
        <v>45113</v>
      </c>
      <c r="X16" s="20">
        <v>45113</v>
      </c>
      <c r="Y16" s="24"/>
      <c r="Z16" s="25"/>
      <c r="AA16" s="26">
        <v>45113</v>
      </c>
    </row>
    <row r="17" spans="1:27" ht="13.5">
      <c r="A17" s="23" t="s">
        <v>43</v>
      </c>
      <c r="B17" s="17"/>
      <c r="C17" s="18">
        <v>40694286</v>
      </c>
      <c r="D17" s="18">
        <v>40694286</v>
      </c>
      <c r="E17" s="19">
        <v>35704180</v>
      </c>
      <c r="F17" s="20">
        <v>40691552</v>
      </c>
      <c r="G17" s="20">
        <v>35706918</v>
      </c>
      <c r="H17" s="20">
        <v>40692865</v>
      </c>
      <c r="I17" s="20">
        <v>40692154</v>
      </c>
      <c r="J17" s="20">
        <v>40692154</v>
      </c>
      <c r="K17" s="20">
        <v>40691443</v>
      </c>
      <c r="L17" s="20">
        <v>40690732</v>
      </c>
      <c r="M17" s="20">
        <v>40690021</v>
      </c>
      <c r="N17" s="20">
        <v>40690021</v>
      </c>
      <c r="O17" s="20">
        <v>40689311</v>
      </c>
      <c r="P17" s="20">
        <v>40688600</v>
      </c>
      <c r="Q17" s="20">
        <v>40687889</v>
      </c>
      <c r="R17" s="20">
        <v>40687889</v>
      </c>
      <c r="S17" s="20">
        <v>40687178</v>
      </c>
      <c r="T17" s="20">
        <v>40686467</v>
      </c>
      <c r="U17" s="20">
        <v>40685757</v>
      </c>
      <c r="V17" s="20">
        <v>40685757</v>
      </c>
      <c r="W17" s="20">
        <v>40685757</v>
      </c>
      <c r="X17" s="20">
        <v>40691552</v>
      </c>
      <c r="Y17" s="20">
        <v>-5795</v>
      </c>
      <c r="Z17" s="21">
        <v>-0.01</v>
      </c>
      <c r="AA17" s="22">
        <v>40691552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276472683</v>
      </c>
      <c r="D19" s="18">
        <v>276472683</v>
      </c>
      <c r="E19" s="19">
        <v>272060255</v>
      </c>
      <c r="F19" s="20">
        <v>288895960</v>
      </c>
      <c r="G19" s="20">
        <v>267394987</v>
      </c>
      <c r="H19" s="20">
        <v>275827476</v>
      </c>
      <c r="I19" s="20">
        <v>276502193</v>
      </c>
      <c r="J19" s="20">
        <v>276502193</v>
      </c>
      <c r="K19" s="20">
        <v>276873557</v>
      </c>
      <c r="L19" s="20">
        <v>276657693</v>
      </c>
      <c r="M19" s="20">
        <v>277708228</v>
      </c>
      <c r="N19" s="20">
        <v>277708228</v>
      </c>
      <c r="O19" s="20">
        <v>277254617</v>
      </c>
      <c r="P19" s="20">
        <v>278228680</v>
      </c>
      <c r="Q19" s="20">
        <v>281536261</v>
      </c>
      <c r="R19" s="20">
        <v>281536261</v>
      </c>
      <c r="S19" s="20">
        <v>282288552</v>
      </c>
      <c r="T19" s="20">
        <v>283217364</v>
      </c>
      <c r="U19" s="20">
        <v>287233874</v>
      </c>
      <c r="V19" s="20">
        <v>287233874</v>
      </c>
      <c r="W19" s="20">
        <v>287233874</v>
      </c>
      <c r="X19" s="20">
        <v>288895960</v>
      </c>
      <c r="Y19" s="20">
        <v>-1662086</v>
      </c>
      <c r="Z19" s="21">
        <v>-0.58</v>
      </c>
      <c r="AA19" s="22">
        <v>288895960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564809</v>
      </c>
      <c r="D22" s="18">
        <v>564809</v>
      </c>
      <c r="E22" s="19">
        <v>971489</v>
      </c>
      <c r="F22" s="20">
        <v>1385212</v>
      </c>
      <c r="G22" s="20">
        <v>564809</v>
      </c>
      <c r="H22" s="20">
        <v>544490</v>
      </c>
      <c r="I22" s="20">
        <v>534331</v>
      </c>
      <c r="J22" s="20">
        <v>534331</v>
      </c>
      <c r="K22" s="20">
        <v>524172</v>
      </c>
      <c r="L22" s="20">
        <v>514013</v>
      </c>
      <c r="M22" s="20">
        <v>503853</v>
      </c>
      <c r="N22" s="20">
        <v>503853</v>
      </c>
      <c r="O22" s="20">
        <v>493694</v>
      </c>
      <c r="P22" s="20">
        <v>483535</v>
      </c>
      <c r="Q22" s="20">
        <v>473375</v>
      </c>
      <c r="R22" s="20">
        <v>473375</v>
      </c>
      <c r="S22" s="20">
        <v>463216</v>
      </c>
      <c r="T22" s="20">
        <v>453057</v>
      </c>
      <c r="U22" s="20">
        <v>442897</v>
      </c>
      <c r="V22" s="20">
        <v>442897</v>
      </c>
      <c r="W22" s="20">
        <v>442897</v>
      </c>
      <c r="X22" s="20">
        <v>1385212</v>
      </c>
      <c r="Y22" s="20">
        <v>-942315</v>
      </c>
      <c r="Z22" s="21">
        <v>-68.03</v>
      </c>
      <c r="AA22" s="22">
        <v>1385212</v>
      </c>
    </row>
    <row r="23" spans="1:27" ht="13.5">
      <c r="A23" s="23" t="s">
        <v>49</v>
      </c>
      <c r="B23" s="17"/>
      <c r="C23" s="18">
        <v>17756682</v>
      </c>
      <c r="D23" s="18">
        <v>17756682</v>
      </c>
      <c r="E23" s="19">
        <v>18235503</v>
      </c>
      <c r="F23" s="20">
        <v>53055616</v>
      </c>
      <c r="G23" s="24">
        <v>17756682</v>
      </c>
      <c r="H23" s="24">
        <v>17688042</v>
      </c>
      <c r="I23" s="24">
        <v>17653721</v>
      </c>
      <c r="J23" s="20">
        <v>17653721</v>
      </c>
      <c r="K23" s="24">
        <v>17619401</v>
      </c>
      <c r="L23" s="24">
        <v>17585081</v>
      </c>
      <c r="M23" s="20">
        <v>17550761</v>
      </c>
      <c r="N23" s="24">
        <v>17550761</v>
      </c>
      <c r="O23" s="24">
        <v>17516441</v>
      </c>
      <c r="P23" s="24">
        <v>17482120</v>
      </c>
      <c r="Q23" s="20">
        <v>17447800</v>
      </c>
      <c r="R23" s="24">
        <v>17447800</v>
      </c>
      <c r="S23" s="24">
        <v>17413480</v>
      </c>
      <c r="T23" s="20">
        <v>53055616</v>
      </c>
      <c r="U23" s="24">
        <v>53055616</v>
      </c>
      <c r="V23" s="24">
        <v>53055616</v>
      </c>
      <c r="W23" s="24">
        <v>53055616</v>
      </c>
      <c r="X23" s="20">
        <v>53055616</v>
      </c>
      <c r="Y23" s="24"/>
      <c r="Z23" s="25"/>
      <c r="AA23" s="26">
        <v>53055616</v>
      </c>
    </row>
    <row r="24" spans="1:27" ht="13.5">
      <c r="A24" s="27" t="s">
        <v>50</v>
      </c>
      <c r="B24" s="35"/>
      <c r="C24" s="29">
        <f aca="true" t="shared" si="1" ref="C24:Y24">SUM(C15:C23)</f>
        <v>335851476</v>
      </c>
      <c r="D24" s="29">
        <f>SUM(D15:D23)</f>
        <v>335851476</v>
      </c>
      <c r="E24" s="36">
        <f t="shared" si="1"/>
        <v>327450222</v>
      </c>
      <c r="F24" s="37">
        <f t="shared" si="1"/>
        <v>384385356</v>
      </c>
      <c r="G24" s="37">
        <f t="shared" si="1"/>
        <v>321784617</v>
      </c>
      <c r="H24" s="37">
        <f t="shared" si="1"/>
        <v>335111946</v>
      </c>
      <c r="I24" s="37">
        <f t="shared" si="1"/>
        <v>335739300</v>
      </c>
      <c r="J24" s="37">
        <f t="shared" si="1"/>
        <v>335739300</v>
      </c>
      <c r="K24" s="37">
        <f t="shared" si="1"/>
        <v>336063278</v>
      </c>
      <c r="L24" s="37">
        <f t="shared" si="1"/>
        <v>335796766</v>
      </c>
      <c r="M24" s="37">
        <f t="shared" si="1"/>
        <v>336799864</v>
      </c>
      <c r="N24" s="37">
        <f t="shared" si="1"/>
        <v>336799864</v>
      </c>
      <c r="O24" s="37">
        <f t="shared" si="1"/>
        <v>336298792</v>
      </c>
      <c r="P24" s="37">
        <f t="shared" si="1"/>
        <v>337225472</v>
      </c>
      <c r="Q24" s="37">
        <f t="shared" si="1"/>
        <v>340485645</v>
      </c>
      <c r="R24" s="37">
        <f t="shared" si="1"/>
        <v>340485645</v>
      </c>
      <c r="S24" s="37">
        <f t="shared" si="1"/>
        <v>341181649</v>
      </c>
      <c r="T24" s="37">
        <f t="shared" si="1"/>
        <v>377729082</v>
      </c>
      <c r="U24" s="37">
        <f t="shared" si="1"/>
        <v>381740257</v>
      </c>
      <c r="V24" s="37">
        <f t="shared" si="1"/>
        <v>381740257</v>
      </c>
      <c r="W24" s="37">
        <f t="shared" si="1"/>
        <v>381740257</v>
      </c>
      <c r="X24" s="37">
        <f t="shared" si="1"/>
        <v>384385356</v>
      </c>
      <c r="Y24" s="37">
        <f t="shared" si="1"/>
        <v>-2645099</v>
      </c>
      <c r="Z24" s="38">
        <f>+IF(X24&lt;&gt;0,+(Y24/X24)*100,0)</f>
        <v>-0.6881372973012011</v>
      </c>
      <c r="AA24" s="39">
        <f>SUM(AA15:AA23)</f>
        <v>384385356</v>
      </c>
    </row>
    <row r="25" spans="1:27" ht="13.5">
      <c r="A25" s="27" t="s">
        <v>51</v>
      </c>
      <c r="B25" s="28"/>
      <c r="C25" s="29">
        <f aca="true" t="shared" si="2" ref="C25:Y25">+C12+C24</f>
        <v>376104196</v>
      </c>
      <c r="D25" s="29">
        <f>+D12+D24</f>
        <v>376104196</v>
      </c>
      <c r="E25" s="30">
        <f t="shared" si="2"/>
        <v>362784665</v>
      </c>
      <c r="F25" s="31">
        <f t="shared" si="2"/>
        <v>415176889</v>
      </c>
      <c r="G25" s="31">
        <f t="shared" si="2"/>
        <v>411872011</v>
      </c>
      <c r="H25" s="31">
        <f t="shared" si="2"/>
        <v>416482844</v>
      </c>
      <c r="I25" s="31">
        <f t="shared" si="2"/>
        <v>414138251</v>
      </c>
      <c r="J25" s="31">
        <f t="shared" si="2"/>
        <v>414138251</v>
      </c>
      <c r="K25" s="31">
        <f t="shared" si="2"/>
        <v>402988397</v>
      </c>
      <c r="L25" s="31">
        <f t="shared" si="2"/>
        <v>403290280</v>
      </c>
      <c r="M25" s="31">
        <f t="shared" si="2"/>
        <v>400740843</v>
      </c>
      <c r="N25" s="31">
        <f t="shared" si="2"/>
        <v>400740843</v>
      </c>
      <c r="O25" s="31">
        <f t="shared" si="2"/>
        <v>398902859</v>
      </c>
      <c r="P25" s="31">
        <f t="shared" si="2"/>
        <v>395631118</v>
      </c>
      <c r="Q25" s="31">
        <f t="shared" si="2"/>
        <v>406717188</v>
      </c>
      <c r="R25" s="31">
        <f t="shared" si="2"/>
        <v>406717188</v>
      </c>
      <c r="S25" s="31">
        <f t="shared" si="2"/>
        <v>401571741</v>
      </c>
      <c r="T25" s="31">
        <f t="shared" si="2"/>
        <v>428350813</v>
      </c>
      <c r="U25" s="31">
        <f t="shared" si="2"/>
        <v>418780443</v>
      </c>
      <c r="V25" s="31">
        <f t="shared" si="2"/>
        <v>418780443</v>
      </c>
      <c r="W25" s="31">
        <f t="shared" si="2"/>
        <v>418780443</v>
      </c>
      <c r="X25" s="31">
        <f t="shared" si="2"/>
        <v>415176889</v>
      </c>
      <c r="Y25" s="31">
        <f t="shared" si="2"/>
        <v>3603554</v>
      </c>
      <c r="Z25" s="32">
        <f>+IF(X25&lt;&gt;0,+(Y25/X25)*100,0)</f>
        <v>0.8679563086181322</v>
      </c>
      <c r="AA25" s="33">
        <f>+AA12+AA24</f>
        <v>415176889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303785</v>
      </c>
      <c r="D30" s="18">
        <v>303785</v>
      </c>
      <c r="E30" s="19">
        <v>271897</v>
      </c>
      <c r="F30" s="20">
        <v>523514</v>
      </c>
      <c r="G30" s="20">
        <v>303785</v>
      </c>
      <c r="H30" s="20">
        <v>303785</v>
      </c>
      <c r="I30" s="20">
        <v>303785</v>
      </c>
      <c r="J30" s="20">
        <v>303785</v>
      </c>
      <c r="K30" s="20">
        <v>303785</v>
      </c>
      <c r="L30" s="20">
        <v>303785</v>
      </c>
      <c r="M30" s="20">
        <v>303785</v>
      </c>
      <c r="N30" s="20">
        <v>303785</v>
      </c>
      <c r="O30" s="20">
        <v>303785</v>
      </c>
      <c r="P30" s="20">
        <v>303785</v>
      </c>
      <c r="Q30" s="20">
        <v>303785</v>
      </c>
      <c r="R30" s="20">
        <v>303785</v>
      </c>
      <c r="S30" s="20">
        <v>303785</v>
      </c>
      <c r="T30" s="20">
        <v>303785</v>
      </c>
      <c r="U30" s="20">
        <v>303785</v>
      </c>
      <c r="V30" s="20">
        <v>303785</v>
      </c>
      <c r="W30" s="20">
        <v>303785</v>
      </c>
      <c r="X30" s="20">
        <v>523514</v>
      </c>
      <c r="Y30" s="20">
        <v>-219729</v>
      </c>
      <c r="Z30" s="21">
        <v>-41.97</v>
      </c>
      <c r="AA30" s="22">
        <v>523514</v>
      </c>
    </row>
    <row r="31" spans="1:27" ht="13.5">
      <c r="A31" s="23" t="s">
        <v>56</v>
      </c>
      <c r="B31" s="17"/>
      <c r="C31" s="18">
        <v>3643008</v>
      </c>
      <c r="D31" s="18">
        <v>3643008</v>
      </c>
      <c r="E31" s="19">
        <v>3754920</v>
      </c>
      <c r="F31" s="20">
        <v>3898019</v>
      </c>
      <c r="G31" s="20">
        <v>3686468</v>
      </c>
      <c r="H31" s="20">
        <v>3704961</v>
      </c>
      <c r="I31" s="20">
        <v>3718021</v>
      </c>
      <c r="J31" s="20">
        <v>3718021</v>
      </c>
      <c r="K31" s="20">
        <v>3744122</v>
      </c>
      <c r="L31" s="20">
        <v>3737561</v>
      </c>
      <c r="M31" s="20">
        <v>3737009</v>
      </c>
      <c r="N31" s="20">
        <v>3737009</v>
      </c>
      <c r="O31" s="20">
        <v>3754929</v>
      </c>
      <c r="P31" s="20">
        <v>3759119</v>
      </c>
      <c r="Q31" s="20">
        <v>3774353</v>
      </c>
      <c r="R31" s="20">
        <v>3774353</v>
      </c>
      <c r="S31" s="20">
        <v>3769275</v>
      </c>
      <c r="T31" s="20">
        <v>3784815</v>
      </c>
      <c r="U31" s="20">
        <v>3844846</v>
      </c>
      <c r="V31" s="20">
        <v>3844846</v>
      </c>
      <c r="W31" s="20">
        <v>3844846</v>
      </c>
      <c r="X31" s="20">
        <v>3898019</v>
      </c>
      <c r="Y31" s="20">
        <v>-53173</v>
      </c>
      <c r="Z31" s="21">
        <v>-1.36</v>
      </c>
      <c r="AA31" s="22">
        <v>3898019</v>
      </c>
    </row>
    <row r="32" spans="1:27" ht="13.5">
      <c r="A32" s="23" t="s">
        <v>57</v>
      </c>
      <c r="B32" s="17"/>
      <c r="C32" s="18">
        <v>12260421</v>
      </c>
      <c r="D32" s="18">
        <v>12260421</v>
      </c>
      <c r="E32" s="19">
        <v>8230770</v>
      </c>
      <c r="F32" s="20">
        <v>7965209</v>
      </c>
      <c r="G32" s="20">
        <v>15767001</v>
      </c>
      <c r="H32" s="20">
        <v>15248111</v>
      </c>
      <c r="I32" s="20">
        <v>17085141</v>
      </c>
      <c r="J32" s="20">
        <v>17085141</v>
      </c>
      <c r="K32" s="20">
        <v>21806795</v>
      </c>
      <c r="L32" s="20">
        <v>19649873</v>
      </c>
      <c r="M32" s="20">
        <v>13780684</v>
      </c>
      <c r="N32" s="20">
        <v>13780684</v>
      </c>
      <c r="O32" s="20">
        <v>16371732</v>
      </c>
      <c r="P32" s="20">
        <v>14848339</v>
      </c>
      <c r="Q32" s="20">
        <v>18658082</v>
      </c>
      <c r="R32" s="20">
        <v>18658082</v>
      </c>
      <c r="S32" s="20">
        <v>19435523</v>
      </c>
      <c r="T32" s="20">
        <v>13379229</v>
      </c>
      <c r="U32" s="20">
        <v>9316314</v>
      </c>
      <c r="V32" s="20">
        <v>9316314</v>
      </c>
      <c r="W32" s="20">
        <v>9316314</v>
      </c>
      <c r="X32" s="20">
        <v>7965209</v>
      </c>
      <c r="Y32" s="20">
        <v>1351105</v>
      </c>
      <c r="Z32" s="21">
        <v>16.96</v>
      </c>
      <c r="AA32" s="22">
        <v>7965209</v>
      </c>
    </row>
    <row r="33" spans="1:27" ht="13.5">
      <c r="A33" s="23" t="s">
        <v>58</v>
      </c>
      <c r="B33" s="17"/>
      <c r="C33" s="18">
        <v>9670888</v>
      </c>
      <c r="D33" s="18">
        <v>9670888</v>
      </c>
      <c r="E33" s="19">
        <v>6654258</v>
      </c>
      <c r="F33" s="20">
        <v>10955349</v>
      </c>
      <c r="G33" s="20">
        <v>5841860</v>
      </c>
      <c r="H33" s="20">
        <v>9596683</v>
      </c>
      <c r="I33" s="20">
        <v>9561743</v>
      </c>
      <c r="J33" s="20">
        <v>9561743</v>
      </c>
      <c r="K33" s="20">
        <v>9548582</v>
      </c>
      <c r="L33" s="20">
        <v>9529314</v>
      </c>
      <c r="M33" s="20">
        <v>8982400</v>
      </c>
      <c r="N33" s="20">
        <v>8982400</v>
      </c>
      <c r="O33" s="20">
        <v>8925778</v>
      </c>
      <c r="P33" s="20">
        <v>8900262</v>
      </c>
      <c r="Q33" s="20">
        <v>8900262</v>
      </c>
      <c r="R33" s="20">
        <v>8900262</v>
      </c>
      <c r="S33" s="20">
        <v>8867293</v>
      </c>
      <c r="T33" s="20">
        <v>8821964</v>
      </c>
      <c r="U33" s="20">
        <v>8772479</v>
      </c>
      <c r="V33" s="20">
        <v>8772479</v>
      </c>
      <c r="W33" s="20">
        <v>8772479</v>
      </c>
      <c r="X33" s="20">
        <v>10955349</v>
      </c>
      <c r="Y33" s="20">
        <v>-2182870</v>
      </c>
      <c r="Z33" s="21">
        <v>-19.93</v>
      </c>
      <c r="AA33" s="22">
        <v>10955349</v>
      </c>
    </row>
    <row r="34" spans="1:27" ht="13.5">
      <c r="A34" s="27" t="s">
        <v>59</v>
      </c>
      <c r="B34" s="28"/>
      <c r="C34" s="29">
        <f aca="true" t="shared" si="3" ref="C34:Y34">SUM(C29:C33)</f>
        <v>25878102</v>
      </c>
      <c r="D34" s="29">
        <f>SUM(D29:D33)</f>
        <v>25878102</v>
      </c>
      <c r="E34" s="30">
        <f t="shared" si="3"/>
        <v>18911845</v>
      </c>
      <c r="F34" s="31">
        <f t="shared" si="3"/>
        <v>23342091</v>
      </c>
      <c r="G34" s="31">
        <f t="shared" si="3"/>
        <v>25599114</v>
      </c>
      <c r="H34" s="31">
        <f t="shared" si="3"/>
        <v>28853540</v>
      </c>
      <c r="I34" s="31">
        <f t="shared" si="3"/>
        <v>30668690</v>
      </c>
      <c r="J34" s="31">
        <f t="shared" si="3"/>
        <v>30668690</v>
      </c>
      <c r="K34" s="31">
        <f t="shared" si="3"/>
        <v>35403284</v>
      </c>
      <c r="L34" s="31">
        <f t="shared" si="3"/>
        <v>33220533</v>
      </c>
      <c r="M34" s="31">
        <f t="shared" si="3"/>
        <v>26803878</v>
      </c>
      <c r="N34" s="31">
        <f t="shared" si="3"/>
        <v>26803878</v>
      </c>
      <c r="O34" s="31">
        <f t="shared" si="3"/>
        <v>29356224</v>
      </c>
      <c r="P34" s="31">
        <f t="shared" si="3"/>
        <v>27811505</v>
      </c>
      <c r="Q34" s="31">
        <f t="shared" si="3"/>
        <v>31636482</v>
      </c>
      <c r="R34" s="31">
        <f t="shared" si="3"/>
        <v>31636482</v>
      </c>
      <c r="S34" s="31">
        <f t="shared" si="3"/>
        <v>32375876</v>
      </c>
      <c r="T34" s="31">
        <f t="shared" si="3"/>
        <v>26289793</v>
      </c>
      <c r="U34" s="31">
        <f t="shared" si="3"/>
        <v>22237424</v>
      </c>
      <c r="V34" s="31">
        <f t="shared" si="3"/>
        <v>22237424</v>
      </c>
      <c r="W34" s="31">
        <f t="shared" si="3"/>
        <v>22237424</v>
      </c>
      <c r="X34" s="31">
        <f t="shared" si="3"/>
        <v>23342091</v>
      </c>
      <c r="Y34" s="31">
        <f t="shared" si="3"/>
        <v>-1104667</v>
      </c>
      <c r="Z34" s="32">
        <f>+IF(X34&lt;&gt;0,+(Y34/X34)*100,0)</f>
        <v>-4.732510896303163</v>
      </c>
      <c r="AA34" s="33">
        <f>SUM(AA29:AA33)</f>
        <v>23342091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503546</v>
      </c>
      <c r="D37" s="18">
        <v>503546</v>
      </c>
      <c r="E37" s="19">
        <v>214061</v>
      </c>
      <c r="F37" s="20">
        <v>838096</v>
      </c>
      <c r="G37" s="20">
        <v>503546</v>
      </c>
      <c r="H37" s="20">
        <v>503546</v>
      </c>
      <c r="I37" s="20">
        <v>503546</v>
      </c>
      <c r="J37" s="20">
        <v>503546</v>
      </c>
      <c r="K37" s="20">
        <v>503546</v>
      </c>
      <c r="L37" s="20">
        <v>503546</v>
      </c>
      <c r="M37" s="20">
        <v>426523</v>
      </c>
      <c r="N37" s="20">
        <v>426523</v>
      </c>
      <c r="O37" s="20">
        <v>426523</v>
      </c>
      <c r="P37" s="20">
        <v>426523</v>
      </c>
      <c r="Q37" s="20">
        <v>426523</v>
      </c>
      <c r="R37" s="20">
        <v>426523</v>
      </c>
      <c r="S37" s="20">
        <v>426523</v>
      </c>
      <c r="T37" s="20">
        <v>426523</v>
      </c>
      <c r="U37" s="20">
        <v>1222430</v>
      </c>
      <c r="V37" s="20">
        <v>1222430</v>
      </c>
      <c r="W37" s="20">
        <v>1222430</v>
      </c>
      <c r="X37" s="20">
        <v>838096</v>
      </c>
      <c r="Y37" s="20">
        <v>384334</v>
      </c>
      <c r="Z37" s="21">
        <v>45.86</v>
      </c>
      <c r="AA37" s="22">
        <v>838096</v>
      </c>
    </row>
    <row r="38" spans="1:27" ht="13.5">
      <c r="A38" s="23" t="s">
        <v>58</v>
      </c>
      <c r="B38" s="17"/>
      <c r="C38" s="18">
        <v>57887916</v>
      </c>
      <c r="D38" s="18">
        <v>57887916</v>
      </c>
      <c r="E38" s="19">
        <v>58858536</v>
      </c>
      <c r="F38" s="20">
        <v>100868089</v>
      </c>
      <c r="G38" s="20">
        <v>61614952</v>
      </c>
      <c r="H38" s="20">
        <v>58057415</v>
      </c>
      <c r="I38" s="20">
        <v>58135765</v>
      </c>
      <c r="J38" s="20">
        <v>58135765</v>
      </c>
      <c r="K38" s="20">
        <v>58211498</v>
      </c>
      <c r="L38" s="20">
        <v>58304875</v>
      </c>
      <c r="M38" s="20">
        <v>58409767</v>
      </c>
      <c r="N38" s="20">
        <v>58409767</v>
      </c>
      <c r="O38" s="20">
        <v>58468475</v>
      </c>
      <c r="P38" s="20">
        <v>58557896</v>
      </c>
      <c r="Q38" s="20">
        <v>58611735</v>
      </c>
      <c r="R38" s="20">
        <v>58611735</v>
      </c>
      <c r="S38" s="20">
        <v>58640029</v>
      </c>
      <c r="T38" s="20">
        <v>98404077</v>
      </c>
      <c r="U38" s="20">
        <v>101914347</v>
      </c>
      <c r="V38" s="20">
        <v>101914347</v>
      </c>
      <c r="W38" s="20">
        <v>101914347</v>
      </c>
      <c r="X38" s="20">
        <v>100868089</v>
      </c>
      <c r="Y38" s="20">
        <v>1046258</v>
      </c>
      <c r="Z38" s="21">
        <v>1.04</v>
      </c>
      <c r="AA38" s="22">
        <v>100868089</v>
      </c>
    </row>
    <row r="39" spans="1:27" ht="13.5">
      <c r="A39" s="27" t="s">
        <v>61</v>
      </c>
      <c r="B39" s="35"/>
      <c r="C39" s="29">
        <f aca="true" t="shared" si="4" ref="C39:Y39">SUM(C37:C38)</f>
        <v>58391462</v>
      </c>
      <c r="D39" s="29">
        <f>SUM(D37:D38)</f>
        <v>58391462</v>
      </c>
      <c r="E39" s="36">
        <f t="shared" si="4"/>
        <v>59072597</v>
      </c>
      <c r="F39" s="37">
        <f t="shared" si="4"/>
        <v>101706185</v>
      </c>
      <c r="G39" s="37">
        <f t="shared" si="4"/>
        <v>62118498</v>
      </c>
      <c r="H39" s="37">
        <f t="shared" si="4"/>
        <v>58560961</v>
      </c>
      <c r="I39" s="37">
        <f t="shared" si="4"/>
        <v>58639311</v>
      </c>
      <c r="J39" s="37">
        <f t="shared" si="4"/>
        <v>58639311</v>
      </c>
      <c r="K39" s="37">
        <f t="shared" si="4"/>
        <v>58715044</v>
      </c>
      <c r="L39" s="37">
        <f t="shared" si="4"/>
        <v>58808421</v>
      </c>
      <c r="M39" s="37">
        <f t="shared" si="4"/>
        <v>58836290</v>
      </c>
      <c r="N39" s="37">
        <f t="shared" si="4"/>
        <v>58836290</v>
      </c>
      <c r="O39" s="37">
        <f t="shared" si="4"/>
        <v>58894998</v>
      </c>
      <c r="P39" s="37">
        <f t="shared" si="4"/>
        <v>58984419</v>
      </c>
      <c r="Q39" s="37">
        <f t="shared" si="4"/>
        <v>59038258</v>
      </c>
      <c r="R39" s="37">
        <f t="shared" si="4"/>
        <v>59038258</v>
      </c>
      <c r="S39" s="37">
        <f t="shared" si="4"/>
        <v>59066552</v>
      </c>
      <c r="T39" s="37">
        <f t="shared" si="4"/>
        <v>98830600</v>
      </c>
      <c r="U39" s="37">
        <f t="shared" si="4"/>
        <v>103136777</v>
      </c>
      <c r="V39" s="37">
        <f t="shared" si="4"/>
        <v>103136777</v>
      </c>
      <c r="W39" s="37">
        <f t="shared" si="4"/>
        <v>103136777</v>
      </c>
      <c r="X39" s="37">
        <f t="shared" si="4"/>
        <v>101706185</v>
      </c>
      <c r="Y39" s="37">
        <f t="shared" si="4"/>
        <v>1430592</v>
      </c>
      <c r="Z39" s="38">
        <f>+IF(X39&lt;&gt;0,+(Y39/X39)*100,0)</f>
        <v>1.4065929225444844</v>
      </c>
      <c r="AA39" s="39">
        <f>SUM(AA37:AA38)</f>
        <v>101706185</v>
      </c>
    </row>
    <row r="40" spans="1:27" ht="13.5">
      <c r="A40" s="27" t="s">
        <v>62</v>
      </c>
      <c r="B40" s="28"/>
      <c r="C40" s="29">
        <f aca="true" t="shared" si="5" ref="C40:Y40">+C34+C39</f>
        <v>84269564</v>
      </c>
      <c r="D40" s="29">
        <f>+D34+D39</f>
        <v>84269564</v>
      </c>
      <c r="E40" s="30">
        <f t="shared" si="5"/>
        <v>77984442</v>
      </c>
      <c r="F40" s="31">
        <f t="shared" si="5"/>
        <v>125048276</v>
      </c>
      <c r="G40" s="31">
        <f t="shared" si="5"/>
        <v>87717612</v>
      </c>
      <c r="H40" s="31">
        <f t="shared" si="5"/>
        <v>87414501</v>
      </c>
      <c r="I40" s="31">
        <f t="shared" si="5"/>
        <v>89308001</v>
      </c>
      <c r="J40" s="31">
        <f t="shared" si="5"/>
        <v>89308001</v>
      </c>
      <c r="K40" s="31">
        <f t="shared" si="5"/>
        <v>94118328</v>
      </c>
      <c r="L40" s="31">
        <f t="shared" si="5"/>
        <v>92028954</v>
      </c>
      <c r="M40" s="31">
        <f t="shared" si="5"/>
        <v>85640168</v>
      </c>
      <c r="N40" s="31">
        <f t="shared" si="5"/>
        <v>85640168</v>
      </c>
      <c r="O40" s="31">
        <f t="shared" si="5"/>
        <v>88251222</v>
      </c>
      <c r="P40" s="31">
        <f t="shared" si="5"/>
        <v>86795924</v>
      </c>
      <c r="Q40" s="31">
        <f t="shared" si="5"/>
        <v>90674740</v>
      </c>
      <c r="R40" s="31">
        <f t="shared" si="5"/>
        <v>90674740</v>
      </c>
      <c r="S40" s="31">
        <f t="shared" si="5"/>
        <v>91442428</v>
      </c>
      <c r="T40" s="31">
        <f t="shared" si="5"/>
        <v>125120393</v>
      </c>
      <c r="U40" s="31">
        <f t="shared" si="5"/>
        <v>125374201</v>
      </c>
      <c r="V40" s="31">
        <f t="shared" si="5"/>
        <v>125374201</v>
      </c>
      <c r="W40" s="31">
        <f t="shared" si="5"/>
        <v>125374201</v>
      </c>
      <c r="X40" s="31">
        <f t="shared" si="5"/>
        <v>125048276</v>
      </c>
      <c r="Y40" s="31">
        <f t="shared" si="5"/>
        <v>325925</v>
      </c>
      <c r="Z40" s="32">
        <f>+IF(X40&lt;&gt;0,+(Y40/X40)*100,0)</f>
        <v>0.26063933900216263</v>
      </c>
      <c r="AA40" s="33">
        <f>+AA34+AA39</f>
        <v>125048276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291834632</v>
      </c>
      <c r="D42" s="43">
        <f>+D25-D40</f>
        <v>291834632</v>
      </c>
      <c r="E42" s="44">
        <f t="shared" si="6"/>
        <v>284800223</v>
      </c>
      <c r="F42" s="45">
        <f t="shared" si="6"/>
        <v>290128613</v>
      </c>
      <c r="G42" s="45">
        <f t="shared" si="6"/>
        <v>324154399</v>
      </c>
      <c r="H42" s="45">
        <f t="shared" si="6"/>
        <v>329068343</v>
      </c>
      <c r="I42" s="45">
        <f t="shared" si="6"/>
        <v>324830250</v>
      </c>
      <c r="J42" s="45">
        <f t="shared" si="6"/>
        <v>324830250</v>
      </c>
      <c r="K42" s="45">
        <f t="shared" si="6"/>
        <v>308870069</v>
      </c>
      <c r="L42" s="45">
        <f t="shared" si="6"/>
        <v>311261326</v>
      </c>
      <c r="M42" s="45">
        <f t="shared" si="6"/>
        <v>315100675</v>
      </c>
      <c r="N42" s="45">
        <f t="shared" si="6"/>
        <v>315100675</v>
      </c>
      <c r="O42" s="45">
        <f t="shared" si="6"/>
        <v>310651637</v>
      </c>
      <c r="P42" s="45">
        <f t="shared" si="6"/>
        <v>308835194</v>
      </c>
      <c r="Q42" s="45">
        <f t="shared" si="6"/>
        <v>316042448</v>
      </c>
      <c r="R42" s="45">
        <f t="shared" si="6"/>
        <v>316042448</v>
      </c>
      <c r="S42" s="45">
        <f t="shared" si="6"/>
        <v>310129313</v>
      </c>
      <c r="T42" s="45">
        <f t="shared" si="6"/>
        <v>303230420</v>
      </c>
      <c r="U42" s="45">
        <f t="shared" si="6"/>
        <v>293406242</v>
      </c>
      <c r="V42" s="45">
        <f t="shared" si="6"/>
        <v>293406242</v>
      </c>
      <c r="W42" s="45">
        <f t="shared" si="6"/>
        <v>293406242</v>
      </c>
      <c r="X42" s="45">
        <f t="shared" si="6"/>
        <v>290128613</v>
      </c>
      <c r="Y42" s="45">
        <f t="shared" si="6"/>
        <v>3277629</v>
      </c>
      <c r="Z42" s="46">
        <f>+IF(X42&lt;&gt;0,+(Y42/X42)*100,0)</f>
        <v>1.1297158753521495</v>
      </c>
      <c r="AA42" s="47">
        <f>+AA25-AA40</f>
        <v>290128613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276084632</v>
      </c>
      <c r="D45" s="18">
        <v>276084632</v>
      </c>
      <c r="E45" s="19">
        <v>271800222</v>
      </c>
      <c r="F45" s="20">
        <v>285328613</v>
      </c>
      <c r="G45" s="20">
        <v>307654399</v>
      </c>
      <c r="H45" s="20">
        <v>313318345</v>
      </c>
      <c r="I45" s="20">
        <v>309080251</v>
      </c>
      <c r="J45" s="20">
        <v>309080251</v>
      </c>
      <c r="K45" s="20">
        <v>293120069</v>
      </c>
      <c r="L45" s="20">
        <v>295511326</v>
      </c>
      <c r="M45" s="20">
        <v>299350675</v>
      </c>
      <c r="N45" s="20">
        <v>299350675</v>
      </c>
      <c r="O45" s="20">
        <v>294901637</v>
      </c>
      <c r="P45" s="20">
        <v>293085194</v>
      </c>
      <c r="Q45" s="20">
        <v>300292448</v>
      </c>
      <c r="R45" s="20">
        <v>300292448</v>
      </c>
      <c r="S45" s="20">
        <v>294379313</v>
      </c>
      <c r="T45" s="20">
        <v>287480420</v>
      </c>
      <c r="U45" s="20">
        <v>277656242</v>
      </c>
      <c r="V45" s="20">
        <v>277656242</v>
      </c>
      <c r="W45" s="20">
        <v>277656242</v>
      </c>
      <c r="X45" s="20">
        <v>285328613</v>
      </c>
      <c r="Y45" s="20">
        <v>-7672371</v>
      </c>
      <c r="Z45" s="48">
        <v>-2.69</v>
      </c>
      <c r="AA45" s="22">
        <v>285328613</v>
      </c>
    </row>
    <row r="46" spans="1:27" ht="13.5">
      <c r="A46" s="23" t="s">
        <v>67</v>
      </c>
      <c r="B46" s="17"/>
      <c r="C46" s="18">
        <v>15750000</v>
      </c>
      <c r="D46" s="18">
        <v>15750000</v>
      </c>
      <c r="E46" s="19">
        <v>13000000</v>
      </c>
      <c r="F46" s="20">
        <v>4800000</v>
      </c>
      <c r="G46" s="20">
        <v>16500000</v>
      </c>
      <c r="H46" s="20">
        <v>15750000</v>
      </c>
      <c r="I46" s="20">
        <v>15750000</v>
      </c>
      <c r="J46" s="20">
        <v>15750000</v>
      </c>
      <c r="K46" s="20">
        <v>15750000</v>
      </c>
      <c r="L46" s="20">
        <v>15750000</v>
      </c>
      <c r="M46" s="20">
        <v>15750000</v>
      </c>
      <c r="N46" s="20">
        <v>15750000</v>
      </c>
      <c r="O46" s="20">
        <v>15750000</v>
      </c>
      <c r="P46" s="20">
        <v>15750000</v>
      </c>
      <c r="Q46" s="20">
        <v>15750000</v>
      </c>
      <c r="R46" s="20">
        <v>15750000</v>
      </c>
      <c r="S46" s="20">
        <v>15750000</v>
      </c>
      <c r="T46" s="20">
        <v>15750000</v>
      </c>
      <c r="U46" s="20">
        <v>15750000</v>
      </c>
      <c r="V46" s="20">
        <v>15750000</v>
      </c>
      <c r="W46" s="20">
        <v>15750000</v>
      </c>
      <c r="X46" s="20">
        <v>4800000</v>
      </c>
      <c r="Y46" s="20">
        <v>10950000</v>
      </c>
      <c r="Z46" s="48">
        <v>228.13</v>
      </c>
      <c r="AA46" s="22">
        <v>4800000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291834632</v>
      </c>
      <c r="D48" s="51">
        <f>SUM(D45:D47)</f>
        <v>291834632</v>
      </c>
      <c r="E48" s="52">
        <f t="shared" si="7"/>
        <v>284800222</v>
      </c>
      <c r="F48" s="53">
        <f t="shared" si="7"/>
        <v>290128613</v>
      </c>
      <c r="G48" s="53">
        <f t="shared" si="7"/>
        <v>324154399</v>
      </c>
      <c r="H48" s="53">
        <f t="shared" si="7"/>
        <v>329068345</v>
      </c>
      <c r="I48" s="53">
        <f t="shared" si="7"/>
        <v>324830251</v>
      </c>
      <c r="J48" s="53">
        <f t="shared" si="7"/>
        <v>324830251</v>
      </c>
      <c r="K48" s="53">
        <f t="shared" si="7"/>
        <v>308870069</v>
      </c>
      <c r="L48" s="53">
        <f t="shared" si="7"/>
        <v>311261326</v>
      </c>
      <c r="M48" s="53">
        <f t="shared" si="7"/>
        <v>315100675</v>
      </c>
      <c r="N48" s="53">
        <f t="shared" si="7"/>
        <v>315100675</v>
      </c>
      <c r="O48" s="53">
        <f t="shared" si="7"/>
        <v>310651637</v>
      </c>
      <c r="P48" s="53">
        <f t="shared" si="7"/>
        <v>308835194</v>
      </c>
      <c r="Q48" s="53">
        <f t="shared" si="7"/>
        <v>316042448</v>
      </c>
      <c r="R48" s="53">
        <f t="shared" si="7"/>
        <v>316042448</v>
      </c>
      <c r="S48" s="53">
        <f t="shared" si="7"/>
        <v>310129313</v>
      </c>
      <c r="T48" s="53">
        <f t="shared" si="7"/>
        <v>303230420</v>
      </c>
      <c r="U48" s="53">
        <f t="shared" si="7"/>
        <v>293406242</v>
      </c>
      <c r="V48" s="53">
        <f t="shared" si="7"/>
        <v>293406242</v>
      </c>
      <c r="W48" s="53">
        <f t="shared" si="7"/>
        <v>293406242</v>
      </c>
      <c r="X48" s="53">
        <f t="shared" si="7"/>
        <v>290128613</v>
      </c>
      <c r="Y48" s="53">
        <f t="shared" si="7"/>
        <v>3277629</v>
      </c>
      <c r="Z48" s="54">
        <f>+IF(X48&lt;&gt;0,+(Y48/X48)*100,0)</f>
        <v>1.1297158753521495</v>
      </c>
      <c r="AA48" s="55">
        <f>SUM(AA45:AA47)</f>
        <v>290128613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2266560046</v>
      </c>
      <c r="D6" s="18">
        <v>2266560046</v>
      </c>
      <c r="E6" s="19"/>
      <c r="F6" s="20"/>
      <c r="G6" s="20">
        <v>2164203405</v>
      </c>
      <c r="H6" s="20">
        <v>2278218239</v>
      </c>
      <c r="I6" s="20">
        <v>2151761984</v>
      </c>
      <c r="J6" s="20">
        <v>2151761984</v>
      </c>
      <c r="K6" s="20">
        <v>2183333593</v>
      </c>
      <c r="L6" s="20">
        <v>2209810133</v>
      </c>
      <c r="M6" s="20">
        <v>2112720695</v>
      </c>
      <c r="N6" s="20">
        <v>2112720695</v>
      </c>
      <c r="O6" s="20">
        <v>2220535449</v>
      </c>
      <c r="P6" s="20">
        <v>2225091112</v>
      </c>
      <c r="Q6" s="20">
        <v>2185314261</v>
      </c>
      <c r="R6" s="20">
        <v>2185314261</v>
      </c>
      <c r="S6" s="20">
        <v>2271924839</v>
      </c>
      <c r="T6" s="20">
        <v>2237707857</v>
      </c>
      <c r="U6" s="20">
        <v>2191016389</v>
      </c>
      <c r="V6" s="20">
        <v>2191016389</v>
      </c>
      <c r="W6" s="20">
        <v>2191016389</v>
      </c>
      <c r="X6" s="20"/>
      <c r="Y6" s="20">
        <v>2191016389</v>
      </c>
      <c r="Z6" s="21"/>
      <c r="AA6" s="22"/>
    </row>
    <row r="7" spans="1:27" ht="13.5">
      <c r="A7" s="23" t="s">
        <v>34</v>
      </c>
      <c r="B7" s="17"/>
      <c r="C7" s="18">
        <v>2621906506</v>
      </c>
      <c r="D7" s="18">
        <v>2621906506</v>
      </c>
      <c r="E7" s="19">
        <v>5362934000</v>
      </c>
      <c r="F7" s="20">
        <v>5155458000</v>
      </c>
      <c r="G7" s="20">
        <v>5877255338</v>
      </c>
      <c r="H7" s="20">
        <v>6064304622</v>
      </c>
      <c r="I7" s="20">
        <v>5578445712</v>
      </c>
      <c r="J7" s="20">
        <v>5578445712</v>
      </c>
      <c r="K7" s="20">
        <v>5450130278</v>
      </c>
      <c r="L7" s="20">
        <v>4752702874</v>
      </c>
      <c r="M7" s="20">
        <v>6072274426</v>
      </c>
      <c r="N7" s="20">
        <v>6072274426</v>
      </c>
      <c r="O7" s="20">
        <v>5826094244</v>
      </c>
      <c r="P7" s="20">
        <v>5757870254</v>
      </c>
      <c r="Q7" s="20">
        <v>8345494470</v>
      </c>
      <c r="R7" s="20">
        <v>8345494470</v>
      </c>
      <c r="S7" s="20">
        <v>7594733707</v>
      </c>
      <c r="T7" s="20">
        <v>7592994521</v>
      </c>
      <c r="U7" s="20">
        <v>6414330527</v>
      </c>
      <c r="V7" s="20">
        <v>6414330527</v>
      </c>
      <c r="W7" s="20">
        <v>6414330527</v>
      </c>
      <c r="X7" s="20">
        <v>5155458000</v>
      </c>
      <c r="Y7" s="20">
        <v>1258872527</v>
      </c>
      <c r="Z7" s="21">
        <v>24.42</v>
      </c>
      <c r="AA7" s="22">
        <v>5155458000</v>
      </c>
    </row>
    <row r="8" spans="1:27" ht="13.5">
      <c r="A8" s="23" t="s">
        <v>35</v>
      </c>
      <c r="B8" s="17"/>
      <c r="C8" s="18">
        <v>4309648538</v>
      </c>
      <c r="D8" s="18">
        <v>4309648538</v>
      </c>
      <c r="E8" s="19">
        <v>4499299538</v>
      </c>
      <c r="F8" s="20">
        <v>4506735132</v>
      </c>
      <c r="G8" s="20">
        <v>3260955149</v>
      </c>
      <c r="H8" s="20">
        <v>3242626289</v>
      </c>
      <c r="I8" s="20">
        <v>3174479548</v>
      </c>
      <c r="J8" s="20">
        <v>3174479548</v>
      </c>
      <c r="K8" s="20">
        <v>3025184903</v>
      </c>
      <c r="L8" s="20">
        <v>3209095769</v>
      </c>
      <c r="M8" s="20">
        <v>3246668987</v>
      </c>
      <c r="N8" s="20">
        <v>3246668987</v>
      </c>
      <c r="O8" s="20">
        <v>3429648901</v>
      </c>
      <c r="P8" s="20">
        <v>3621063131</v>
      </c>
      <c r="Q8" s="20">
        <v>3247966225</v>
      </c>
      <c r="R8" s="20">
        <v>3247966225</v>
      </c>
      <c r="S8" s="20">
        <v>3424504715</v>
      </c>
      <c r="T8" s="20">
        <v>3385091402</v>
      </c>
      <c r="U8" s="20">
        <v>3177741792</v>
      </c>
      <c r="V8" s="20">
        <v>3177741792</v>
      </c>
      <c r="W8" s="20">
        <v>3177741792</v>
      </c>
      <c r="X8" s="20">
        <v>4506735132</v>
      </c>
      <c r="Y8" s="20">
        <v>-1328993340</v>
      </c>
      <c r="Z8" s="21">
        <v>-29.49</v>
      </c>
      <c r="AA8" s="22">
        <v>4506735132</v>
      </c>
    </row>
    <row r="9" spans="1:27" ht="13.5">
      <c r="A9" s="23" t="s">
        <v>36</v>
      </c>
      <c r="B9" s="17"/>
      <c r="C9" s="18">
        <v>417304756</v>
      </c>
      <c r="D9" s="18">
        <v>417304756</v>
      </c>
      <c r="E9" s="19">
        <v>351500160</v>
      </c>
      <c r="F9" s="20">
        <v>459034400</v>
      </c>
      <c r="G9" s="20">
        <v>481724865</v>
      </c>
      <c r="H9" s="20">
        <v>526498425</v>
      </c>
      <c r="I9" s="20">
        <v>450805774</v>
      </c>
      <c r="J9" s="20">
        <v>450805774</v>
      </c>
      <c r="K9" s="20">
        <v>433425504</v>
      </c>
      <c r="L9" s="20">
        <v>442792668</v>
      </c>
      <c r="M9" s="20">
        <v>360799029</v>
      </c>
      <c r="N9" s="20">
        <v>360799029</v>
      </c>
      <c r="O9" s="20">
        <v>797305551</v>
      </c>
      <c r="P9" s="20">
        <v>1060189634</v>
      </c>
      <c r="Q9" s="20">
        <v>1275993685</v>
      </c>
      <c r="R9" s="20">
        <v>1275993685</v>
      </c>
      <c r="S9" s="20">
        <v>1416839066</v>
      </c>
      <c r="T9" s="20">
        <v>1543429138</v>
      </c>
      <c r="U9" s="20">
        <v>1457938522</v>
      </c>
      <c r="V9" s="20">
        <v>1457938522</v>
      </c>
      <c r="W9" s="20">
        <v>1457938522</v>
      </c>
      <c r="X9" s="20">
        <v>459034400</v>
      </c>
      <c r="Y9" s="20">
        <v>998904122</v>
      </c>
      <c r="Z9" s="21">
        <v>217.61</v>
      </c>
      <c r="AA9" s="22">
        <v>459034400</v>
      </c>
    </row>
    <row r="10" spans="1:27" ht="13.5">
      <c r="A10" s="23" t="s">
        <v>37</v>
      </c>
      <c r="B10" s="17"/>
      <c r="C10" s="18">
        <v>19650339</v>
      </c>
      <c r="D10" s="18">
        <v>19650339</v>
      </c>
      <c r="E10" s="19">
        <v>20494634</v>
      </c>
      <c r="F10" s="20">
        <v>18542764</v>
      </c>
      <c r="G10" s="24">
        <v>19650339</v>
      </c>
      <c r="H10" s="24">
        <v>19650339</v>
      </c>
      <c r="I10" s="24">
        <v>19650339</v>
      </c>
      <c r="J10" s="20">
        <v>19650339</v>
      </c>
      <c r="K10" s="24">
        <v>19650339</v>
      </c>
      <c r="L10" s="24">
        <v>19650339</v>
      </c>
      <c r="M10" s="20">
        <v>19650339</v>
      </c>
      <c r="N10" s="24">
        <v>19650339</v>
      </c>
      <c r="O10" s="24">
        <v>19650339</v>
      </c>
      <c r="P10" s="24">
        <v>19650339</v>
      </c>
      <c r="Q10" s="20">
        <v>19650339</v>
      </c>
      <c r="R10" s="24">
        <v>19650339</v>
      </c>
      <c r="S10" s="24">
        <v>19650339</v>
      </c>
      <c r="T10" s="20">
        <v>19650339</v>
      </c>
      <c r="U10" s="24">
        <v>19650339</v>
      </c>
      <c r="V10" s="24">
        <v>19650339</v>
      </c>
      <c r="W10" s="24">
        <v>19650339</v>
      </c>
      <c r="X10" s="20">
        <v>18542764</v>
      </c>
      <c r="Y10" s="24">
        <v>1107575</v>
      </c>
      <c r="Z10" s="25">
        <v>5.97</v>
      </c>
      <c r="AA10" s="26">
        <v>18542764</v>
      </c>
    </row>
    <row r="11" spans="1:27" ht="13.5">
      <c r="A11" s="23" t="s">
        <v>38</v>
      </c>
      <c r="B11" s="17"/>
      <c r="C11" s="18">
        <v>269282768</v>
      </c>
      <c r="D11" s="18">
        <v>269282768</v>
      </c>
      <c r="E11" s="19">
        <v>296315250</v>
      </c>
      <c r="F11" s="20">
        <v>282747150</v>
      </c>
      <c r="G11" s="20">
        <v>270734906</v>
      </c>
      <c r="H11" s="20">
        <v>270166433</v>
      </c>
      <c r="I11" s="20">
        <v>272131215</v>
      </c>
      <c r="J11" s="20">
        <v>272131215</v>
      </c>
      <c r="K11" s="20">
        <v>278410557</v>
      </c>
      <c r="L11" s="20">
        <v>291577188</v>
      </c>
      <c r="M11" s="20">
        <v>312338806</v>
      </c>
      <c r="N11" s="20">
        <v>312338806</v>
      </c>
      <c r="O11" s="20">
        <v>305490090</v>
      </c>
      <c r="P11" s="20">
        <v>310376895</v>
      </c>
      <c r="Q11" s="20">
        <v>322319672</v>
      </c>
      <c r="R11" s="20">
        <v>322319672</v>
      </c>
      <c r="S11" s="20">
        <v>315855245</v>
      </c>
      <c r="T11" s="20">
        <v>301658814</v>
      </c>
      <c r="U11" s="20">
        <v>278026746</v>
      </c>
      <c r="V11" s="20">
        <v>278026746</v>
      </c>
      <c r="W11" s="20">
        <v>278026746</v>
      </c>
      <c r="X11" s="20">
        <v>282747150</v>
      </c>
      <c r="Y11" s="20">
        <v>-4720404</v>
      </c>
      <c r="Z11" s="21">
        <v>-1.67</v>
      </c>
      <c r="AA11" s="22">
        <v>282747150</v>
      </c>
    </row>
    <row r="12" spans="1:27" ht="13.5">
      <c r="A12" s="27" t="s">
        <v>39</v>
      </c>
      <c r="B12" s="28"/>
      <c r="C12" s="29">
        <f aca="true" t="shared" si="0" ref="C12:Y12">SUM(C6:C11)</f>
        <v>9904352953</v>
      </c>
      <c r="D12" s="29">
        <f>SUM(D6:D11)</f>
        <v>9904352953</v>
      </c>
      <c r="E12" s="30">
        <f t="shared" si="0"/>
        <v>10530543582</v>
      </c>
      <c r="F12" s="31">
        <f t="shared" si="0"/>
        <v>10422517446</v>
      </c>
      <c r="G12" s="31">
        <f t="shared" si="0"/>
        <v>12074524002</v>
      </c>
      <c r="H12" s="31">
        <f t="shared" si="0"/>
        <v>12401464347</v>
      </c>
      <c r="I12" s="31">
        <f t="shared" si="0"/>
        <v>11647274572</v>
      </c>
      <c r="J12" s="31">
        <f t="shared" si="0"/>
        <v>11647274572</v>
      </c>
      <c r="K12" s="31">
        <f t="shared" si="0"/>
        <v>11390135174</v>
      </c>
      <c r="L12" s="31">
        <f t="shared" si="0"/>
        <v>10925628971</v>
      </c>
      <c r="M12" s="31">
        <f t="shared" si="0"/>
        <v>12124452282</v>
      </c>
      <c r="N12" s="31">
        <f t="shared" si="0"/>
        <v>12124452282</v>
      </c>
      <c r="O12" s="31">
        <f t="shared" si="0"/>
        <v>12598724574</v>
      </c>
      <c r="P12" s="31">
        <f t="shared" si="0"/>
        <v>12994241365</v>
      </c>
      <c r="Q12" s="31">
        <f t="shared" si="0"/>
        <v>15396738652</v>
      </c>
      <c r="R12" s="31">
        <f t="shared" si="0"/>
        <v>15396738652</v>
      </c>
      <c r="S12" s="31">
        <f t="shared" si="0"/>
        <v>15043507911</v>
      </c>
      <c r="T12" s="31">
        <f t="shared" si="0"/>
        <v>15080532071</v>
      </c>
      <c r="U12" s="31">
        <f t="shared" si="0"/>
        <v>13538704315</v>
      </c>
      <c r="V12" s="31">
        <f t="shared" si="0"/>
        <v>13538704315</v>
      </c>
      <c r="W12" s="31">
        <f t="shared" si="0"/>
        <v>13538704315</v>
      </c>
      <c r="X12" s="31">
        <f t="shared" si="0"/>
        <v>10422517446</v>
      </c>
      <c r="Y12" s="31">
        <f t="shared" si="0"/>
        <v>3116186869</v>
      </c>
      <c r="Z12" s="32">
        <f>+IF(X12&lt;&gt;0,+(Y12/X12)*100,0)</f>
        <v>29.89860065138048</v>
      </c>
      <c r="AA12" s="33">
        <f>SUM(AA6:AA11)</f>
        <v>10422517446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104311454</v>
      </c>
      <c r="D15" s="18">
        <v>104311454</v>
      </c>
      <c r="E15" s="19">
        <v>91752662</v>
      </c>
      <c r="F15" s="20">
        <v>99096400</v>
      </c>
      <c r="G15" s="20">
        <v>102400070</v>
      </c>
      <c r="H15" s="20">
        <v>100111592</v>
      </c>
      <c r="I15" s="20">
        <v>98012986</v>
      </c>
      <c r="J15" s="20">
        <v>98012986</v>
      </c>
      <c r="K15" s="20">
        <v>96116205</v>
      </c>
      <c r="L15" s="20">
        <v>94208141</v>
      </c>
      <c r="M15" s="20">
        <v>91983784</v>
      </c>
      <c r="N15" s="20">
        <v>91983784</v>
      </c>
      <c r="O15" s="20">
        <v>90306193</v>
      </c>
      <c r="P15" s="20">
        <v>88394288</v>
      </c>
      <c r="Q15" s="20">
        <v>86482773</v>
      </c>
      <c r="R15" s="20">
        <v>86482773</v>
      </c>
      <c r="S15" s="20">
        <v>84577415</v>
      </c>
      <c r="T15" s="20">
        <v>82474098</v>
      </c>
      <c r="U15" s="20">
        <v>80196831</v>
      </c>
      <c r="V15" s="20">
        <v>80196831</v>
      </c>
      <c r="W15" s="20">
        <v>80196831</v>
      </c>
      <c r="X15" s="20">
        <v>99096400</v>
      </c>
      <c r="Y15" s="20">
        <v>-18899569</v>
      </c>
      <c r="Z15" s="21">
        <v>-19.07</v>
      </c>
      <c r="AA15" s="22">
        <v>99096400</v>
      </c>
    </row>
    <row r="16" spans="1:27" ht="13.5">
      <c r="A16" s="23" t="s">
        <v>42</v>
      </c>
      <c r="B16" s="17"/>
      <c r="C16" s="18">
        <v>3245040758</v>
      </c>
      <c r="D16" s="18">
        <v>3245040758</v>
      </c>
      <c r="E16" s="19">
        <v>1682069000</v>
      </c>
      <c r="F16" s="20">
        <v>1859632000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1859632000</v>
      </c>
      <c r="Y16" s="24">
        <v>-1859632000</v>
      </c>
      <c r="Z16" s="25">
        <v>-100</v>
      </c>
      <c r="AA16" s="26">
        <v>1859632000</v>
      </c>
    </row>
    <row r="17" spans="1:27" ht="13.5">
      <c r="A17" s="23" t="s">
        <v>43</v>
      </c>
      <c r="B17" s="17"/>
      <c r="C17" s="18">
        <v>190849463</v>
      </c>
      <c r="D17" s="18">
        <v>190849463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30538857553</v>
      </c>
      <c r="D19" s="18">
        <v>30538857553</v>
      </c>
      <c r="E19" s="19">
        <v>35865332833</v>
      </c>
      <c r="F19" s="20">
        <v>35468522774</v>
      </c>
      <c r="G19" s="20">
        <v>31350817265</v>
      </c>
      <c r="H19" s="20">
        <v>31390988034</v>
      </c>
      <c r="I19" s="20">
        <v>31561648559</v>
      </c>
      <c r="J19" s="20">
        <v>31561648559</v>
      </c>
      <c r="K19" s="20">
        <v>31801504170</v>
      </c>
      <c r="L19" s="20">
        <v>32075528215</v>
      </c>
      <c r="M19" s="20">
        <v>32309587436</v>
      </c>
      <c r="N19" s="20">
        <v>32309587436</v>
      </c>
      <c r="O19" s="20">
        <v>32271756532</v>
      </c>
      <c r="P19" s="20">
        <v>32371780392</v>
      </c>
      <c r="Q19" s="20">
        <v>32572440735</v>
      </c>
      <c r="R19" s="20">
        <v>32572440735</v>
      </c>
      <c r="S19" s="20">
        <v>32839019287</v>
      </c>
      <c r="T19" s="20">
        <v>33163594808</v>
      </c>
      <c r="U19" s="20">
        <v>34534793961</v>
      </c>
      <c r="V19" s="20">
        <v>34534793961</v>
      </c>
      <c r="W19" s="20">
        <v>34534793961</v>
      </c>
      <c r="X19" s="20">
        <v>35468522774</v>
      </c>
      <c r="Y19" s="20">
        <v>-933728813</v>
      </c>
      <c r="Z19" s="21">
        <v>-2.63</v>
      </c>
      <c r="AA19" s="22">
        <v>35468522774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729506760</v>
      </c>
      <c r="D22" s="18">
        <v>729506760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9111379</v>
      </c>
      <c r="D23" s="18">
        <v>9111379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34817677367</v>
      </c>
      <c r="D24" s="29">
        <f>SUM(D15:D23)</f>
        <v>34817677367</v>
      </c>
      <c r="E24" s="36">
        <f t="shared" si="1"/>
        <v>37639154495</v>
      </c>
      <c r="F24" s="37">
        <f t="shared" si="1"/>
        <v>37427251174</v>
      </c>
      <c r="G24" s="37">
        <f t="shared" si="1"/>
        <v>31453217335</v>
      </c>
      <c r="H24" s="37">
        <f t="shared" si="1"/>
        <v>31491099626</v>
      </c>
      <c r="I24" s="37">
        <f t="shared" si="1"/>
        <v>31659661545</v>
      </c>
      <c r="J24" s="37">
        <f t="shared" si="1"/>
        <v>31659661545</v>
      </c>
      <c r="K24" s="37">
        <f t="shared" si="1"/>
        <v>31897620375</v>
      </c>
      <c r="L24" s="37">
        <f t="shared" si="1"/>
        <v>32169736356</v>
      </c>
      <c r="M24" s="37">
        <f t="shared" si="1"/>
        <v>32401571220</v>
      </c>
      <c r="N24" s="37">
        <f t="shared" si="1"/>
        <v>32401571220</v>
      </c>
      <c r="O24" s="37">
        <f t="shared" si="1"/>
        <v>32362062725</v>
      </c>
      <c r="P24" s="37">
        <f t="shared" si="1"/>
        <v>32460174680</v>
      </c>
      <c r="Q24" s="37">
        <f t="shared" si="1"/>
        <v>32658923508</v>
      </c>
      <c r="R24" s="37">
        <f t="shared" si="1"/>
        <v>32658923508</v>
      </c>
      <c r="S24" s="37">
        <f t="shared" si="1"/>
        <v>32923596702</v>
      </c>
      <c r="T24" s="37">
        <f t="shared" si="1"/>
        <v>33246068906</v>
      </c>
      <c r="U24" s="37">
        <f t="shared" si="1"/>
        <v>34614990792</v>
      </c>
      <c r="V24" s="37">
        <f t="shared" si="1"/>
        <v>34614990792</v>
      </c>
      <c r="W24" s="37">
        <f t="shared" si="1"/>
        <v>34614990792</v>
      </c>
      <c r="X24" s="37">
        <f t="shared" si="1"/>
        <v>37427251174</v>
      </c>
      <c r="Y24" s="37">
        <f t="shared" si="1"/>
        <v>-2812260382</v>
      </c>
      <c r="Z24" s="38">
        <f>+IF(X24&lt;&gt;0,+(Y24/X24)*100,0)</f>
        <v>-7.5139378228065645</v>
      </c>
      <c r="AA24" s="39">
        <f>SUM(AA15:AA23)</f>
        <v>37427251174</v>
      </c>
    </row>
    <row r="25" spans="1:27" ht="13.5">
      <c r="A25" s="27" t="s">
        <v>51</v>
      </c>
      <c r="B25" s="28"/>
      <c r="C25" s="29">
        <f aca="true" t="shared" si="2" ref="C25:Y25">+C12+C24</f>
        <v>44722030320</v>
      </c>
      <c r="D25" s="29">
        <f>+D12+D24</f>
        <v>44722030320</v>
      </c>
      <c r="E25" s="30">
        <f t="shared" si="2"/>
        <v>48169698077</v>
      </c>
      <c r="F25" s="31">
        <f t="shared" si="2"/>
        <v>47849768620</v>
      </c>
      <c r="G25" s="31">
        <f t="shared" si="2"/>
        <v>43527741337</v>
      </c>
      <c r="H25" s="31">
        <f t="shared" si="2"/>
        <v>43892563973</v>
      </c>
      <c r="I25" s="31">
        <f t="shared" si="2"/>
        <v>43306936117</v>
      </c>
      <c r="J25" s="31">
        <f t="shared" si="2"/>
        <v>43306936117</v>
      </c>
      <c r="K25" s="31">
        <f t="shared" si="2"/>
        <v>43287755549</v>
      </c>
      <c r="L25" s="31">
        <f t="shared" si="2"/>
        <v>43095365327</v>
      </c>
      <c r="M25" s="31">
        <f t="shared" si="2"/>
        <v>44526023502</v>
      </c>
      <c r="N25" s="31">
        <f t="shared" si="2"/>
        <v>44526023502</v>
      </c>
      <c r="O25" s="31">
        <f t="shared" si="2"/>
        <v>44960787299</v>
      </c>
      <c r="P25" s="31">
        <f t="shared" si="2"/>
        <v>45454416045</v>
      </c>
      <c r="Q25" s="31">
        <f t="shared" si="2"/>
        <v>48055662160</v>
      </c>
      <c r="R25" s="31">
        <f t="shared" si="2"/>
        <v>48055662160</v>
      </c>
      <c r="S25" s="31">
        <f t="shared" si="2"/>
        <v>47967104613</v>
      </c>
      <c r="T25" s="31">
        <f t="shared" si="2"/>
        <v>48326600977</v>
      </c>
      <c r="U25" s="31">
        <f t="shared" si="2"/>
        <v>48153695107</v>
      </c>
      <c r="V25" s="31">
        <f t="shared" si="2"/>
        <v>48153695107</v>
      </c>
      <c r="W25" s="31">
        <f t="shared" si="2"/>
        <v>48153695107</v>
      </c>
      <c r="X25" s="31">
        <f t="shared" si="2"/>
        <v>47849768620</v>
      </c>
      <c r="Y25" s="31">
        <f t="shared" si="2"/>
        <v>303926487</v>
      </c>
      <c r="Z25" s="32">
        <f>+IF(X25&lt;&gt;0,+(Y25/X25)*100,0)</f>
        <v>0.6351681434734595</v>
      </c>
      <c r="AA25" s="33">
        <f>+AA12+AA24</f>
        <v>47849768620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368325252</v>
      </c>
      <c r="D30" s="18">
        <v>368325252</v>
      </c>
      <c r="E30" s="19">
        <v>378885000</v>
      </c>
      <c r="F30" s="20">
        <v>378885000</v>
      </c>
      <c r="G30" s="20">
        <v>368325252</v>
      </c>
      <c r="H30" s="20">
        <v>368325252</v>
      </c>
      <c r="I30" s="20">
        <v>368325252</v>
      </c>
      <c r="J30" s="20">
        <v>368325252</v>
      </c>
      <c r="K30" s="20">
        <v>368325252</v>
      </c>
      <c r="L30" s="20">
        <v>368325252</v>
      </c>
      <c r="M30" s="20">
        <v>368325252</v>
      </c>
      <c r="N30" s="20">
        <v>368325252</v>
      </c>
      <c r="O30" s="20">
        <v>368325252</v>
      </c>
      <c r="P30" s="20">
        <v>368325252</v>
      </c>
      <c r="Q30" s="20">
        <v>368325252</v>
      </c>
      <c r="R30" s="20">
        <v>368325252</v>
      </c>
      <c r="S30" s="20">
        <v>368325252</v>
      </c>
      <c r="T30" s="20">
        <v>368325252</v>
      </c>
      <c r="U30" s="20">
        <v>368325252</v>
      </c>
      <c r="V30" s="20">
        <v>368325252</v>
      </c>
      <c r="W30" s="20">
        <v>368325252</v>
      </c>
      <c r="X30" s="20">
        <v>378885000</v>
      </c>
      <c r="Y30" s="20">
        <v>-10559748</v>
      </c>
      <c r="Z30" s="21">
        <v>-2.79</v>
      </c>
      <c r="AA30" s="22">
        <v>378885000</v>
      </c>
    </row>
    <row r="31" spans="1:27" ht="13.5">
      <c r="A31" s="23" t="s">
        <v>56</v>
      </c>
      <c r="B31" s="17"/>
      <c r="C31" s="18">
        <v>370216911</v>
      </c>
      <c r="D31" s="18">
        <v>370216911</v>
      </c>
      <c r="E31" s="19">
        <v>372942569</v>
      </c>
      <c r="F31" s="20">
        <v>407238700</v>
      </c>
      <c r="G31" s="20">
        <v>377707542</v>
      </c>
      <c r="H31" s="20">
        <v>263263461</v>
      </c>
      <c r="I31" s="20">
        <v>255829311</v>
      </c>
      <c r="J31" s="20">
        <v>255829311</v>
      </c>
      <c r="K31" s="20">
        <v>253033593</v>
      </c>
      <c r="L31" s="20">
        <v>256195896</v>
      </c>
      <c r="M31" s="20">
        <v>257758731</v>
      </c>
      <c r="N31" s="20">
        <v>257758731</v>
      </c>
      <c r="O31" s="20">
        <v>261765431</v>
      </c>
      <c r="P31" s="20">
        <v>262528570</v>
      </c>
      <c r="Q31" s="20">
        <v>272602804</v>
      </c>
      <c r="R31" s="20">
        <v>272602804</v>
      </c>
      <c r="S31" s="20">
        <v>274082868</v>
      </c>
      <c r="T31" s="20">
        <v>268437610</v>
      </c>
      <c r="U31" s="20">
        <v>272259178</v>
      </c>
      <c r="V31" s="20">
        <v>272259178</v>
      </c>
      <c r="W31" s="20">
        <v>272259178</v>
      </c>
      <c r="X31" s="20">
        <v>407238700</v>
      </c>
      <c r="Y31" s="20">
        <v>-134979522</v>
      </c>
      <c r="Z31" s="21">
        <v>-33.15</v>
      </c>
      <c r="AA31" s="22">
        <v>407238700</v>
      </c>
    </row>
    <row r="32" spans="1:27" ht="13.5">
      <c r="A32" s="23" t="s">
        <v>57</v>
      </c>
      <c r="B32" s="17"/>
      <c r="C32" s="18">
        <v>6338164523</v>
      </c>
      <c r="D32" s="18">
        <v>6338164523</v>
      </c>
      <c r="E32" s="19">
        <v>5125322936</v>
      </c>
      <c r="F32" s="20">
        <v>4904435617</v>
      </c>
      <c r="G32" s="20">
        <v>4034859305</v>
      </c>
      <c r="H32" s="20">
        <v>3927504532</v>
      </c>
      <c r="I32" s="20">
        <v>4607254277</v>
      </c>
      <c r="J32" s="20">
        <v>4607254277</v>
      </c>
      <c r="K32" s="20">
        <v>3658695812</v>
      </c>
      <c r="L32" s="20">
        <v>3574097391</v>
      </c>
      <c r="M32" s="20">
        <v>3817052259</v>
      </c>
      <c r="N32" s="20">
        <v>3817052259</v>
      </c>
      <c r="O32" s="20">
        <v>3656133157</v>
      </c>
      <c r="P32" s="20">
        <v>3639812586</v>
      </c>
      <c r="Q32" s="20">
        <v>5214364750</v>
      </c>
      <c r="R32" s="20">
        <v>5214364750</v>
      </c>
      <c r="S32" s="20">
        <v>4758331069</v>
      </c>
      <c r="T32" s="20">
        <v>4787029348</v>
      </c>
      <c r="U32" s="20">
        <v>5662397924</v>
      </c>
      <c r="V32" s="20">
        <v>5662397924</v>
      </c>
      <c r="W32" s="20">
        <v>5662397924</v>
      </c>
      <c r="X32" s="20">
        <v>4904435617</v>
      </c>
      <c r="Y32" s="20">
        <v>757962307</v>
      </c>
      <c r="Z32" s="21">
        <v>15.45</v>
      </c>
      <c r="AA32" s="22">
        <v>4904435617</v>
      </c>
    </row>
    <row r="33" spans="1:27" ht="13.5">
      <c r="A33" s="23" t="s">
        <v>58</v>
      </c>
      <c r="B33" s="17"/>
      <c r="C33" s="18">
        <v>1078550401</v>
      </c>
      <c r="D33" s="18">
        <v>1078550401</v>
      </c>
      <c r="E33" s="19">
        <v>1444664594</v>
      </c>
      <c r="F33" s="20">
        <v>1154048499</v>
      </c>
      <c r="G33" s="20">
        <v>1079587801</v>
      </c>
      <c r="H33" s="20">
        <v>1063868428</v>
      </c>
      <c r="I33" s="20">
        <v>1053561959</v>
      </c>
      <c r="J33" s="20">
        <v>1053561959</v>
      </c>
      <c r="K33" s="20">
        <v>1025852826</v>
      </c>
      <c r="L33" s="20">
        <v>996612279</v>
      </c>
      <c r="M33" s="20">
        <v>996437065</v>
      </c>
      <c r="N33" s="20">
        <v>996437065</v>
      </c>
      <c r="O33" s="20">
        <v>995832074</v>
      </c>
      <c r="P33" s="20">
        <v>996054373</v>
      </c>
      <c r="Q33" s="20">
        <v>995295753</v>
      </c>
      <c r="R33" s="20">
        <v>995295753</v>
      </c>
      <c r="S33" s="20">
        <v>987024333</v>
      </c>
      <c r="T33" s="20">
        <v>985261953</v>
      </c>
      <c r="U33" s="20">
        <v>983211953</v>
      </c>
      <c r="V33" s="20">
        <v>983211953</v>
      </c>
      <c r="W33" s="20">
        <v>983211953</v>
      </c>
      <c r="X33" s="20">
        <v>1154048499</v>
      </c>
      <c r="Y33" s="20">
        <v>-170836546</v>
      </c>
      <c r="Z33" s="21">
        <v>-14.8</v>
      </c>
      <c r="AA33" s="22">
        <v>1154048499</v>
      </c>
    </row>
    <row r="34" spans="1:27" ht="13.5">
      <c r="A34" s="27" t="s">
        <v>59</v>
      </c>
      <c r="B34" s="28"/>
      <c r="C34" s="29">
        <f aca="true" t="shared" si="3" ref="C34:Y34">SUM(C29:C33)</f>
        <v>8155257087</v>
      </c>
      <c r="D34" s="29">
        <f>SUM(D29:D33)</f>
        <v>8155257087</v>
      </c>
      <c r="E34" s="30">
        <f t="shared" si="3"/>
        <v>7321815099</v>
      </c>
      <c r="F34" s="31">
        <f t="shared" si="3"/>
        <v>6844607816</v>
      </c>
      <c r="G34" s="31">
        <f t="shared" si="3"/>
        <v>5860479900</v>
      </c>
      <c r="H34" s="31">
        <f t="shared" si="3"/>
        <v>5622961673</v>
      </c>
      <c r="I34" s="31">
        <f t="shared" si="3"/>
        <v>6284970799</v>
      </c>
      <c r="J34" s="31">
        <f t="shared" si="3"/>
        <v>6284970799</v>
      </c>
      <c r="K34" s="31">
        <f t="shared" si="3"/>
        <v>5305907483</v>
      </c>
      <c r="L34" s="31">
        <f t="shared" si="3"/>
        <v>5195230818</v>
      </c>
      <c r="M34" s="31">
        <f t="shared" si="3"/>
        <v>5439573307</v>
      </c>
      <c r="N34" s="31">
        <f t="shared" si="3"/>
        <v>5439573307</v>
      </c>
      <c r="O34" s="31">
        <f t="shared" si="3"/>
        <v>5282055914</v>
      </c>
      <c r="P34" s="31">
        <f t="shared" si="3"/>
        <v>5266720781</v>
      </c>
      <c r="Q34" s="31">
        <f t="shared" si="3"/>
        <v>6850588559</v>
      </c>
      <c r="R34" s="31">
        <f t="shared" si="3"/>
        <v>6850588559</v>
      </c>
      <c r="S34" s="31">
        <f t="shared" si="3"/>
        <v>6387763522</v>
      </c>
      <c r="T34" s="31">
        <f t="shared" si="3"/>
        <v>6409054163</v>
      </c>
      <c r="U34" s="31">
        <f t="shared" si="3"/>
        <v>7286194307</v>
      </c>
      <c r="V34" s="31">
        <f t="shared" si="3"/>
        <v>7286194307</v>
      </c>
      <c r="W34" s="31">
        <f t="shared" si="3"/>
        <v>7286194307</v>
      </c>
      <c r="X34" s="31">
        <f t="shared" si="3"/>
        <v>6844607816</v>
      </c>
      <c r="Y34" s="31">
        <f t="shared" si="3"/>
        <v>441586491</v>
      </c>
      <c r="Z34" s="32">
        <f>+IF(X34&lt;&gt;0,+(Y34/X34)*100,0)</f>
        <v>6.451596685609137</v>
      </c>
      <c r="AA34" s="33">
        <f>SUM(AA29:AA33)</f>
        <v>6844607816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6666138570</v>
      </c>
      <c r="D37" s="18">
        <v>6666138570</v>
      </c>
      <c r="E37" s="19">
        <v>7902043000</v>
      </c>
      <c r="F37" s="20">
        <v>7902043000</v>
      </c>
      <c r="G37" s="20">
        <v>6728294074</v>
      </c>
      <c r="H37" s="20">
        <v>6790449578</v>
      </c>
      <c r="I37" s="20">
        <v>6576499958</v>
      </c>
      <c r="J37" s="20">
        <v>6576499958</v>
      </c>
      <c r="K37" s="20">
        <v>6638655462</v>
      </c>
      <c r="L37" s="20">
        <v>6700810966</v>
      </c>
      <c r="M37" s="20">
        <v>6526051918</v>
      </c>
      <c r="N37" s="20">
        <v>6526051918</v>
      </c>
      <c r="O37" s="20">
        <v>6588207422</v>
      </c>
      <c r="P37" s="20">
        <v>6650362926</v>
      </c>
      <c r="Q37" s="20">
        <v>6439738561</v>
      </c>
      <c r="R37" s="20">
        <v>6439738561</v>
      </c>
      <c r="S37" s="20">
        <v>6501894064</v>
      </c>
      <c r="T37" s="20">
        <v>6564049568</v>
      </c>
      <c r="U37" s="20">
        <v>6392855530</v>
      </c>
      <c r="V37" s="20">
        <v>6392855530</v>
      </c>
      <c r="W37" s="20">
        <v>6392855530</v>
      </c>
      <c r="X37" s="20">
        <v>7902043000</v>
      </c>
      <c r="Y37" s="20">
        <v>-1509187470</v>
      </c>
      <c r="Z37" s="21">
        <v>-19.1</v>
      </c>
      <c r="AA37" s="22">
        <v>7902043000</v>
      </c>
    </row>
    <row r="38" spans="1:27" ht="13.5">
      <c r="A38" s="23" t="s">
        <v>58</v>
      </c>
      <c r="B38" s="17"/>
      <c r="C38" s="18">
        <v>5758962366</v>
      </c>
      <c r="D38" s="18">
        <v>5758962366</v>
      </c>
      <c r="E38" s="19">
        <v>5099008090</v>
      </c>
      <c r="F38" s="20">
        <v>5979014251</v>
      </c>
      <c r="G38" s="20">
        <v>4737328366</v>
      </c>
      <c r="H38" s="20">
        <v>5858530366</v>
      </c>
      <c r="I38" s="20">
        <v>5967799411</v>
      </c>
      <c r="J38" s="20">
        <v>5967799411</v>
      </c>
      <c r="K38" s="20">
        <v>6006565465</v>
      </c>
      <c r="L38" s="20">
        <v>6035295920</v>
      </c>
      <c r="M38" s="20">
        <v>6087030219</v>
      </c>
      <c r="N38" s="20">
        <v>6087030219</v>
      </c>
      <c r="O38" s="20">
        <v>5994029367</v>
      </c>
      <c r="P38" s="20">
        <v>6061029368</v>
      </c>
      <c r="Q38" s="20">
        <v>6171029367</v>
      </c>
      <c r="R38" s="20">
        <v>6171029367</v>
      </c>
      <c r="S38" s="20">
        <v>6235800787</v>
      </c>
      <c r="T38" s="20">
        <v>6254637798</v>
      </c>
      <c r="U38" s="20">
        <v>6254637798</v>
      </c>
      <c r="V38" s="20">
        <v>6254637798</v>
      </c>
      <c r="W38" s="20">
        <v>6254637798</v>
      </c>
      <c r="X38" s="20">
        <v>5979014251</v>
      </c>
      <c r="Y38" s="20">
        <v>275623547</v>
      </c>
      <c r="Z38" s="21">
        <v>4.61</v>
      </c>
      <c r="AA38" s="22">
        <v>5979014251</v>
      </c>
    </row>
    <row r="39" spans="1:27" ht="13.5">
      <c r="A39" s="27" t="s">
        <v>61</v>
      </c>
      <c r="B39" s="35"/>
      <c r="C39" s="29">
        <f aca="true" t="shared" si="4" ref="C39:Y39">SUM(C37:C38)</f>
        <v>12425100936</v>
      </c>
      <c r="D39" s="29">
        <f>SUM(D37:D38)</f>
        <v>12425100936</v>
      </c>
      <c r="E39" s="36">
        <f t="shared" si="4"/>
        <v>13001051090</v>
      </c>
      <c r="F39" s="37">
        <f t="shared" si="4"/>
        <v>13881057251</v>
      </c>
      <c r="G39" s="37">
        <f t="shared" si="4"/>
        <v>11465622440</v>
      </c>
      <c r="H39" s="37">
        <f t="shared" si="4"/>
        <v>12648979944</v>
      </c>
      <c r="I39" s="37">
        <f t="shared" si="4"/>
        <v>12544299369</v>
      </c>
      <c r="J39" s="37">
        <f t="shared" si="4"/>
        <v>12544299369</v>
      </c>
      <c r="K39" s="37">
        <f t="shared" si="4"/>
        <v>12645220927</v>
      </c>
      <c r="L39" s="37">
        <f t="shared" si="4"/>
        <v>12736106886</v>
      </c>
      <c r="M39" s="37">
        <f t="shared" si="4"/>
        <v>12613082137</v>
      </c>
      <c r="N39" s="37">
        <f t="shared" si="4"/>
        <v>12613082137</v>
      </c>
      <c r="O39" s="37">
        <f t="shared" si="4"/>
        <v>12582236789</v>
      </c>
      <c r="P39" s="37">
        <f t="shared" si="4"/>
        <v>12711392294</v>
      </c>
      <c r="Q39" s="37">
        <f t="shared" si="4"/>
        <v>12610767928</v>
      </c>
      <c r="R39" s="37">
        <f t="shared" si="4"/>
        <v>12610767928</v>
      </c>
      <c r="S39" s="37">
        <f t="shared" si="4"/>
        <v>12737694851</v>
      </c>
      <c r="T39" s="37">
        <f t="shared" si="4"/>
        <v>12818687366</v>
      </c>
      <c r="U39" s="37">
        <f t="shared" si="4"/>
        <v>12647493328</v>
      </c>
      <c r="V39" s="37">
        <f t="shared" si="4"/>
        <v>12647493328</v>
      </c>
      <c r="W39" s="37">
        <f t="shared" si="4"/>
        <v>12647493328</v>
      </c>
      <c r="X39" s="37">
        <f t="shared" si="4"/>
        <v>13881057251</v>
      </c>
      <c r="Y39" s="37">
        <f t="shared" si="4"/>
        <v>-1233563923</v>
      </c>
      <c r="Z39" s="38">
        <f>+IF(X39&lt;&gt;0,+(Y39/X39)*100,0)</f>
        <v>-8.886671243367527</v>
      </c>
      <c r="AA39" s="39">
        <f>SUM(AA37:AA38)</f>
        <v>13881057251</v>
      </c>
    </row>
    <row r="40" spans="1:27" ht="13.5">
      <c r="A40" s="27" t="s">
        <v>62</v>
      </c>
      <c r="B40" s="28"/>
      <c r="C40" s="29">
        <f aca="true" t="shared" si="5" ref="C40:Y40">+C34+C39</f>
        <v>20580358023</v>
      </c>
      <c r="D40" s="29">
        <f>+D34+D39</f>
        <v>20580358023</v>
      </c>
      <c r="E40" s="30">
        <f t="shared" si="5"/>
        <v>20322866189</v>
      </c>
      <c r="F40" s="31">
        <f t="shared" si="5"/>
        <v>20725665067</v>
      </c>
      <c r="G40" s="31">
        <f t="shared" si="5"/>
        <v>17326102340</v>
      </c>
      <c r="H40" s="31">
        <f t="shared" si="5"/>
        <v>18271941617</v>
      </c>
      <c r="I40" s="31">
        <f t="shared" si="5"/>
        <v>18829270168</v>
      </c>
      <c r="J40" s="31">
        <f t="shared" si="5"/>
        <v>18829270168</v>
      </c>
      <c r="K40" s="31">
        <f t="shared" si="5"/>
        <v>17951128410</v>
      </c>
      <c r="L40" s="31">
        <f t="shared" si="5"/>
        <v>17931337704</v>
      </c>
      <c r="M40" s="31">
        <f t="shared" si="5"/>
        <v>18052655444</v>
      </c>
      <c r="N40" s="31">
        <f t="shared" si="5"/>
        <v>18052655444</v>
      </c>
      <c r="O40" s="31">
        <f t="shared" si="5"/>
        <v>17864292703</v>
      </c>
      <c r="P40" s="31">
        <f t="shared" si="5"/>
        <v>17978113075</v>
      </c>
      <c r="Q40" s="31">
        <f t="shared" si="5"/>
        <v>19461356487</v>
      </c>
      <c r="R40" s="31">
        <f t="shared" si="5"/>
        <v>19461356487</v>
      </c>
      <c r="S40" s="31">
        <f t="shared" si="5"/>
        <v>19125458373</v>
      </c>
      <c r="T40" s="31">
        <f t="shared" si="5"/>
        <v>19227741529</v>
      </c>
      <c r="U40" s="31">
        <f t="shared" si="5"/>
        <v>19933687635</v>
      </c>
      <c r="V40" s="31">
        <f t="shared" si="5"/>
        <v>19933687635</v>
      </c>
      <c r="W40" s="31">
        <f t="shared" si="5"/>
        <v>19933687635</v>
      </c>
      <c r="X40" s="31">
        <f t="shared" si="5"/>
        <v>20725665067</v>
      </c>
      <c r="Y40" s="31">
        <f t="shared" si="5"/>
        <v>-791977432</v>
      </c>
      <c r="Z40" s="32">
        <f>+IF(X40&lt;&gt;0,+(Y40/X40)*100,0)</f>
        <v>-3.8212401360331216</v>
      </c>
      <c r="AA40" s="33">
        <f>+AA34+AA39</f>
        <v>20725665067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24141672297</v>
      </c>
      <c r="D42" s="43">
        <f>+D25-D40</f>
        <v>24141672297</v>
      </c>
      <c r="E42" s="44">
        <f t="shared" si="6"/>
        <v>27846831888</v>
      </c>
      <c r="F42" s="45">
        <f t="shared" si="6"/>
        <v>27124103553</v>
      </c>
      <c r="G42" s="45">
        <f t="shared" si="6"/>
        <v>26201638997</v>
      </c>
      <c r="H42" s="45">
        <f t="shared" si="6"/>
        <v>25620622356</v>
      </c>
      <c r="I42" s="45">
        <f t="shared" si="6"/>
        <v>24477665949</v>
      </c>
      <c r="J42" s="45">
        <f t="shared" si="6"/>
        <v>24477665949</v>
      </c>
      <c r="K42" s="45">
        <f t="shared" si="6"/>
        <v>25336627139</v>
      </c>
      <c r="L42" s="45">
        <f t="shared" si="6"/>
        <v>25164027623</v>
      </c>
      <c r="M42" s="45">
        <f t="shared" si="6"/>
        <v>26473368058</v>
      </c>
      <c r="N42" s="45">
        <f t="shared" si="6"/>
        <v>26473368058</v>
      </c>
      <c r="O42" s="45">
        <f t="shared" si="6"/>
        <v>27096494596</v>
      </c>
      <c r="P42" s="45">
        <f t="shared" si="6"/>
        <v>27476302970</v>
      </c>
      <c r="Q42" s="45">
        <f t="shared" si="6"/>
        <v>28594305673</v>
      </c>
      <c r="R42" s="45">
        <f t="shared" si="6"/>
        <v>28594305673</v>
      </c>
      <c r="S42" s="45">
        <f t="shared" si="6"/>
        <v>28841646240</v>
      </c>
      <c r="T42" s="45">
        <f t="shared" si="6"/>
        <v>29098859448</v>
      </c>
      <c r="U42" s="45">
        <f t="shared" si="6"/>
        <v>28220007472</v>
      </c>
      <c r="V42" s="45">
        <f t="shared" si="6"/>
        <v>28220007472</v>
      </c>
      <c r="W42" s="45">
        <f t="shared" si="6"/>
        <v>28220007472</v>
      </c>
      <c r="X42" s="45">
        <f t="shared" si="6"/>
        <v>27124103553</v>
      </c>
      <c r="Y42" s="45">
        <f t="shared" si="6"/>
        <v>1095903919</v>
      </c>
      <c r="Z42" s="46">
        <f>+IF(X42&lt;&gt;0,+(Y42/X42)*100,0)</f>
        <v>4.0403323076046505</v>
      </c>
      <c r="AA42" s="47">
        <f>+AA25-AA40</f>
        <v>27124103553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21921756011</v>
      </c>
      <c r="D45" s="18">
        <v>21921756011</v>
      </c>
      <c r="E45" s="19">
        <v>25806310111</v>
      </c>
      <c r="F45" s="20">
        <v>25072171815</v>
      </c>
      <c r="G45" s="20">
        <v>24261278041</v>
      </c>
      <c r="H45" s="20">
        <v>23402780629</v>
      </c>
      <c r="I45" s="20">
        <v>22263549704</v>
      </c>
      <c r="J45" s="20">
        <v>22263549704</v>
      </c>
      <c r="K45" s="20">
        <v>23141678030</v>
      </c>
      <c r="L45" s="20">
        <v>23001124363</v>
      </c>
      <c r="M45" s="20">
        <v>24327335961</v>
      </c>
      <c r="N45" s="20">
        <v>24327335961</v>
      </c>
      <c r="O45" s="20">
        <v>24957508885</v>
      </c>
      <c r="P45" s="20">
        <v>25340020717</v>
      </c>
      <c r="Q45" s="20">
        <v>26497528605</v>
      </c>
      <c r="R45" s="20">
        <v>26497528605</v>
      </c>
      <c r="S45" s="20">
        <v>26788426009</v>
      </c>
      <c r="T45" s="20">
        <v>27096840121</v>
      </c>
      <c r="U45" s="20">
        <v>26220353742</v>
      </c>
      <c r="V45" s="20">
        <v>26220353742</v>
      </c>
      <c r="W45" s="20">
        <v>26220353742</v>
      </c>
      <c r="X45" s="20">
        <v>25072171815</v>
      </c>
      <c r="Y45" s="20">
        <v>1148181927</v>
      </c>
      <c r="Z45" s="48">
        <v>4.58</v>
      </c>
      <c r="AA45" s="22">
        <v>25072171815</v>
      </c>
    </row>
    <row r="46" spans="1:27" ht="13.5">
      <c r="A46" s="23" t="s">
        <v>67</v>
      </c>
      <c r="B46" s="17"/>
      <c r="C46" s="18">
        <v>2219916286</v>
      </c>
      <c r="D46" s="18">
        <v>2219916286</v>
      </c>
      <c r="E46" s="19">
        <v>2040521777</v>
      </c>
      <c r="F46" s="20">
        <v>2051931738</v>
      </c>
      <c r="G46" s="20">
        <v>1940360956</v>
      </c>
      <c r="H46" s="20">
        <v>2217841727</v>
      </c>
      <c r="I46" s="20">
        <v>2214116245</v>
      </c>
      <c r="J46" s="20">
        <v>2214116245</v>
      </c>
      <c r="K46" s="20">
        <v>2194949109</v>
      </c>
      <c r="L46" s="20">
        <v>2162903260</v>
      </c>
      <c r="M46" s="20">
        <v>2146032097</v>
      </c>
      <c r="N46" s="20">
        <v>2146032097</v>
      </c>
      <c r="O46" s="20">
        <v>2138985711</v>
      </c>
      <c r="P46" s="20">
        <v>2136282253</v>
      </c>
      <c r="Q46" s="20">
        <v>2096777068</v>
      </c>
      <c r="R46" s="20">
        <v>2096777068</v>
      </c>
      <c r="S46" s="20">
        <v>2053220231</v>
      </c>
      <c r="T46" s="20">
        <v>2002019327</v>
      </c>
      <c r="U46" s="20">
        <v>1999653730</v>
      </c>
      <c r="V46" s="20">
        <v>1999653730</v>
      </c>
      <c r="W46" s="20">
        <v>1999653730</v>
      </c>
      <c r="X46" s="20">
        <v>2051931738</v>
      </c>
      <c r="Y46" s="20">
        <v>-52278008</v>
      </c>
      <c r="Z46" s="48">
        <v>-2.55</v>
      </c>
      <c r="AA46" s="22">
        <v>2051931738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24141672297</v>
      </c>
      <c r="D48" s="51">
        <f>SUM(D45:D47)</f>
        <v>24141672297</v>
      </c>
      <c r="E48" s="52">
        <f t="shared" si="7"/>
        <v>27846831888</v>
      </c>
      <c r="F48" s="53">
        <f t="shared" si="7"/>
        <v>27124103553</v>
      </c>
      <c r="G48" s="53">
        <f t="shared" si="7"/>
        <v>26201638997</v>
      </c>
      <c r="H48" s="53">
        <f t="shared" si="7"/>
        <v>25620622356</v>
      </c>
      <c r="I48" s="53">
        <f t="shared" si="7"/>
        <v>24477665949</v>
      </c>
      <c r="J48" s="53">
        <f t="shared" si="7"/>
        <v>24477665949</v>
      </c>
      <c r="K48" s="53">
        <f t="shared" si="7"/>
        <v>25336627139</v>
      </c>
      <c r="L48" s="53">
        <f t="shared" si="7"/>
        <v>25164027623</v>
      </c>
      <c r="M48" s="53">
        <f t="shared" si="7"/>
        <v>26473368058</v>
      </c>
      <c r="N48" s="53">
        <f t="shared" si="7"/>
        <v>26473368058</v>
      </c>
      <c r="O48" s="53">
        <f t="shared" si="7"/>
        <v>27096494596</v>
      </c>
      <c r="P48" s="53">
        <f t="shared" si="7"/>
        <v>27476302970</v>
      </c>
      <c r="Q48" s="53">
        <f t="shared" si="7"/>
        <v>28594305673</v>
      </c>
      <c r="R48" s="53">
        <f t="shared" si="7"/>
        <v>28594305673</v>
      </c>
      <c r="S48" s="53">
        <f t="shared" si="7"/>
        <v>28841646240</v>
      </c>
      <c r="T48" s="53">
        <f t="shared" si="7"/>
        <v>29098859448</v>
      </c>
      <c r="U48" s="53">
        <f t="shared" si="7"/>
        <v>28220007472</v>
      </c>
      <c r="V48" s="53">
        <f t="shared" si="7"/>
        <v>28220007472</v>
      </c>
      <c r="W48" s="53">
        <f t="shared" si="7"/>
        <v>28220007472</v>
      </c>
      <c r="X48" s="53">
        <f t="shared" si="7"/>
        <v>27124103553</v>
      </c>
      <c r="Y48" s="53">
        <f t="shared" si="7"/>
        <v>1095903919</v>
      </c>
      <c r="Z48" s="54">
        <f>+IF(X48&lt;&gt;0,+(Y48/X48)*100,0)</f>
        <v>4.0403323076046505</v>
      </c>
      <c r="AA48" s="55">
        <f>SUM(AA45:AA47)</f>
        <v>27124103553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15124055</v>
      </c>
      <c r="D6" s="18">
        <v>15124055</v>
      </c>
      <c r="E6" s="19">
        <v>5000000</v>
      </c>
      <c r="F6" s="20">
        <v>5000000</v>
      </c>
      <c r="G6" s="20">
        <v>1130712</v>
      </c>
      <c r="H6" s="20">
        <v>4117993</v>
      </c>
      <c r="I6" s="20">
        <v>4938882</v>
      </c>
      <c r="J6" s="20">
        <v>4938882</v>
      </c>
      <c r="K6" s="20">
        <v>3039861</v>
      </c>
      <c r="L6" s="20">
        <v>73674148</v>
      </c>
      <c r="M6" s="20">
        <v>1023132</v>
      </c>
      <c r="N6" s="20">
        <v>1023132</v>
      </c>
      <c r="O6" s="20">
        <v>1023132</v>
      </c>
      <c r="P6" s="20">
        <v>21611832</v>
      </c>
      <c r="Q6" s="20">
        <v>12958132</v>
      </c>
      <c r="R6" s="20">
        <v>12958132</v>
      </c>
      <c r="S6" s="20">
        <v>4721826</v>
      </c>
      <c r="T6" s="20">
        <v>14032163</v>
      </c>
      <c r="U6" s="20">
        <v>18118478</v>
      </c>
      <c r="V6" s="20">
        <v>18118478</v>
      </c>
      <c r="W6" s="20">
        <v>18118478</v>
      </c>
      <c r="X6" s="20">
        <v>5000000</v>
      </c>
      <c r="Y6" s="20">
        <v>13118478</v>
      </c>
      <c r="Z6" s="21">
        <v>262.37</v>
      </c>
      <c r="AA6" s="22">
        <v>5000000</v>
      </c>
    </row>
    <row r="7" spans="1:27" ht="13.5">
      <c r="A7" s="23" t="s">
        <v>34</v>
      </c>
      <c r="B7" s="17"/>
      <c r="C7" s="18">
        <v>442000000</v>
      </c>
      <c r="D7" s="18">
        <v>442000000</v>
      </c>
      <c r="E7" s="19">
        <v>330000000</v>
      </c>
      <c r="F7" s="20">
        <v>385000000</v>
      </c>
      <c r="G7" s="20">
        <v>528000000</v>
      </c>
      <c r="H7" s="20">
        <v>511000000</v>
      </c>
      <c r="I7" s="20">
        <v>490000000</v>
      </c>
      <c r="J7" s="20">
        <v>490000000</v>
      </c>
      <c r="K7" s="20">
        <v>548000000</v>
      </c>
      <c r="L7" s="20">
        <v>494000000</v>
      </c>
      <c r="M7" s="20">
        <v>530000000</v>
      </c>
      <c r="N7" s="20">
        <v>530000000</v>
      </c>
      <c r="O7" s="20">
        <v>530000000</v>
      </c>
      <c r="P7" s="20">
        <v>502000000</v>
      </c>
      <c r="Q7" s="20">
        <v>542000000</v>
      </c>
      <c r="R7" s="20">
        <v>542000000</v>
      </c>
      <c r="S7" s="20">
        <v>529000000</v>
      </c>
      <c r="T7" s="20">
        <v>511000000</v>
      </c>
      <c r="U7" s="20">
        <v>486000000</v>
      </c>
      <c r="V7" s="20">
        <v>486000000</v>
      </c>
      <c r="W7" s="20">
        <v>486000000</v>
      </c>
      <c r="X7" s="20">
        <v>385000000</v>
      </c>
      <c r="Y7" s="20">
        <v>101000000</v>
      </c>
      <c r="Z7" s="21">
        <v>26.23</v>
      </c>
      <c r="AA7" s="22">
        <v>385000000</v>
      </c>
    </row>
    <row r="8" spans="1:27" ht="13.5">
      <c r="A8" s="23" t="s">
        <v>35</v>
      </c>
      <c r="B8" s="17"/>
      <c r="C8" s="18">
        <v>158322</v>
      </c>
      <c r="D8" s="18">
        <v>158322</v>
      </c>
      <c r="E8" s="19">
        <v>105847</v>
      </c>
      <c r="F8" s="20">
        <v>100000</v>
      </c>
      <c r="G8" s="20">
        <v>102147</v>
      </c>
      <c r="H8" s="20">
        <v>158321</v>
      </c>
      <c r="I8" s="20">
        <v>158321</v>
      </c>
      <c r="J8" s="20">
        <v>158321</v>
      </c>
      <c r="K8" s="20">
        <v>158321</v>
      </c>
      <c r="L8" s="20">
        <v>158321</v>
      </c>
      <c r="M8" s="20">
        <v>158321</v>
      </c>
      <c r="N8" s="20">
        <v>158321</v>
      </c>
      <c r="O8" s="20">
        <v>158321</v>
      </c>
      <c r="P8" s="20">
        <v>1394808</v>
      </c>
      <c r="Q8" s="20">
        <v>63429</v>
      </c>
      <c r="R8" s="20">
        <v>63429</v>
      </c>
      <c r="S8" s="20">
        <v>48243</v>
      </c>
      <c r="T8" s="20">
        <v>48243</v>
      </c>
      <c r="U8" s="20">
        <v>48243</v>
      </c>
      <c r="V8" s="20">
        <v>48243</v>
      </c>
      <c r="W8" s="20">
        <v>48243</v>
      </c>
      <c r="X8" s="20">
        <v>100000</v>
      </c>
      <c r="Y8" s="20">
        <v>-51757</v>
      </c>
      <c r="Z8" s="21">
        <v>-51.76</v>
      </c>
      <c r="AA8" s="22">
        <v>100000</v>
      </c>
    </row>
    <row r="9" spans="1:27" ht="13.5">
      <c r="A9" s="23" t="s">
        <v>36</v>
      </c>
      <c r="B9" s="17"/>
      <c r="C9" s="18">
        <v>10018146</v>
      </c>
      <c r="D9" s="18">
        <v>10018146</v>
      </c>
      <c r="E9" s="19">
        <v>4000000</v>
      </c>
      <c r="F9" s="20">
        <v>5200000</v>
      </c>
      <c r="G9" s="20">
        <v>2461090</v>
      </c>
      <c r="H9" s="20">
        <v>371777</v>
      </c>
      <c r="I9" s="20">
        <v>1793791</v>
      </c>
      <c r="J9" s="20">
        <v>1793791</v>
      </c>
      <c r="K9" s="20">
        <v>2180933</v>
      </c>
      <c r="L9" s="20">
        <v>561156</v>
      </c>
      <c r="M9" s="20">
        <v>1589000</v>
      </c>
      <c r="N9" s="20">
        <v>1589000</v>
      </c>
      <c r="O9" s="20">
        <v>1589000</v>
      </c>
      <c r="P9" s="20">
        <v>3649608</v>
      </c>
      <c r="Q9" s="20">
        <v>6364091</v>
      </c>
      <c r="R9" s="20">
        <v>6364091</v>
      </c>
      <c r="S9" s="20">
        <v>4462991</v>
      </c>
      <c r="T9" s="20">
        <v>4617921</v>
      </c>
      <c r="U9" s="20">
        <v>14294807</v>
      </c>
      <c r="V9" s="20">
        <v>14294807</v>
      </c>
      <c r="W9" s="20">
        <v>14294807</v>
      </c>
      <c r="X9" s="20">
        <v>5200000</v>
      </c>
      <c r="Y9" s="20">
        <v>9094807</v>
      </c>
      <c r="Z9" s="21">
        <v>174.9</v>
      </c>
      <c r="AA9" s="22">
        <v>5200000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5707106</v>
      </c>
      <c r="D11" s="18">
        <v>5707106</v>
      </c>
      <c r="E11" s="19">
        <v>1000000</v>
      </c>
      <c r="F11" s="20">
        <v>1000000</v>
      </c>
      <c r="G11" s="20">
        <v>1682824</v>
      </c>
      <c r="H11" s="20">
        <v>5150696</v>
      </c>
      <c r="I11" s="20">
        <v>5320548</v>
      </c>
      <c r="J11" s="20">
        <v>5320548</v>
      </c>
      <c r="K11" s="20">
        <v>5708199</v>
      </c>
      <c r="L11" s="20">
        <v>5512640</v>
      </c>
      <c r="M11" s="20">
        <v>5455891</v>
      </c>
      <c r="N11" s="20">
        <v>5455891</v>
      </c>
      <c r="O11" s="20">
        <v>5455891</v>
      </c>
      <c r="P11" s="20">
        <v>5758987</v>
      </c>
      <c r="Q11" s="20">
        <v>3898671</v>
      </c>
      <c r="R11" s="20">
        <v>3898671</v>
      </c>
      <c r="S11" s="20">
        <v>4184274</v>
      </c>
      <c r="T11" s="20">
        <v>4046998</v>
      </c>
      <c r="U11" s="20">
        <v>4043839</v>
      </c>
      <c r="V11" s="20">
        <v>4043839</v>
      </c>
      <c r="W11" s="20">
        <v>4043839</v>
      </c>
      <c r="X11" s="20">
        <v>1000000</v>
      </c>
      <c r="Y11" s="20">
        <v>3043839</v>
      </c>
      <c r="Z11" s="21">
        <v>304.38</v>
      </c>
      <c r="AA11" s="22">
        <v>1000000</v>
      </c>
    </row>
    <row r="12" spans="1:27" ht="13.5">
      <c r="A12" s="27" t="s">
        <v>39</v>
      </c>
      <c r="B12" s="28"/>
      <c r="C12" s="29">
        <f aca="true" t="shared" si="0" ref="C12:Y12">SUM(C6:C11)</f>
        <v>473007629</v>
      </c>
      <c r="D12" s="29">
        <f>SUM(D6:D11)</f>
        <v>473007629</v>
      </c>
      <c r="E12" s="30">
        <f t="shared" si="0"/>
        <v>340105847</v>
      </c>
      <c r="F12" s="31">
        <f t="shared" si="0"/>
        <v>396300000</v>
      </c>
      <c r="G12" s="31">
        <f t="shared" si="0"/>
        <v>533376773</v>
      </c>
      <c r="H12" s="31">
        <f t="shared" si="0"/>
        <v>520798787</v>
      </c>
      <c r="I12" s="31">
        <f t="shared" si="0"/>
        <v>502211542</v>
      </c>
      <c r="J12" s="31">
        <f t="shared" si="0"/>
        <v>502211542</v>
      </c>
      <c r="K12" s="31">
        <f t="shared" si="0"/>
        <v>559087314</v>
      </c>
      <c r="L12" s="31">
        <f t="shared" si="0"/>
        <v>573906265</v>
      </c>
      <c r="M12" s="31">
        <f t="shared" si="0"/>
        <v>538226344</v>
      </c>
      <c r="N12" s="31">
        <f t="shared" si="0"/>
        <v>538226344</v>
      </c>
      <c r="O12" s="31">
        <f t="shared" si="0"/>
        <v>538226344</v>
      </c>
      <c r="P12" s="31">
        <f t="shared" si="0"/>
        <v>534415235</v>
      </c>
      <c r="Q12" s="31">
        <f t="shared" si="0"/>
        <v>565284323</v>
      </c>
      <c r="R12" s="31">
        <f t="shared" si="0"/>
        <v>565284323</v>
      </c>
      <c r="S12" s="31">
        <f t="shared" si="0"/>
        <v>542417334</v>
      </c>
      <c r="T12" s="31">
        <f t="shared" si="0"/>
        <v>533745325</v>
      </c>
      <c r="U12" s="31">
        <f t="shared" si="0"/>
        <v>522505367</v>
      </c>
      <c r="V12" s="31">
        <f t="shared" si="0"/>
        <v>522505367</v>
      </c>
      <c r="W12" s="31">
        <f t="shared" si="0"/>
        <v>522505367</v>
      </c>
      <c r="X12" s="31">
        <f t="shared" si="0"/>
        <v>396300000</v>
      </c>
      <c r="Y12" s="31">
        <f t="shared" si="0"/>
        <v>126205367</v>
      </c>
      <c r="Z12" s="32">
        <f>+IF(X12&lt;&gt;0,+(Y12/X12)*100,0)</f>
        <v>31.845916477416097</v>
      </c>
      <c r="AA12" s="33">
        <f>SUM(AA6:AA11)</f>
        <v>396300000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200627830</v>
      </c>
      <c r="D19" s="18">
        <v>200627830</v>
      </c>
      <c r="E19" s="19">
        <v>228555312</v>
      </c>
      <c r="F19" s="20">
        <v>227091459</v>
      </c>
      <c r="G19" s="20">
        <v>200522258</v>
      </c>
      <c r="H19" s="20">
        <v>200627830</v>
      </c>
      <c r="I19" s="20">
        <v>200711585</v>
      </c>
      <c r="J19" s="20">
        <v>200711585</v>
      </c>
      <c r="K19" s="20">
        <v>200797315</v>
      </c>
      <c r="L19" s="20">
        <v>200884263</v>
      </c>
      <c r="M19" s="20">
        <v>201111832</v>
      </c>
      <c r="N19" s="20">
        <v>201111832</v>
      </c>
      <c r="O19" s="20">
        <v>201111832</v>
      </c>
      <c r="P19" s="20">
        <v>204637388</v>
      </c>
      <c r="Q19" s="20">
        <v>203008475</v>
      </c>
      <c r="R19" s="20">
        <v>203008475</v>
      </c>
      <c r="S19" s="20">
        <v>203915685</v>
      </c>
      <c r="T19" s="20">
        <v>200404139</v>
      </c>
      <c r="U19" s="20">
        <v>209465568</v>
      </c>
      <c r="V19" s="20">
        <v>209465568</v>
      </c>
      <c r="W19" s="20">
        <v>209465568</v>
      </c>
      <c r="X19" s="20">
        <v>227091459</v>
      </c>
      <c r="Y19" s="20">
        <v>-17625891</v>
      </c>
      <c r="Z19" s="21">
        <v>-7.76</v>
      </c>
      <c r="AA19" s="22">
        <v>227091459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1012423</v>
      </c>
      <c r="D22" s="18">
        <v>1012423</v>
      </c>
      <c r="E22" s="19">
        <v>864032</v>
      </c>
      <c r="F22" s="20">
        <v>864032</v>
      </c>
      <c r="G22" s="20">
        <v>897503</v>
      </c>
      <c r="H22" s="20">
        <v>1012423</v>
      </c>
      <c r="I22" s="20">
        <v>1012422</v>
      </c>
      <c r="J22" s="20">
        <v>1012422</v>
      </c>
      <c r="K22" s="20">
        <v>1012422</v>
      </c>
      <c r="L22" s="20">
        <v>1012422</v>
      </c>
      <c r="M22" s="20">
        <v>1012422</v>
      </c>
      <c r="N22" s="20">
        <v>1012422</v>
      </c>
      <c r="O22" s="20">
        <v>1012422</v>
      </c>
      <c r="P22" s="20">
        <v>1012422</v>
      </c>
      <c r="Q22" s="20">
        <v>1012422</v>
      </c>
      <c r="R22" s="20">
        <v>1012422</v>
      </c>
      <c r="S22" s="20">
        <v>1020838</v>
      </c>
      <c r="T22" s="20">
        <v>931575</v>
      </c>
      <c r="U22" s="20">
        <v>893955</v>
      </c>
      <c r="V22" s="20">
        <v>893955</v>
      </c>
      <c r="W22" s="20">
        <v>893955</v>
      </c>
      <c r="X22" s="20">
        <v>864032</v>
      </c>
      <c r="Y22" s="20">
        <v>29923</v>
      </c>
      <c r="Z22" s="21">
        <v>3.46</v>
      </c>
      <c r="AA22" s="22">
        <v>864032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201640253</v>
      </c>
      <c r="D24" s="29">
        <f>SUM(D15:D23)</f>
        <v>201640253</v>
      </c>
      <c r="E24" s="36">
        <f t="shared" si="1"/>
        <v>229419344</v>
      </c>
      <c r="F24" s="37">
        <f t="shared" si="1"/>
        <v>227955491</v>
      </c>
      <c r="G24" s="37">
        <f t="shared" si="1"/>
        <v>201419761</v>
      </c>
      <c r="H24" s="37">
        <f t="shared" si="1"/>
        <v>201640253</v>
      </c>
      <c r="I24" s="37">
        <f t="shared" si="1"/>
        <v>201724007</v>
      </c>
      <c r="J24" s="37">
        <f t="shared" si="1"/>
        <v>201724007</v>
      </c>
      <c r="K24" s="37">
        <f t="shared" si="1"/>
        <v>201809737</v>
      </c>
      <c r="L24" s="37">
        <f t="shared" si="1"/>
        <v>201896685</v>
      </c>
      <c r="M24" s="37">
        <f t="shared" si="1"/>
        <v>202124254</v>
      </c>
      <c r="N24" s="37">
        <f t="shared" si="1"/>
        <v>202124254</v>
      </c>
      <c r="O24" s="37">
        <f t="shared" si="1"/>
        <v>202124254</v>
      </c>
      <c r="P24" s="37">
        <f t="shared" si="1"/>
        <v>205649810</v>
      </c>
      <c r="Q24" s="37">
        <f t="shared" si="1"/>
        <v>204020897</v>
      </c>
      <c r="R24" s="37">
        <f t="shared" si="1"/>
        <v>204020897</v>
      </c>
      <c r="S24" s="37">
        <f t="shared" si="1"/>
        <v>204936523</v>
      </c>
      <c r="T24" s="37">
        <f t="shared" si="1"/>
        <v>201335714</v>
      </c>
      <c r="U24" s="37">
        <f t="shared" si="1"/>
        <v>210359523</v>
      </c>
      <c r="V24" s="37">
        <f t="shared" si="1"/>
        <v>210359523</v>
      </c>
      <c r="W24" s="37">
        <f t="shared" si="1"/>
        <v>210359523</v>
      </c>
      <c r="X24" s="37">
        <f t="shared" si="1"/>
        <v>227955491</v>
      </c>
      <c r="Y24" s="37">
        <f t="shared" si="1"/>
        <v>-17595968</v>
      </c>
      <c r="Z24" s="38">
        <f>+IF(X24&lt;&gt;0,+(Y24/X24)*100,0)</f>
        <v>-7.719036695632833</v>
      </c>
      <c r="AA24" s="39">
        <f>SUM(AA15:AA23)</f>
        <v>227955491</v>
      </c>
    </row>
    <row r="25" spans="1:27" ht="13.5">
      <c r="A25" s="27" t="s">
        <v>51</v>
      </c>
      <c r="B25" s="28"/>
      <c r="C25" s="29">
        <f aca="true" t="shared" si="2" ref="C25:Y25">+C12+C24</f>
        <v>674647882</v>
      </c>
      <c r="D25" s="29">
        <f>+D12+D24</f>
        <v>674647882</v>
      </c>
      <c r="E25" s="30">
        <f t="shared" si="2"/>
        <v>569525191</v>
      </c>
      <c r="F25" s="31">
        <f t="shared" si="2"/>
        <v>624255491</v>
      </c>
      <c r="G25" s="31">
        <f t="shared" si="2"/>
        <v>734796534</v>
      </c>
      <c r="H25" s="31">
        <f t="shared" si="2"/>
        <v>722439040</v>
      </c>
      <c r="I25" s="31">
        <f t="shared" si="2"/>
        <v>703935549</v>
      </c>
      <c r="J25" s="31">
        <f t="shared" si="2"/>
        <v>703935549</v>
      </c>
      <c r="K25" s="31">
        <f t="shared" si="2"/>
        <v>760897051</v>
      </c>
      <c r="L25" s="31">
        <f t="shared" si="2"/>
        <v>775802950</v>
      </c>
      <c r="M25" s="31">
        <f t="shared" si="2"/>
        <v>740350598</v>
      </c>
      <c r="N25" s="31">
        <f t="shared" si="2"/>
        <v>740350598</v>
      </c>
      <c r="O25" s="31">
        <f t="shared" si="2"/>
        <v>740350598</v>
      </c>
      <c r="P25" s="31">
        <f t="shared" si="2"/>
        <v>740065045</v>
      </c>
      <c r="Q25" s="31">
        <f t="shared" si="2"/>
        <v>769305220</v>
      </c>
      <c r="R25" s="31">
        <f t="shared" si="2"/>
        <v>769305220</v>
      </c>
      <c r="S25" s="31">
        <f t="shared" si="2"/>
        <v>747353857</v>
      </c>
      <c r="T25" s="31">
        <f t="shared" si="2"/>
        <v>735081039</v>
      </c>
      <c r="U25" s="31">
        <f t="shared" si="2"/>
        <v>732864890</v>
      </c>
      <c r="V25" s="31">
        <f t="shared" si="2"/>
        <v>732864890</v>
      </c>
      <c r="W25" s="31">
        <f t="shared" si="2"/>
        <v>732864890</v>
      </c>
      <c r="X25" s="31">
        <f t="shared" si="2"/>
        <v>624255491</v>
      </c>
      <c r="Y25" s="31">
        <f t="shared" si="2"/>
        <v>108609399</v>
      </c>
      <c r="Z25" s="32">
        <f>+IF(X25&lt;&gt;0,+(Y25/X25)*100,0)</f>
        <v>17.398228860753427</v>
      </c>
      <c r="AA25" s="33">
        <f>+AA12+AA24</f>
        <v>624255491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118827</v>
      </c>
      <c r="D30" s="18">
        <v>118827</v>
      </c>
      <c r="E30" s="19"/>
      <c r="F30" s="20"/>
      <c r="G30" s="20"/>
      <c r="H30" s="20">
        <v>168827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18063633</v>
      </c>
      <c r="D32" s="18">
        <v>18063633</v>
      </c>
      <c r="E32" s="19">
        <v>14000000</v>
      </c>
      <c r="F32" s="20">
        <v>15000000</v>
      </c>
      <c r="G32" s="20">
        <v>8587948</v>
      </c>
      <c r="H32" s="20">
        <v>10407151</v>
      </c>
      <c r="I32" s="20">
        <v>13481796</v>
      </c>
      <c r="J32" s="20">
        <v>13481796</v>
      </c>
      <c r="K32" s="20">
        <v>34902526</v>
      </c>
      <c r="L32" s="20">
        <v>47112853</v>
      </c>
      <c r="M32" s="20">
        <v>6992783</v>
      </c>
      <c r="N32" s="20">
        <v>6992783</v>
      </c>
      <c r="O32" s="20">
        <v>6992783</v>
      </c>
      <c r="P32" s="20">
        <v>43242284</v>
      </c>
      <c r="Q32" s="20">
        <v>13759965</v>
      </c>
      <c r="R32" s="20">
        <v>13759965</v>
      </c>
      <c r="S32" s="20">
        <v>9920298</v>
      </c>
      <c r="T32" s="20">
        <v>9126170</v>
      </c>
      <c r="U32" s="20">
        <v>8097574</v>
      </c>
      <c r="V32" s="20">
        <v>8097574</v>
      </c>
      <c r="W32" s="20">
        <v>8097574</v>
      </c>
      <c r="X32" s="20">
        <v>15000000</v>
      </c>
      <c r="Y32" s="20">
        <v>-6902426</v>
      </c>
      <c r="Z32" s="21">
        <v>-46.02</v>
      </c>
      <c r="AA32" s="22">
        <v>15000000</v>
      </c>
    </row>
    <row r="33" spans="1:27" ht="13.5">
      <c r="A33" s="23" t="s">
        <v>58</v>
      </c>
      <c r="B33" s="17"/>
      <c r="C33" s="18">
        <v>21446812</v>
      </c>
      <c r="D33" s="18">
        <v>21446812</v>
      </c>
      <c r="E33" s="19">
        <v>22000000</v>
      </c>
      <c r="F33" s="20">
        <v>18000000</v>
      </c>
      <c r="G33" s="20">
        <v>18155641</v>
      </c>
      <c r="H33" s="20">
        <v>14222280</v>
      </c>
      <c r="I33" s="20">
        <v>14222280</v>
      </c>
      <c r="J33" s="20">
        <v>14222280</v>
      </c>
      <c r="K33" s="20">
        <v>14215540</v>
      </c>
      <c r="L33" s="20">
        <v>14215540</v>
      </c>
      <c r="M33" s="20">
        <v>14060520</v>
      </c>
      <c r="N33" s="20">
        <v>14060520</v>
      </c>
      <c r="O33" s="20">
        <v>14060520</v>
      </c>
      <c r="P33" s="20">
        <v>14060520</v>
      </c>
      <c r="Q33" s="20">
        <v>14060520</v>
      </c>
      <c r="R33" s="20">
        <v>14060520</v>
      </c>
      <c r="S33" s="20">
        <v>14060520</v>
      </c>
      <c r="T33" s="20">
        <v>14060521</v>
      </c>
      <c r="U33" s="20">
        <v>14881477</v>
      </c>
      <c r="V33" s="20">
        <v>14881477</v>
      </c>
      <c r="W33" s="20">
        <v>14881477</v>
      </c>
      <c r="X33" s="20">
        <v>18000000</v>
      </c>
      <c r="Y33" s="20">
        <v>-3118523</v>
      </c>
      <c r="Z33" s="21">
        <v>-17.33</v>
      </c>
      <c r="AA33" s="22">
        <v>18000000</v>
      </c>
    </row>
    <row r="34" spans="1:27" ht="13.5">
      <c r="A34" s="27" t="s">
        <v>59</v>
      </c>
      <c r="B34" s="28"/>
      <c r="C34" s="29">
        <f aca="true" t="shared" si="3" ref="C34:Y34">SUM(C29:C33)</f>
        <v>39629272</v>
      </c>
      <c r="D34" s="29">
        <f>SUM(D29:D33)</f>
        <v>39629272</v>
      </c>
      <c r="E34" s="30">
        <f t="shared" si="3"/>
        <v>36000000</v>
      </c>
      <c r="F34" s="31">
        <f t="shared" si="3"/>
        <v>33000000</v>
      </c>
      <c r="G34" s="31">
        <f t="shared" si="3"/>
        <v>26743589</v>
      </c>
      <c r="H34" s="31">
        <f t="shared" si="3"/>
        <v>24798258</v>
      </c>
      <c r="I34" s="31">
        <f t="shared" si="3"/>
        <v>27704076</v>
      </c>
      <c r="J34" s="31">
        <f t="shared" si="3"/>
        <v>27704076</v>
      </c>
      <c r="K34" s="31">
        <f t="shared" si="3"/>
        <v>49118066</v>
      </c>
      <c r="L34" s="31">
        <f t="shared" si="3"/>
        <v>61328393</v>
      </c>
      <c r="M34" s="31">
        <f t="shared" si="3"/>
        <v>21053303</v>
      </c>
      <c r="N34" s="31">
        <f t="shared" si="3"/>
        <v>21053303</v>
      </c>
      <c r="O34" s="31">
        <f t="shared" si="3"/>
        <v>21053303</v>
      </c>
      <c r="P34" s="31">
        <f t="shared" si="3"/>
        <v>57302804</v>
      </c>
      <c r="Q34" s="31">
        <f t="shared" si="3"/>
        <v>27820485</v>
      </c>
      <c r="R34" s="31">
        <f t="shared" si="3"/>
        <v>27820485</v>
      </c>
      <c r="S34" s="31">
        <f t="shared" si="3"/>
        <v>23980818</v>
      </c>
      <c r="T34" s="31">
        <f t="shared" si="3"/>
        <v>23186691</v>
      </c>
      <c r="U34" s="31">
        <f t="shared" si="3"/>
        <v>22979051</v>
      </c>
      <c r="V34" s="31">
        <f t="shared" si="3"/>
        <v>22979051</v>
      </c>
      <c r="W34" s="31">
        <f t="shared" si="3"/>
        <v>22979051</v>
      </c>
      <c r="X34" s="31">
        <f t="shared" si="3"/>
        <v>33000000</v>
      </c>
      <c r="Y34" s="31">
        <f t="shared" si="3"/>
        <v>-10020949</v>
      </c>
      <c r="Z34" s="32">
        <f>+IF(X34&lt;&gt;0,+(Y34/X34)*100,0)</f>
        <v>-30.366512121212118</v>
      </c>
      <c r="AA34" s="33">
        <f>SUM(AA29:AA33)</f>
        <v>33000000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71820</v>
      </c>
      <c r="D37" s="18">
        <v>71820</v>
      </c>
      <c r="E37" s="19">
        <v>150000</v>
      </c>
      <c r="F37" s="20">
        <v>150000</v>
      </c>
      <c r="G37" s="20">
        <v>168831</v>
      </c>
      <c r="H37" s="20"/>
      <c r="I37" s="20">
        <v>190649</v>
      </c>
      <c r="J37" s="20">
        <v>190649</v>
      </c>
      <c r="K37" s="20">
        <v>190649</v>
      </c>
      <c r="L37" s="20">
        <v>190649</v>
      </c>
      <c r="M37" s="20">
        <v>190649</v>
      </c>
      <c r="N37" s="20">
        <v>190649</v>
      </c>
      <c r="O37" s="20">
        <v>190649</v>
      </c>
      <c r="P37" s="20">
        <v>190649</v>
      </c>
      <c r="Q37" s="20">
        <v>147005</v>
      </c>
      <c r="R37" s="20">
        <v>147005</v>
      </c>
      <c r="S37" s="20">
        <v>190649</v>
      </c>
      <c r="T37" s="20">
        <v>147005</v>
      </c>
      <c r="U37" s="20">
        <v>190649</v>
      </c>
      <c r="V37" s="20">
        <v>190649</v>
      </c>
      <c r="W37" s="20">
        <v>190649</v>
      </c>
      <c r="X37" s="20">
        <v>150000</v>
      </c>
      <c r="Y37" s="20">
        <v>40649</v>
      </c>
      <c r="Z37" s="21">
        <v>27.1</v>
      </c>
      <c r="AA37" s="22">
        <v>150000</v>
      </c>
    </row>
    <row r="38" spans="1:27" ht="13.5">
      <c r="A38" s="23" t="s">
        <v>58</v>
      </c>
      <c r="B38" s="17"/>
      <c r="C38" s="18">
        <v>144346536</v>
      </c>
      <c r="D38" s="18">
        <v>144346536</v>
      </c>
      <c r="E38" s="19">
        <v>135000000</v>
      </c>
      <c r="F38" s="20">
        <v>130000000</v>
      </c>
      <c r="G38" s="20">
        <v>144092577</v>
      </c>
      <c r="H38" s="20">
        <v>150158989</v>
      </c>
      <c r="I38" s="20">
        <v>149746680</v>
      </c>
      <c r="J38" s="20">
        <v>149746680</v>
      </c>
      <c r="K38" s="20">
        <v>149292293</v>
      </c>
      <c r="L38" s="20">
        <v>148861347</v>
      </c>
      <c r="M38" s="20">
        <v>148429854</v>
      </c>
      <c r="N38" s="20">
        <v>148429854</v>
      </c>
      <c r="O38" s="20">
        <v>148429854</v>
      </c>
      <c r="P38" s="20">
        <v>147510843</v>
      </c>
      <c r="Q38" s="20">
        <v>147052074</v>
      </c>
      <c r="R38" s="20">
        <v>147052074</v>
      </c>
      <c r="S38" s="20">
        <v>146589621</v>
      </c>
      <c r="T38" s="20">
        <v>146129854</v>
      </c>
      <c r="U38" s="20">
        <v>157174908</v>
      </c>
      <c r="V38" s="20">
        <v>157174908</v>
      </c>
      <c r="W38" s="20">
        <v>157174908</v>
      </c>
      <c r="X38" s="20">
        <v>130000000</v>
      </c>
      <c r="Y38" s="20">
        <v>27174908</v>
      </c>
      <c r="Z38" s="21">
        <v>20.9</v>
      </c>
      <c r="AA38" s="22">
        <v>130000000</v>
      </c>
    </row>
    <row r="39" spans="1:27" ht="13.5">
      <c r="A39" s="27" t="s">
        <v>61</v>
      </c>
      <c r="B39" s="35"/>
      <c r="C39" s="29">
        <f aca="true" t="shared" si="4" ref="C39:Y39">SUM(C37:C38)</f>
        <v>144418356</v>
      </c>
      <c r="D39" s="29">
        <f>SUM(D37:D38)</f>
        <v>144418356</v>
      </c>
      <c r="E39" s="36">
        <f t="shared" si="4"/>
        <v>135150000</v>
      </c>
      <c r="F39" s="37">
        <f t="shared" si="4"/>
        <v>130150000</v>
      </c>
      <c r="G39" s="37">
        <f t="shared" si="4"/>
        <v>144261408</v>
      </c>
      <c r="H39" s="37">
        <f t="shared" si="4"/>
        <v>150158989</v>
      </c>
      <c r="I39" s="37">
        <f t="shared" si="4"/>
        <v>149937329</v>
      </c>
      <c r="J39" s="37">
        <f t="shared" si="4"/>
        <v>149937329</v>
      </c>
      <c r="K39" s="37">
        <f t="shared" si="4"/>
        <v>149482942</v>
      </c>
      <c r="L39" s="37">
        <f t="shared" si="4"/>
        <v>149051996</v>
      </c>
      <c r="M39" s="37">
        <f t="shared" si="4"/>
        <v>148620503</v>
      </c>
      <c r="N39" s="37">
        <f t="shared" si="4"/>
        <v>148620503</v>
      </c>
      <c r="O39" s="37">
        <f t="shared" si="4"/>
        <v>148620503</v>
      </c>
      <c r="P39" s="37">
        <f t="shared" si="4"/>
        <v>147701492</v>
      </c>
      <c r="Q39" s="37">
        <f t="shared" si="4"/>
        <v>147199079</v>
      </c>
      <c r="R39" s="37">
        <f t="shared" si="4"/>
        <v>147199079</v>
      </c>
      <c r="S39" s="37">
        <f t="shared" si="4"/>
        <v>146780270</v>
      </c>
      <c r="T39" s="37">
        <f t="shared" si="4"/>
        <v>146276859</v>
      </c>
      <c r="U39" s="37">
        <f t="shared" si="4"/>
        <v>157365557</v>
      </c>
      <c r="V39" s="37">
        <f t="shared" si="4"/>
        <v>157365557</v>
      </c>
      <c r="W39" s="37">
        <f t="shared" si="4"/>
        <v>157365557</v>
      </c>
      <c r="X39" s="37">
        <f t="shared" si="4"/>
        <v>130150000</v>
      </c>
      <c r="Y39" s="37">
        <f t="shared" si="4"/>
        <v>27215557</v>
      </c>
      <c r="Z39" s="38">
        <f>+IF(X39&lt;&gt;0,+(Y39/X39)*100,0)</f>
        <v>20.910915866308105</v>
      </c>
      <c r="AA39" s="39">
        <f>SUM(AA37:AA38)</f>
        <v>130150000</v>
      </c>
    </row>
    <row r="40" spans="1:27" ht="13.5">
      <c r="A40" s="27" t="s">
        <v>62</v>
      </c>
      <c r="B40" s="28"/>
      <c r="C40" s="29">
        <f aca="true" t="shared" si="5" ref="C40:Y40">+C34+C39</f>
        <v>184047628</v>
      </c>
      <c r="D40" s="29">
        <f>+D34+D39</f>
        <v>184047628</v>
      </c>
      <c r="E40" s="30">
        <f t="shared" si="5"/>
        <v>171150000</v>
      </c>
      <c r="F40" s="31">
        <f t="shared" si="5"/>
        <v>163150000</v>
      </c>
      <c r="G40" s="31">
        <f t="shared" si="5"/>
        <v>171004997</v>
      </c>
      <c r="H40" s="31">
        <f t="shared" si="5"/>
        <v>174957247</v>
      </c>
      <c r="I40" s="31">
        <f t="shared" si="5"/>
        <v>177641405</v>
      </c>
      <c r="J40" s="31">
        <f t="shared" si="5"/>
        <v>177641405</v>
      </c>
      <c r="K40" s="31">
        <f t="shared" si="5"/>
        <v>198601008</v>
      </c>
      <c r="L40" s="31">
        <f t="shared" si="5"/>
        <v>210380389</v>
      </c>
      <c r="M40" s="31">
        <f t="shared" si="5"/>
        <v>169673806</v>
      </c>
      <c r="N40" s="31">
        <f t="shared" si="5"/>
        <v>169673806</v>
      </c>
      <c r="O40" s="31">
        <f t="shared" si="5"/>
        <v>169673806</v>
      </c>
      <c r="P40" s="31">
        <f t="shared" si="5"/>
        <v>205004296</v>
      </c>
      <c r="Q40" s="31">
        <f t="shared" si="5"/>
        <v>175019564</v>
      </c>
      <c r="R40" s="31">
        <f t="shared" si="5"/>
        <v>175019564</v>
      </c>
      <c r="S40" s="31">
        <f t="shared" si="5"/>
        <v>170761088</v>
      </c>
      <c r="T40" s="31">
        <f t="shared" si="5"/>
        <v>169463550</v>
      </c>
      <c r="U40" s="31">
        <f t="shared" si="5"/>
        <v>180344608</v>
      </c>
      <c r="V40" s="31">
        <f t="shared" si="5"/>
        <v>180344608</v>
      </c>
      <c r="W40" s="31">
        <f t="shared" si="5"/>
        <v>180344608</v>
      </c>
      <c r="X40" s="31">
        <f t="shared" si="5"/>
        <v>163150000</v>
      </c>
      <c r="Y40" s="31">
        <f t="shared" si="5"/>
        <v>17194608</v>
      </c>
      <c r="Z40" s="32">
        <f>+IF(X40&lt;&gt;0,+(Y40/X40)*100,0)</f>
        <v>10.539140668096843</v>
      </c>
      <c r="AA40" s="33">
        <f>+AA34+AA39</f>
        <v>163150000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490600254</v>
      </c>
      <c r="D42" s="43">
        <f>+D25-D40</f>
        <v>490600254</v>
      </c>
      <c r="E42" s="44">
        <f t="shared" si="6"/>
        <v>398375191</v>
      </c>
      <c r="F42" s="45">
        <f t="shared" si="6"/>
        <v>461105491</v>
      </c>
      <c r="G42" s="45">
        <f t="shared" si="6"/>
        <v>563791537</v>
      </c>
      <c r="H42" s="45">
        <f t="shared" si="6"/>
        <v>547481793</v>
      </c>
      <c r="I42" s="45">
        <f t="shared" si="6"/>
        <v>526294144</v>
      </c>
      <c r="J42" s="45">
        <f t="shared" si="6"/>
        <v>526294144</v>
      </c>
      <c r="K42" s="45">
        <f t="shared" si="6"/>
        <v>562296043</v>
      </c>
      <c r="L42" s="45">
        <f t="shared" si="6"/>
        <v>565422561</v>
      </c>
      <c r="M42" s="45">
        <f t="shared" si="6"/>
        <v>570676792</v>
      </c>
      <c r="N42" s="45">
        <f t="shared" si="6"/>
        <v>570676792</v>
      </c>
      <c r="O42" s="45">
        <f t="shared" si="6"/>
        <v>570676792</v>
      </c>
      <c r="P42" s="45">
        <f t="shared" si="6"/>
        <v>535060749</v>
      </c>
      <c r="Q42" s="45">
        <f t="shared" si="6"/>
        <v>594285656</v>
      </c>
      <c r="R42" s="45">
        <f t="shared" si="6"/>
        <v>594285656</v>
      </c>
      <c r="S42" s="45">
        <f t="shared" si="6"/>
        <v>576592769</v>
      </c>
      <c r="T42" s="45">
        <f t="shared" si="6"/>
        <v>565617489</v>
      </c>
      <c r="U42" s="45">
        <f t="shared" si="6"/>
        <v>552520282</v>
      </c>
      <c r="V42" s="45">
        <f t="shared" si="6"/>
        <v>552520282</v>
      </c>
      <c r="W42" s="45">
        <f t="shared" si="6"/>
        <v>552520282</v>
      </c>
      <c r="X42" s="45">
        <f t="shared" si="6"/>
        <v>461105491</v>
      </c>
      <c r="Y42" s="45">
        <f t="shared" si="6"/>
        <v>91414791</v>
      </c>
      <c r="Z42" s="46">
        <f>+IF(X42&lt;&gt;0,+(Y42/X42)*100,0)</f>
        <v>19.82513606631503</v>
      </c>
      <c r="AA42" s="47">
        <f>+AA25-AA40</f>
        <v>461105491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394561222</v>
      </c>
      <c r="D45" s="18">
        <v>394561222</v>
      </c>
      <c r="E45" s="19">
        <v>222484578</v>
      </c>
      <c r="F45" s="20">
        <v>274735178</v>
      </c>
      <c r="G45" s="20">
        <v>465757674</v>
      </c>
      <c r="H45" s="20">
        <v>451442761</v>
      </c>
      <c r="I45" s="20">
        <v>430255112</v>
      </c>
      <c r="J45" s="20">
        <v>430255112</v>
      </c>
      <c r="K45" s="20">
        <v>466257011</v>
      </c>
      <c r="L45" s="20">
        <v>469383529</v>
      </c>
      <c r="M45" s="20">
        <v>474637760</v>
      </c>
      <c r="N45" s="20">
        <v>474637760</v>
      </c>
      <c r="O45" s="20">
        <v>474637760</v>
      </c>
      <c r="P45" s="20">
        <v>438866710</v>
      </c>
      <c r="Q45" s="20">
        <v>498091617</v>
      </c>
      <c r="R45" s="20">
        <v>498091617</v>
      </c>
      <c r="S45" s="20">
        <v>480398730</v>
      </c>
      <c r="T45" s="20">
        <v>470223017</v>
      </c>
      <c r="U45" s="20">
        <v>447942311</v>
      </c>
      <c r="V45" s="20">
        <v>447942311</v>
      </c>
      <c r="W45" s="20">
        <v>447942311</v>
      </c>
      <c r="X45" s="20">
        <v>274735178</v>
      </c>
      <c r="Y45" s="20">
        <v>173207133</v>
      </c>
      <c r="Z45" s="48">
        <v>63.05</v>
      </c>
      <c r="AA45" s="22">
        <v>274735178</v>
      </c>
    </row>
    <row r="46" spans="1:27" ht="13.5">
      <c r="A46" s="23" t="s">
        <v>67</v>
      </c>
      <c r="B46" s="17"/>
      <c r="C46" s="18">
        <v>96039032</v>
      </c>
      <c r="D46" s="18">
        <v>96039032</v>
      </c>
      <c r="E46" s="19">
        <v>175890613</v>
      </c>
      <c r="F46" s="20">
        <v>186370313</v>
      </c>
      <c r="G46" s="20">
        <v>98033863</v>
      </c>
      <c r="H46" s="20">
        <v>96039032</v>
      </c>
      <c r="I46" s="20">
        <v>96039032</v>
      </c>
      <c r="J46" s="20">
        <v>96039032</v>
      </c>
      <c r="K46" s="20">
        <v>96039032</v>
      </c>
      <c r="L46" s="20">
        <v>96039032</v>
      </c>
      <c r="M46" s="20">
        <v>96039032</v>
      </c>
      <c r="N46" s="20">
        <v>96039032</v>
      </c>
      <c r="O46" s="20">
        <v>96039032</v>
      </c>
      <c r="P46" s="20">
        <v>96194039</v>
      </c>
      <c r="Q46" s="20">
        <v>96194039</v>
      </c>
      <c r="R46" s="20">
        <v>96194039</v>
      </c>
      <c r="S46" s="20">
        <v>96194039</v>
      </c>
      <c r="T46" s="20">
        <v>95394472</v>
      </c>
      <c r="U46" s="20">
        <v>104577971</v>
      </c>
      <c r="V46" s="20">
        <v>104577971</v>
      </c>
      <c r="W46" s="20">
        <v>104577971</v>
      </c>
      <c r="X46" s="20">
        <v>186370313</v>
      </c>
      <c r="Y46" s="20">
        <v>-81792342</v>
      </c>
      <c r="Z46" s="48">
        <v>-43.89</v>
      </c>
      <c r="AA46" s="22">
        <v>186370313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490600254</v>
      </c>
      <c r="D48" s="51">
        <f>SUM(D45:D47)</f>
        <v>490600254</v>
      </c>
      <c r="E48" s="52">
        <f t="shared" si="7"/>
        <v>398375191</v>
      </c>
      <c r="F48" s="53">
        <f t="shared" si="7"/>
        <v>461105491</v>
      </c>
      <c r="G48" s="53">
        <f t="shared" si="7"/>
        <v>563791537</v>
      </c>
      <c r="H48" s="53">
        <f t="shared" si="7"/>
        <v>547481793</v>
      </c>
      <c r="I48" s="53">
        <f t="shared" si="7"/>
        <v>526294144</v>
      </c>
      <c r="J48" s="53">
        <f t="shared" si="7"/>
        <v>526294144</v>
      </c>
      <c r="K48" s="53">
        <f t="shared" si="7"/>
        <v>562296043</v>
      </c>
      <c r="L48" s="53">
        <f t="shared" si="7"/>
        <v>565422561</v>
      </c>
      <c r="M48" s="53">
        <f t="shared" si="7"/>
        <v>570676792</v>
      </c>
      <c r="N48" s="53">
        <f t="shared" si="7"/>
        <v>570676792</v>
      </c>
      <c r="O48" s="53">
        <f t="shared" si="7"/>
        <v>570676792</v>
      </c>
      <c r="P48" s="53">
        <f t="shared" si="7"/>
        <v>535060749</v>
      </c>
      <c r="Q48" s="53">
        <f t="shared" si="7"/>
        <v>594285656</v>
      </c>
      <c r="R48" s="53">
        <f t="shared" si="7"/>
        <v>594285656</v>
      </c>
      <c r="S48" s="53">
        <f t="shared" si="7"/>
        <v>576592769</v>
      </c>
      <c r="T48" s="53">
        <f t="shared" si="7"/>
        <v>565617489</v>
      </c>
      <c r="U48" s="53">
        <f t="shared" si="7"/>
        <v>552520282</v>
      </c>
      <c r="V48" s="53">
        <f t="shared" si="7"/>
        <v>552520282</v>
      </c>
      <c r="W48" s="53">
        <f t="shared" si="7"/>
        <v>552520282</v>
      </c>
      <c r="X48" s="53">
        <f t="shared" si="7"/>
        <v>461105491</v>
      </c>
      <c r="Y48" s="53">
        <f t="shared" si="7"/>
        <v>91414791</v>
      </c>
      <c r="Z48" s="54">
        <f>+IF(X48&lt;&gt;0,+(Y48/X48)*100,0)</f>
        <v>19.82513606631503</v>
      </c>
      <c r="AA48" s="55">
        <f>SUM(AA45:AA47)</f>
        <v>461105491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4245779</v>
      </c>
      <c r="D6" s="18">
        <v>4245779</v>
      </c>
      <c r="E6" s="19">
        <v>17732000</v>
      </c>
      <c r="F6" s="20">
        <v>4918606</v>
      </c>
      <c r="G6" s="20">
        <v>2160289</v>
      </c>
      <c r="H6" s="20">
        <v>364114</v>
      </c>
      <c r="I6" s="20"/>
      <c r="J6" s="20"/>
      <c r="K6" s="20"/>
      <c r="L6" s="20"/>
      <c r="M6" s="20"/>
      <c r="N6" s="20"/>
      <c r="O6" s="20"/>
      <c r="P6" s="20"/>
      <c r="Q6" s="20">
        <v>4312519</v>
      </c>
      <c r="R6" s="20">
        <v>4312519</v>
      </c>
      <c r="S6" s="20">
        <v>1203375</v>
      </c>
      <c r="T6" s="20"/>
      <c r="U6" s="20">
        <v>524793</v>
      </c>
      <c r="V6" s="20">
        <v>524793</v>
      </c>
      <c r="W6" s="20">
        <v>524793</v>
      </c>
      <c r="X6" s="20">
        <v>4918606</v>
      </c>
      <c r="Y6" s="20">
        <v>-4393813</v>
      </c>
      <c r="Z6" s="21">
        <v>-89.33</v>
      </c>
      <c r="AA6" s="22">
        <v>4918606</v>
      </c>
    </row>
    <row r="7" spans="1:27" ht="13.5">
      <c r="A7" s="23" t="s">
        <v>34</v>
      </c>
      <c r="B7" s="17"/>
      <c r="C7" s="18"/>
      <c r="D7" s="18"/>
      <c r="E7" s="19">
        <v>5000000</v>
      </c>
      <c r="F7" s="20"/>
      <c r="G7" s="20">
        <v>9000000</v>
      </c>
      <c r="H7" s="20">
        <v>5100000</v>
      </c>
      <c r="I7" s="20">
        <v>3000000</v>
      </c>
      <c r="J7" s="20">
        <v>3000000</v>
      </c>
      <c r="K7" s="20">
        <v>1900000</v>
      </c>
      <c r="L7" s="20">
        <v>8883000</v>
      </c>
      <c r="M7" s="20">
        <v>4033000</v>
      </c>
      <c r="N7" s="20">
        <v>4033000</v>
      </c>
      <c r="O7" s="20">
        <v>4033000</v>
      </c>
      <c r="P7" s="20">
        <v>3833000</v>
      </c>
      <c r="Q7" s="20">
        <v>11472864</v>
      </c>
      <c r="R7" s="20">
        <v>11472864</v>
      </c>
      <c r="S7" s="20">
        <v>4472864</v>
      </c>
      <c r="T7" s="20">
        <v>4472864</v>
      </c>
      <c r="U7" s="20">
        <v>5072864</v>
      </c>
      <c r="V7" s="20">
        <v>5072864</v>
      </c>
      <c r="W7" s="20">
        <v>5072864</v>
      </c>
      <c r="X7" s="20"/>
      <c r="Y7" s="20">
        <v>5072864</v>
      </c>
      <c r="Z7" s="21"/>
      <c r="AA7" s="22"/>
    </row>
    <row r="8" spans="1:27" ht="13.5">
      <c r="A8" s="23" t="s">
        <v>35</v>
      </c>
      <c r="B8" s="17"/>
      <c r="C8" s="18">
        <v>26941125</v>
      </c>
      <c r="D8" s="18">
        <v>26941125</v>
      </c>
      <c r="E8" s="19">
        <v>34946000</v>
      </c>
      <c r="F8" s="20">
        <v>29692183</v>
      </c>
      <c r="G8" s="20">
        <v>42317203</v>
      </c>
      <c r="H8" s="20">
        <v>43314139</v>
      </c>
      <c r="I8" s="20">
        <v>42550013</v>
      </c>
      <c r="J8" s="20">
        <v>42550013</v>
      </c>
      <c r="K8" s="20">
        <v>40705875</v>
      </c>
      <c r="L8" s="20">
        <v>40966411</v>
      </c>
      <c r="M8" s="20">
        <v>45545856</v>
      </c>
      <c r="N8" s="20">
        <v>45545856</v>
      </c>
      <c r="O8" s="20">
        <v>43691372</v>
      </c>
      <c r="P8" s="20">
        <v>44377944</v>
      </c>
      <c r="Q8" s="20">
        <v>42143260</v>
      </c>
      <c r="R8" s="20">
        <v>42143260</v>
      </c>
      <c r="S8" s="20">
        <v>42558383</v>
      </c>
      <c r="T8" s="20">
        <v>43845372</v>
      </c>
      <c r="U8" s="20">
        <v>44116144</v>
      </c>
      <c r="V8" s="20">
        <v>44116144</v>
      </c>
      <c r="W8" s="20">
        <v>44116144</v>
      </c>
      <c r="X8" s="20">
        <v>29692183</v>
      </c>
      <c r="Y8" s="20">
        <v>14423961</v>
      </c>
      <c r="Z8" s="21">
        <v>48.58</v>
      </c>
      <c r="AA8" s="22">
        <v>29692183</v>
      </c>
    </row>
    <row r="9" spans="1:27" ht="13.5">
      <c r="A9" s="23" t="s">
        <v>36</v>
      </c>
      <c r="B9" s="17"/>
      <c r="C9" s="18">
        <v>457852</v>
      </c>
      <c r="D9" s="18">
        <v>457852</v>
      </c>
      <c r="E9" s="19"/>
      <c r="F9" s="20">
        <v>950000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950000</v>
      </c>
      <c r="Y9" s="20">
        <v>-950000</v>
      </c>
      <c r="Z9" s="21">
        <v>-100</v>
      </c>
      <c r="AA9" s="22">
        <v>950000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2782092</v>
      </c>
      <c r="D11" s="18">
        <v>2782092</v>
      </c>
      <c r="E11" s="19"/>
      <c r="F11" s="20">
        <v>2500000</v>
      </c>
      <c r="G11" s="20">
        <v>2765986</v>
      </c>
      <c r="H11" s="20">
        <v>2767627</v>
      </c>
      <c r="I11" s="20">
        <v>2736689</v>
      </c>
      <c r="J11" s="20">
        <v>2736689</v>
      </c>
      <c r="K11" s="20">
        <v>2628960</v>
      </c>
      <c r="L11" s="20">
        <v>2653310</v>
      </c>
      <c r="M11" s="20">
        <v>2593633</v>
      </c>
      <c r="N11" s="20">
        <v>2593633</v>
      </c>
      <c r="O11" s="20">
        <v>2540343</v>
      </c>
      <c r="P11" s="20">
        <v>2519996</v>
      </c>
      <c r="Q11" s="20">
        <v>2481605</v>
      </c>
      <c r="R11" s="20">
        <v>2481605</v>
      </c>
      <c r="S11" s="20">
        <v>2444952</v>
      </c>
      <c r="T11" s="20">
        <v>2434715</v>
      </c>
      <c r="U11" s="20">
        <v>2357801</v>
      </c>
      <c r="V11" s="20">
        <v>2357801</v>
      </c>
      <c r="W11" s="20">
        <v>2357801</v>
      </c>
      <c r="X11" s="20">
        <v>2500000</v>
      </c>
      <c r="Y11" s="20">
        <v>-142199</v>
      </c>
      <c r="Z11" s="21">
        <v>-5.69</v>
      </c>
      <c r="AA11" s="22">
        <v>2500000</v>
      </c>
    </row>
    <row r="12" spans="1:27" ht="13.5">
      <c r="A12" s="27" t="s">
        <v>39</v>
      </c>
      <c r="B12" s="28"/>
      <c r="C12" s="29">
        <f aca="true" t="shared" si="0" ref="C12:Y12">SUM(C6:C11)</f>
        <v>34426848</v>
      </c>
      <c r="D12" s="29">
        <f>SUM(D6:D11)</f>
        <v>34426848</v>
      </c>
      <c r="E12" s="30">
        <f t="shared" si="0"/>
        <v>57678000</v>
      </c>
      <c r="F12" s="31">
        <f t="shared" si="0"/>
        <v>38060789</v>
      </c>
      <c r="G12" s="31">
        <f t="shared" si="0"/>
        <v>56243478</v>
      </c>
      <c r="H12" s="31">
        <f t="shared" si="0"/>
        <v>51545880</v>
      </c>
      <c r="I12" s="31">
        <f t="shared" si="0"/>
        <v>48286702</v>
      </c>
      <c r="J12" s="31">
        <f t="shared" si="0"/>
        <v>48286702</v>
      </c>
      <c r="K12" s="31">
        <f t="shared" si="0"/>
        <v>45234835</v>
      </c>
      <c r="L12" s="31">
        <f t="shared" si="0"/>
        <v>52502721</v>
      </c>
      <c r="M12" s="31">
        <f t="shared" si="0"/>
        <v>52172489</v>
      </c>
      <c r="N12" s="31">
        <f t="shared" si="0"/>
        <v>52172489</v>
      </c>
      <c r="O12" s="31">
        <f t="shared" si="0"/>
        <v>50264715</v>
      </c>
      <c r="P12" s="31">
        <f t="shared" si="0"/>
        <v>50730940</v>
      </c>
      <c r="Q12" s="31">
        <f t="shared" si="0"/>
        <v>60410248</v>
      </c>
      <c r="R12" s="31">
        <f t="shared" si="0"/>
        <v>60410248</v>
      </c>
      <c r="S12" s="31">
        <f t="shared" si="0"/>
        <v>50679574</v>
      </c>
      <c r="T12" s="31">
        <f t="shared" si="0"/>
        <v>50752951</v>
      </c>
      <c r="U12" s="31">
        <f t="shared" si="0"/>
        <v>52071602</v>
      </c>
      <c r="V12" s="31">
        <f t="shared" si="0"/>
        <v>52071602</v>
      </c>
      <c r="W12" s="31">
        <f t="shared" si="0"/>
        <v>52071602</v>
      </c>
      <c r="X12" s="31">
        <f t="shared" si="0"/>
        <v>38060789</v>
      </c>
      <c r="Y12" s="31">
        <f t="shared" si="0"/>
        <v>14010813</v>
      </c>
      <c r="Z12" s="32">
        <f>+IF(X12&lt;&gt;0,+(Y12/X12)*100,0)</f>
        <v>36.81167250631614</v>
      </c>
      <c r="AA12" s="33">
        <f>SUM(AA6:AA11)</f>
        <v>38060789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67888795</v>
      </c>
      <c r="D17" s="18">
        <v>67888795</v>
      </c>
      <c r="E17" s="19">
        <v>41941000</v>
      </c>
      <c r="F17" s="20">
        <v>66628276</v>
      </c>
      <c r="G17" s="20">
        <v>41941030</v>
      </c>
      <c r="H17" s="20">
        <v>41941030</v>
      </c>
      <c r="I17" s="20">
        <v>41941030</v>
      </c>
      <c r="J17" s="20">
        <v>41941030</v>
      </c>
      <c r="K17" s="20">
        <v>41941030</v>
      </c>
      <c r="L17" s="20">
        <v>41941030</v>
      </c>
      <c r="M17" s="20">
        <v>41941030</v>
      </c>
      <c r="N17" s="20">
        <v>41941030</v>
      </c>
      <c r="O17" s="20">
        <v>41941030</v>
      </c>
      <c r="P17" s="20">
        <v>41941030</v>
      </c>
      <c r="Q17" s="20">
        <v>41941030</v>
      </c>
      <c r="R17" s="20">
        <v>41941030</v>
      </c>
      <c r="S17" s="20">
        <v>41941030</v>
      </c>
      <c r="T17" s="20">
        <v>41941030</v>
      </c>
      <c r="U17" s="20">
        <v>41941030</v>
      </c>
      <c r="V17" s="20">
        <v>41941030</v>
      </c>
      <c r="W17" s="20">
        <v>41941030</v>
      </c>
      <c r="X17" s="20">
        <v>66628276</v>
      </c>
      <c r="Y17" s="20">
        <v>-24687246</v>
      </c>
      <c r="Z17" s="21">
        <v>-37.05</v>
      </c>
      <c r="AA17" s="22">
        <v>66628276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417781396</v>
      </c>
      <c r="D19" s="18">
        <v>417781396</v>
      </c>
      <c r="E19" s="19">
        <v>496682000</v>
      </c>
      <c r="F19" s="20">
        <v>454552484</v>
      </c>
      <c r="G19" s="20">
        <v>458587873</v>
      </c>
      <c r="H19" s="20">
        <v>457483874</v>
      </c>
      <c r="I19" s="20">
        <v>456379875</v>
      </c>
      <c r="J19" s="20">
        <v>456379875</v>
      </c>
      <c r="K19" s="20">
        <v>455275876</v>
      </c>
      <c r="L19" s="20">
        <v>454171877</v>
      </c>
      <c r="M19" s="20">
        <v>453067878</v>
      </c>
      <c r="N19" s="20">
        <v>453067878</v>
      </c>
      <c r="O19" s="20">
        <v>451963879</v>
      </c>
      <c r="P19" s="20">
        <v>450859880</v>
      </c>
      <c r="Q19" s="20">
        <v>449755881</v>
      </c>
      <c r="R19" s="20">
        <v>449755881</v>
      </c>
      <c r="S19" s="20">
        <v>448651882</v>
      </c>
      <c r="T19" s="20">
        <v>447547883</v>
      </c>
      <c r="U19" s="20">
        <v>446443872</v>
      </c>
      <c r="V19" s="20">
        <v>446443872</v>
      </c>
      <c r="W19" s="20">
        <v>446443872</v>
      </c>
      <c r="X19" s="20">
        <v>454552484</v>
      </c>
      <c r="Y19" s="20">
        <v>-8108612</v>
      </c>
      <c r="Z19" s="21">
        <v>-1.78</v>
      </c>
      <c r="AA19" s="22">
        <v>454552484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727820</v>
      </c>
      <c r="Q21" s="20">
        <v>727820</v>
      </c>
      <c r="R21" s="20">
        <v>727820</v>
      </c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239807</v>
      </c>
      <c r="D22" s="18">
        <v>239807</v>
      </c>
      <c r="E22" s="19">
        <v>726000</v>
      </c>
      <c r="F22" s="20">
        <v>167567</v>
      </c>
      <c r="G22" s="20">
        <v>727820</v>
      </c>
      <c r="H22" s="20">
        <v>727820</v>
      </c>
      <c r="I22" s="20">
        <v>727820</v>
      </c>
      <c r="J22" s="20">
        <v>727820</v>
      </c>
      <c r="K22" s="20">
        <v>727820</v>
      </c>
      <c r="L22" s="20">
        <v>727820</v>
      </c>
      <c r="M22" s="20">
        <v>727820</v>
      </c>
      <c r="N22" s="20">
        <v>727820</v>
      </c>
      <c r="O22" s="20">
        <v>727820</v>
      </c>
      <c r="P22" s="20"/>
      <c r="Q22" s="20"/>
      <c r="R22" s="20"/>
      <c r="S22" s="20">
        <v>727820</v>
      </c>
      <c r="T22" s="20">
        <v>727820</v>
      </c>
      <c r="U22" s="20">
        <v>727820</v>
      </c>
      <c r="V22" s="20">
        <v>727820</v>
      </c>
      <c r="W22" s="20">
        <v>727820</v>
      </c>
      <c r="X22" s="20">
        <v>167567</v>
      </c>
      <c r="Y22" s="20">
        <v>560253</v>
      </c>
      <c r="Z22" s="21">
        <v>334.35</v>
      </c>
      <c r="AA22" s="22">
        <v>167567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485909998</v>
      </c>
      <c r="D24" s="29">
        <f>SUM(D15:D23)</f>
        <v>485909998</v>
      </c>
      <c r="E24" s="36">
        <f t="shared" si="1"/>
        <v>539349000</v>
      </c>
      <c r="F24" s="37">
        <f t="shared" si="1"/>
        <v>521348327</v>
      </c>
      <c r="G24" s="37">
        <f t="shared" si="1"/>
        <v>501256723</v>
      </c>
      <c r="H24" s="37">
        <f t="shared" si="1"/>
        <v>500152724</v>
      </c>
      <c r="I24" s="37">
        <f t="shared" si="1"/>
        <v>499048725</v>
      </c>
      <c r="J24" s="37">
        <f t="shared" si="1"/>
        <v>499048725</v>
      </c>
      <c r="K24" s="37">
        <f t="shared" si="1"/>
        <v>497944726</v>
      </c>
      <c r="L24" s="37">
        <f t="shared" si="1"/>
        <v>496840727</v>
      </c>
      <c r="M24" s="37">
        <f t="shared" si="1"/>
        <v>495736728</v>
      </c>
      <c r="N24" s="37">
        <f t="shared" si="1"/>
        <v>495736728</v>
      </c>
      <c r="O24" s="37">
        <f t="shared" si="1"/>
        <v>494632729</v>
      </c>
      <c r="P24" s="37">
        <f t="shared" si="1"/>
        <v>493528730</v>
      </c>
      <c r="Q24" s="37">
        <f t="shared" si="1"/>
        <v>492424731</v>
      </c>
      <c r="R24" s="37">
        <f t="shared" si="1"/>
        <v>492424731</v>
      </c>
      <c r="S24" s="37">
        <f t="shared" si="1"/>
        <v>491320732</v>
      </c>
      <c r="T24" s="37">
        <f t="shared" si="1"/>
        <v>490216733</v>
      </c>
      <c r="U24" s="37">
        <f t="shared" si="1"/>
        <v>489112722</v>
      </c>
      <c r="V24" s="37">
        <f t="shared" si="1"/>
        <v>489112722</v>
      </c>
      <c r="W24" s="37">
        <f t="shared" si="1"/>
        <v>489112722</v>
      </c>
      <c r="X24" s="37">
        <f t="shared" si="1"/>
        <v>521348327</v>
      </c>
      <c r="Y24" s="37">
        <f t="shared" si="1"/>
        <v>-32235605</v>
      </c>
      <c r="Z24" s="38">
        <f>+IF(X24&lt;&gt;0,+(Y24/X24)*100,0)</f>
        <v>-6.183122363793449</v>
      </c>
      <c r="AA24" s="39">
        <f>SUM(AA15:AA23)</f>
        <v>521348327</v>
      </c>
    </row>
    <row r="25" spans="1:27" ht="13.5">
      <c r="A25" s="27" t="s">
        <v>51</v>
      </c>
      <c r="B25" s="28"/>
      <c r="C25" s="29">
        <f aca="true" t="shared" si="2" ref="C25:Y25">+C12+C24</f>
        <v>520336846</v>
      </c>
      <c r="D25" s="29">
        <f>+D12+D24</f>
        <v>520336846</v>
      </c>
      <c r="E25" s="30">
        <f t="shared" si="2"/>
        <v>597027000</v>
      </c>
      <c r="F25" s="31">
        <f t="shared" si="2"/>
        <v>559409116</v>
      </c>
      <c r="G25" s="31">
        <f t="shared" si="2"/>
        <v>557500201</v>
      </c>
      <c r="H25" s="31">
        <f t="shared" si="2"/>
        <v>551698604</v>
      </c>
      <c r="I25" s="31">
        <f t="shared" si="2"/>
        <v>547335427</v>
      </c>
      <c r="J25" s="31">
        <f t="shared" si="2"/>
        <v>547335427</v>
      </c>
      <c r="K25" s="31">
        <f t="shared" si="2"/>
        <v>543179561</v>
      </c>
      <c r="L25" s="31">
        <f t="shared" si="2"/>
        <v>549343448</v>
      </c>
      <c r="M25" s="31">
        <f t="shared" si="2"/>
        <v>547909217</v>
      </c>
      <c r="N25" s="31">
        <f t="shared" si="2"/>
        <v>547909217</v>
      </c>
      <c r="O25" s="31">
        <f t="shared" si="2"/>
        <v>544897444</v>
      </c>
      <c r="P25" s="31">
        <f t="shared" si="2"/>
        <v>544259670</v>
      </c>
      <c r="Q25" s="31">
        <f t="shared" si="2"/>
        <v>552834979</v>
      </c>
      <c r="R25" s="31">
        <f t="shared" si="2"/>
        <v>552834979</v>
      </c>
      <c r="S25" s="31">
        <f t="shared" si="2"/>
        <v>542000306</v>
      </c>
      <c r="T25" s="31">
        <f t="shared" si="2"/>
        <v>540969684</v>
      </c>
      <c r="U25" s="31">
        <f t="shared" si="2"/>
        <v>541184324</v>
      </c>
      <c r="V25" s="31">
        <f t="shared" si="2"/>
        <v>541184324</v>
      </c>
      <c r="W25" s="31">
        <f t="shared" si="2"/>
        <v>541184324</v>
      </c>
      <c r="X25" s="31">
        <f t="shared" si="2"/>
        <v>559409116</v>
      </c>
      <c r="Y25" s="31">
        <f t="shared" si="2"/>
        <v>-18224792</v>
      </c>
      <c r="Z25" s="32">
        <f>+IF(X25&lt;&gt;0,+(Y25/X25)*100,0)</f>
        <v>-3.2578646787729504</v>
      </c>
      <c r="AA25" s="33">
        <f>+AA12+AA24</f>
        <v>559409116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>
        <v>4959640</v>
      </c>
      <c r="J29" s="20">
        <v>4959640</v>
      </c>
      <c r="K29" s="20">
        <v>5955596</v>
      </c>
      <c r="L29" s="20">
        <v>3796609</v>
      </c>
      <c r="M29" s="20">
        <v>3046207</v>
      </c>
      <c r="N29" s="20">
        <v>3046207</v>
      </c>
      <c r="O29" s="20">
        <v>5546217</v>
      </c>
      <c r="P29" s="20">
        <v>4764772</v>
      </c>
      <c r="Q29" s="20"/>
      <c r="R29" s="20"/>
      <c r="S29" s="20"/>
      <c r="T29" s="20">
        <v>2342892</v>
      </c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3573788</v>
      </c>
      <c r="D30" s="18">
        <v>3573788</v>
      </c>
      <c r="E30" s="19"/>
      <c r="F30" s="20">
        <v>4953000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4953000</v>
      </c>
      <c r="Y30" s="20">
        <v>-4953000</v>
      </c>
      <c r="Z30" s="21">
        <v>-100</v>
      </c>
      <c r="AA30" s="22">
        <v>4953000</v>
      </c>
    </row>
    <row r="31" spans="1:27" ht="13.5">
      <c r="A31" s="23" t="s">
        <v>56</v>
      </c>
      <c r="B31" s="17"/>
      <c r="C31" s="18">
        <v>1388759</v>
      </c>
      <c r="D31" s="18">
        <v>1388759</v>
      </c>
      <c r="E31" s="19">
        <v>1590000</v>
      </c>
      <c r="F31" s="20">
        <v>1590000</v>
      </c>
      <c r="G31" s="20">
        <v>1402553</v>
      </c>
      <c r="H31" s="20">
        <v>1416412</v>
      </c>
      <c r="I31" s="20">
        <v>1426203</v>
      </c>
      <c r="J31" s="20">
        <v>1426203</v>
      </c>
      <c r="K31" s="20">
        <v>1433810</v>
      </c>
      <c r="L31" s="20">
        <v>1449057</v>
      </c>
      <c r="M31" s="20">
        <v>1445687</v>
      </c>
      <c r="N31" s="20">
        <v>1445687</v>
      </c>
      <c r="O31" s="20">
        <v>1462726</v>
      </c>
      <c r="P31" s="20">
        <v>148338</v>
      </c>
      <c r="Q31" s="20">
        <v>1502642</v>
      </c>
      <c r="R31" s="20">
        <v>1502642</v>
      </c>
      <c r="S31" s="20">
        <v>1509419</v>
      </c>
      <c r="T31" s="20">
        <v>1515640</v>
      </c>
      <c r="U31" s="20">
        <v>1540298</v>
      </c>
      <c r="V31" s="20">
        <v>1540298</v>
      </c>
      <c r="W31" s="20">
        <v>1540298</v>
      </c>
      <c r="X31" s="20">
        <v>1590000</v>
      </c>
      <c r="Y31" s="20">
        <v>-49702</v>
      </c>
      <c r="Z31" s="21">
        <v>-3.13</v>
      </c>
      <c r="AA31" s="22">
        <v>1590000</v>
      </c>
    </row>
    <row r="32" spans="1:27" ht="13.5">
      <c r="A32" s="23" t="s">
        <v>57</v>
      </c>
      <c r="B32" s="17"/>
      <c r="C32" s="18">
        <v>52848980</v>
      </c>
      <c r="D32" s="18">
        <v>52848980</v>
      </c>
      <c r="E32" s="19">
        <v>30421000</v>
      </c>
      <c r="F32" s="20">
        <v>49068753</v>
      </c>
      <c r="G32" s="20">
        <v>19860959</v>
      </c>
      <c r="H32" s="20">
        <v>16822775</v>
      </c>
      <c r="I32" s="20">
        <v>17044143</v>
      </c>
      <c r="J32" s="20">
        <v>17044143</v>
      </c>
      <c r="K32" s="20">
        <v>17201513</v>
      </c>
      <c r="L32" s="20">
        <v>17915440</v>
      </c>
      <c r="M32" s="20">
        <v>16871064</v>
      </c>
      <c r="N32" s="20">
        <v>16871064</v>
      </c>
      <c r="O32" s="20">
        <v>32852204</v>
      </c>
      <c r="P32" s="20">
        <v>27909638</v>
      </c>
      <c r="Q32" s="20">
        <v>29858209</v>
      </c>
      <c r="R32" s="20">
        <v>29858209</v>
      </c>
      <c r="S32" s="20">
        <v>22712584</v>
      </c>
      <c r="T32" s="20">
        <v>33464056</v>
      </c>
      <c r="U32" s="20">
        <v>13624899</v>
      </c>
      <c r="V32" s="20">
        <v>13624899</v>
      </c>
      <c r="W32" s="20">
        <v>13624899</v>
      </c>
      <c r="X32" s="20">
        <v>49068753</v>
      </c>
      <c r="Y32" s="20">
        <v>-35443854</v>
      </c>
      <c r="Z32" s="21">
        <v>-72.23</v>
      </c>
      <c r="AA32" s="22">
        <v>49068753</v>
      </c>
    </row>
    <row r="33" spans="1:27" ht="13.5">
      <c r="A33" s="23" t="s">
        <v>58</v>
      </c>
      <c r="B33" s="17"/>
      <c r="C33" s="18">
        <v>6716152</v>
      </c>
      <c r="D33" s="18">
        <v>6716152</v>
      </c>
      <c r="E33" s="19"/>
      <c r="F33" s="20">
        <v>8320233</v>
      </c>
      <c r="G33" s="20">
        <v>4221651</v>
      </c>
      <c r="H33" s="20">
        <v>4221651</v>
      </c>
      <c r="I33" s="20">
        <v>4221651</v>
      </c>
      <c r="J33" s="20">
        <v>4221651</v>
      </c>
      <c r="K33" s="20">
        <v>4221651</v>
      </c>
      <c r="L33" s="20">
        <v>4221651</v>
      </c>
      <c r="M33" s="20">
        <v>4221651</v>
      </c>
      <c r="N33" s="20">
        <v>4221651</v>
      </c>
      <c r="O33" s="20">
        <v>4221651</v>
      </c>
      <c r="P33" s="20">
        <v>4221651</v>
      </c>
      <c r="Q33" s="20">
        <v>4221651</v>
      </c>
      <c r="R33" s="20">
        <v>4221651</v>
      </c>
      <c r="S33" s="20">
        <v>4221651</v>
      </c>
      <c r="T33" s="20">
        <v>4221651</v>
      </c>
      <c r="U33" s="20">
        <v>4221651</v>
      </c>
      <c r="V33" s="20">
        <v>4221651</v>
      </c>
      <c r="W33" s="20">
        <v>4221651</v>
      </c>
      <c r="X33" s="20">
        <v>8320233</v>
      </c>
      <c r="Y33" s="20">
        <v>-4098582</v>
      </c>
      <c r="Z33" s="21">
        <v>-49.26</v>
      </c>
      <c r="AA33" s="22">
        <v>8320233</v>
      </c>
    </row>
    <row r="34" spans="1:27" ht="13.5">
      <c r="A34" s="27" t="s">
        <v>59</v>
      </c>
      <c r="B34" s="28"/>
      <c r="C34" s="29">
        <f aca="true" t="shared" si="3" ref="C34:Y34">SUM(C29:C33)</f>
        <v>64527679</v>
      </c>
      <c r="D34" s="29">
        <f>SUM(D29:D33)</f>
        <v>64527679</v>
      </c>
      <c r="E34" s="30">
        <f t="shared" si="3"/>
        <v>32011000</v>
      </c>
      <c r="F34" s="31">
        <f t="shared" si="3"/>
        <v>63931986</v>
      </c>
      <c r="G34" s="31">
        <f t="shared" si="3"/>
        <v>25485163</v>
      </c>
      <c r="H34" s="31">
        <f t="shared" si="3"/>
        <v>22460838</v>
      </c>
      <c r="I34" s="31">
        <f t="shared" si="3"/>
        <v>27651637</v>
      </c>
      <c r="J34" s="31">
        <f t="shared" si="3"/>
        <v>27651637</v>
      </c>
      <c r="K34" s="31">
        <f t="shared" si="3"/>
        <v>28812570</v>
      </c>
      <c r="L34" s="31">
        <f t="shared" si="3"/>
        <v>27382757</v>
      </c>
      <c r="M34" s="31">
        <f t="shared" si="3"/>
        <v>25584609</v>
      </c>
      <c r="N34" s="31">
        <f t="shared" si="3"/>
        <v>25584609</v>
      </c>
      <c r="O34" s="31">
        <f t="shared" si="3"/>
        <v>44082798</v>
      </c>
      <c r="P34" s="31">
        <f t="shared" si="3"/>
        <v>37044399</v>
      </c>
      <c r="Q34" s="31">
        <f t="shared" si="3"/>
        <v>35582502</v>
      </c>
      <c r="R34" s="31">
        <f t="shared" si="3"/>
        <v>35582502</v>
      </c>
      <c r="S34" s="31">
        <f t="shared" si="3"/>
        <v>28443654</v>
      </c>
      <c r="T34" s="31">
        <f t="shared" si="3"/>
        <v>41544239</v>
      </c>
      <c r="U34" s="31">
        <f t="shared" si="3"/>
        <v>19386848</v>
      </c>
      <c r="V34" s="31">
        <f t="shared" si="3"/>
        <v>19386848</v>
      </c>
      <c r="W34" s="31">
        <f t="shared" si="3"/>
        <v>19386848</v>
      </c>
      <c r="X34" s="31">
        <f t="shared" si="3"/>
        <v>63931986</v>
      </c>
      <c r="Y34" s="31">
        <f t="shared" si="3"/>
        <v>-44545138</v>
      </c>
      <c r="Z34" s="32">
        <f>+IF(X34&lt;&gt;0,+(Y34/X34)*100,0)</f>
        <v>-69.6758239295116</v>
      </c>
      <c r="AA34" s="33">
        <f>SUM(AA29:AA33)</f>
        <v>63931986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14251372</v>
      </c>
      <c r="D37" s="18">
        <v>14251372</v>
      </c>
      <c r="E37" s="19">
        <v>27959000</v>
      </c>
      <c r="F37" s="20">
        <v>16634742</v>
      </c>
      <c r="G37" s="20">
        <v>6144592</v>
      </c>
      <c r="H37" s="20">
        <v>5968114</v>
      </c>
      <c r="I37" s="20">
        <v>5583333</v>
      </c>
      <c r="J37" s="20">
        <v>5583333</v>
      </c>
      <c r="K37" s="20">
        <v>5385724</v>
      </c>
      <c r="L37" s="20">
        <v>5152941</v>
      </c>
      <c r="M37" s="20">
        <v>4959980</v>
      </c>
      <c r="N37" s="20">
        <v>4959980</v>
      </c>
      <c r="O37" s="20">
        <v>15974545</v>
      </c>
      <c r="P37" s="20">
        <v>15771346</v>
      </c>
      <c r="Q37" s="20">
        <v>18113016</v>
      </c>
      <c r="R37" s="20">
        <v>18113016</v>
      </c>
      <c r="S37" s="20">
        <v>17888765</v>
      </c>
      <c r="T37" s="20">
        <v>17662091</v>
      </c>
      <c r="U37" s="20">
        <v>22434113</v>
      </c>
      <c r="V37" s="20">
        <v>22434113</v>
      </c>
      <c r="W37" s="20">
        <v>22434113</v>
      </c>
      <c r="X37" s="20">
        <v>16634742</v>
      </c>
      <c r="Y37" s="20">
        <v>5799371</v>
      </c>
      <c r="Z37" s="21">
        <v>34.86</v>
      </c>
      <c r="AA37" s="22">
        <v>16634742</v>
      </c>
    </row>
    <row r="38" spans="1:27" ht="13.5">
      <c r="A38" s="23" t="s">
        <v>58</v>
      </c>
      <c r="B38" s="17"/>
      <c r="C38" s="18">
        <v>43410112</v>
      </c>
      <c r="D38" s="18">
        <v>43410112</v>
      </c>
      <c r="E38" s="19">
        <v>12660000</v>
      </c>
      <c r="F38" s="20">
        <v>48062770</v>
      </c>
      <c r="G38" s="20">
        <v>36980161</v>
      </c>
      <c r="H38" s="20">
        <v>36980161</v>
      </c>
      <c r="I38" s="20">
        <v>36980161</v>
      </c>
      <c r="J38" s="20">
        <v>36980161</v>
      </c>
      <c r="K38" s="20">
        <v>36980161</v>
      </c>
      <c r="L38" s="20">
        <v>36980161</v>
      </c>
      <c r="M38" s="20">
        <v>36980161</v>
      </c>
      <c r="N38" s="20">
        <v>36980161</v>
      </c>
      <c r="O38" s="20">
        <v>36980161</v>
      </c>
      <c r="P38" s="20">
        <v>36980161</v>
      </c>
      <c r="Q38" s="20">
        <v>36980161</v>
      </c>
      <c r="R38" s="20">
        <v>36980161</v>
      </c>
      <c r="S38" s="20">
        <v>36980161</v>
      </c>
      <c r="T38" s="20">
        <v>36980161</v>
      </c>
      <c r="U38" s="20">
        <v>36980161</v>
      </c>
      <c r="V38" s="20">
        <v>36980161</v>
      </c>
      <c r="W38" s="20">
        <v>36980161</v>
      </c>
      <c r="X38" s="20">
        <v>48062770</v>
      </c>
      <c r="Y38" s="20">
        <v>-11082609</v>
      </c>
      <c r="Z38" s="21">
        <v>-23.06</v>
      </c>
      <c r="AA38" s="22">
        <v>48062770</v>
      </c>
    </row>
    <row r="39" spans="1:27" ht="13.5">
      <c r="A39" s="27" t="s">
        <v>61</v>
      </c>
      <c r="B39" s="35"/>
      <c r="C39" s="29">
        <f aca="true" t="shared" si="4" ref="C39:Y39">SUM(C37:C38)</f>
        <v>57661484</v>
      </c>
      <c r="D39" s="29">
        <f>SUM(D37:D38)</f>
        <v>57661484</v>
      </c>
      <c r="E39" s="36">
        <f t="shared" si="4"/>
        <v>40619000</v>
      </c>
      <c r="F39" s="37">
        <f t="shared" si="4"/>
        <v>64697512</v>
      </c>
      <c r="G39" s="37">
        <f t="shared" si="4"/>
        <v>43124753</v>
      </c>
      <c r="H39" s="37">
        <f t="shared" si="4"/>
        <v>42948275</v>
      </c>
      <c r="I39" s="37">
        <f t="shared" si="4"/>
        <v>42563494</v>
      </c>
      <c r="J39" s="37">
        <f t="shared" si="4"/>
        <v>42563494</v>
      </c>
      <c r="K39" s="37">
        <f t="shared" si="4"/>
        <v>42365885</v>
      </c>
      <c r="L39" s="37">
        <f t="shared" si="4"/>
        <v>42133102</v>
      </c>
      <c r="M39" s="37">
        <f t="shared" si="4"/>
        <v>41940141</v>
      </c>
      <c r="N39" s="37">
        <f t="shared" si="4"/>
        <v>41940141</v>
      </c>
      <c r="O39" s="37">
        <f t="shared" si="4"/>
        <v>52954706</v>
      </c>
      <c r="P39" s="37">
        <f t="shared" si="4"/>
        <v>52751507</v>
      </c>
      <c r="Q39" s="37">
        <f t="shared" si="4"/>
        <v>55093177</v>
      </c>
      <c r="R39" s="37">
        <f t="shared" si="4"/>
        <v>55093177</v>
      </c>
      <c r="S39" s="37">
        <f t="shared" si="4"/>
        <v>54868926</v>
      </c>
      <c r="T39" s="37">
        <f t="shared" si="4"/>
        <v>54642252</v>
      </c>
      <c r="U39" s="37">
        <f t="shared" si="4"/>
        <v>59414274</v>
      </c>
      <c r="V39" s="37">
        <f t="shared" si="4"/>
        <v>59414274</v>
      </c>
      <c r="W39" s="37">
        <f t="shared" si="4"/>
        <v>59414274</v>
      </c>
      <c r="X39" s="37">
        <f t="shared" si="4"/>
        <v>64697512</v>
      </c>
      <c r="Y39" s="37">
        <f t="shared" si="4"/>
        <v>-5283238</v>
      </c>
      <c r="Z39" s="38">
        <f>+IF(X39&lt;&gt;0,+(Y39/X39)*100,0)</f>
        <v>-8.166060543410078</v>
      </c>
      <c r="AA39" s="39">
        <f>SUM(AA37:AA38)</f>
        <v>64697512</v>
      </c>
    </row>
    <row r="40" spans="1:27" ht="13.5">
      <c r="A40" s="27" t="s">
        <v>62</v>
      </c>
      <c r="B40" s="28"/>
      <c r="C40" s="29">
        <f aca="true" t="shared" si="5" ref="C40:Y40">+C34+C39</f>
        <v>122189163</v>
      </c>
      <c r="D40" s="29">
        <f>+D34+D39</f>
        <v>122189163</v>
      </c>
      <c r="E40" s="30">
        <f t="shared" si="5"/>
        <v>72630000</v>
      </c>
      <c r="F40" s="31">
        <f t="shared" si="5"/>
        <v>128629498</v>
      </c>
      <c r="G40" s="31">
        <f t="shared" si="5"/>
        <v>68609916</v>
      </c>
      <c r="H40" s="31">
        <f t="shared" si="5"/>
        <v>65409113</v>
      </c>
      <c r="I40" s="31">
        <f t="shared" si="5"/>
        <v>70215131</v>
      </c>
      <c r="J40" s="31">
        <f t="shared" si="5"/>
        <v>70215131</v>
      </c>
      <c r="K40" s="31">
        <f t="shared" si="5"/>
        <v>71178455</v>
      </c>
      <c r="L40" s="31">
        <f t="shared" si="5"/>
        <v>69515859</v>
      </c>
      <c r="M40" s="31">
        <f t="shared" si="5"/>
        <v>67524750</v>
      </c>
      <c r="N40" s="31">
        <f t="shared" si="5"/>
        <v>67524750</v>
      </c>
      <c r="O40" s="31">
        <f t="shared" si="5"/>
        <v>97037504</v>
      </c>
      <c r="P40" s="31">
        <f t="shared" si="5"/>
        <v>89795906</v>
      </c>
      <c r="Q40" s="31">
        <f t="shared" si="5"/>
        <v>90675679</v>
      </c>
      <c r="R40" s="31">
        <f t="shared" si="5"/>
        <v>90675679</v>
      </c>
      <c r="S40" s="31">
        <f t="shared" si="5"/>
        <v>83312580</v>
      </c>
      <c r="T40" s="31">
        <f t="shared" si="5"/>
        <v>96186491</v>
      </c>
      <c r="U40" s="31">
        <f t="shared" si="5"/>
        <v>78801122</v>
      </c>
      <c r="V40" s="31">
        <f t="shared" si="5"/>
        <v>78801122</v>
      </c>
      <c r="W40" s="31">
        <f t="shared" si="5"/>
        <v>78801122</v>
      </c>
      <c r="X40" s="31">
        <f t="shared" si="5"/>
        <v>128629498</v>
      </c>
      <c r="Y40" s="31">
        <f t="shared" si="5"/>
        <v>-49828376</v>
      </c>
      <c r="Z40" s="32">
        <f>+IF(X40&lt;&gt;0,+(Y40/X40)*100,0)</f>
        <v>-38.73790753657454</v>
      </c>
      <c r="AA40" s="33">
        <f>+AA34+AA39</f>
        <v>128629498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398147683</v>
      </c>
      <c r="D42" s="43">
        <f>+D25-D40</f>
        <v>398147683</v>
      </c>
      <c r="E42" s="44">
        <f t="shared" si="6"/>
        <v>524397000</v>
      </c>
      <c r="F42" s="45">
        <f t="shared" si="6"/>
        <v>430779618</v>
      </c>
      <c r="G42" s="45">
        <f t="shared" si="6"/>
        <v>488890285</v>
      </c>
      <c r="H42" s="45">
        <f t="shared" si="6"/>
        <v>486289491</v>
      </c>
      <c r="I42" s="45">
        <f t="shared" si="6"/>
        <v>477120296</v>
      </c>
      <c r="J42" s="45">
        <f t="shared" si="6"/>
        <v>477120296</v>
      </c>
      <c r="K42" s="45">
        <f t="shared" si="6"/>
        <v>472001106</v>
      </c>
      <c r="L42" s="45">
        <f t="shared" si="6"/>
        <v>479827589</v>
      </c>
      <c r="M42" s="45">
        <f t="shared" si="6"/>
        <v>480384467</v>
      </c>
      <c r="N42" s="45">
        <f t="shared" si="6"/>
        <v>480384467</v>
      </c>
      <c r="O42" s="45">
        <f t="shared" si="6"/>
        <v>447859940</v>
      </c>
      <c r="P42" s="45">
        <f t="shared" si="6"/>
        <v>454463764</v>
      </c>
      <c r="Q42" s="45">
        <f t="shared" si="6"/>
        <v>462159300</v>
      </c>
      <c r="R42" s="45">
        <f t="shared" si="6"/>
        <v>462159300</v>
      </c>
      <c r="S42" s="45">
        <f t="shared" si="6"/>
        <v>458687726</v>
      </c>
      <c r="T42" s="45">
        <f t="shared" si="6"/>
        <v>444783193</v>
      </c>
      <c r="U42" s="45">
        <f t="shared" si="6"/>
        <v>462383202</v>
      </c>
      <c r="V42" s="45">
        <f t="shared" si="6"/>
        <v>462383202</v>
      </c>
      <c r="W42" s="45">
        <f t="shared" si="6"/>
        <v>462383202</v>
      </c>
      <c r="X42" s="45">
        <f t="shared" si="6"/>
        <v>430779618</v>
      </c>
      <c r="Y42" s="45">
        <f t="shared" si="6"/>
        <v>31603584</v>
      </c>
      <c r="Z42" s="46">
        <f>+IF(X42&lt;&gt;0,+(Y42/X42)*100,0)</f>
        <v>7.336369382267292</v>
      </c>
      <c r="AA42" s="47">
        <f>+AA25-AA40</f>
        <v>430779618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396004803</v>
      </c>
      <c r="D45" s="18">
        <v>396004803</v>
      </c>
      <c r="E45" s="19">
        <v>519027000</v>
      </c>
      <c r="F45" s="20">
        <v>428636739</v>
      </c>
      <c r="G45" s="20">
        <v>483890285</v>
      </c>
      <c r="H45" s="20">
        <v>481289491</v>
      </c>
      <c r="I45" s="20">
        <v>472120296</v>
      </c>
      <c r="J45" s="20">
        <v>472120296</v>
      </c>
      <c r="K45" s="20">
        <v>467001106</v>
      </c>
      <c r="L45" s="20">
        <v>474827589</v>
      </c>
      <c r="M45" s="20">
        <v>475384467</v>
      </c>
      <c r="N45" s="20">
        <v>475384467</v>
      </c>
      <c r="O45" s="20">
        <v>442859940</v>
      </c>
      <c r="P45" s="20"/>
      <c r="Q45" s="20">
        <v>457159300</v>
      </c>
      <c r="R45" s="20">
        <v>457159300</v>
      </c>
      <c r="S45" s="20">
        <v>453687726</v>
      </c>
      <c r="T45" s="20">
        <v>439783193</v>
      </c>
      <c r="U45" s="20">
        <v>457383202</v>
      </c>
      <c r="V45" s="20">
        <v>457383202</v>
      </c>
      <c r="W45" s="20">
        <v>457383202</v>
      </c>
      <c r="X45" s="20">
        <v>428636739</v>
      </c>
      <c r="Y45" s="20">
        <v>28746463</v>
      </c>
      <c r="Z45" s="48">
        <v>6.71</v>
      </c>
      <c r="AA45" s="22">
        <v>428636739</v>
      </c>
    </row>
    <row r="46" spans="1:27" ht="13.5">
      <c r="A46" s="23" t="s">
        <v>67</v>
      </c>
      <c r="B46" s="17"/>
      <c r="C46" s="18">
        <v>2142880</v>
      </c>
      <c r="D46" s="18">
        <v>2142880</v>
      </c>
      <c r="E46" s="19">
        <v>5370000</v>
      </c>
      <c r="F46" s="20">
        <v>2142880</v>
      </c>
      <c r="G46" s="20">
        <v>5000000</v>
      </c>
      <c r="H46" s="20">
        <v>5000000</v>
      </c>
      <c r="I46" s="20">
        <v>5000000</v>
      </c>
      <c r="J46" s="20">
        <v>5000000</v>
      </c>
      <c r="K46" s="20">
        <v>5000000</v>
      </c>
      <c r="L46" s="20">
        <v>5000000</v>
      </c>
      <c r="M46" s="20">
        <v>5000000</v>
      </c>
      <c r="N46" s="20">
        <v>5000000</v>
      </c>
      <c r="O46" s="20">
        <v>5000000</v>
      </c>
      <c r="P46" s="20">
        <v>454463764</v>
      </c>
      <c r="Q46" s="20">
        <v>5000000</v>
      </c>
      <c r="R46" s="20">
        <v>5000000</v>
      </c>
      <c r="S46" s="20">
        <v>5000000</v>
      </c>
      <c r="T46" s="20">
        <v>5000000</v>
      </c>
      <c r="U46" s="20">
        <v>5000000</v>
      </c>
      <c r="V46" s="20">
        <v>5000000</v>
      </c>
      <c r="W46" s="20">
        <v>5000000</v>
      </c>
      <c r="X46" s="20">
        <v>2142880</v>
      </c>
      <c r="Y46" s="20">
        <v>2857120</v>
      </c>
      <c r="Z46" s="48">
        <v>133.33</v>
      </c>
      <c r="AA46" s="22">
        <v>2142880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398147683</v>
      </c>
      <c r="D48" s="51">
        <f>SUM(D45:D47)</f>
        <v>398147683</v>
      </c>
      <c r="E48" s="52">
        <f t="shared" si="7"/>
        <v>524397000</v>
      </c>
      <c r="F48" s="53">
        <f t="shared" si="7"/>
        <v>430779619</v>
      </c>
      <c r="G48" s="53">
        <f t="shared" si="7"/>
        <v>488890285</v>
      </c>
      <c r="H48" s="53">
        <f t="shared" si="7"/>
        <v>486289491</v>
      </c>
      <c r="I48" s="53">
        <f t="shared" si="7"/>
        <v>477120296</v>
      </c>
      <c r="J48" s="53">
        <f t="shared" si="7"/>
        <v>477120296</v>
      </c>
      <c r="K48" s="53">
        <f t="shared" si="7"/>
        <v>472001106</v>
      </c>
      <c r="L48" s="53">
        <f t="shared" si="7"/>
        <v>479827589</v>
      </c>
      <c r="M48" s="53">
        <f t="shared" si="7"/>
        <v>480384467</v>
      </c>
      <c r="N48" s="53">
        <f t="shared" si="7"/>
        <v>480384467</v>
      </c>
      <c r="O48" s="53">
        <f t="shared" si="7"/>
        <v>447859940</v>
      </c>
      <c r="P48" s="53">
        <f t="shared" si="7"/>
        <v>454463764</v>
      </c>
      <c r="Q48" s="53">
        <f t="shared" si="7"/>
        <v>462159300</v>
      </c>
      <c r="R48" s="53">
        <f t="shared" si="7"/>
        <v>462159300</v>
      </c>
      <c r="S48" s="53">
        <f t="shared" si="7"/>
        <v>458687726</v>
      </c>
      <c r="T48" s="53">
        <f t="shared" si="7"/>
        <v>444783193</v>
      </c>
      <c r="U48" s="53">
        <f t="shared" si="7"/>
        <v>462383202</v>
      </c>
      <c r="V48" s="53">
        <f t="shared" si="7"/>
        <v>462383202</v>
      </c>
      <c r="W48" s="53">
        <f t="shared" si="7"/>
        <v>462383202</v>
      </c>
      <c r="X48" s="53">
        <f t="shared" si="7"/>
        <v>430779619</v>
      </c>
      <c r="Y48" s="53">
        <f t="shared" si="7"/>
        <v>31603583</v>
      </c>
      <c r="Z48" s="54">
        <f>+IF(X48&lt;&gt;0,+(Y48/X48)*100,0)</f>
        <v>7.336369133099587</v>
      </c>
      <c r="AA48" s="55">
        <f>SUM(AA45:AA47)</f>
        <v>430779619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2015-08-05T06:37:10Z</dcterms:created>
  <dcterms:modified xsi:type="dcterms:W3CDTF">2015-08-05T06:37:56Z</dcterms:modified>
  <cp:category/>
  <cp:version/>
  <cp:contentType/>
  <cp:contentStatus/>
</cp:coreProperties>
</file>