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MAN" sheetId="4" r:id="rId4"/>
    <sheet name="JHB" sheetId="5" r:id="rId5"/>
    <sheet name="TSH" sheetId="6" r:id="rId6"/>
    <sheet name="EKU" sheetId="7" r:id="rId7"/>
    <sheet name="ETH" sheetId="8" r:id="rId8"/>
    <sheet name="CPT" sheetId="9" r:id="rId9"/>
  </sheets>
  <definedNames>
    <definedName name="_xlnm.Print_Area" localSheetId="1">'BUF'!$A$1:$AA$54</definedName>
    <definedName name="_xlnm.Print_Area" localSheetId="8">'CPT'!$A$1:$AA$54</definedName>
    <definedName name="_xlnm.Print_Area" localSheetId="6">'EKU'!$A$1:$AA$54</definedName>
    <definedName name="_xlnm.Print_Area" localSheetId="7">'ETH'!$A$1:$AA$54</definedName>
    <definedName name="_xlnm.Print_Area" localSheetId="4">'JHB'!$A$1:$AA$54</definedName>
    <definedName name="_xlnm.Print_Area" localSheetId="3">'MAN'!$A$1:$AA$54</definedName>
    <definedName name="_xlnm.Print_Area" localSheetId="2">'NMA'!$A$1:$AA$54</definedName>
    <definedName name="_xlnm.Print_Area" localSheetId="0">'Summary'!$A$1:$AA$54</definedName>
    <definedName name="_xlnm.Print_Area" localSheetId="5">'TSH'!$A$1:$AA$54</definedName>
  </definedNames>
  <calcPr calcMode="manual" fullCalcOnLoad="1"/>
</workbook>
</file>

<file path=xl/sharedStrings.xml><?xml version="1.0" encoding="utf-8"?>
<sst xmlns="http://schemas.openxmlformats.org/spreadsheetml/2006/main" count="702" uniqueCount="82">
  <si>
    <t>Eastern Cape: Buffalo City(BUF) - Table C6 Quarterly Budget Statement - Financial Position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</si>
  <si>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</si>
  <si>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</si>
  <si>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</si>
  <si>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</si>
  <si>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</si>
  <si>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</si>
  <si>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</si>
  <si>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</si>
  <si>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</si>
  <si>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</si>
  <si>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</si>
  <si>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</si>
  <si>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</si>
  <si>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</si>
  <si>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</si>
  <si>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</si>
  <si>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</si>
  <si>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</si>
  <si>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</si>
  <si>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</si>
  <si>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</si>
  <si>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</si>
  <si>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</si>
  <si>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</si>
  <si>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</si>
  <si>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</si>
  <si>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</si>
  <si>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</si>
  <si>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</si>
  <si>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</si>
  <si>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</si>
  <si>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</si>
  <si>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</si>
  <si>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</si>
  <si>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</si>
  <si>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</si>
  <si>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</si>
  <si>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</si>
  <si>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</si>
  <si>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</si>
  <si>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</si>
  <si>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</si>
  <si>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</si>
  <si>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</si>
  <si>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</si>
  <si>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</si>
  <si>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</si>
  <si>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</si>
  <si>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</si>
  <si>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</si>
  <si>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</si>
  <si>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</si>
  <si>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</si>
  <si>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</si>
  <si>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</si>
  <si>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</si>
  <si>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</si>
  <si>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</si>
  <si>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</si>
  <si>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</si>
  <si>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</si>
  <si>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</si>
  <si>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</si>
  <si>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</si>
  <si>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</si>
  <si>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</si>
  <si>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</si>
  <si>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</si>
  <si>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</si>
  <si>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Table C6 Quarterly Budget Statement - Financial Position for 4th Quarter ended 30 June 2015 (Figures Finalised as at 2015/07/31)</t>
  </si>
  <si>
    <t>Free State: Mangaung(MAN) - Table C6 Quarterly Budget Statement - Financial Position for 4th Quarter ended 30 June 2015 (Figures Finalised as at 2015/07/31)</t>
  </si>
  <si>
    <t>Gauteng: City Of Johannesburg(JHB) - Table C6 Quarterly Budget Statement - Financial Position for 4th Quarter ended 30 June 2015 (Figures Finalised as at 2015/07/31)</t>
  </si>
  <si>
    <t>Gauteng: City Of Tshwane(TSH) - Table C6 Quarterly Budget Statement - Financial Position for 4th Quarter ended 30 June 2015 (Figures Finalised as at 2015/07/31)</t>
  </si>
  <si>
    <t>Gauteng: Ekurhuleni Metro(EKU) - Table C6 Quarterly Budget Statement - Financial Position for 4th Quarter ended 30 June 2015 (Figures Finalised as at 2015/07/31)</t>
  </si>
  <si>
    <t>Kwazulu-Natal: eThekwini(ETH) - Table C6 Quarterly Budget Statement - Financial Position for 4th Quarter ended 30 June 2015 (Figures Finalised as at 2015/07/31)</t>
  </si>
  <si>
    <t>Western Cape: Cape Town(CPT) - Table C6 Quarterly Budget Statement - Financial Position for 4th Quarter ended 30 June 2015 (Figures Finalised as at 2015/07/31)</t>
  </si>
  <si>
    <t>Summary - Table C6 Quarterly Budget Statement - Financial Position for 4th Quarter ended 30 June 2015 (Figures Finalised as at 2015/07/31)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</si>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</sst>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15617413824</v>
      </c>
      <c r="D6" s="18"/>
      <c r="E6" s="19">
        <v>7222490984</v>
      </c>
      <c r="F6" s="20">
        <v>7960098186</v>
      </c>
      <c r="G6" s="20">
        <v>14110378724</v>
      </c>
      <c r="H6" s="20">
        <v>14223791916</v>
      </c>
      <c r="I6" s="20">
        <v>13276778869</v>
      </c>
      <c r="J6" s="20">
        <v>13276778869</v>
      </c>
      <c r="K6" s="20">
        <v>13180960013</v>
      </c>
      <c r="L6" s="20">
        <v>12987161447</v>
      </c>
      <c r="M6" s="20">
        <v>13084395465</v>
      </c>
      <c r="N6" s="20">
        <v>13084395465</v>
      </c>
      <c r="O6" s="20">
        <v>13012563404</v>
      </c>
      <c r="P6" s="20">
        <v>13009524553</v>
      </c>
      <c r="Q6" s="20">
        <v>14053509739</v>
      </c>
      <c r="R6" s="20">
        <v>14053509739</v>
      </c>
      <c r="S6" s="20">
        <v>15708715558</v>
      </c>
      <c r="T6" s="20">
        <v>14688758347</v>
      </c>
      <c r="U6" s="20">
        <v>15409016926</v>
      </c>
      <c r="V6" s="20">
        <v>15409016926</v>
      </c>
      <c r="W6" s="20">
        <v>15409016926</v>
      </c>
      <c r="X6" s="20">
        <v>7960098186</v>
      </c>
      <c r="Y6" s="20">
        <v>7448918740</v>
      </c>
      <c r="Z6" s="21">
        <v>93.58</v>
      </c>
      <c r="AA6" s="22">
        <v>7960098186</v>
      </c>
    </row>
    <row r="7" spans="1:27" ht="13.5">
      <c r="A7" s="23" t="s">
        <v>34</v>
      </c>
      <c r="B7" s="17"/>
      <c r="C7" s="18">
        <v>13114546435</v>
      </c>
      <c r="D7" s="18"/>
      <c r="E7" s="19">
        <v>20843727901</v>
      </c>
      <c r="F7" s="20">
        <v>15566530182</v>
      </c>
      <c r="G7" s="20">
        <v>10735890205</v>
      </c>
      <c r="H7" s="20">
        <v>11092400151</v>
      </c>
      <c r="I7" s="20">
        <v>10014281064</v>
      </c>
      <c r="J7" s="20">
        <v>10014281064</v>
      </c>
      <c r="K7" s="20">
        <v>9415680611</v>
      </c>
      <c r="L7" s="20">
        <v>8675096719</v>
      </c>
      <c r="M7" s="20">
        <v>10894137769</v>
      </c>
      <c r="N7" s="20">
        <v>10894137769</v>
      </c>
      <c r="O7" s="20">
        <v>10432988261</v>
      </c>
      <c r="P7" s="20">
        <v>9984419207</v>
      </c>
      <c r="Q7" s="20">
        <v>14410586879</v>
      </c>
      <c r="R7" s="20">
        <v>14410586879</v>
      </c>
      <c r="S7" s="20">
        <v>13182490035</v>
      </c>
      <c r="T7" s="20">
        <v>12909290877</v>
      </c>
      <c r="U7" s="20">
        <v>11067657016</v>
      </c>
      <c r="V7" s="20">
        <v>11067657016</v>
      </c>
      <c r="W7" s="20">
        <v>11067657016</v>
      </c>
      <c r="X7" s="20">
        <v>15566530182</v>
      </c>
      <c r="Y7" s="20">
        <v>-4498873166</v>
      </c>
      <c r="Z7" s="21">
        <v>-28.9</v>
      </c>
      <c r="AA7" s="22">
        <v>15566530182</v>
      </c>
    </row>
    <row r="8" spans="1:27" ht="13.5">
      <c r="A8" s="23" t="s">
        <v>35</v>
      </c>
      <c r="B8" s="17"/>
      <c r="C8" s="18">
        <v>21614061361</v>
      </c>
      <c r="D8" s="18"/>
      <c r="E8" s="19">
        <v>21329150411</v>
      </c>
      <c r="F8" s="20">
        <v>21653729599</v>
      </c>
      <c r="G8" s="20">
        <v>17865722941</v>
      </c>
      <c r="H8" s="20">
        <v>17315208184</v>
      </c>
      <c r="I8" s="20">
        <v>18452120233</v>
      </c>
      <c r="J8" s="20">
        <v>18452120233</v>
      </c>
      <c r="K8" s="20">
        <v>18320295402</v>
      </c>
      <c r="L8" s="20">
        <v>18712847683</v>
      </c>
      <c r="M8" s="20">
        <v>18937052590</v>
      </c>
      <c r="N8" s="20">
        <v>18937052590</v>
      </c>
      <c r="O8" s="20">
        <v>19020904441</v>
      </c>
      <c r="P8" s="20">
        <v>19862860677</v>
      </c>
      <c r="Q8" s="20">
        <v>19399155660</v>
      </c>
      <c r="R8" s="20">
        <v>19399155660</v>
      </c>
      <c r="S8" s="20">
        <v>21922702431</v>
      </c>
      <c r="T8" s="20">
        <v>20256616371</v>
      </c>
      <c r="U8" s="20">
        <v>20576475401</v>
      </c>
      <c r="V8" s="20">
        <v>20576475401</v>
      </c>
      <c r="W8" s="20">
        <v>20576475401</v>
      </c>
      <c r="X8" s="20">
        <v>21653729599</v>
      </c>
      <c r="Y8" s="20">
        <v>-1077254198</v>
      </c>
      <c r="Z8" s="21">
        <v>-4.97</v>
      </c>
      <c r="AA8" s="22">
        <v>21653729599</v>
      </c>
    </row>
    <row r="9" spans="1:27" ht="13.5">
      <c r="A9" s="23" t="s">
        <v>36</v>
      </c>
      <c r="B9" s="17"/>
      <c r="C9" s="18">
        <v>9173230224</v>
      </c>
      <c r="D9" s="18"/>
      <c r="E9" s="19">
        <v>8450532964</v>
      </c>
      <c r="F9" s="20">
        <v>9568503914</v>
      </c>
      <c r="G9" s="20">
        <v>3565699215</v>
      </c>
      <c r="H9" s="20">
        <v>4133522344</v>
      </c>
      <c r="I9" s="20">
        <v>6908949872</v>
      </c>
      <c r="J9" s="20">
        <v>6908949872</v>
      </c>
      <c r="K9" s="20">
        <v>6458315200</v>
      </c>
      <c r="L9" s="20">
        <v>1879671428</v>
      </c>
      <c r="M9" s="20">
        <v>5565744393</v>
      </c>
      <c r="N9" s="20">
        <v>5565744393</v>
      </c>
      <c r="O9" s="20">
        <v>6020771078</v>
      </c>
      <c r="P9" s="20">
        <v>6874699674</v>
      </c>
      <c r="Q9" s="20">
        <v>6765623958</v>
      </c>
      <c r="R9" s="20">
        <v>6765623958</v>
      </c>
      <c r="S9" s="20">
        <v>5498086793</v>
      </c>
      <c r="T9" s="20">
        <v>5628671391</v>
      </c>
      <c r="U9" s="20">
        <v>7347477335</v>
      </c>
      <c r="V9" s="20">
        <v>7347477335</v>
      </c>
      <c r="W9" s="20">
        <v>7347477335</v>
      </c>
      <c r="X9" s="20">
        <v>9568503914</v>
      </c>
      <c r="Y9" s="20">
        <v>-2221026579</v>
      </c>
      <c r="Z9" s="21">
        <v>-23.21</v>
      </c>
      <c r="AA9" s="22">
        <v>9568503914</v>
      </c>
    </row>
    <row r="10" spans="1:27" ht="13.5">
      <c r="A10" s="23" t="s">
        <v>37</v>
      </c>
      <c r="B10" s="17"/>
      <c r="C10" s="18">
        <v>283825287</v>
      </c>
      <c r="D10" s="18"/>
      <c r="E10" s="19">
        <v>1525558733</v>
      </c>
      <c r="F10" s="20">
        <v>1562161668</v>
      </c>
      <c r="G10" s="24">
        <v>126738220</v>
      </c>
      <c r="H10" s="24">
        <v>126679986</v>
      </c>
      <c r="I10" s="24">
        <v>126664969</v>
      </c>
      <c r="J10" s="20">
        <v>126664969</v>
      </c>
      <c r="K10" s="24">
        <v>126676322</v>
      </c>
      <c r="L10" s="24">
        <v>3506345512</v>
      </c>
      <c r="M10" s="20">
        <v>157232683</v>
      </c>
      <c r="N10" s="24">
        <v>157232683</v>
      </c>
      <c r="O10" s="24">
        <v>157244446</v>
      </c>
      <c r="P10" s="24">
        <v>157256354</v>
      </c>
      <c r="Q10" s="20">
        <v>157318544</v>
      </c>
      <c r="R10" s="24">
        <v>157318544</v>
      </c>
      <c r="S10" s="24">
        <v>157330761</v>
      </c>
      <c r="T10" s="20">
        <v>157446754</v>
      </c>
      <c r="U10" s="24">
        <v>157337384</v>
      </c>
      <c r="V10" s="24">
        <v>157337384</v>
      </c>
      <c r="W10" s="24">
        <v>157337384</v>
      </c>
      <c r="X10" s="20">
        <v>1562161668</v>
      </c>
      <c r="Y10" s="24">
        <v>-1404824284</v>
      </c>
      <c r="Z10" s="25">
        <v>-89.93</v>
      </c>
      <c r="AA10" s="26">
        <v>1562161668</v>
      </c>
    </row>
    <row r="11" spans="1:27" ht="13.5">
      <c r="A11" s="23" t="s">
        <v>38</v>
      </c>
      <c r="B11" s="17"/>
      <c r="C11" s="18">
        <v>1912822983</v>
      </c>
      <c r="D11" s="18"/>
      <c r="E11" s="19">
        <v>2010606398</v>
      </c>
      <c r="F11" s="20">
        <v>1936749623</v>
      </c>
      <c r="G11" s="20">
        <v>1225997484</v>
      </c>
      <c r="H11" s="20">
        <v>1320912469</v>
      </c>
      <c r="I11" s="20">
        <v>1497706426</v>
      </c>
      <c r="J11" s="20">
        <v>1497706426</v>
      </c>
      <c r="K11" s="20">
        <v>1506406495</v>
      </c>
      <c r="L11" s="20">
        <v>1572295099</v>
      </c>
      <c r="M11" s="20">
        <v>1656365721</v>
      </c>
      <c r="N11" s="20">
        <v>1656365721</v>
      </c>
      <c r="O11" s="20">
        <v>1664953661</v>
      </c>
      <c r="P11" s="20">
        <v>1681743319</v>
      </c>
      <c r="Q11" s="20">
        <v>1769022645</v>
      </c>
      <c r="R11" s="20">
        <v>1769022645</v>
      </c>
      <c r="S11" s="20">
        <v>1807683330</v>
      </c>
      <c r="T11" s="20">
        <v>1850039908</v>
      </c>
      <c r="U11" s="20">
        <v>1763415424</v>
      </c>
      <c r="V11" s="20">
        <v>1763415424</v>
      </c>
      <c r="W11" s="20">
        <v>1763415424</v>
      </c>
      <c r="X11" s="20">
        <v>1936749623</v>
      </c>
      <c r="Y11" s="20">
        <v>-173334199</v>
      </c>
      <c r="Z11" s="21">
        <v>-8.95</v>
      </c>
      <c r="AA11" s="22">
        <v>1936749623</v>
      </c>
    </row>
    <row r="12" spans="1:27" ht="13.5">
      <c r="A12" s="27" t="s">
        <v>39</v>
      </c>
      <c r="B12" s="28"/>
      <c r="C12" s="29">
        <f aca="true" t="shared" si="0" ref="C12:Y12">SUM(C6:C11)</f>
        <v>61715900114</v>
      </c>
      <c r="D12" s="29">
        <f>SUM(D6:D11)</f>
        <v>0</v>
      </c>
      <c r="E12" s="30">
        <f t="shared" si="0"/>
        <v>61382067391</v>
      </c>
      <c r="F12" s="31">
        <f t="shared" si="0"/>
        <v>58247773172</v>
      </c>
      <c r="G12" s="31">
        <f t="shared" si="0"/>
        <v>47630426789</v>
      </c>
      <c r="H12" s="31">
        <f t="shared" si="0"/>
        <v>48212515050</v>
      </c>
      <c r="I12" s="31">
        <f t="shared" si="0"/>
        <v>50276501433</v>
      </c>
      <c r="J12" s="31">
        <f t="shared" si="0"/>
        <v>50276501433</v>
      </c>
      <c r="K12" s="31">
        <f t="shared" si="0"/>
        <v>49008334043</v>
      </c>
      <c r="L12" s="31">
        <f t="shared" si="0"/>
        <v>47333417888</v>
      </c>
      <c r="M12" s="31">
        <f t="shared" si="0"/>
        <v>50294928621</v>
      </c>
      <c r="N12" s="31">
        <f t="shared" si="0"/>
        <v>50294928621</v>
      </c>
      <c r="O12" s="31">
        <f t="shared" si="0"/>
        <v>50309425291</v>
      </c>
      <c r="P12" s="31">
        <f t="shared" si="0"/>
        <v>51570503784</v>
      </c>
      <c r="Q12" s="31">
        <f t="shared" si="0"/>
        <v>56555217425</v>
      </c>
      <c r="R12" s="31">
        <f t="shared" si="0"/>
        <v>56555217425</v>
      </c>
      <c r="S12" s="31">
        <f t="shared" si="0"/>
        <v>58277008908</v>
      </c>
      <c r="T12" s="31">
        <f t="shared" si="0"/>
        <v>55490823648</v>
      </c>
      <c r="U12" s="31">
        <f t="shared" si="0"/>
        <v>56321379486</v>
      </c>
      <c r="V12" s="31">
        <f t="shared" si="0"/>
        <v>56321379486</v>
      </c>
      <c r="W12" s="31">
        <f t="shared" si="0"/>
        <v>56321379486</v>
      </c>
      <c r="X12" s="31">
        <f t="shared" si="0"/>
        <v>58247773172</v>
      </c>
      <c r="Y12" s="31">
        <f t="shared" si="0"/>
        <v>-1926393686</v>
      </c>
      <c r="Z12" s="32">
        <f>+IF(X12&lt;&gt;0,+(Y12/X12)*100,0)</f>
        <v>-3.307240055875693</v>
      </c>
      <c r="AA12" s="33">
        <f>SUM(AA6:AA11)</f>
        <v>58247773172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322209919</v>
      </c>
      <c r="D15" s="18"/>
      <c r="E15" s="19">
        <v>763086964</v>
      </c>
      <c r="F15" s="20">
        <v>536044921</v>
      </c>
      <c r="G15" s="20">
        <v>314924242</v>
      </c>
      <c r="H15" s="20">
        <v>312810811</v>
      </c>
      <c r="I15" s="20">
        <v>286398406</v>
      </c>
      <c r="J15" s="20">
        <v>286398406</v>
      </c>
      <c r="K15" s="20">
        <v>261937457</v>
      </c>
      <c r="L15" s="20">
        <v>220278937</v>
      </c>
      <c r="M15" s="20">
        <v>197125542</v>
      </c>
      <c r="N15" s="20">
        <v>197125542</v>
      </c>
      <c r="O15" s="20">
        <v>177155515</v>
      </c>
      <c r="P15" s="20">
        <v>169033115</v>
      </c>
      <c r="Q15" s="20">
        <v>165771208</v>
      </c>
      <c r="R15" s="20">
        <v>165771208</v>
      </c>
      <c r="S15" s="20">
        <v>151103643</v>
      </c>
      <c r="T15" s="20">
        <v>135924383</v>
      </c>
      <c r="U15" s="20">
        <v>120479166</v>
      </c>
      <c r="V15" s="20">
        <v>120479166</v>
      </c>
      <c r="W15" s="20">
        <v>120479166</v>
      </c>
      <c r="X15" s="20">
        <v>536044921</v>
      </c>
      <c r="Y15" s="20">
        <v>-415565755</v>
      </c>
      <c r="Z15" s="21">
        <v>-77.52</v>
      </c>
      <c r="AA15" s="22">
        <v>536044921</v>
      </c>
    </row>
    <row r="16" spans="1:27" ht="13.5">
      <c r="A16" s="23" t="s">
        <v>42</v>
      </c>
      <c r="B16" s="17"/>
      <c r="C16" s="18">
        <v>4431929942</v>
      </c>
      <c r="D16" s="18"/>
      <c r="E16" s="19">
        <v>5363328857</v>
      </c>
      <c r="F16" s="20">
        <v>4599259558</v>
      </c>
      <c r="G16" s="24">
        <v>888519535</v>
      </c>
      <c r="H16" s="24">
        <v>655757606</v>
      </c>
      <c r="I16" s="24">
        <v>649616722</v>
      </c>
      <c r="J16" s="20">
        <v>649616722</v>
      </c>
      <c r="K16" s="24">
        <v>686355838</v>
      </c>
      <c r="L16" s="24">
        <v>681580172</v>
      </c>
      <c r="M16" s="20">
        <v>735175120</v>
      </c>
      <c r="N16" s="24">
        <v>735175120</v>
      </c>
      <c r="O16" s="24">
        <v>695101814</v>
      </c>
      <c r="P16" s="24">
        <v>730390559</v>
      </c>
      <c r="Q16" s="20">
        <v>718059020</v>
      </c>
      <c r="R16" s="24">
        <v>718059020</v>
      </c>
      <c r="S16" s="24">
        <v>753388334</v>
      </c>
      <c r="T16" s="20">
        <v>748567472</v>
      </c>
      <c r="U16" s="24">
        <v>856509588</v>
      </c>
      <c r="V16" s="24">
        <v>856509588</v>
      </c>
      <c r="W16" s="24">
        <v>856509588</v>
      </c>
      <c r="X16" s="20">
        <v>4599259558</v>
      </c>
      <c r="Y16" s="24">
        <v>-3742749970</v>
      </c>
      <c r="Z16" s="25">
        <v>-81.38</v>
      </c>
      <c r="AA16" s="26">
        <v>4599259558</v>
      </c>
    </row>
    <row r="17" spans="1:27" ht="13.5">
      <c r="A17" s="23" t="s">
        <v>43</v>
      </c>
      <c r="B17" s="17"/>
      <c r="C17" s="18">
        <v>5579039223</v>
      </c>
      <c r="D17" s="18"/>
      <c r="E17" s="19">
        <v>5656437759</v>
      </c>
      <c r="F17" s="20">
        <v>5599531018</v>
      </c>
      <c r="G17" s="20">
        <v>2792363992</v>
      </c>
      <c r="H17" s="20">
        <v>2821836908</v>
      </c>
      <c r="I17" s="20">
        <v>2821975664</v>
      </c>
      <c r="J17" s="20">
        <v>2821975664</v>
      </c>
      <c r="K17" s="20">
        <v>2821975661</v>
      </c>
      <c r="L17" s="20">
        <v>2793155662</v>
      </c>
      <c r="M17" s="20">
        <v>2793154660</v>
      </c>
      <c r="N17" s="20">
        <v>2793154660</v>
      </c>
      <c r="O17" s="20">
        <v>2828998416</v>
      </c>
      <c r="P17" s="20">
        <v>2905095479</v>
      </c>
      <c r="Q17" s="20">
        <v>2849469957</v>
      </c>
      <c r="R17" s="20">
        <v>2849469957</v>
      </c>
      <c r="S17" s="20">
        <v>2849639955</v>
      </c>
      <c r="T17" s="20">
        <v>2849636180</v>
      </c>
      <c r="U17" s="20">
        <v>2849634157</v>
      </c>
      <c r="V17" s="20">
        <v>2849634157</v>
      </c>
      <c r="W17" s="20">
        <v>2849634157</v>
      </c>
      <c r="X17" s="20">
        <v>5599531018</v>
      </c>
      <c r="Y17" s="20">
        <v>-2749896861</v>
      </c>
      <c r="Z17" s="21">
        <v>-49.11</v>
      </c>
      <c r="AA17" s="22">
        <v>5599531018</v>
      </c>
    </row>
    <row r="18" spans="1:27" ht="13.5">
      <c r="A18" s="23" t="s">
        <v>44</v>
      </c>
      <c r="B18" s="17"/>
      <c r="C18" s="18">
        <v>77657306</v>
      </c>
      <c r="D18" s="18"/>
      <c r="E18" s="19">
        <v>53313222</v>
      </c>
      <c r="F18" s="20">
        <v>65520130</v>
      </c>
      <c r="G18" s="20">
        <v>48263394</v>
      </c>
      <c r="H18" s="20">
        <v>107667105</v>
      </c>
      <c r="I18" s="20">
        <v>103669741</v>
      </c>
      <c r="J18" s="20">
        <v>103669741</v>
      </c>
      <c r="K18" s="20">
        <v>103673328</v>
      </c>
      <c r="L18" s="20">
        <v>103123328</v>
      </c>
      <c r="M18" s="20">
        <v>103123328</v>
      </c>
      <c r="N18" s="20">
        <v>103123328</v>
      </c>
      <c r="O18" s="20">
        <v>103123328</v>
      </c>
      <c r="P18" s="20">
        <v>103123061</v>
      </c>
      <c r="Q18" s="20">
        <v>103065951</v>
      </c>
      <c r="R18" s="20">
        <v>103065951</v>
      </c>
      <c r="S18" s="20">
        <v>103065951</v>
      </c>
      <c r="T18" s="20">
        <v>103123061</v>
      </c>
      <c r="U18" s="20">
        <v>103121594</v>
      </c>
      <c r="V18" s="20">
        <v>103121594</v>
      </c>
      <c r="W18" s="20">
        <v>103121594</v>
      </c>
      <c r="X18" s="20">
        <v>65520130</v>
      </c>
      <c r="Y18" s="20">
        <v>37601464</v>
      </c>
      <c r="Z18" s="21">
        <v>57.39</v>
      </c>
      <c r="AA18" s="22">
        <v>65520130</v>
      </c>
    </row>
    <row r="19" spans="1:27" ht="13.5">
      <c r="A19" s="23" t="s">
        <v>45</v>
      </c>
      <c r="B19" s="17"/>
      <c r="C19" s="18">
        <v>219956085553</v>
      </c>
      <c r="D19" s="18"/>
      <c r="E19" s="19">
        <v>247267881589</v>
      </c>
      <c r="F19" s="20">
        <v>247658239041</v>
      </c>
      <c r="G19" s="20">
        <v>183130422726</v>
      </c>
      <c r="H19" s="20">
        <v>184095245691</v>
      </c>
      <c r="I19" s="20">
        <v>185548834998</v>
      </c>
      <c r="J19" s="20">
        <v>185548834998</v>
      </c>
      <c r="K19" s="20">
        <v>186004743722</v>
      </c>
      <c r="L19" s="20">
        <v>186736778173</v>
      </c>
      <c r="M19" s="20">
        <v>187952185597</v>
      </c>
      <c r="N19" s="20">
        <v>187952185597</v>
      </c>
      <c r="O19" s="20">
        <v>187867623651</v>
      </c>
      <c r="P19" s="20">
        <v>188650197339</v>
      </c>
      <c r="Q19" s="20">
        <v>189709260195</v>
      </c>
      <c r="R19" s="20">
        <v>189709260195</v>
      </c>
      <c r="S19" s="20">
        <v>191134997721</v>
      </c>
      <c r="T19" s="20">
        <v>192407550644</v>
      </c>
      <c r="U19" s="20">
        <v>196586672578</v>
      </c>
      <c r="V19" s="20">
        <v>196586672578</v>
      </c>
      <c r="W19" s="20">
        <v>196586672578</v>
      </c>
      <c r="X19" s="20">
        <v>247658239041</v>
      </c>
      <c r="Y19" s="20">
        <v>-51071566463</v>
      </c>
      <c r="Z19" s="21">
        <v>-20.62</v>
      </c>
      <c r="AA19" s="22">
        <v>247658239041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15247000</v>
      </c>
      <c r="D21" s="18"/>
      <c r="E21" s="19"/>
      <c r="F21" s="20"/>
      <c r="G21" s="20">
        <v>16834050</v>
      </c>
      <c r="H21" s="20">
        <v>16834512</v>
      </c>
      <c r="I21" s="20">
        <v>15118512</v>
      </c>
      <c r="J21" s="20">
        <v>15118512</v>
      </c>
      <c r="K21" s="20">
        <v>15118512</v>
      </c>
      <c r="L21" s="20">
        <v>15072512</v>
      </c>
      <c r="M21" s="20">
        <v>15025512</v>
      </c>
      <c r="N21" s="20">
        <v>15025512</v>
      </c>
      <c r="O21" s="20">
        <v>15025512</v>
      </c>
      <c r="P21" s="20">
        <v>14931512</v>
      </c>
      <c r="Q21" s="20">
        <v>14885512</v>
      </c>
      <c r="R21" s="20">
        <v>14885512</v>
      </c>
      <c r="S21" s="20">
        <v>14839512</v>
      </c>
      <c r="T21" s="20">
        <v>14792512</v>
      </c>
      <c r="U21" s="20">
        <v>14670512</v>
      </c>
      <c r="V21" s="20">
        <v>14670512</v>
      </c>
      <c r="W21" s="20">
        <v>14670512</v>
      </c>
      <c r="X21" s="20"/>
      <c r="Y21" s="20">
        <v>14670512</v>
      </c>
      <c r="Z21" s="21"/>
      <c r="AA21" s="22"/>
    </row>
    <row r="22" spans="1:27" ht="13.5">
      <c r="A22" s="23" t="s">
        <v>48</v>
      </c>
      <c r="B22" s="17"/>
      <c r="C22" s="18">
        <v>2851156112</v>
      </c>
      <c r="D22" s="18"/>
      <c r="E22" s="19">
        <v>2206634369</v>
      </c>
      <c r="F22" s="20">
        <v>2315574956</v>
      </c>
      <c r="G22" s="20">
        <v>1531193734</v>
      </c>
      <c r="H22" s="20">
        <v>1472031852</v>
      </c>
      <c r="I22" s="20">
        <v>1408823024</v>
      </c>
      <c r="J22" s="20">
        <v>1408823024</v>
      </c>
      <c r="K22" s="20">
        <v>1408232467</v>
      </c>
      <c r="L22" s="20">
        <v>1254242137</v>
      </c>
      <c r="M22" s="20">
        <v>1241499772</v>
      </c>
      <c r="N22" s="20">
        <v>1241499772</v>
      </c>
      <c r="O22" s="20">
        <v>1098016521</v>
      </c>
      <c r="P22" s="20">
        <v>1082924149</v>
      </c>
      <c r="Q22" s="20">
        <v>1025384478</v>
      </c>
      <c r="R22" s="20">
        <v>1025384478</v>
      </c>
      <c r="S22" s="20">
        <v>1089226190</v>
      </c>
      <c r="T22" s="20">
        <v>1078359265</v>
      </c>
      <c r="U22" s="20">
        <v>1071040921</v>
      </c>
      <c r="V22" s="20">
        <v>1071040921</v>
      </c>
      <c r="W22" s="20">
        <v>1071040921</v>
      </c>
      <c r="X22" s="20">
        <v>2315574956</v>
      </c>
      <c r="Y22" s="20">
        <v>-1244534035</v>
      </c>
      <c r="Z22" s="21">
        <v>-53.75</v>
      </c>
      <c r="AA22" s="22">
        <v>2315574956</v>
      </c>
    </row>
    <row r="23" spans="1:27" ht="13.5">
      <c r="A23" s="23" t="s">
        <v>49</v>
      </c>
      <c r="B23" s="17"/>
      <c r="C23" s="18">
        <v>2917827496</v>
      </c>
      <c r="D23" s="18"/>
      <c r="E23" s="19">
        <v>367801174</v>
      </c>
      <c r="F23" s="20">
        <v>332628026</v>
      </c>
      <c r="G23" s="24">
        <v>4270874844</v>
      </c>
      <c r="H23" s="24">
        <v>4305502520</v>
      </c>
      <c r="I23" s="24">
        <v>2117773520</v>
      </c>
      <c r="J23" s="20">
        <v>2117773520</v>
      </c>
      <c r="K23" s="24">
        <v>2117773520</v>
      </c>
      <c r="L23" s="24">
        <v>2080839891</v>
      </c>
      <c r="M23" s="20">
        <v>2070548891</v>
      </c>
      <c r="N23" s="24">
        <v>2070548891</v>
      </c>
      <c r="O23" s="24">
        <v>2070613048</v>
      </c>
      <c r="P23" s="24">
        <v>3943053048</v>
      </c>
      <c r="Q23" s="20">
        <v>3947102738</v>
      </c>
      <c r="R23" s="24">
        <v>3947102738</v>
      </c>
      <c r="S23" s="24">
        <v>5596560737</v>
      </c>
      <c r="T23" s="20">
        <v>5598119408</v>
      </c>
      <c r="U23" s="24">
        <v>4758858710</v>
      </c>
      <c r="V23" s="24">
        <v>4758858710</v>
      </c>
      <c r="W23" s="24">
        <v>4758858710</v>
      </c>
      <c r="X23" s="20">
        <v>332628026</v>
      </c>
      <c r="Y23" s="24">
        <v>4426230684</v>
      </c>
      <c r="Z23" s="25">
        <v>1330.68</v>
      </c>
      <c r="AA23" s="26">
        <v>332628026</v>
      </c>
    </row>
    <row r="24" spans="1:27" ht="13.5">
      <c r="A24" s="27" t="s">
        <v>50</v>
      </c>
      <c r="B24" s="35"/>
      <c r="C24" s="29">
        <f aca="true" t="shared" si="1" ref="C24:Y24">SUM(C15:C23)</f>
        <v>236151152551</v>
      </c>
      <c r="D24" s="29">
        <f>SUM(D15:D23)</f>
        <v>0</v>
      </c>
      <c r="E24" s="36">
        <f t="shared" si="1"/>
        <v>261678483934</v>
      </c>
      <c r="F24" s="37">
        <f t="shared" si="1"/>
        <v>261106797650</v>
      </c>
      <c r="G24" s="37">
        <f t="shared" si="1"/>
        <v>192993396517</v>
      </c>
      <c r="H24" s="37">
        <f t="shared" si="1"/>
        <v>193787687005</v>
      </c>
      <c r="I24" s="37">
        <f t="shared" si="1"/>
        <v>192952210587</v>
      </c>
      <c r="J24" s="37">
        <f t="shared" si="1"/>
        <v>192952210587</v>
      </c>
      <c r="K24" s="37">
        <f t="shared" si="1"/>
        <v>193419810505</v>
      </c>
      <c r="L24" s="37">
        <f t="shared" si="1"/>
        <v>193885070812</v>
      </c>
      <c r="M24" s="37">
        <f t="shared" si="1"/>
        <v>195107838422</v>
      </c>
      <c r="N24" s="37">
        <f t="shared" si="1"/>
        <v>195107838422</v>
      </c>
      <c r="O24" s="37">
        <f t="shared" si="1"/>
        <v>194855657805</v>
      </c>
      <c r="P24" s="37">
        <f t="shared" si="1"/>
        <v>197598748262</v>
      </c>
      <c r="Q24" s="37">
        <f t="shared" si="1"/>
        <v>198532999059</v>
      </c>
      <c r="R24" s="37">
        <f t="shared" si="1"/>
        <v>198532999059</v>
      </c>
      <c r="S24" s="37">
        <f t="shared" si="1"/>
        <v>201692822043</v>
      </c>
      <c r="T24" s="37">
        <f t="shared" si="1"/>
        <v>202936072925</v>
      </c>
      <c r="U24" s="37">
        <f t="shared" si="1"/>
        <v>206360987226</v>
      </c>
      <c r="V24" s="37">
        <f t="shared" si="1"/>
        <v>206360987226</v>
      </c>
      <c r="W24" s="37">
        <f t="shared" si="1"/>
        <v>206360987226</v>
      </c>
      <c r="X24" s="37">
        <f t="shared" si="1"/>
        <v>261106797650</v>
      </c>
      <c r="Y24" s="37">
        <f t="shared" si="1"/>
        <v>-54745810424</v>
      </c>
      <c r="Z24" s="38">
        <f>+IF(X24&lt;&gt;0,+(Y24/X24)*100,0)</f>
        <v>-20.966826952312402</v>
      </c>
      <c r="AA24" s="39">
        <f>SUM(AA15:AA23)</f>
        <v>261106797650</v>
      </c>
    </row>
    <row r="25" spans="1:27" ht="13.5">
      <c r="A25" s="27" t="s">
        <v>51</v>
      </c>
      <c r="B25" s="28"/>
      <c r="C25" s="29">
        <f aca="true" t="shared" si="2" ref="C25:Y25">+C12+C24</f>
        <v>297867052665</v>
      </c>
      <c r="D25" s="29">
        <f>+D12+D24</f>
        <v>0</v>
      </c>
      <c r="E25" s="30">
        <f t="shared" si="2"/>
        <v>323060551325</v>
      </c>
      <c r="F25" s="31">
        <f t="shared" si="2"/>
        <v>319354570822</v>
      </c>
      <c r="G25" s="31">
        <f t="shared" si="2"/>
        <v>240623823306</v>
      </c>
      <c r="H25" s="31">
        <f t="shared" si="2"/>
        <v>242000202055</v>
      </c>
      <c r="I25" s="31">
        <f t="shared" si="2"/>
        <v>243228712020</v>
      </c>
      <c r="J25" s="31">
        <f t="shared" si="2"/>
        <v>243228712020</v>
      </c>
      <c r="K25" s="31">
        <f t="shared" si="2"/>
        <v>242428144548</v>
      </c>
      <c r="L25" s="31">
        <f t="shared" si="2"/>
        <v>241218488700</v>
      </c>
      <c r="M25" s="31">
        <f t="shared" si="2"/>
        <v>245402767043</v>
      </c>
      <c r="N25" s="31">
        <f t="shared" si="2"/>
        <v>245402767043</v>
      </c>
      <c r="O25" s="31">
        <f t="shared" si="2"/>
        <v>245165083096</v>
      </c>
      <c r="P25" s="31">
        <f t="shared" si="2"/>
        <v>249169252046</v>
      </c>
      <c r="Q25" s="31">
        <f t="shared" si="2"/>
        <v>255088216484</v>
      </c>
      <c r="R25" s="31">
        <f t="shared" si="2"/>
        <v>255088216484</v>
      </c>
      <c r="S25" s="31">
        <f t="shared" si="2"/>
        <v>259969830951</v>
      </c>
      <c r="T25" s="31">
        <f t="shared" si="2"/>
        <v>258426896573</v>
      </c>
      <c r="U25" s="31">
        <f t="shared" si="2"/>
        <v>262682366712</v>
      </c>
      <c r="V25" s="31">
        <f t="shared" si="2"/>
        <v>262682366712</v>
      </c>
      <c r="W25" s="31">
        <f t="shared" si="2"/>
        <v>262682366712</v>
      </c>
      <c r="X25" s="31">
        <f t="shared" si="2"/>
        <v>319354570822</v>
      </c>
      <c r="Y25" s="31">
        <f t="shared" si="2"/>
        <v>-56672204110</v>
      </c>
      <c r="Z25" s="32">
        <f>+IF(X25&lt;&gt;0,+(Y25/X25)*100,0)</f>
        <v>-17.745856576948015</v>
      </c>
      <c r="AA25" s="33">
        <f>+AA12+AA24</f>
        <v>319354570822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857562000</v>
      </c>
      <c r="D29" s="18"/>
      <c r="E29" s="19">
        <v>870544800</v>
      </c>
      <c r="F29" s="20">
        <v>876795000</v>
      </c>
      <c r="G29" s="20">
        <v>3965812</v>
      </c>
      <c r="H29" s="20">
        <v>4185792</v>
      </c>
      <c r="I29" s="20">
        <v>10585307</v>
      </c>
      <c r="J29" s="20">
        <v>10585307</v>
      </c>
      <c r="K29" s="20">
        <v>10143120</v>
      </c>
      <c r="L29" s="20">
        <v>11314048</v>
      </c>
      <c r="M29" s="20">
        <v>16020875</v>
      </c>
      <c r="N29" s="20">
        <v>16020875</v>
      </c>
      <c r="O29" s="20">
        <v>13343163</v>
      </c>
      <c r="P29" s="20">
        <v>11564538</v>
      </c>
      <c r="Q29" s="20">
        <v>18939252</v>
      </c>
      <c r="R29" s="20">
        <v>18939252</v>
      </c>
      <c r="S29" s="20">
        <v>20408135</v>
      </c>
      <c r="T29" s="20">
        <v>1864004</v>
      </c>
      <c r="U29" s="20">
        <v>18834493</v>
      </c>
      <c r="V29" s="20">
        <v>18834493</v>
      </c>
      <c r="W29" s="20">
        <v>18834493</v>
      </c>
      <c r="X29" s="20">
        <v>876795000</v>
      </c>
      <c r="Y29" s="20">
        <v>-857960507</v>
      </c>
      <c r="Z29" s="21">
        <v>-97.85</v>
      </c>
      <c r="AA29" s="22">
        <v>876795000</v>
      </c>
    </row>
    <row r="30" spans="1:27" ht="13.5">
      <c r="A30" s="23" t="s">
        <v>55</v>
      </c>
      <c r="B30" s="17"/>
      <c r="C30" s="18">
        <v>3404666060</v>
      </c>
      <c r="D30" s="18"/>
      <c r="E30" s="19">
        <v>4239231459</v>
      </c>
      <c r="F30" s="20">
        <v>3984889046</v>
      </c>
      <c r="G30" s="20">
        <v>2859920305</v>
      </c>
      <c r="H30" s="20">
        <v>2624914013</v>
      </c>
      <c r="I30" s="20">
        <v>2217164066</v>
      </c>
      <c r="J30" s="20">
        <v>2217164066</v>
      </c>
      <c r="K30" s="20">
        <v>3316632311</v>
      </c>
      <c r="L30" s="20">
        <v>3278571843</v>
      </c>
      <c r="M30" s="20">
        <v>3184743777</v>
      </c>
      <c r="N30" s="20">
        <v>3184743777</v>
      </c>
      <c r="O30" s="20">
        <v>3292616686</v>
      </c>
      <c r="P30" s="20">
        <v>2791746949</v>
      </c>
      <c r="Q30" s="20">
        <v>2826403114</v>
      </c>
      <c r="R30" s="20">
        <v>2826403114</v>
      </c>
      <c r="S30" s="20">
        <v>1763759921</v>
      </c>
      <c r="T30" s="20">
        <v>1678359173</v>
      </c>
      <c r="U30" s="20">
        <v>1631212947</v>
      </c>
      <c r="V30" s="20">
        <v>1631212947</v>
      </c>
      <c r="W30" s="20">
        <v>1631212947</v>
      </c>
      <c r="X30" s="20">
        <v>3984889046</v>
      </c>
      <c r="Y30" s="20">
        <v>-2353676099</v>
      </c>
      <c r="Z30" s="21">
        <v>-59.07</v>
      </c>
      <c r="AA30" s="22">
        <v>3984889046</v>
      </c>
    </row>
    <row r="31" spans="1:27" ht="13.5">
      <c r="A31" s="23" t="s">
        <v>56</v>
      </c>
      <c r="B31" s="17"/>
      <c r="C31" s="18">
        <v>3183562961</v>
      </c>
      <c r="D31" s="18"/>
      <c r="E31" s="19">
        <v>3026036312</v>
      </c>
      <c r="F31" s="20">
        <v>3024544474</v>
      </c>
      <c r="G31" s="20">
        <v>1643992268</v>
      </c>
      <c r="H31" s="20">
        <v>1534624374</v>
      </c>
      <c r="I31" s="20">
        <v>2236191912</v>
      </c>
      <c r="J31" s="20">
        <v>2236191912</v>
      </c>
      <c r="K31" s="20">
        <v>2230266356</v>
      </c>
      <c r="L31" s="20">
        <v>2165765663</v>
      </c>
      <c r="M31" s="20">
        <v>2221808226</v>
      </c>
      <c r="N31" s="20">
        <v>2221808226</v>
      </c>
      <c r="O31" s="20">
        <v>2232224884</v>
      </c>
      <c r="P31" s="20">
        <v>2252627344</v>
      </c>
      <c r="Q31" s="20">
        <v>2259795836</v>
      </c>
      <c r="R31" s="20">
        <v>2259795836</v>
      </c>
      <c r="S31" s="20">
        <v>2283479964</v>
      </c>
      <c r="T31" s="20">
        <v>2263731837</v>
      </c>
      <c r="U31" s="20">
        <v>2317825765</v>
      </c>
      <c r="V31" s="20">
        <v>2317825765</v>
      </c>
      <c r="W31" s="20">
        <v>2317825765</v>
      </c>
      <c r="X31" s="20">
        <v>3024544474</v>
      </c>
      <c r="Y31" s="20">
        <v>-706718709</v>
      </c>
      <c r="Z31" s="21">
        <v>-23.37</v>
      </c>
      <c r="AA31" s="22">
        <v>3024544474</v>
      </c>
    </row>
    <row r="32" spans="1:27" ht="13.5">
      <c r="A32" s="23" t="s">
        <v>57</v>
      </c>
      <c r="B32" s="17"/>
      <c r="C32" s="18">
        <v>40682772162</v>
      </c>
      <c r="D32" s="18"/>
      <c r="E32" s="19">
        <v>36646364080</v>
      </c>
      <c r="F32" s="20">
        <v>36182141184</v>
      </c>
      <c r="G32" s="20">
        <v>27192440716</v>
      </c>
      <c r="H32" s="20">
        <v>27181682083</v>
      </c>
      <c r="I32" s="20">
        <v>27265404554</v>
      </c>
      <c r="J32" s="20">
        <v>27265404554</v>
      </c>
      <c r="K32" s="20">
        <v>26116159877</v>
      </c>
      <c r="L32" s="20">
        <v>24977239994</v>
      </c>
      <c r="M32" s="20">
        <v>27161745888</v>
      </c>
      <c r="N32" s="20">
        <v>27161745888</v>
      </c>
      <c r="O32" s="20">
        <v>26535630170</v>
      </c>
      <c r="P32" s="20">
        <v>27191978368</v>
      </c>
      <c r="Q32" s="20">
        <v>28979348819</v>
      </c>
      <c r="R32" s="20">
        <v>28979348819</v>
      </c>
      <c r="S32" s="20">
        <v>31938851293</v>
      </c>
      <c r="T32" s="20">
        <v>29342890579</v>
      </c>
      <c r="U32" s="20">
        <v>32713030932</v>
      </c>
      <c r="V32" s="20">
        <v>32713030932</v>
      </c>
      <c r="W32" s="20">
        <v>32713030932</v>
      </c>
      <c r="X32" s="20">
        <v>36182141184</v>
      </c>
      <c r="Y32" s="20">
        <v>-3469110252</v>
      </c>
      <c r="Z32" s="21">
        <v>-9.59</v>
      </c>
      <c r="AA32" s="22">
        <v>36182141184</v>
      </c>
    </row>
    <row r="33" spans="1:27" ht="13.5">
      <c r="A33" s="23" t="s">
        <v>58</v>
      </c>
      <c r="B33" s="17"/>
      <c r="C33" s="18">
        <v>2102020667</v>
      </c>
      <c r="D33" s="18"/>
      <c r="E33" s="19">
        <v>2584723633</v>
      </c>
      <c r="F33" s="20">
        <v>2291163924</v>
      </c>
      <c r="G33" s="20">
        <v>1676964988</v>
      </c>
      <c r="H33" s="20">
        <v>1774498226</v>
      </c>
      <c r="I33" s="20">
        <v>1736571535</v>
      </c>
      <c r="J33" s="20">
        <v>1736571535</v>
      </c>
      <c r="K33" s="20">
        <v>1667895600</v>
      </c>
      <c r="L33" s="20">
        <v>1674662198</v>
      </c>
      <c r="M33" s="20">
        <v>1686380975</v>
      </c>
      <c r="N33" s="20">
        <v>1686380975</v>
      </c>
      <c r="O33" s="20">
        <v>1608422036</v>
      </c>
      <c r="P33" s="20">
        <v>1614996077</v>
      </c>
      <c r="Q33" s="20">
        <v>1627950445</v>
      </c>
      <c r="R33" s="20">
        <v>1627950445</v>
      </c>
      <c r="S33" s="20">
        <v>1630602433</v>
      </c>
      <c r="T33" s="20">
        <v>1646410853</v>
      </c>
      <c r="U33" s="20">
        <v>1665580950</v>
      </c>
      <c r="V33" s="20">
        <v>1665580950</v>
      </c>
      <c r="W33" s="20">
        <v>1665580950</v>
      </c>
      <c r="X33" s="20">
        <v>2291163924</v>
      </c>
      <c r="Y33" s="20">
        <v>-625582974</v>
      </c>
      <c r="Z33" s="21">
        <v>-27.3</v>
      </c>
      <c r="AA33" s="22">
        <v>2291163924</v>
      </c>
    </row>
    <row r="34" spans="1:27" ht="13.5">
      <c r="A34" s="27" t="s">
        <v>59</v>
      </c>
      <c r="B34" s="28"/>
      <c r="C34" s="29">
        <f aca="true" t="shared" si="3" ref="C34:Y34">SUM(C29:C33)</f>
        <v>50230583850</v>
      </c>
      <c r="D34" s="29">
        <f>SUM(D29:D33)</f>
        <v>0</v>
      </c>
      <c r="E34" s="30">
        <f t="shared" si="3"/>
        <v>47366900284</v>
      </c>
      <c r="F34" s="31">
        <f t="shared" si="3"/>
        <v>46359533628</v>
      </c>
      <c r="G34" s="31">
        <f t="shared" si="3"/>
        <v>33377284089</v>
      </c>
      <c r="H34" s="31">
        <f t="shared" si="3"/>
        <v>33119904488</v>
      </c>
      <c r="I34" s="31">
        <f t="shared" si="3"/>
        <v>33465917374</v>
      </c>
      <c r="J34" s="31">
        <f t="shared" si="3"/>
        <v>33465917374</v>
      </c>
      <c r="K34" s="31">
        <f t="shared" si="3"/>
        <v>33341097264</v>
      </c>
      <c r="L34" s="31">
        <f t="shared" si="3"/>
        <v>32107553746</v>
      </c>
      <c r="M34" s="31">
        <f t="shared" si="3"/>
        <v>34270699741</v>
      </c>
      <c r="N34" s="31">
        <f t="shared" si="3"/>
        <v>34270699741</v>
      </c>
      <c r="O34" s="31">
        <f t="shared" si="3"/>
        <v>33682236939</v>
      </c>
      <c r="P34" s="31">
        <f t="shared" si="3"/>
        <v>33862913276</v>
      </c>
      <c r="Q34" s="31">
        <f t="shared" si="3"/>
        <v>35712437466</v>
      </c>
      <c r="R34" s="31">
        <f t="shared" si="3"/>
        <v>35712437466</v>
      </c>
      <c r="S34" s="31">
        <f t="shared" si="3"/>
        <v>37637101746</v>
      </c>
      <c r="T34" s="31">
        <f t="shared" si="3"/>
        <v>34933256446</v>
      </c>
      <c r="U34" s="31">
        <f t="shared" si="3"/>
        <v>38346485087</v>
      </c>
      <c r="V34" s="31">
        <f t="shared" si="3"/>
        <v>38346485087</v>
      </c>
      <c r="W34" s="31">
        <f t="shared" si="3"/>
        <v>38346485087</v>
      </c>
      <c r="X34" s="31">
        <f t="shared" si="3"/>
        <v>46359533628</v>
      </c>
      <c r="Y34" s="31">
        <f t="shared" si="3"/>
        <v>-8013048541</v>
      </c>
      <c r="Z34" s="32">
        <f>+IF(X34&lt;&gt;0,+(Y34/X34)*100,0)</f>
        <v>-17.28457539132861</v>
      </c>
      <c r="AA34" s="33">
        <f>SUM(AA29:AA33)</f>
        <v>46359533628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44831398528</v>
      </c>
      <c r="D37" s="18"/>
      <c r="E37" s="19">
        <v>50276815317</v>
      </c>
      <c r="F37" s="20">
        <v>50175057664</v>
      </c>
      <c r="G37" s="20">
        <v>34605485910</v>
      </c>
      <c r="H37" s="20">
        <v>35524637419</v>
      </c>
      <c r="I37" s="20">
        <v>36315196958</v>
      </c>
      <c r="J37" s="20">
        <v>36315196958</v>
      </c>
      <c r="K37" s="20">
        <v>34878097032</v>
      </c>
      <c r="L37" s="20">
        <v>35195668615</v>
      </c>
      <c r="M37" s="20">
        <v>34498012169</v>
      </c>
      <c r="N37" s="20">
        <v>34498012169</v>
      </c>
      <c r="O37" s="20">
        <v>34658710688</v>
      </c>
      <c r="P37" s="20">
        <v>34659094960</v>
      </c>
      <c r="Q37" s="20">
        <v>33468638468</v>
      </c>
      <c r="R37" s="20">
        <v>33468638468</v>
      </c>
      <c r="S37" s="20">
        <v>34515753256</v>
      </c>
      <c r="T37" s="20">
        <v>34627652094</v>
      </c>
      <c r="U37" s="20">
        <v>38146421616</v>
      </c>
      <c r="V37" s="20">
        <v>38146421616</v>
      </c>
      <c r="W37" s="20">
        <v>38146421616</v>
      </c>
      <c r="X37" s="20">
        <v>50175057664</v>
      </c>
      <c r="Y37" s="20">
        <v>-12028636048</v>
      </c>
      <c r="Z37" s="21">
        <v>-23.97</v>
      </c>
      <c r="AA37" s="22">
        <v>50175057664</v>
      </c>
    </row>
    <row r="38" spans="1:27" ht="13.5">
      <c r="A38" s="23" t="s">
        <v>58</v>
      </c>
      <c r="B38" s="17"/>
      <c r="C38" s="18">
        <v>22671315355</v>
      </c>
      <c r="D38" s="18"/>
      <c r="E38" s="19">
        <v>21884276612</v>
      </c>
      <c r="F38" s="20">
        <v>23145793163</v>
      </c>
      <c r="G38" s="20">
        <v>17559414060</v>
      </c>
      <c r="H38" s="20">
        <v>19048361816</v>
      </c>
      <c r="I38" s="20">
        <v>19306249846</v>
      </c>
      <c r="J38" s="20">
        <v>19306249846</v>
      </c>
      <c r="K38" s="20">
        <v>19358766561</v>
      </c>
      <c r="L38" s="20">
        <v>19572463067</v>
      </c>
      <c r="M38" s="20">
        <v>19651748148</v>
      </c>
      <c r="N38" s="20">
        <v>19651748148</v>
      </c>
      <c r="O38" s="20">
        <v>19412082580</v>
      </c>
      <c r="P38" s="20">
        <v>20767367318</v>
      </c>
      <c r="Q38" s="20">
        <v>20674930659</v>
      </c>
      <c r="R38" s="20">
        <v>20674930659</v>
      </c>
      <c r="S38" s="20">
        <v>21150222613</v>
      </c>
      <c r="T38" s="20">
        <v>21153502842</v>
      </c>
      <c r="U38" s="20">
        <v>21181584680</v>
      </c>
      <c r="V38" s="20">
        <v>21181584680</v>
      </c>
      <c r="W38" s="20">
        <v>21181584680</v>
      </c>
      <c r="X38" s="20">
        <v>23145793163</v>
      </c>
      <c r="Y38" s="20">
        <v>-1964208483</v>
      </c>
      <c r="Z38" s="21">
        <v>-8.49</v>
      </c>
      <c r="AA38" s="22">
        <v>23145793163</v>
      </c>
    </row>
    <row r="39" spans="1:27" ht="13.5">
      <c r="A39" s="27" t="s">
        <v>61</v>
      </c>
      <c r="B39" s="35"/>
      <c r="C39" s="29">
        <f aca="true" t="shared" si="4" ref="C39:Y39">SUM(C37:C38)</f>
        <v>67502713883</v>
      </c>
      <c r="D39" s="29">
        <f>SUM(D37:D38)</f>
        <v>0</v>
      </c>
      <c r="E39" s="36">
        <f t="shared" si="4"/>
        <v>72161091929</v>
      </c>
      <c r="F39" s="37">
        <f t="shared" si="4"/>
        <v>73320850827</v>
      </c>
      <c r="G39" s="37">
        <f t="shared" si="4"/>
        <v>52164899970</v>
      </c>
      <c r="H39" s="37">
        <f t="shared" si="4"/>
        <v>54572999235</v>
      </c>
      <c r="I39" s="37">
        <f t="shared" si="4"/>
        <v>55621446804</v>
      </c>
      <c r="J39" s="37">
        <f t="shared" si="4"/>
        <v>55621446804</v>
      </c>
      <c r="K39" s="37">
        <f t="shared" si="4"/>
        <v>54236863593</v>
      </c>
      <c r="L39" s="37">
        <f t="shared" si="4"/>
        <v>54768131682</v>
      </c>
      <c r="M39" s="37">
        <f t="shared" si="4"/>
        <v>54149760317</v>
      </c>
      <c r="N39" s="37">
        <f t="shared" si="4"/>
        <v>54149760317</v>
      </c>
      <c r="O39" s="37">
        <f t="shared" si="4"/>
        <v>54070793268</v>
      </c>
      <c r="P39" s="37">
        <f t="shared" si="4"/>
        <v>55426462278</v>
      </c>
      <c r="Q39" s="37">
        <f t="shared" si="4"/>
        <v>54143569127</v>
      </c>
      <c r="R39" s="37">
        <f t="shared" si="4"/>
        <v>54143569127</v>
      </c>
      <c r="S39" s="37">
        <f t="shared" si="4"/>
        <v>55665975869</v>
      </c>
      <c r="T39" s="37">
        <f t="shared" si="4"/>
        <v>55781154936</v>
      </c>
      <c r="U39" s="37">
        <f t="shared" si="4"/>
        <v>59328006296</v>
      </c>
      <c r="V39" s="37">
        <f t="shared" si="4"/>
        <v>59328006296</v>
      </c>
      <c r="W39" s="37">
        <f t="shared" si="4"/>
        <v>59328006296</v>
      </c>
      <c r="X39" s="37">
        <f t="shared" si="4"/>
        <v>73320850827</v>
      </c>
      <c r="Y39" s="37">
        <f t="shared" si="4"/>
        <v>-13992844531</v>
      </c>
      <c r="Z39" s="38">
        <f>+IF(X39&lt;&gt;0,+(Y39/X39)*100,0)</f>
        <v>-19.08440010334306</v>
      </c>
      <c r="AA39" s="39">
        <f>SUM(AA37:AA38)</f>
        <v>73320850827</v>
      </c>
    </row>
    <row r="40" spans="1:27" ht="13.5">
      <c r="A40" s="27" t="s">
        <v>62</v>
      </c>
      <c r="B40" s="28"/>
      <c r="C40" s="29">
        <f aca="true" t="shared" si="5" ref="C40:Y40">+C34+C39</f>
        <v>117733297733</v>
      </c>
      <c r="D40" s="29">
        <f>+D34+D39</f>
        <v>0</v>
      </c>
      <c r="E40" s="30">
        <f t="shared" si="5"/>
        <v>119527992213</v>
      </c>
      <c r="F40" s="31">
        <f t="shared" si="5"/>
        <v>119680384455</v>
      </c>
      <c r="G40" s="31">
        <f t="shared" si="5"/>
        <v>85542184059</v>
      </c>
      <c r="H40" s="31">
        <f t="shared" si="5"/>
        <v>87692903723</v>
      </c>
      <c r="I40" s="31">
        <f t="shared" si="5"/>
        <v>89087364178</v>
      </c>
      <c r="J40" s="31">
        <f t="shared" si="5"/>
        <v>89087364178</v>
      </c>
      <c r="K40" s="31">
        <f t="shared" si="5"/>
        <v>87577960857</v>
      </c>
      <c r="L40" s="31">
        <f t="shared" si="5"/>
        <v>86875685428</v>
      </c>
      <c r="M40" s="31">
        <f t="shared" si="5"/>
        <v>88420460058</v>
      </c>
      <c r="N40" s="31">
        <f t="shared" si="5"/>
        <v>88420460058</v>
      </c>
      <c r="O40" s="31">
        <f t="shared" si="5"/>
        <v>87753030207</v>
      </c>
      <c r="P40" s="31">
        <f t="shared" si="5"/>
        <v>89289375554</v>
      </c>
      <c r="Q40" s="31">
        <f t="shared" si="5"/>
        <v>89856006593</v>
      </c>
      <c r="R40" s="31">
        <f t="shared" si="5"/>
        <v>89856006593</v>
      </c>
      <c r="S40" s="31">
        <f t="shared" si="5"/>
        <v>93303077615</v>
      </c>
      <c r="T40" s="31">
        <f t="shared" si="5"/>
        <v>90714411382</v>
      </c>
      <c r="U40" s="31">
        <f t="shared" si="5"/>
        <v>97674491383</v>
      </c>
      <c r="V40" s="31">
        <f t="shared" si="5"/>
        <v>97674491383</v>
      </c>
      <c r="W40" s="31">
        <f t="shared" si="5"/>
        <v>97674491383</v>
      </c>
      <c r="X40" s="31">
        <f t="shared" si="5"/>
        <v>119680384455</v>
      </c>
      <c r="Y40" s="31">
        <f t="shared" si="5"/>
        <v>-22005893072</v>
      </c>
      <c r="Z40" s="32">
        <f>+IF(X40&lt;&gt;0,+(Y40/X40)*100,0)</f>
        <v>-18.38721789891496</v>
      </c>
      <c r="AA40" s="33">
        <f>+AA34+AA39</f>
        <v>119680384455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180133754932</v>
      </c>
      <c r="D42" s="43">
        <f>+D25-D40</f>
        <v>0</v>
      </c>
      <c r="E42" s="44">
        <f t="shared" si="6"/>
        <v>203532559112</v>
      </c>
      <c r="F42" s="45">
        <f t="shared" si="6"/>
        <v>199674186367</v>
      </c>
      <c r="G42" s="45">
        <f t="shared" si="6"/>
        <v>155081639247</v>
      </c>
      <c r="H42" s="45">
        <f t="shared" si="6"/>
        <v>154307298332</v>
      </c>
      <c r="I42" s="45">
        <f t="shared" si="6"/>
        <v>154141347842</v>
      </c>
      <c r="J42" s="45">
        <f t="shared" si="6"/>
        <v>154141347842</v>
      </c>
      <c r="K42" s="45">
        <f t="shared" si="6"/>
        <v>154850183691</v>
      </c>
      <c r="L42" s="45">
        <f t="shared" si="6"/>
        <v>154342803272</v>
      </c>
      <c r="M42" s="45">
        <f t="shared" si="6"/>
        <v>156982306985</v>
      </c>
      <c r="N42" s="45">
        <f t="shared" si="6"/>
        <v>156982306985</v>
      </c>
      <c r="O42" s="45">
        <f t="shared" si="6"/>
        <v>157412052889</v>
      </c>
      <c r="P42" s="45">
        <f t="shared" si="6"/>
        <v>159879876492</v>
      </c>
      <c r="Q42" s="45">
        <f t="shared" si="6"/>
        <v>165232209891</v>
      </c>
      <c r="R42" s="45">
        <f t="shared" si="6"/>
        <v>165232209891</v>
      </c>
      <c r="S42" s="45">
        <f t="shared" si="6"/>
        <v>166666753336</v>
      </c>
      <c r="T42" s="45">
        <f t="shared" si="6"/>
        <v>167712485191</v>
      </c>
      <c r="U42" s="45">
        <f t="shared" si="6"/>
        <v>165007875329</v>
      </c>
      <c r="V42" s="45">
        <f t="shared" si="6"/>
        <v>165007875329</v>
      </c>
      <c r="W42" s="45">
        <f t="shared" si="6"/>
        <v>165007875329</v>
      </c>
      <c r="X42" s="45">
        <f t="shared" si="6"/>
        <v>199674186367</v>
      </c>
      <c r="Y42" s="45">
        <f t="shared" si="6"/>
        <v>-34666311038</v>
      </c>
      <c r="Z42" s="46">
        <f>+IF(X42&lt;&gt;0,+(Y42/X42)*100,0)</f>
        <v>-17.361438485735718</v>
      </c>
      <c r="AA42" s="47">
        <f>+AA25-AA40</f>
        <v>199674186367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173917187593</v>
      </c>
      <c r="D45" s="18"/>
      <c r="E45" s="19">
        <v>183291626909</v>
      </c>
      <c r="F45" s="20">
        <v>180376716670</v>
      </c>
      <c r="G45" s="20">
        <v>149553436372</v>
      </c>
      <c r="H45" s="20">
        <v>148265525961</v>
      </c>
      <c r="I45" s="20">
        <v>148123328577</v>
      </c>
      <c r="J45" s="20">
        <v>148123328577</v>
      </c>
      <c r="K45" s="20">
        <v>148851165098</v>
      </c>
      <c r="L45" s="20">
        <v>148320925673</v>
      </c>
      <c r="M45" s="20">
        <v>150977262303</v>
      </c>
      <c r="N45" s="20">
        <v>150977262303</v>
      </c>
      <c r="O45" s="20">
        <v>151407158440</v>
      </c>
      <c r="P45" s="20">
        <v>153885250050</v>
      </c>
      <c r="Q45" s="20">
        <v>159139297190</v>
      </c>
      <c r="R45" s="20">
        <v>159139297190</v>
      </c>
      <c r="S45" s="20">
        <v>160749050428</v>
      </c>
      <c r="T45" s="20">
        <v>161846613664</v>
      </c>
      <c r="U45" s="20">
        <v>159150564996</v>
      </c>
      <c r="V45" s="20">
        <v>159150564996</v>
      </c>
      <c r="W45" s="20">
        <v>159150564996</v>
      </c>
      <c r="X45" s="20">
        <v>180376716670</v>
      </c>
      <c r="Y45" s="20">
        <v>-21226151674</v>
      </c>
      <c r="Z45" s="48">
        <v>-11.77</v>
      </c>
      <c r="AA45" s="22">
        <v>180376716670</v>
      </c>
    </row>
    <row r="46" spans="1:27" ht="13.5">
      <c r="A46" s="23" t="s">
        <v>67</v>
      </c>
      <c r="B46" s="17"/>
      <c r="C46" s="18">
        <v>6216567339</v>
      </c>
      <c r="D46" s="18"/>
      <c r="E46" s="19">
        <v>20228818249</v>
      </c>
      <c r="F46" s="20">
        <v>19297469695</v>
      </c>
      <c r="G46" s="20">
        <v>5528202875</v>
      </c>
      <c r="H46" s="20">
        <v>6041772371</v>
      </c>
      <c r="I46" s="20">
        <v>6018019263</v>
      </c>
      <c r="J46" s="20">
        <v>6018019263</v>
      </c>
      <c r="K46" s="20">
        <v>5999018592</v>
      </c>
      <c r="L46" s="20">
        <v>6021877596</v>
      </c>
      <c r="M46" s="20">
        <v>6005044679</v>
      </c>
      <c r="N46" s="20">
        <v>6005044679</v>
      </c>
      <c r="O46" s="20">
        <v>6004894447</v>
      </c>
      <c r="P46" s="20">
        <v>5994626441</v>
      </c>
      <c r="Q46" s="20">
        <v>6092912699</v>
      </c>
      <c r="R46" s="20">
        <v>6092912699</v>
      </c>
      <c r="S46" s="20">
        <v>5917702907</v>
      </c>
      <c r="T46" s="20">
        <v>5865871525</v>
      </c>
      <c r="U46" s="20">
        <v>5857310333</v>
      </c>
      <c r="V46" s="20">
        <v>5857310333</v>
      </c>
      <c r="W46" s="20">
        <v>5857310333</v>
      </c>
      <c r="X46" s="20">
        <v>19297469695</v>
      </c>
      <c r="Y46" s="20">
        <v>-13440159362</v>
      </c>
      <c r="Z46" s="48">
        <v>-69.65</v>
      </c>
      <c r="AA46" s="22">
        <v>19297469695</v>
      </c>
    </row>
    <row r="47" spans="1:27" ht="13.5">
      <c r="A47" s="23" t="s">
        <v>68</v>
      </c>
      <c r="B47" s="17"/>
      <c r="C47" s="18"/>
      <c r="D47" s="18"/>
      <c r="E47" s="19">
        <v>12113953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180133754932</v>
      </c>
      <c r="D48" s="51">
        <f>SUM(D45:D47)</f>
        <v>0</v>
      </c>
      <c r="E48" s="52">
        <f t="shared" si="7"/>
        <v>203532559111</v>
      </c>
      <c r="F48" s="53">
        <f t="shared" si="7"/>
        <v>199674186365</v>
      </c>
      <c r="G48" s="53">
        <f t="shared" si="7"/>
        <v>155081639247</v>
      </c>
      <c r="H48" s="53">
        <f t="shared" si="7"/>
        <v>154307298332</v>
      </c>
      <c r="I48" s="53">
        <f t="shared" si="7"/>
        <v>154141347840</v>
      </c>
      <c r="J48" s="53">
        <f t="shared" si="7"/>
        <v>154141347840</v>
      </c>
      <c r="K48" s="53">
        <f t="shared" si="7"/>
        <v>154850183690</v>
      </c>
      <c r="L48" s="53">
        <f t="shared" si="7"/>
        <v>154342803269</v>
      </c>
      <c r="M48" s="53">
        <f t="shared" si="7"/>
        <v>156982306982</v>
      </c>
      <c r="N48" s="53">
        <f t="shared" si="7"/>
        <v>156982306982</v>
      </c>
      <c r="O48" s="53">
        <f t="shared" si="7"/>
        <v>157412052887</v>
      </c>
      <c r="P48" s="53">
        <f t="shared" si="7"/>
        <v>159879876491</v>
      </c>
      <c r="Q48" s="53">
        <f t="shared" si="7"/>
        <v>165232209889</v>
      </c>
      <c r="R48" s="53">
        <f t="shared" si="7"/>
        <v>165232209889</v>
      </c>
      <c r="S48" s="53">
        <f t="shared" si="7"/>
        <v>166666753335</v>
      </c>
      <c r="T48" s="53">
        <f t="shared" si="7"/>
        <v>167712485189</v>
      </c>
      <c r="U48" s="53">
        <f t="shared" si="7"/>
        <v>165007875329</v>
      </c>
      <c r="V48" s="53">
        <f t="shared" si="7"/>
        <v>165007875329</v>
      </c>
      <c r="W48" s="53">
        <f t="shared" si="7"/>
        <v>165007875329</v>
      </c>
      <c r="X48" s="53">
        <f t="shared" si="7"/>
        <v>199674186365</v>
      </c>
      <c r="Y48" s="53">
        <f t="shared" si="7"/>
        <v>-34666311036</v>
      </c>
      <c r="Z48" s="54">
        <f>+IF(X48&lt;&gt;0,+(Y48/X48)*100,0)</f>
        <v>-17.361438484907985</v>
      </c>
      <c r="AA48" s="55">
        <f>SUM(AA45:AA47)</f>
        <v>199674186365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198064000</v>
      </c>
      <c r="D6" s="18">
        <v>198064000</v>
      </c>
      <c r="E6" s="19">
        <v>80000000</v>
      </c>
      <c r="F6" s="20">
        <v>80000000</v>
      </c>
      <c r="G6" s="20">
        <v>196200574</v>
      </c>
      <c r="H6" s="20">
        <v>186124309</v>
      </c>
      <c r="I6" s="20">
        <v>101820743</v>
      </c>
      <c r="J6" s="20">
        <v>101820743</v>
      </c>
      <c r="K6" s="20">
        <v>164028735</v>
      </c>
      <c r="L6" s="20">
        <v>47128632</v>
      </c>
      <c r="M6" s="20">
        <v>110375210</v>
      </c>
      <c r="N6" s="20">
        <v>110375210</v>
      </c>
      <c r="O6" s="20">
        <v>81950564</v>
      </c>
      <c r="P6" s="20">
        <v>46332187</v>
      </c>
      <c r="Q6" s="20">
        <v>192118554</v>
      </c>
      <c r="R6" s="20">
        <v>192118554</v>
      </c>
      <c r="S6" s="20">
        <v>72675783</v>
      </c>
      <c r="T6" s="20">
        <v>81647205</v>
      </c>
      <c r="U6" s="20">
        <v>310144456</v>
      </c>
      <c r="V6" s="20">
        <v>310144456</v>
      </c>
      <c r="W6" s="20">
        <v>310144456</v>
      </c>
      <c r="X6" s="20">
        <v>80000000</v>
      </c>
      <c r="Y6" s="20">
        <v>230144456</v>
      </c>
      <c r="Z6" s="21">
        <v>287.68</v>
      </c>
      <c r="AA6" s="22">
        <v>80000000</v>
      </c>
    </row>
    <row r="7" spans="1:27" ht="13.5">
      <c r="A7" s="23" t="s">
        <v>34</v>
      </c>
      <c r="B7" s="17"/>
      <c r="C7" s="18">
        <v>1966369000</v>
      </c>
      <c r="D7" s="18">
        <v>1966369000</v>
      </c>
      <c r="E7" s="19">
        <v>1233269000</v>
      </c>
      <c r="F7" s="20">
        <v>979568000</v>
      </c>
      <c r="G7" s="20">
        <v>2151862198</v>
      </c>
      <c r="H7" s="20">
        <v>2163579073</v>
      </c>
      <c r="I7" s="20">
        <v>2095815821</v>
      </c>
      <c r="J7" s="20">
        <v>2095815821</v>
      </c>
      <c r="K7" s="20">
        <v>2015163901</v>
      </c>
      <c r="L7" s="20">
        <v>2020966934</v>
      </c>
      <c r="M7" s="20">
        <v>2346288572</v>
      </c>
      <c r="N7" s="20">
        <v>2346288572</v>
      </c>
      <c r="O7" s="20">
        <v>2316440487</v>
      </c>
      <c r="P7" s="20">
        <v>2303028640</v>
      </c>
      <c r="Q7" s="20">
        <v>2569418273</v>
      </c>
      <c r="R7" s="20">
        <v>2569418273</v>
      </c>
      <c r="S7" s="20">
        <v>2639532461</v>
      </c>
      <c r="T7" s="20">
        <v>2507439489</v>
      </c>
      <c r="U7" s="20">
        <v>2125537504</v>
      </c>
      <c r="V7" s="20">
        <v>2125537504</v>
      </c>
      <c r="W7" s="20">
        <v>2125537504</v>
      </c>
      <c r="X7" s="20">
        <v>979568000</v>
      </c>
      <c r="Y7" s="20">
        <v>1145969504</v>
      </c>
      <c r="Z7" s="21">
        <v>116.99</v>
      </c>
      <c r="AA7" s="22">
        <v>979568000</v>
      </c>
    </row>
    <row r="8" spans="1:27" ht="13.5">
      <c r="A8" s="23" t="s">
        <v>35</v>
      </c>
      <c r="B8" s="17"/>
      <c r="C8" s="18">
        <v>564204000</v>
      </c>
      <c r="D8" s="18">
        <v>564204000</v>
      </c>
      <c r="E8" s="19">
        <v>1160451000</v>
      </c>
      <c r="F8" s="20">
        <v>1160451000</v>
      </c>
      <c r="G8" s="20">
        <v>383441759</v>
      </c>
      <c r="H8" s="20">
        <v>578757065</v>
      </c>
      <c r="I8" s="20">
        <v>565568281</v>
      </c>
      <c r="J8" s="20">
        <v>565568281</v>
      </c>
      <c r="K8" s="20">
        <v>533919942</v>
      </c>
      <c r="L8" s="20">
        <v>573583940</v>
      </c>
      <c r="M8" s="20">
        <v>595620551</v>
      </c>
      <c r="N8" s="20">
        <v>595620551</v>
      </c>
      <c r="O8" s="20">
        <v>610268701</v>
      </c>
      <c r="P8" s="20">
        <v>581618098</v>
      </c>
      <c r="Q8" s="20">
        <v>620919781</v>
      </c>
      <c r="R8" s="20">
        <v>620919781</v>
      </c>
      <c r="S8" s="20">
        <v>642650022</v>
      </c>
      <c r="T8" s="20">
        <v>690601885</v>
      </c>
      <c r="U8" s="20">
        <v>656328720</v>
      </c>
      <c r="V8" s="20">
        <v>656328720</v>
      </c>
      <c r="W8" s="20">
        <v>656328720</v>
      </c>
      <c r="X8" s="20">
        <v>1160451000</v>
      </c>
      <c r="Y8" s="20">
        <v>-504122280</v>
      </c>
      <c r="Z8" s="21">
        <v>-43.44</v>
      </c>
      <c r="AA8" s="22">
        <v>1160451000</v>
      </c>
    </row>
    <row r="9" spans="1:27" ht="13.5">
      <c r="A9" s="23" t="s">
        <v>36</v>
      </c>
      <c r="B9" s="17"/>
      <c r="C9" s="18">
        <v>67726000</v>
      </c>
      <c r="D9" s="18">
        <v>67726000</v>
      </c>
      <c r="E9" s="19">
        <v>90203000</v>
      </c>
      <c r="F9" s="20">
        <v>90203000</v>
      </c>
      <c r="G9" s="20">
        <v>151956528</v>
      </c>
      <c r="H9" s="20">
        <v>183798642</v>
      </c>
      <c r="I9" s="20">
        <v>209585030</v>
      </c>
      <c r="J9" s="20">
        <v>209585030</v>
      </c>
      <c r="K9" s="20">
        <v>182389440</v>
      </c>
      <c r="L9" s="20">
        <v>154882293</v>
      </c>
      <c r="M9" s="20">
        <v>191449358</v>
      </c>
      <c r="N9" s="20">
        <v>191449358</v>
      </c>
      <c r="O9" s="20">
        <v>172998972</v>
      </c>
      <c r="P9" s="20">
        <v>158628151</v>
      </c>
      <c r="Q9" s="20">
        <v>112798769</v>
      </c>
      <c r="R9" s="20">
        <v>112798769</v>
      </c>
      <c r="S9" s="20">
        <v>172784099</v>
      </c>
      <c r="T9" s="20">
        <v>178857520</v>
      </c>
      <c r="U9" s="20">
        <v>188073850</v>
      </c>
      <c r="V9" s="20">
        <v>188073850</v>
      </c>
      <c r="W9" s="20">
        <v>188073850</v>
      </c>
      <c r="X9" s="20">
        <v>90203000</v>
      </c>
      <c r="Y9" s="20">
        <v>97870850</v>
      </c>
      <c r="Z9" s="21">
        <v>108.5</v>
      </c>
      <c r="AA9" s="22">
        <v>90203000</v>
      </c>
    </row>
    <row r="10" spans="1:27" ht="13.5">
      <c r="A10" s="23" t="s">
        <v>37</v>
      </c>
      <c r="B10" s="17"/>
      <c r="C10" s="18">
        <v>16000</v>
      </c>
      <c r="D10" s="18">
        <v>16000</v>
      </c>
      <c r="E10" s="19">
        <v>14000</v>
      </c>
      <c r="F10" s="20">
        <v>14000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14000</v>
      </c>
      <c r="Y10" s="24">
        <v>-14000</v>
      </c>
      <c r="Z10" s="25">
        <v>-100</v>
      </c>
      <c r="AA10" s="26">
        <v>14000</v>
      </c>
    </row>
    <row r="11" spans="1:27" ht="13.5">
      <c r="A11" s="23" t="s">
        <v>38</v>
      </c>
      <c r="B11" s="17"/>
      <c r="C11" s="18">
        <v>50598000</v>
      </c>
      <c r="D11" s="18">
        <v>50598000</v>
      </c>
      <c r="E11" s="19">
        <v>88000000</v>
      </c>
      <c r="F11" s="20">
        <v>88000000</v>
      </c>
      <c r="G11" s="20">
        <v>60061502</v>
      </c>
      <c r="H11" s="20">
        <v>85912110</v>
      </c>
      <c r="I11" s="20">
        <v>84628764</v>
      </c>
      <c r="J11" s="20">
        <v>84628764</v>
      </c>
      <c r="K11" s="20">
        <v>84344846</v>
      </c>
      <c r="L11" s="20">
        <v>50177102</v>
      </c>
      <c r="M11" s="20">
        <v>50932723</v>
      </c>
      <c r="N11" s="20">
        <v>50932723</v>
      </c>
      <c r="O11" s="20">
        <v>51726887</v>
      </c>
      <c r="P11" s="20">
        <v>51479379</v>
      </c>
      <c r="Q11" s="20">
        <v>53094495</v>
      </c>
      <c r="R11" s="20">
        <v>53094495</v>
      </c>
      <c r="S11" s="20">
        <v>53495208</v>
      </c>
      <c r="T11" s="20">
        <v>53083445</v>
      </c>
      <c r="U11" s="20">
        <v>59903853</v>
      </c>
      <c r="V11" s="20">
        <v>59903853</v>
      </c>
      <c r="W11" s="20">
        <v>59903853</v>
      </c>
      <c r="X11" s="20">
        <v>88000000</v>
      </c>
      <c r="Y11" s="20">
        <v>-28096147</v>
      </c>
      <c r="Z11" s="21">
        <v>-31.93</v>
      </c>
      <c r="AA11" s="22">
        <v>88000000</v>
      </c>
    </row>
    <row r="12" spans="1:27" ht="13.5">
      <c r="A12" s="27" t="s">
        <v>39</v>
      </c>
      <c r="B12" s="28"/>
      <c r="C12" s="29">
        <f aca="true" t="shared" si="0" ref="C12:Y12">SUM(C6:C11)</f>
        <v>2846977000</v>
      </c>
      <c r="D12" s="29">
        <f>SUM(D6:D11)</f>
        <v>2846977000</v>
      </c>
      <c r="E12" s="30">
        <f t="shared" si="0"/>
        <v>2651937000</v>
      </c>
      <c r="F12" s="31">
        <f t="shared" si="0"/>
        <v>2398236000</v>
      </c>
      <c r="G12" s="31">
        <f t="shared" si="0"/>
        <v>2943522561</v>
      </c>
      <c r="H12" s="31">
        <f t="shared" si="0"/>
        <v>3198171199</v>
      </c>
      <c r="I12" s="31">
        <f t="shared" si="0"/>
        <v>3057418639</v>
      </c>
      <c r="J12" s="31">
        <f t="shared" si="0"/>
        <v>3057418639</v>
      </c>
      <c r="K12" s="31">
        <f t="shared" si="0"/>
        <v>2979846864</v>
      </c>
      <c r="L12" s="31">
        <f t="shared" si="0"/>
        <v>2846738901</v>
      </c>
      <c r="M12" s="31">
        <f t="shared" si="0"/>
        <v>3294666414</v>
      </c>
      <c r="N12" s="31">
        <f t="shared" si="0"/>
        <v>3294666414</v>
      </c>
      <c r="O12" s="31">
        <f t="shared" si="0"/>
        <v>3233385611</v>
      </c>
      <c r="P12" s="31">
        <f t="shared" si="0"/>
        <v>3141086455</v>
      </c>
      <c r="Q12" s="31">
        <f t="shared" si="0"/>
        <v>3548349872</v>
      </c>
      <c r="R12" s="31">
        <f t="shared" si="0"/>
        <v>3548349872</v>
      </c>
      <c r="S12" s="31">
        <f t="shared" si="0"/>
        <v>3581137573</v>
      </c>
      <c r="T12" s="31">
        <f t="shared" si="0"/>
        <v>3511629544</v>
      </c>
      <c r="U12" s="31">
        <f t="shared" si="0"/>
        <v>3339988383</v>
      </c>
      <c r="V12" s="31">
        <f t="shared" si="0"/>
        <v>3339988383</v>
      </c>
      <c r="W12" s="31">
        <f t="shared" si="0"/>
        <v>3339988383</v>
      </c>
      <c r="X12" s="31">
        <f t="shared" si="0"/>
        <v>2398236000</v>
      </c>
      <c r="Y12" s="31">
        <f t="shared" si="0"/>
        <v>941752383</v>
      </c>
      <c r="Z12" s="32">
        <f>+IF(X12&lt;&gt;0,+(Y12/X12)*100,0)</f>
        <v>39.2685450055791</v>
      </c>
      <c r="AA12" s="33">
        <f>SUM(AA6:AA11)</f>
        <v>2398236000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27000</v>
      </c>
      <c r="D15" s="18">
        <v>27000</v>
      </c>
      <c r="E15" s="19">
        <v>60000</v>
      </c>
      <c r="F15" s="20">
        <v>60000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60000</v>
      </c>
      <c r="Y15" s="20">
        <v>-60000</v>
      </c>
      <c r="Z15" s="21">
        <v>-100</v>
      </c>
      <c r="AA15" s="22">
        <v>60000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333278000</v>
      </c>
      <c r="D17" s="18">
        <v>333278000</v>
      </c>
      <c r="E17" s="19">
        <v>374000000</v>
      </c>
      <c r="F17" s="20">
        <v>374000000</v>
      </c>
      <c r="G17" s="20">
        <v>308191202</v>
      </c>
      <c r="H17" s="20">
        <v>333278305</v>
      </c>
      <c r="I17" s="20">
        <v>333278305</v>
      </c>
      <c r="J17" s="20">
        <v>333278305</v>
      </c>
      <c r="K17" s="20">
        <v>333278305</v>
      </c>
      <c r="L17" s="20">
        <v>333278305</v>
      </c>
      <c r="M17" s="20">
        <v>333278305</v>
      </c>
      <c r="N17" s="20">
        <v>333278305</v>
      </c>
      <c r="O17" s="20">
        <v>333278305</v>
      </c>
      <c r="P17" s="20">
        <v>333278305</v>
      </c>
      <c r="Q17" s="20">
        <v>333278305</v>
      </c>
      <c r="R17" s="20">
        <v>333278305</v>
      </c>
      <c r="S17" s="20">
        <v>333278305</v>
      </c>
      <c r="T17" s="20">
        <v>333278305</v>
      </c>
      <c r="U17" s="20">
        <v>333278305</v>
      </c>
      <c r="V17" s="20">
        <v>333278305</v>
      </c>
      <c r="W17" s="20">
        <v>333278305</v>
      </c>
      <c r="X17" s="20">
        <v>374000000</v>
      </c>
      <c r="Y17" s="20">
        <v>-40721695</v>
      </c>
      <c r="Z17" s="21">
        <v>-10.89</v>
      </c>
      <c r="AA17" s="22">
        <v>374000000</v>
      </c>
    </row>
    <row r="18" spans="1:27" ht="13.5">
      <c r="A18" s="23" t="s">
        <v>44</v>
      </c>
      <c r="B18" s="17"/>
      <c r="C18" s="18">
        <v>59549000</v>
      </c>
      <c r="D18" s="18">
        <v>59549000</v>
      </c>
      <c r="E18" s="19"/>
      <c r="F18" s="20"/>
      <c r="G18" s="20">
        <v>260</v>
      </c>
      <c r="H18" s="20">
        <v>59548855</v>
      </c>
      <c r="I18" s="20">
        <v>59548855</v>
      </c>
      <c r="J18" s="20">
        <v>59548855</v>
      </c>
      <c r="K18" s="20">
        <v>59548855</v>
      </c>
      <c r="L18" s="20">
        <v>59548855</v>
      </c>
      <c r="M18" s="20">
        <v>59548855</v>
      </c>
      <c r="N18" s="20">
        <v>59548855</v>
      </c>
      <c r="O18" s="20">
        <v>59548855</v>
      </c>
      <c r="P18" s="20">
        <v>59548855</v>
      </c>
      <c r="Q18" s="20">
        <v>59548855</v>
      </c>
      <c r="R18" s="20">
        <v>59548855</v>
      </c>
      <c r="S18" s="20">
        <v>59548855</v>
      </c>
      <c r="T18" s="20">
        <v>59548855</v>
      </c>
      <c r="U18" s="20">
        <v>59548855</v>
      </c>
      <c r="V18" s="20">
        <v>59548855</v>
      </c>
      <c r="W18" s="20">
        <v>59548855</v>
      </c>
      <c r="X18" s="20"/>
      <c r="Y18" s="20">
        <v>59548855</v>
      </c>
      <c r="Z18" s="21"/>
      <c r="AA18" s="22"/>
    </row>
    <row r="19" spans="1:27" ht="13.5">
      <c r="A19" s="23" t="s">
        <v>45</v>
      </c>
      <c r="B19" s="17"/>
      <c r="C19" s="18">
        <v>10287666000</v>
      </c>
      <c r="D19" s="18">
        <v>10287666000</v>
      </c>
      <c r="E19" s="19">
        <v>11966257000</v>
      </c>
      <c r="F19" s="20">
        <v>11966257000</v>
      </c>
      <c r="G19" s="20">
        <v>10415638166</v>
      </c>
      <c r="H19" s="20">
        <v>10357379560</v>
      </c>
      <c r="I19" s="20">
        <v>10244044773</v>
      </c>
      <c r="J19" s="20">
        <v>10244044773</v>
      </c>
      <c r="K19" s="20">
        <v>10267394701</v>
      </c>
      <c r="L19" s="20">
        <v>10232901098</v>
      </c>
      <c r="M19" s="20">
        <v>10297282233</v>
      </c>
      <c r="N19" s="20">
        <v>10297282233</v>
      </c>
      <c r="O19" s="20">
        <v>10268643798</v>
      </c>
      <c r="P19" s="20">
        <v>10256695919</v>
      </c>
      <c r="Q19" s="20">
        <v>10301527163</v>
      </c>
      <c r="R19" s="20">
        <v>10301527163</v>
      </c>
      <c r="S19" s="20">
        <v>10302484720</v>
      </c>
      <c r="T19" s="20">
        <v>10350382513</v>
      </c>
      <c r="U19" s="20">
        <v>10453053509</v>
      </c>
      <c r="V19" s="20">
        <v>10453053509</v>
      </c>
      <c r="W19" s="20">
        <v>10453053509</v>
      </c>
      <c r="X19" s="20">
        <v>11966257000</v>
      </c>
      <c r="Y19" s="20">
        <v>-1513203491</v>
      </c>
      <c r="Z19" s="21">
        <v>-12.65</v>
      </c>
      <c r="AA19" s="22">
        <v>11966257000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30497000</v>
      </c>
      <c r="D22" s="18">
        <v>30497000</v>
      </c>
      <c r="E22" s="19">
        <v>20730000</v>
      </c>
      <c r="F22" s="20">
        <v>20730000</v>
      </c>
      <c r="G22" s="20">
        <v>14622191</v>
      </c>
      <c r="H22" s="20">
        <v>45468732</v>
      </c>
      <c r="I22" s="20">
        <v>45074868</v>
      </c>
      <c r="J22" s="20">
        <v>45074868</v>
      </c>
      <c r="K22" s="20">
        <v>44943580</v>
      </c>
      <c r="L22" s="20">
        <v>29840882</v>
      </c>
      <c r="M22" s="20">
        <v>29709595</v>
      </c>
      <c r="N22" s="20">
        <v>29709595</v>
      </c>
      <c r="O22" s="20">
        <v>29578307</v>
      </c>
      <c r="P22" s="20">
        <v>29447019</v>
      </c>
      <c r="Q22" s="20">
        <v>29315731</v>
      </c>
      <c r="R22" s="20">
        <v>29315731</v>
      </c>
      <c r="S22" s="20">
        <v>29184443</v>
      </c>
      <c r="T22" s="20">
        <v>29053155</v>
      </c>
      <c r="U22" s="20">
        <v>28921867</v>
      </c>
      <c r="V22" s="20">
        <v>28921867</v>
      </c>
      <c r="W22" s="20">
        <v>28921867</v>
      </c>
      <c r="X22" s="20">
        <v>20730000</v>
      </c>
      <c r="Y22" s="20">
        <v>8191867</v>
      </c>
      <c r="Z22" s="21">
        <v>39.52</v>
      </c>
      <c r="AA22" s="22">
        <v>20730000</v>
      </c>
    </row>
    <row r="23" spans="1:27" ht="13.5">
      <c r="A23" s="23" t="s">
        <v>49</v>
      </c>
      <c r="B23" s="17"/>
      <c r="C23" s="18">
        <v>64286000</v>
      </c>
      <c r="D23" s="18">
        <v>64286000</v>
      </c>
      <c r="E23" s="19">
        <v>68330000</v>
      </c>
      <c r="F23" s="20">
        <v>68330000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68330000</v>
      </c>
      <c r="Y23" s="24">
        <v>-68330000</v>
      </c>
      <c r="Z23" s="25">
        <v>-100</v>
      </c>
      <c r="AA23" s="26">
        <v>68330000</v>
      </c>
    </row>
    <row r="24" spans="1:27" ht="13.5">
      <c r="A24" s="27" t="s">
        <v>50</v>
      </c>
      <c r="B24" s="35"/>
      <c r="C24" s="29">
        <f aca="true" t="shared" si="1" ref="C24:Y24">SUM(C15:C23)</f>
        <v>10775303000</v>
      </c>
      <c r="D24" s="29">
        <f>SUM(D15:D23)</f>
        <v>10775303000</v>
      </c>
      <c r="E24" s="36">
        <f t="shared" si="1"/>
        <v>12429377000</v>
      </c>
      <c r="F24" s="37">
        <f t="shared" si="1"/>
        <v>12429377000</v>
      </c>
      <c r="G24" s="37">
        <f t="shared" si="1"/>
        <v>10738451819</v>
      </c>
      <c r="H24" s="37">
        <f t="shared" si="1"/>
        <v>10795675452</v>
      </c>
      <c r="I24" s="37">
        <f t="shared" si="1"/>
        <v>10681946801</v>
      </c>
      <c r="J24" s="37">
        <f t="shared" si="1"/>
        <v>10681946801</v>
      </c>
      <c r="K24" s="37">
        <f t="shared" si="1"/>
        <v>10705165441</v>
      </c>
      <c r="L24" s="37">
        <f t="shared" si="1"/>
        <v>10655569140</v>
      </c>
      <c r="M24" s="37">
        <f t="shared" si="1"/>
        <v>10719818988</v>
      </c>
      <c r="N24" s="37">
        <f t="shared" si="1"/>
        <v>10719818988</v>
      </c>
      <c r="O24" s="37">
        <f t="shared" si="1"/>
        <v>10691049265</v>
      </c>
      <c r="P24" s="37">
        <f t="shared" si="1"/>
        <v>10678970098</v>
      </c>
      <c r="Q24" s="37">
        <f t="shared" si="1"/>
        <v>10723670054</v>
      </c>
      <c r="R24" s="37">
        <f t="shared" si="1"/>
        <v>10723670054</v>
      </c>
      <c r="S24" s="37">
        <f t="shared" si="1"/>
        <v>10724496323</v>
      </c>
      <c r="T24" s="37">
        <f t="shared" si="1"/>
        <v>10772262828</v>
      </c>
      <c r="U24" s="37">
        <f t="shared" si="1"/>
        <v>10874802536</v>
      </c>
      <c r="V24" s="37">
        <f t="shared" si="1"/>
        <v>10874802536</v>
      </c>
      <c r="W24" s="37">
        <f t="shared" si="1"/>
        <v>10874802536</v>
      </c>
      <c r="X24" s="37">
        <f t="shared" si="1"/>
        <v>12429377000</v>
      </c>
      <c r="Y24" s="37">
        <f t="shared" si="1"/>
        <v>-1554574464</v>
      </c>
      <c r="Z24" s="38">
        <f>+IF(X24&lt;&gt;0,+(Y24/X24)*100,0)</f>
        <v>-12.507259728303358</v>
      </c>
      <c r="AA24" s="39">
        <f>SUM(AA15:AA23)</f>
        <v>12429377000</v>
      </c>
    </row>
    <row r="25" spans="1:27" ht="13.5">
      <c r="A25" s="27" t="s">
        <v>51</v>
      </c>
      <c r="B25" s="28"/>
      <c r="C25" s="29">
        <f aca="true" t="shared" si="2" ref="C25:Y25">+C12+C24</f>
        <v>13622280000</v>
      </c>
      <c r="D25" s="29">
        <f>+D12+D24</f>
        <v>13622280000</v>
      </c>
      <c r="E25" s="30">
        <f t="shared" si="2"/>
        <v>15081314000</v>
      </c>
      <c r="F25" s="31">
        <f t="shared" si="2"/>
        <v>14827613000</v>
      </c>
      <c r="G25" s="31">
        <f t="shared" si="2"/>
        <v>13681974380</v>
      </c>
      <c r="H25" s="31">
        <f t="shared" si="2"/>
        <v>13993846651</v>
      </c>
      <c r="I25" s="31">
        <f t="shared" si="2"/>
        <v>13739365440</v>
      </c>
      <c r="J25" s="31">
        <f t="shared" si="2"/>
        <v>13739365440</v>
      </c>
      <c r="K25" s="31">
        <f t="shared" si="2"/>
        <v>13685012305</v>
      </c>
      <c r="L25" s="31">
        <f t="shared" si="2"/>
        <v>13502308041</v>
      </c>
      <c r="M25" s="31">
        <f t="shared" si="2"/>
        <v>14014485402</v>
      </c>
      <c r="N25" s="31">
        <f t="shared" si="2"/>
        <v>14014485402</v>
      </c>
      <c r="O25" s="31">
        <f t="shared" si="2"/>
        <v>13924434876</v>
      </c>
      <c r="P25" s="31">
        <f t="shared" si="2"/>
        <v>13820056553</v>
      </c>
      <c r="Q25" s="31">
        <f t="shared" si="2"/>
        <v>14272019926</v>
      </c>
      <c r="R25" s="31">
        <f t="shared" si="2"/>
        <v>14272019926</v>
      </c>
      <c r="S25" s="31">
        <f t="shared" si="2"/>
        <v>14305633896</v>
      </c>
      <c r="T25" s="31">
        <f t="shared" si="2"/>
        <v>14283892372</v>
      </c>
      <c r="U25" s="31">
        <f t="shared" si="2"/>
        <v>14214790919</v>
      </c>
      <c r="V25" s="31">
        <f t="shared" si="2"/>
        <v>14214790919</v>
      </c>
      <c r="W25" s="31">
        <f t="shared" si="2"/>
        <v>14214790919</v>
      </c>
      <c r="X25" s="31">
        <f t="shared" si="2"/>
        <v>14827613000</v>
      </c>
      <c r="Y25" s="31">
        <f t="shared" si="2"/>
        <v>-612822081</v>
      </c>
      <c r="Z25" s="32">
        <f>+IF(X25&lt;&gt;0,+(Y25/X25)*100,0)</f>
        <v>-4.132978659478097</v>
      </c>
      <c r="AA25" s="33">
        <f>+AA12+AA24</f>
        <v>14827613000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57416000</v>
      </c>
      <c r="D30" s="18">
        <v>57416000</v>
      </c>
      <c r="E30" s="19">
        <v>54633000</v>
      </c>
      <c r="F30" s="20">
        <v>54633000</v>
      </c>
      <c r="G30" s="20">
        <v>51656854</v>
      </c>
      <c r="H30" s="20">
        <v>57416464</v>
      </c>
      <c r="I30" s="20">
        <v>57416464</v>
      </c>
      <c r="J30" s="20">
        <v>57416464</v>
      </c>
      <c r="K30" s="20">
        <v>57416464</v>
      </c>
      <c r="L30" s="20">
        <v>57416464</v>
      </c>
      <c r="M30" s="20">
        <v>57416464</v>
      </c>
      <c r="N30" s="20">
        <v>57416464</v>
      </c>
      <c r="O30" s="20">
        <v>57416464</v>
      </c>
      <c r="P30" s="20">
        <v>57416464</v>
      </c>
      <c r="Q30" s="20">
        <v>57416464</v>
      </c>
      <c r="R30" s="20">
        <v>57416464</v>
      </c>
      <c r="S30" s="20">
        <v>57416464</v>
      </c>
      <c r="T30" s="20">
        <v>57416464</v>
      </c>
      <c r="U30" s="20">
        <v>57416464</v>
      </c>
      <c r="V30" s="20">
        <v>57416464</v>
      </c>
      <c r="W30" s="20">
        <v>57416464</v>
      </c>
      <c r="X30" s="20">
        <v>54633000</v>
      </c>
      <c r="Y30" s="20">
        <v>2783464</v>
      </c>
      <c r="Z30" s="21">
        <v>5.09</v>
      </c>
      <c r="AA30" s="22">
        <v>54633000</v>
      </c>
    </row>
    <row r="31" spans="1:27" ht="13.5">
      <c r="A31" s="23" t="s">
        <v>56</v>
      </c>
      <c r="B31" s="17"/>
      <c r="C31" s="18">
        <v>44838000</v>
      </c>
      <c r="D31" s="18">
        <v>44838000</v>
      </c>
      <c r="E31" s="19">
        <v>49140000</v>
      </c>
      <c r="F31" s="20">
        <v>49140000</v>
      </c>
      <c r="G31" s="20">
        <v>45026469</v>
      </c>
      <c r="H31" s="20">
        <v>46013756</v>
      </c>
      <c r="I31" s="20">
        <v>45206063</v>
      </c>
      <c r="J31" s="20">
        <v>45206063</v>
      </c>
      <c r="K31" s="20">
        <v>45376408</v>
      </c>
      <c r="L31" s="20">
        <v>45753446</v>
      </c>
      <c r="M31" s="20">
        <v>45894657</v>
      </c>
      <c r="N31" s="20">
        <v>45894657</v>
      </c>
      <c r="O31" s="20">
        <v>46408102</v>
      </c>
      <c r="P31" s="20">
        <v>46629700</v>
      </c>
      <c r="Q31" s="20">
        <v>47017664</v>
      </c>
      <c r="R31" s="20">
        <v>47017664</v>
      </c>
      <c r="S31" s="20">
        <v>47338586</v>
      </c>
      <c r="T31" s="20">
        <v>47503578</v>
      </c>
      <c r="U31" s="20">
        <v>48504723</v>
      </c>
      <c r="V31" s="20">
        <v>48504723</v>
      </c>
      <c r="W31" s="20">
        <v>48504723</v>
      </c>
      <c r="X31" s="20">
        <v>49140000</v>
      </c>
      <c r="Y31" s="20">
        <v>-635277</v>
      </c>
      <c r="Z31" s="21">
        <v>-1.29</v>
      </c>
      <c r="AA31" s="22">
        <v>49140000</v>
      </c>
    </row>
    <row r="32" spans="1:27" ht="13.5">
      <c r="A32" s="23" t="s">
        <v>57</v>
      </c>
      <c r="B32" s="17"/>
      <c r="C32" s="18">
        <v>845353000</v>
      </c>
      <c r="D32" s="18">
        <v>845353000</v>
      </c>
      <c r="E32" s="19">
        <v>737100000</v>
      </c>
      <c r="F32" s="20">
        <v>737100000</v>
      </c>
      <c r="G32" s="20">
        <v>837772312</v>
      </c>
      <c r="H32" s="20">
        <v>848560613</v>
      </c>
      <c r="I32" s="20">
        <v>630324589</v>
      </c>
      <c r="J32" s="20">
        <v>630324589</v>
      </c>
      <c r="K32" s="20">
        <v>582612933</v>
      </c>
      <c r="L32" s="20">
        <v>528502961</v>
      </c>
      <c r="M32" s="20">
        <v>711887517</v>
      </c>
      <c r="N32" s="20">
        <v>711887517</v>
      </c>
      <c r="O32" s="20">
        <v>680752147</v>
      </c>
      <c r="P32" s="20">
        <v>645519632</v>
      </c>
      <c r="Q32" s="20">
        <v>861609150</v>
      </c>
      <c r="R32" s="20">
        <v>861609150</v>
      </c>
      <c r="S32" s="20">
        <v>727329354</v>
      </c>
      <c r="T32" s="20">
        <v>649576075</v>
      </c>
      <c r="U32" s="20">
        <v>702818864</v>
      </c>
      <c r="V32" s="20">
        <v>702818864</v>
      </c>
      <c r="W32" s="20">
        <v>702818864</v>
      </c>
      <c r="X32" s="20">
        <v>737100000</v>
      </c>
      <c r="Y32" s="20">
        <v>-34281136</v>
      </c>
      <c r="Z32" s="21">
        <v>-4.65</v>
      </c>
      <c r="AA32" s="22">
        <v>737100000</v>
      </c>
    </row>
    <row r="33" spans="1:27" ht="13.5">
      <c r="A33" s="23" t="s">
        <v>58</v>
      </c>
      <c r="B33" s="17"/>
      <c r="C33" s="18">
        <v>141165000</v>
      </c>
      <c r="D33" s="18">
        <v>141165000</v>
      </c>
      <c r="E33" s="19">
        <v>144560000</v>
      </c>
      <c r="F33" s="20">
        <v>144560000</v>
      </c>
      <c r="G33" s="20">
        <v>117411611</v>
      </c>
      <c r="H33" s="20">
        <v>126385663</v>
      </c>
      <c r="I33" s="20">
        <v>126385663</v>
      </c>
      <c r="J33" s="20">
        <v>126385663</v>
      </c>
      <c r="K33" s="20">
        <v>126385663</v>
      </c>
      <c r="L33" s="20">
        <v>126385663</v>
      </c>
      <c r="M33" s="20">
        <v>126385663</v>
      </c>
      <c r="N33" s="20">
        <v>126385663</v>
      </c>
      <c r="O33" s="20">
        <v>126385663</v>
      </c>
      <c r="P33" s="20">
        <v>126385663</v>
      </c>
      <c r="Q33" s="20">
        <v>126385663</v>
      </c>
      <c r="R33" s="20">
        <v>126385663</v>
      </c>
      <c r="S33" s="20">
        <v>126385663</v>
      </c>
      <c r="T33" s="20">
        <v>126385663</v>
      </c>
      <c r="U33" s="20">
        <v>126385663</v>
      </c>
      <c r="V33" s="20">
        <v>126385663</v>
      </c>
      <c r="W33" s="20">
        <v>126385663</v>
      </c>
      <c r="X33" s="20">
        <v>144560000</v>
      </c>
      <c r="Y33" s="20">
        <v>-18174337</v>
      </c>
      <c r="Z33" s="21">
        <v>-12.57</v>
      </c>
      <c r="AA33" s="22">
        <v>144560000</v>
      </c>
    </row>
    <row r="34" spans="1:27" ht="13.5">
      <c r="A34" s="27" t="s">
        <v>59</v>
      </c>
      <c r="B34" s="28"/>
      <c r="C34" s="29">
        <f aca="true" t="shared" si="3" ref="C34:Y34">SUM(C29:C33)</f>
        <v>1088772000</v>
      </c>
      <c r="D34" s="29">
        <f>SUM(D29:D33)</f>
        <v>1088772000</v>
      </c>
      <c r="E34" s="30">
        <f t="shared" si="3"/>
        <v>985433000</v>
      </c>
      <c r="F34" s="31">
        <f t="shared" si="3"/>
        <v>985433000</v>
      </c>
      <c r="G34" s="31">
        <f t="shared" si="3"/>
        <v>1051867246</v>
      </c>
      <c r="H34" s="31">
        <f t="shared" si="3"/>
        <v>1078376496</v>
      </c>
      <c r="I34" s="31">
        <f t="shared" si="3"/>
        <v>859332779</v>
      </c>
      <c r="J34" s="31">
        <f t="shared" si="3"/>
        <v>859332779</v>
      </c>
      <c r="K34" s="31">
        <f t="shared" si="3"/>
        <v>811791468</v>
      </c>
      <c r="L34" s="31">
        <f t="shared" si="3"/>
        <v>758058534</v>
      </c>
      <c r="M34" s="31">
        <f t="shared" si="3"/>
        <v>941584301</v>
      </c>
      <c r="N34" s="31">
        <f t="shared" si="3"/>
        <v>941584301</v>
      </c>
      <c r="O34" s="31">
        <f t="shared" si="3"/>
        <v>910962376</v>
      </c>
      <c r="P34" s="31">
        <f t="shared" si="3"/>
        <v>875951459</v>
      </c>
      <c r="Q34" s="31">
        <f t="shared" si="3"/>
        <v>1092428941</v>
      </c>
      <c r="R34" s="31">
        <f t="shared" si="3"/>
        <v>1092428941</v>
      </c>
      <c r="S34" s="31">
        <f t="shared" si="3"/>
        <v>958470067</v>
      </c>
      <c r="T34" s="31">
        <f t="shared" si="3"/>
        <v>880881780</v>
      </c>
      <c r="U34" s="31">
        <f t="shared" si="3"/>
        <v>935125714</v>
      </c>
      <c r="V34" s="31">
        <f t="shared" si="3"/>
        <v>935125714</v>
      </c>
      <c r="W34" s="31">
        <f t="shared" si="3"/>
        <v>935125714</v>
      </c>
      <c r="X34" s="31">
        <f t="shared" si="3"/>
        <v>985433000</v>
      </c>
      <c r="Y34" s="31">
        <f t="shared" si="3"/>
        <v>-50307286</v>
      </c>
      <c r="Z34" s="32">
        <f>+IF(X34&lt;&gt;0,+(Y34/X34)*100,0)</f>
        <v>-5.105094511752702</v>
      </c>
      <c r="AA34" s="33">
        <f>SUM(AA29:AA33)</f>
        <v>985433000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545999000</v>
      </c>
      <c r="D37" s="18">
        <v>545999000</v>
      </c>
      <c r="E37" s="19">
        <v>546515000</v>
      </c>
      <c r="F37" s="20">
        <v>546515000</v>
      </c>
      <c r="G37" s="20">
        <v>551758538</v>
      </c>
      <c r="H37" s="20">
        <v>545998928</v>
      </c>
      <c r="I37" s="20">
        <v>530345566</v>
      </c>
      <c r="J37" s="20">
        <v>530345566</v>
      </c>
      <c r="K37" s="20">
        <v>530345566</v>
      </c>
      <c r="L37" s="20">
        <v>530345566</v>
      </c>
      <c r="M37" s="20">
        <v>519449061</v>
      </c>
      <c r="N37" s="20">
        <v>519449061</v>
      </c>
      <c r="O37" s="20">
        <v>519449061</v>
      </c>
      <c r="P37" s="20">
        <v>519449061</v>
      </c>
      <c r="Q37" s="20">
        <v>503056602</v>
      </c>
      <c r="R37" s="20">
        <v>503056602</v>
      </c>
      <c r="S37" s="20">
        <v>503056602</v>
      </c>
      <c r="T37" s="20">
        <v>503056602</v>
      </c>
      <c r="U37" s="20">
        <v>491365926</v>
      </c>
      <c r="V37" s="20">
        <v>491365926</v>
      </c>
      <c r="W37" s="20">
        <v>491365926</v>
      </c>
      <c r="X37" s="20">
        <v>546515000</v>
      </c>
      <c r="Y37" s="20">
        <v>-55149074</v>
      </c>
      <c r="Z37" s="21">
        <v>-10.09</v>
      </c>
      <c r="AA37" s="22">
        <v>546515000</v>
      </c>
    </row>
    <row r="38" spans="1:27" ht="13.5">
      <c r="A38" s="23" t="s">
        <v>58</v>
      </c>
      <c r="B38" s="17"/>
      <c r="C38" s="18">
        <v>442125000</v>
      </c>
      <c r="D38" s="18">
        <v>442125000</v>
      </c>
      <c r="E38" s="19">
        <v>544620000</v>
      </c>
      <c r="F38" s="20">
        <v>544620000</v>
      </c>
      <c r="G38" s="20">
        <v>449017369</v>
      </c>
      <c r="H38" s="20">
        <v>456804737</v>
      </c>
      <c r="I38" s="20">
        <v>456804737</v>
      </c>
      <c r="J38" s="20">
        <v>456804737</v>
      </c>
      <c r="K38" s="20">
        <v>456804737</v>
      </c>
      <c r="L38" s="20">
        <v>456804737</v>
      </c>
      <c r="M38" s="20">
        <v>456804737</v>
      </c>
      <c r="N38" s="20">
        <v>456804737</v>
      </c>
      <c r="O38" s="20">
        <v>456804737</v>
      </c>
      <c r="P38" s="20">
        <v>456804737</v>
      </c>
      <c r="Q38" s="20">
        <v>456804737</v>
      </c>
      <c r="R38" s="20">
        <v>456804737</v>
      </c>
      <c r="S38" s="20">
        <v>456804737</v>
      </c>
      <c r="T38" s="20">
        <v>456804737</v>
      </c>
      <c r="U38" s="20">
        <v>456804737</v>
      </c>
      <c r="V38" s="20">
        <v>456804737</v>
      </c>
      <c r="W38" s="20">
        <v>456804737</v>
      </c>
      <c r="X38" s="20">
        <v>544620000</v>
      </c>
      <c r="Y38" s="20">
        <v>-87815263</v>
      </c>
      <c r="Z38" s="21">
        <v>-16.12</v>
      </c>
      <c r="AA38" s="22">
        <v>544620000</v>
      </c>
    </row>
    <row r="39" spans="1:27" ht="13.5">
      <c r="A39" s="27" t="s">
        <v>61</v>
      </c>
      <c r="B39" s="35"/>
      <c r="C39" s="29">
        <f aca="true" t="shared" si="4" ref="C39:Y39">SUM(C37:C38)</f>
        <v>988124000</v>
      </c>
      <c r="D39" s="29">
        <f>SUM(D37:D38)</f>
        <v>988124000</v>
      </c>
      <c r="E39" s="36">
        <f t="shared" si="4"/>
        <v>1091135000</v>
      </c>
      <c r="F39" s="37">
        <f t="shared" si="4"/>
        <v>1091135000</v>
      </c>
      <c r="G39" s="37">
        <f t="shared" si="4"/>
        <v>1000775907</v>
      </c>
      <c r="H39" s="37">
        <f t="shared" si="4"/>
        <v>1002803665</v>
      </c>
      <c r="I39" s="37">
        <f t="shared" si="4"/>
        <v>987150303</v>
      </c>
      <c r="J39" s="37">
        <f t="shared" si="4"/>
        <v>987150303</v>
      </c>
      <c r="K39" s="37">
        <f t="shared" si="4"/>
        <v>987150303</v>
      </c>
      <c r="L39" s="37">
        <f t="shared" si="4"/>
        <v>987150303</v>
      </c>
      <c r="M39" s="37">
        <f t="shared" si="4"/>
        <v>976253798</v>
      </c>
      <c r="N39" s="37">
        <f t="shared" si="4"/>
        <v>976253798</v>
      </c>
      <c r="O39" s="37">
        <f t="shared" si="4"/>
        <v>976253798</v>
      </c>
      <c r="P39" s="37">
        <f t="shared" si="4"/>
        <v>976253798</v>
      </c>
      <c r="Q39" s="37">
        <f t="shared" si="4"/>
        <v>959861339</v>
      </c>
      <c r="R39" s="37">
        <f t="shared" si="4"/>
        <v>959861339</v>
      </c>
      <c r="S39" s="37">
        <f t="shared" si="4"/>
        <v>959861339</v>
      </c>
      <c r="T39" s="37">
        <f t="shared" si="4"/>
        <v>959861339</v>
      </c>
      <c r="U39" s="37">
        <f t="shared" si="4"/>
        <v>948170663</v>
      </c>
      <c r="V39" s="37">
        <f t="shared" si="4"/>
        <v>948170663</v>
      </c>
      <c r="W39" s="37">
        <f t="shared" si="4"/>
        <v>948170663</v>
      </c>
      <c r="X39" s="37">
        <f t="shared" si="4"/>
        <v>1091135000</v>
      </c>
      <c r="Y39" s="37">
        <f t="shared" si="4"/>
        <v>-142964337</v>
      </c>
      <c r="Z39" s="38">
        <f>+IF(X39&lt;&gt;0,+(Y39/X39)*100,0)</f>
        <v>-13.102350946491498</v>
      </c>
      <c r="AA39" s="39">
        <f>SUM(AA37:AA38)</f>
        <v>1091135000</v>
      </c>
    </row>
    <row r="40" spans="1:27" ht="13.5">
      <c r="A40" s="27" t="s">
        <v>62</v>
      </c>
      <c r="B40" s="28"/>
      <c r="C40" s="29">
        <f aca="true" t="shared" si="5" ref="C40:Y40">+C34+C39</f>
        <v>2076896000</v>
      </c>
      <c r="D40" s="29">
        <f>+D34+D39</f>
        <v>2076896000</v>
      </c>
      <c r="E40" s="30">
        <f t="shared" si="5"/>
        <v>2076568000</v>
      </c>
      <c r="F40" s="31">
        <f t="shared" si="5"/>
        <v>2076568000</v>
      </c>
      <c r="G40" s="31">
        <f t="shared" si="5"/>
        <v>2052643153</v>
      </c>
      <c r="H40" s="31">
        <f t="shared" si="5"/>
        <v>2081180161</v>
      </c>
      <c r="I40" s="31">
        <f t="shared" si="5"/>
        <v>1846483082</v>
      </c>
      <c r="J40" s="31">
        <f t="shared" si="5"/>
        <v>1846483082</v>
      </c>
      <c r="K40" s="31">
        <f t="shared" si="5"/>
        <v>1798941771</v>
      </c>
      <c r="L40" s="31">
        <f t="shared" si="5"/>
        <v>1745208837</v>
      </c>
      <c r="M40" s="31">
        <f t="shared" si="5"/>
        <v>1917838099</v>
      </c>
      <c r="N40" s="31">
        <f t="shared" si="5"/>
        <v>1917838099</v>
      </c>
      <c r="O40" s="31">
        <f t="shared" si="5"/>
        <v>1887216174</v>
      </c>
      <c r="P40" s="31">
        <f t="shared" si="5"/>
        <v>1852205257</v>
      </c>
      <c r="Q40" s="31">
        <f t="shared" si="5"/>
        <v>2052290280</v>
      </c>
      <c r="R40" s="31">
        <f t="shared" si="5"/>
        <v>2052290280</v>
      </c>
      <c r="S40" s="31">
        <f t="shared" si="5"/>
        <v>1918331406</v>
      </c>
      <c r="T40" s="31">
        <f t="shared" si="5"/>
        <v>1840743119</v>
      </c>
      <c r="U40" s="31">
        <f t="shared" si="5"/>
        <v>1883296377</v>
      </c>
      <c r="V40" s="31">
        <f t="shared" si="5"/>
        <v>1883296377</v>
      </c>
      <c r="W40" s="31">
        <f t="shared" si="5"/>
        <v>1883296377</v>
      </c>
      <c r="X40" s="31">
        <f t="shared" si="5"/>
        <v>2076568000</v>
      </c>
      <c r="Y40" s="31">
        <f t="shared" si="5"/>
        <v>-193271623</v>
      </c>
      <c r="Z40" s="32">
        <f>+IF(X40&lt;&gt;0,+(Y40/X40)*100,0)</f>
        <v>-9.307261934114365</v>
      </c>
      <c r="AA40" s="33">
        <f>+AA34+AA39</f>
        <v>2076568000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11545384000</v>
      </c>
      <c r="D42" s="43">
        <f>+D25-D40</f>
        <v>11545384000</v>
      </c>
      <c r="E42" s="44">
        <f t="shared" si="6"/>
        <v>13004746000</v>
      </c>
      <c r="F42" s="45">
        <f t="shared" si="6"/>
        <v>12751045000</v>
      </c>
      <c r="G42" s="45">
        <f t="shared" si="6"/>
        <v>11629331227</v>
      </c>
      <c r="H42" s="45">
        <f t="shared" si="6"/>
        <v>11912666490</v>
      </c>
      <c r="I42" s="45">
        <f t="shared" si="6"/>
        <v>11892882358</v>
      </c>
      <c r="J42" s="45">
        <f t="shared" si="6"/>
        <v>11892882358</v>
      </c>
      <c r="K42" s="45">
        <f t="shared" si="6"/>
        <v>11886070534</v>
      </c>
      <c r="L42" s="45">
        <f t="shared" si="6"/>
        <v>11757099204</v>
      </c>
      <c r="M42" s="45">
        <f t="shared" si="6"/>
        <v>12096647303</v>
      </c>
      <c r="N42" s="45">
        <f t="shared" si="6"/>
        <v>12096647303</v>
      </c>
      <c r="O42" s="45">
        <f t="shared" si="6"/>
        <v>12037218702</v>
      </c>
      <c r="P42" s="45">
        <f t="shared" si="6"/>
        <v>11967851296</v>
      </c>
      <c r="Q42" s="45">
        <f t="shared" si="6"/>
        <v>12219729646</v>
      </c>
      <c r="R42" s="45">
        <f t="shared" si="6"/>
        <v>12219729646</v>
      </c>
      <c r="S42" s="45">
        <f t="shared" si="6"/>
        <v>12387302490</v>
      </c>
      <c r="T42" s="45">
        <f t="shared" si="6"/>
        <v>12443149253</v>
      </c>
      <c r="U42" s="45">
        <f t="shared" si="6"/>
        <v>12331494542</v>
      </c>
      <c r="V42" s="45">
        <f t="shared" si="6"/>
        <v>12331494542</v>
      </c>
      <c r="W42" s="45">
        <f t="shared" si="6"/>
        <v>12331494542</v>
      </c>
      <c r="X42" s="45">
        <f t="shared" si="6"/>
        <v>12751045000</v>
      </c>
      <c r="Y42" s="45">
        <f t="shared" si="6"/>
        <v>-419550458</v>
      </c>
      <c r="Z42" s="46">
        <f>+IF(X42&lt;&gt;0,+(Y42/X42)*100,0)</f>
        <v>-3.2903221500669164</v>
      </c>
      <c r="AA42" s="47">
        <f>+AA25-AA40</f>
        <v>12751045000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9138881000</v>
      </c>
      <c r="D45" s="18">
        <v>9138881000</v>
      </c>
      <c r="E45" s="19">
        <v>10327810000</v>
      </c>
      <c r="F45" s="20">
        <v>10074109000</v>
      </c>
      <c r="G45" s="20">
        <v>9201271009</v>
      </c>
      <c r="H45" s="20">
        <v>9508182815</v>
      </c>
      <c r="I45" s="20">
        <v>9488398682</v>
      </c>
      <c r="J45" s="20">
        <v>9488398682</v>
      </c>
      <c r="K45" s="20">
        <v>9481586859</v>
      </c>
      <c r="L45" s="20">
        <v>9353596053</v>
      </c>
      <c r="M45" s="20">
        <v>9693144153</v>
      </c>
      <c r="N45" s="20">
        <v>9693144153</v>
      </c>
      <c r="O45" s="20">
        <v>9633715552</v>
      </c>
      <c r="P45" s="20">
        <v>9564348146</v>
      </c>
      <c r="Q45" s="20">
        <v>9816226495</v>
      </c>
      <c r="R45" s="20">
        <v>9816226495</v>
      </c>
      <c r="S45" s="20">
        <v>9983799340</v>
      </c>
      <c r="T45" s="20">
        <v>10039646102</v>
      </c>
      <c r="U45" s="20">
        <v>9927991393</v>
      </c>
      <c r="V45" s="20">
        <v>9927991393</v>
      </c>
      <c r="W45" s="20">
        <v>9927991393</v>
      </c>
      <c r="X45" s="20">
        <v>10074109000</v>
      </c>
      <c r="Y45" s="20">
        <v>-146117607</v>
      </c>
      <c r="Z45" s="48">
        <v>-1.45</v>
      </c>
      <c r="AA45" s="22">
        <v>10074109000</v>
      </c>
    </row>
    <row r="46" spans="1:27" ht="13.5">
      <c r="A46" s="23" t="s">
        <v>67</v>
      </c>
      <c r="B46" s="17"/>
      <c r="C46" s="18">
        <v>2406503000</v>
      </c>
      <c r="D46" s="18">
        <v>2406503000</v>
      </c>
      <c r="E46" s="19">
        <v>2676936000</v>
      </c>
      <c r="F46" s="20">
        <v>2676936000</v>
      </c>
      <c r="G46" s="20">
        <v>2428060218</v>
      </c>
      <c r="H46" s="20">
        <v>2404483674</v>
      </c>
      <c r="I46" s="20">
        <v>2404483674</v>
      </c>
      <c r="J46" s="20">
        <v>2404483674</v>
      </c>
      <c r="K46" s="20">
        <v>2404483674</v>
      </c>
      <c r="L46" s="20">
        <v>2403503149</v>
      </c>
      <c r="M46" s="20">
        <v>2403503149</v>
      </c>
      <c r="N46" s="20">
        <v>2403503149</v>
      </c>
      <c r="O46" s="20">
        <v>2403503149</v>
      </c>
      <c r="P46" s="20">
        <v>2403503149</v>
      </c>
      <c r="Q46" s="20">
        <v>2403503149</v>
      </c>
      <c r="R46" s="20">
        <v>2403503149</v>
      </c>
      <c r="S46" s="20">
        <v>2403503149</v>
      </c>
      <c r="T46" s="20">
        <v>2403503149</v>
      </c>
      <c r="U46" s="20">
        <v>2403503149</v>
      </c>
      <c r="V46" s="20">
        <v>2403503149</v>
      </c>
      <c r="W46" s="20">
        <v>2403503149</v>
      </c>
      <c r="X46" s="20">
        <v>2676936000</v>
      </c>
      <c r="Y46" s="20">
        <v>-273432851</v>
      </c>
      <c r="Z46" s="48">
        <v>-10.21</v>
      </c>
      <c r="AA46" s="22">
        <v>2676936000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11545384000</v>
      </c>
      <c r="D48" s="51">
        <f>SUM(D45:D47)</f>
        <v>11545384000</v>
      </c>
      <c r="E48" s="52">
        <f t="shared" si="7"/>
        <v>13004746000</v>
      </c>
      <c r="F48" s="53">
        <f t="shared" si="7"/>
        <v>12751045000</v>
      </c>
      <c r="G48" s="53">
        <f t="shared" si="7"/>
        <v>11629331227</v>
      </c>
      <c r="H48" s="53">
        <f t="shared" si="7"/>
        <v>11912666489</v>
      </c>
      <c r="I48" s="53">
        <f t="shared" si="7"/>
        <v>11892882356</v>
      </c>
      <c r="J48" s="53">
        <f t="shared" si="7"/>
        <v>11892882356</v>
      </c>
      <c r="K48" s="53">
        <f t="shared" si="7"/>
        <v>11886070533</v>
      </c>
      <c r="L48" s="53">
        <f t="shared" si="7"/>
        <v>11757099202</v>
      </c>
      <c r="M48" s="53">
        <f t="shared" si="7"/>
        <v>12096647302</v>
      </c>
      <c r="N48" s="53">
        <f t="shared" si="7"/>
        <v>12096647302</v>
      </c>
      <c r="O48" s="53">
        <f t="shared" si="7"/>
        <v>12037218701</v>
      </c>
      <c r="P48" s="53">
        <f t="shared" si="7"/>
        <v>11967851295</v>
      </c>
      <c r="Q48" s="53">
        <f t="shared" si="7"/>
        <v>12219729644</v>
      </c>
      <c r="R48" s="53">
        <f t="shared" si="7"/>
        <v>12219729644</v>
      </c>
      <c r="S48" s="53">
        <f t="shared" si="7"/>
        <v>12387302489</v>
      </c>
      <c r="T48" s="53">
        <f t="shared" si="7"/>
        <v>12443149251</v>
      </c>
      <c r="U48" s="53">
        <f t="shared" si="7"/>
        <v>12331494542</v>
      </c>
      <c r="V48" s="53">
        <f t="shared" si="7"/>
        <v>12331494542</v>
      </c>
      <c r="W48" s="53">
        <f t="shared" si="7"/>
        <v>12331494542</v>
      </c>
      <c r="X48" s="53">
        <f t="shared" si="7"/>
        <v>12751045000</v>
      </c>
      <c r="Y48" s="53">
        <f t="shared" si="7"/>
        <v>-419550458</v>
      </c>
      <c r="Z48" s="54">
        <f>+IF(X48&lt;&gt;0,+(Y48/X48)*100,0)</f>
        <v>-3.2903221500669164</v>
      </c>
      <c r="AA48" s="55">
        <f>SUM(AA45:AA47)</f>
        <v>12751045000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186617048</v>
      </c>
      <c r="D6" s="18">
        <v>186617048</v>
      </c>
      <c r="E6" s="19">
        <v>200120000</v>
      </c>
      <c r="F6" s="20">
        <v>200120000</v>
      </c>
      <c r="G6" s="20">
        <v>106388182</v>
      </c>
      <c r="H6" s="20">
        <v>92046002</v>
      </c>
      <c r="I6" s="20">
        <v>196812705</v>
      </c>
      <c r="J6" s="20">
        <v>196812705</v>
      </c>
      <c r="K6" s="20">
        <v>261930399</v>
      </c>
      <c r="L6" s="20">
        <v>375047544</v>
      </c>
      <c r="M6" s="20">
        <v>155406920</v>
      </c>
      <c r="N6" s="20">
        <v>155406920</v>
      </c>
      <c r="O6" s="20">
        <v>196659570</v>
      </c>
      <c r="P6" s="20">
        <v>382623583</v>
      </c>
      <c r="Q6" s="20">
        <v>193931771</v>
      </c>
      <c r="R6" s="20">
        <v>193931771</v>
      </c>
      <c r="S6" s="20">
        <v>143118974</v>
      </c>
      <c r="T6" s="20">
        <v>187203558</v>
      </c>
      <c r="U6" s="20">
        <v>114066551</v>
      </c>
      <c r="V6" s="20">
        <v>114066551</v>
      </c>
      <c r="W6" s="20">
        <v>114066551</v>
      </c>
      <c r="X6" s="20">
        <v>200120000</v>
      </c>
      <c r="Y6" s="20">
        <v>-86053449</v>
      </c>
      <c r="Z6" s="21">
        <v>-43</v>
      </c>
      <c r="AA6" s="22">
        <v>200120000</v>
      </c>
    </row>
    <row r="7" spans="1:27" ht="13.5">
      <c r="A7" s="23" t="s">
        <v>34</v>
      </c>
      <c r="B7" s="17"/>
      <c r="C7" s="18">
        <v>1424006836</v>
      </c>
      <c r="D7" s="18">
        <v>1424006836</v>
      </c>
      <c r="E7" s="19">
        <v>1016716217</v>
      </c>
      <c r="F7" s="20">
        <v>714441000</v>
      </c>
      <c r="G7" s="20">
        <v>1253780317</v>
      </c>
      <c r="H7" s="20">
        <v>1184253810</v>
      </c>
      <c r="I7" s="20">
        <v>884533937</v>
      </c>
      <c r="J7" s="20">
        <v>884533937</v>
      </c>
      <c r="K7" s="20">
        <v>905080384</v>
      </c>
      <c r="L7" s="20">
        <v>858127536</v>
      </c>
      <c r="M7" s="20">
        <v>1227409815</v>
      </c>
      <c r="N7" s="20">
        <v>1227409815</v>
      </c>
      <c r="O7" s="20">
        <v>1087011188</v>
      </c>
      <c r="P7" s="20">
        <v>854524015</v>
      </c>
      <c r="Q7" s="20">
        <v>1789408429</v>
      </c>
      <c r="R7" s="20">
        <v>1789408429</v>
      </c>
      <c r="S7" s="20">
        <v>1634618967</v>
      </c>
      <c r="T7" s="20">
        <v>1394064407</v>
      </c>
      <c r="U7" s="20">
        <v>1308828913</v>
      </c>
      <c r="V7" s="20">
        <v>1308828913</v>
      </c>
      <c r="W7" s="20">
        <v>1308828913</v>
      </c>
      <c r="X7" s="20">
        <v>714441000</v>
      </c>
      <c r="Y7" s="20">
        <v>594387913</v>
      </c>
      <c r="Z7" s="21">
        <v>83.2</v>
      </c>
      <c r="AA7" s="22">
        <v>714441000</v>
      </c>
    </row>
    <row r="8" spans="1:27" ht="13.5">
      <c r="A8" s="23" t="s">
        <v>35</v>
      </c>
      <c r="B8" s="17"/>
      <c r="C8" s="18">
        <v>1036735584</v>
      </c>
      <c r="D8" s="18">
        <v>1036735584</v>
      </c>
      <c r="E8" s="19">
        <v>673449000</v>
      </c>
      <c r="F8" s="20">
        <v>1098939744</v>
      </c>
      <c r="G8" s="20">
        <v>763060760</v>
      </c>
      <c r="H8" s="20">
        <v>679566155</v>
      </c>
      <c r="I8" s="20">
        <v>914646140</v>
      </c>
      <c r="J8" s="20">
        <v>914646140</v>
      </c>
      <c r="K8" s="20">
        <v>1017602414</v>
      </c>
      <c r="L8" s="20">
        <v>735557170</v>
      </c>
      <c r="M8" s="20">
        <v>1065271559</v>
      </c>
      <c r="N8" s="20">
        <v>1065271559</v>
      </c>
      <c r="O8" s="20">
        <v>1022530478</v>
      </c>
      <c r="P8" s="20">
        <v>1021272013</v>
      </c>
      <c r="Q8" s="20">
        <v>1036735584</v>
      </c>
      <c r="R8" s="20">
        <v>1036735584</v>
      </c>
      <c r="S8" s="20">
        <v>893216297</v>
      </c>
      <c r="T8" s="20">
        <v>1036735584</v>
      </c>
      <c r="U8" s="20">
        <v>1281311976</v>
      </c>
      <c r="V8" s="20">
        <v>1281311976</v>
      </c>
      <c r="W8" s="20">
        <v>1281311976</v>
      </c>
      <c r="X8" s="20">
        <v>1098939744</v>
      </c>
      <c r="Y8" s="20">
        <v>182372232</v>
      </c>
      <c r="Z8" s="21">
        <v>16.6</v>
      </c>
      <c r="AA8" s="22">
        <v>1098939744</v>
      </c>
    </row>
    <row r="9" spans="1:27" ht="13.5">
      <c r="A9" s="23" t="s">
        <v>36</v>
      </c>
      <c r="B9" s="17"/>
      <c r="C9" s="18">
        <v>445405849</v>
      </c>
      <c r="D9" s="18">
        <v>445405849</v>
      </c>
      <c r="E9" s="19">
        <v>324977523</v>
      </c>
      <c r="F9" s="20">
        <v>331084120</v>
      </c>
      <c r="G9" s="20">
        <v>313250903</v>
      </c>
      <c r="H9" s="20">
        <v>327814057</v>
      </c>
      <c r="I9" s="20">
        <v>306549191</v>
      </c>
      <c r="J9" s="20">
        <v>306549191</v>
      </c>
      <c r="K9" s="20">
        <v>305048398</v>
      </c>
      <c r="L9" s="20">
        <v>373637066</v>
      </c>
      <c r="M9" s="20">
        <v>309503547</v>
      </c>
      <c r="N9" s="20">
        <v>309503547</v>
      </c>
      <c r="O9" s="20">
        <v>271409858</v>
      </c>
      <c r="P9" s="20">
        <v>494531717</v>
      </c>
      <c r="Q9" s="20">
        <v>331009120</v>
      </c>
      <c r="R9" s="20">
        <v>331009120</v>
      </c>
      <c r="S9" s="20">
        <v>372550900</v>
      </c>
      <c r="T9" s="20">
        <v>213722166</v>
      </c>
      <c r="U9" s="20">
        <v>333154562</v>
      </c>
      <c r="V9" s="20">
        <v>333154562</v>
      </c>
      <c r="W9" s="20">
        <v>333154562</v>
      </c>
      <c r="X9" s="20">
        <v>331084120</v>
      </c>
      <c r="Y9" s="20">
        <v>2070442</v>
      </c>
      <c r="Z9" s="21">
        <v>0.63</v>
      </c>
      <c r="AA9" s="22">
        <v>331084120</v>
      </c>
    </row>
    <row r="10" spans="1:27" ht="13.5">
      <c r="A10" s="23" t="s">
        <v>37</v>
      </c>
      <c r="B10" s="17"/>
      <c r="C10" s="18">
        <v>80</v>
      </c>
      <c r="D10" s="18">
        <v>80</v>
      </c>
      <c r="E10" s="19">
        <v>5000</v>
      </c>
      <c r="F10" s="20">
        <v>80</v>
      </c>
      <c r="G10" s="24">
        <v>80</v>
      </c>
      <c r="H10" s="24">
        <v>80</v>
      </c>
      <c r="I10" s="24">
        <v>80</v>
      </c>
      <c r="J10" s="20">
        <v>80</v>
      </c>
      <c r="K10" s="24">
        <v>80</v>
      </c>
      <c r="L10" s="24">
        <v>80</v>
      </c>
      <c r="M10" s="20">
        <v>80</v>
      </c>
      <c r="N10" s="24">
        <v>80</v>
      </c>
      <c r="O10" s="24">
        <v>80</v>
      </c>
      <c r="P10" s="24">
        <v>80</v>
      </c>
      <c r="Q10" s="20">
        <v>80</v>
      </c>
      <c r="R10" s="24">
        <v>80</v>
      </c>
      <c r="S10" s="24">
        <v>80</v>
      </c>
      <c r="T10" s="20"/>
      <c r="U10" s="24">
        <v>80</v>
      </c>
      <c r="V10" s="24">
        <v>80</v>
      </c>
      <c r="W10" s="24">
        <v>80</v>
      </c>
      <c r="X10" s="20">
        <v>80</v>
      </c>
      <c r="Y10" s="24"/>
      <c r="Z10" s="25"/>
      <c r="AA10" s="26">
        <v>80</v>
      </c>
    </row>
    <row r="11" spans="1:27" ht="13.5">
      <c r="A11" s="23" t="s">
        <v>38</v>
      </c>
      <c r="B11" s="17"/>
      <c r="C11" s="18">
        <v>107225607</v>
      </c>
      <c r="D11" s="18">
        <v>107225607</v>
      </c>
      <c r="E11" s="19">
        <v>113000000</v>
      </c>
      <c r="F11" s="20">
        <v>109000000</v>
      </c>
      <c r="G11" s="20">
        <v>104194635</v>
      </c>
      <c r="H11" s="20">
        <v>104851389</v>
      </c>
      <c r="I11" s="20">
        <v>111489624</v>
      </c>
      <c r="J11" s="20">
        <v>111489624</v>
      </c>
      <c r="K11" s="20">
        <v>105509720</v>
      </c>
      <c r="L11" s="20">
        <v>106383035</v>
      </c>
      <c r="M11" s="20">
        <v>106849513</v>
      </c>
      <c r="N11" s="20">
        <v>106849513</v>
      </c>
      <c r="O11" s="20">
        <v>106849513</v>
      </c>
      <c r="P11" s="20">
        <v>109246850</v>
      </c>
      <c r="Q11" s="20">
        <v>108826599</v>
      </c>
      <c r="R11" s="20">
        <v>108826599</v>
      </c>
      <c r="S11" s="20">
        <v>107455187</v>
      </c>
      <c r="T11" s="20">
        <v>112505997</v>
      </c>
      <c r="U11" s="20">
        <v>117604074</v>
      </c>
      <c r="V11" s="20">
        <v>117604074</v>
      </c>
      <c r="W11" s="20">
        <v>117604074</v>
      </c>
      <c r="X11" s="20">
        <v>109000000</v>
      </c>
      <c r="Y11" s="20">
        <v>8604074</v>
      </c>
      <c r="Z11" s="21">
        <v>7.89</v>
      </c>
      <c r="AA11" s="22">
        <v>109000000</v>
      </c>
    </row>
    <row r="12" spans="1:27" ht="13.5">
      <c r="A12" s="27" t="s">
        <v>39</v>
      </c>
      <c r="B12" s="28"/>
      <c r="C12" s="29">
        <f aca="true" t="shared" si="0" ref="C12:Y12">SUM(C6:C11)</f>
        <v>3199991004</v>
      </c>
      <c r="D12" s="29">
        <f>SUM(D6:D11)</f>
        <v>3199991004</v>
      </c>
      <c r="E12" s="30">
        <f t="shared" si="0"/>
        <v>2328267740</v>
      </c>
      <c r="F12" s="31">
        <f t="shared" si="0"/>
        <v>2453584944</v>
      </c>
      <c r="G12" s="31">
        <f t="shared" si="0"/>
        <v>2540674877</v>
      </c>
      <c r="H12" s="31">
        <f t="shared" si="0"/>
        <v>2388531493</v>
      </c>
      <c r="I12" s="31">
        <f t="shared" si="0"/>
        <v>2414031677</v>
      </c>
      <c r="J12" s="31">
        <f t="shared" si="0"/>
        <v>2414031677</v>
      </c>
      <c r="K12" s="31">
        <f t="shared" si="0"/>
        <v>2595171395</v>
      </c>
      <c r="L12" s="31">
        <f t="shared" si="0"/>
        <v>2448752431</v>
      </c>
      <c r="M12" s="31">
        <f t="shared" si="0"/>
        <v>2864441434</v>
      </c>
      <c r="N12" s="31">
        <f t="shared" si="0"/>
        <v>2864441434</v>
      </c>
      <c r="O12" s="31">
        <f t="shared" si="0"/>
        <v>2684460687</v>
      </c>
      <c r="P12" s="31">
        <f t="shared" si="0"/>
        <v>2862198258</v>
      </c>
      <c r="Q12" s="31">
        <f t="shared" si="0"/>
        <v>3459911583</v>
      </c>
      <c r="R12" s="31">
        <f t="shared" si="0"/>
        <v>3459911583</v>
      </c>
      <c r="S12" s="31">
        <f t="shared" si="0"/>
        <v>3150960405</v>
      </c>
      <c r="T12" s="31">
        <f t="shared" si="0"/>
        <v>2944231712</v>
      </c>
      <c r="U12" s="31">
        <f t="shared" si="0"/>
        <v>3154966156</v>
      </c>
      <c r="V12" s="31">
        <f t="shared" si="0"/>
        <v>3154966156</v>
      </c>
      <c r="W12" s="31">
        <f t="shared" si="0"/>
        <v>3154966156</v>
      </c>
      <c r="X12" s="31">
        <f t="shared" si="0"/>
        <v>2453584944</v>
      </c>
      <c r="Y12" s="31">
        <f t="shared" si="0"/>
        <v>701381212</v>
      </c>
      <c r="Z12" s="32">
        <f>+IF(X12&lt;&gt;0,+(Y12/X12)*100,0)</f>
        <v>28.58597635737693</v>
      </c>
      <c r="AA12" s="33">
        <f>SUM(AA6:AA11)</f>
        <v>2453584944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12091250</v>
      </c>
      <c r="D15" s="18">
        <v>12091250</v>
      </c>
      <c r="E15" s="19">
        <v>31911000</v>
      </c>
      <c r="F15" s="20">
        <v>12091250</v>
      </c>
      <c r="G15" s="20">
        <v>29996766</v>
      </c>
      <c r="H15" s="20">
        <v>31910665</v>
      </c>
      <c r="I15" s="20">
        <v>12091250</v>
      </c>
      <c r="J15" s="20">
        <v>12091250</v>
      </c>
      <c r="K15" s="20">
        <v>12091250</v>
      </c>
      <c r="L15" s="20">
        <v>12091251</v>
      </c>
      <c r="M15" s="20">
        <v>12091251</v>
      </c>
      <c r="N15" s="20">
        <v>12091251</v>
      </c>
      <c r="O15" s="20">
        <v>12091251</v>
      </c>
      <c r="P15" s="20">
        <v>12091251</v>
      </c>
      <c r="Q15" s="20">
        <v>12091251</v>
      </c>
      <c r="R15" s="20">
        <v>12091251</v>
      </c>
      <c r="S15" s="20">
        <v>12091251</v>
      </c>
      <c r="T15" s="20">
        <v>12091250</v>
      </c>
      <c r="U15" s="20">
        <v>12091250</v>
      </c>
      <c r="V15" s="20">
        <v>12091250</v>
      </c>
      <c r="W15" s="20">
        <v>12091250</v>
      </c>
      <c r="X15" s="20">
        <v>12091250</v>
      </c>
      <c r="Y15" s="20"/>
      <c r="Z15" s="21"/>
      <c r="AA15" s="22">
        <v>12091250</v>
      </c>
    </row>
    <row r="16" spans="1:27" ht="13.5">
      <c r="A16" s="23" t="s">
        <v>42</v>
      </c>
      <c r="B16" s="17"/>
      <c r="C16" s="18"/>
      <c r="D16" s="18"/>
      <c r="E16" s="19">
        <v>20000</v>
      </c>
      <c r="F16" s="20"/>
      <c r="G16" s="24">
        <v>20000</v>
      </c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199439155</v>
      </c>
      <c r="D17" s="18">
        <v>199439155</v>
      </c>
      <c r="E17" s="19">
        <v>199262490</v>
      </c>
      <c r="F17" s="20">
        <v>199439155</v>
      </c>
      <c r="G17" s="20">
        <v>194779151</v>
      </c>
      <c r="H17" s="20">
        <v>199262490</v>
      </c>
      <c r="I17" s="20">
        <v>199439155</v>
      </c>
      <c r="J17" s="20">
        <v>199439155</v>
      </c>
      <c r="K17" s="20">
        <v>199439155</v>
      </c>
      <c r="L17" s="20">
        <v>199439155</v>
      </c>
      <c r="M17" s="20">
        <v>199439155</v>
      </c>
      <c r="N17" s="20">
        <v>199439155</v>
      </c>
      <c r="O17" s="20">
        <v>199439155</v>
      </c>
      <c r="P17" s="20">
        <v>199439155</v>
      </c>
      <c r="Q17" s="20">
        <v>199439155</v>
      </c>
      <c r="R17" s="20">
        <v>199439155</v>
      </c>
      <c r="S17" s="20">
        <v>199439155</v>
      </c>
      <c r="T17" s="20">
        <v>199439155</v>
      </c>
      <c r="U17" s="20">
        <v>199439155</v>
      </c>
      <c r="V17" s="20">
        <v>199439155</v>
      </c>
      <c r="W17" s="20">
        <v>199439155</v>
      </c>
      <c r="X17" s="20">
        <v>199439155</v>
      </c>
      <c r="Y17" s="20"/>
      <c r="Z17" s="21"/>
      <c r="AA17" s="22">
        <v>199439155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13080977738</v>
      </c>
      <c r="D19" s="18">
        <v>13080977738</v>
      </c>
      <c r="E19" s="19">
        <v>13691587997</v>
      </c>
      <c r="F19" s="20">
        <v>13526100000</v>
      </c>
      <c r="G19" s="20">
        <v>13430348701</v>
      </c>
      <c r="H19" s="20">
        <v>12733754936</v>
      </c>
      <c r="I19" s="20">
        <v>13025116878</v>
      </c>
      <c r="J19" s="20">
        <v>13025116878</v>
      </c>
      <c r="K19" s="20">
        <v>13065879704</v>
      </c>
      <c r="L19" s="20">
        <v>13093143162</v>
      </c>
      <c r="M19" s="20">
        <v>13149167546</v>
      </c>
      <c r="N19" s="20">
        <v>13149167546</v>
      </c>
      <c r="O19" s="20">
        <v>13139529793</v>
      </c>
      <c r="P19" s="20">
        <v>13110848486</v>
      </c>
      <c r="Q19" s="20">
        <v>13235033062</v>
      </c>
      <c r="R19" s="20">
        <v>13235033062</v>
      </c>
      <c r="S19" s="20">
        <v>13273130994</v>
      </c>
      <c r="T19" s="20">
        <v>13364985962</v>
      </c>
      <c r="U19" s="20">
        <v>13562391229</v>
      </c>
      <c r="V19" s="20">
        <v>13562391229</v>
      </c>
      <c r="W19" s="20">
        <v>13562391229</v>
      </c>
      <c r="X19" s="20">
        <v>13526100000</v>
      </c>
      <c r="Y19" s="20">
        <v>36291229</v>
      </c>
      <c r="Z19" s="21">
        <v>0.27</v>
      </c>
      <c r="AA19" s="22">
        <v>13526100000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167213016</v>
      </c>
      <c r="D22" s="18">
        <v>167213016</v>
      </c>
      <c r="E22" s="19">
        <v>234947761</v>
      </c>
      <c r="F22" s="20">
        <v>235342761</v>
      </c>
      <c r="G22" s="20">
        <v>234893658</v>
      </c>
      <c r="H22" s="20">
        <v>207029358</v>
      </c>
      <c r="I22" s="20">
        <v>167215213</v>
      </c>
      <c r="J22" s="20">
        <v>167215213</v>
      </c>
      <c r="K22" s="20">
        <v>167214275</v>
      </c>
      <c r="L22" s="20">
        <v>167213337</v>
      </c>
      <c r="M22" s="20">
        <v>167212399</v>
      </c>
      <c r="N22" s="20">
        <v>167212399</v>
      </c>
      <c r="O22" s="20">
        <v>167188642</v>
      </c>
      <c r="P22" s="20">
        <v>167210524</v>
      </c>
      <c r="Q22" s="20">
        <v>167211905</v>
      </c>
      <c r="R22" s="20">
        <v>167211905</v>
      </c>
      <c r="S22" s="20">
        <v>167211905</v>
      </c>
      <c r="T22" s="20">
        <v>167329268</v>
      </c>
      <c r="U22" s="20">
        <v>167357212</v>
      </c>
      <c r="V22" s="20">
        <v>167357212</v>
      </c>
      <c r="W22" s="20">
        <v>167357212</v>
      </c>
      <c r="X22" s="20">
        <v>235342761</v>
      </c>
      <c r="Y22" s="20">
        <v>-67985549</v>
      </c>
      <c r="Z22" s="21">
        <v>-28.89</v>
      </c>
      <c r="AA22" s="22">
        <v>235342761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13459721159</v>
      </c>
      <c r="D24" s="29">
        <f>SUM(D15:D23)</f>
        <v>13459721159</v>
      </c>
      <c r="E24" s="36">
        <f t="shared" si="1"/>
        <v>14157729248</v>
      </c>
      <c r="F24" s="37">
        <f t="shared" si="1"/>
        <v>13972973166</v>
      </c>
      <c r="G24" s="37">
        <f t="shared" si="1"/>
        <v>13890038276</v>
      </c>
      <c r="H24" s="37">
        <f t="shared" si="1"/>
        <v>13171957449</v>
      </c>
      <c r="I24" s="37">
        <f t="shared" si="1"/>
        <v>13403862496</v>
      </c>
      <c r="J24" s="37">
        <f t="shared" si="1"/>
        <v>13403862496</v>
      </c>
      <c r="K24" s="37">
        <f t="shared" si="1"/>
        <v>13444624384</v>
      </c>
      <c r="L24" s="37">
        <f t="shared" si="1"/>
        <v>13471886905</v>
      </c>
      <c r="M24" s="37">
        <f t="shared" si="1"/>
        <v>13527910351</v>
      </c>
      <c r="N24" s="37">
        <f t="shared" si="1"/>
        <v>13527910351</v>
      </c>
      <c r="O24" s="37">
        <f t="shared" si="1"/>
        <v>13518248841</v>
      </c>
      <c r="P24" s="37">
        <f t="shared" si="1"/>
        <v>13489589416</v>
      </c>
      <c r="Q24" s="37">
        <f t="shared" si="1"/>
        <v>13613775373</v>
      </c>
      <c r="R24" s="37">
        <f t="shared" si="1"/>
        <v>13613775373</v>
      </c>
      <c r="S24" s="37">
        <f t="shared" si="1"/>
        <v>13651873305</v>
      </c>
      <c r="T24" s="37">
        <f t="shared" si="1"/>
        <v>13743845635</v>
      </c>
      <c r="U24" s="37">
        <f t="shared" si="1"/>
        <v>13941278846</v>
      </c>
      <c r="V24" s="37">
        <f t="shared" si="1"/>
        <v>13941278846</v>
      </c>
      <c r="W24" s="37">
        <f t="shared" si="1"/>
        <v>13941278846</v>
      </c>
      <c r="X24" s="37">
        <f t="shared" si="1"/>
        <v>13972973166</v>
      </c>
      <c r="Y24" s="37">
        <f t="shared" si="1"/>
        <v>-31694320</v>
      </c>
      <c r="Z24" s="38">
        <f>+IF(X24&lt;&gt;0,+(Y24/X24)*100,0)</f>
        <v>-0.22682588468086953</v>
      </c>
      <c r="AA24" s="39">
        <f>SUM(AA15:AA23)</f>
        <v>13972973166</v>
      </c>
    </row>
    <row r="25" spans="1:27" ht="13.5">
      <c r="A25" s="27" t="s">
        <v>51</v>
      </c>
      <c r="B25" s="28"/>
      <c r="C25" s="29">
        <f aca="true" t="shared" si="2" ref="C25:Y25">+C12+C24</f>
        <v>16659712163</v>
      </c>
      <c r="D25" s="29">
        <f>+D12+D24</f>
        <v>16659712163</v>
      </c>
      <c r="E25" s="30">
        <f t="shared" si="2"/>
        <v>16485996988</v>
      </c>
      <c r="F25" s="31">
        <f t="shared" si="2"/>
        <v>16426558110</v>
      </c>
      <c r="G25" s="31">
        <f t="shared" si="2"/>
        <v>16430713153</v>
      </c>
      <c r="H25" s="31">
        <f t="shared" si="2"/>
        <v>15560488942</v>
      </c>
      <c r="I25" s="31">
        <f t="shared" si="2"/>
        <v>15817894173</v>
      </c>
      <c r="J25" s="31">
        <f t="shared" si="2"/>
        <v>15817894173</v>
      </c>
      <c r="K25" s="31">
        <f t="shared" si="2"/>
        <v>16039795779</v>
      </c>
      <c r="L25" s="31">
        <f t="shared" si="2"/>
        <v>15920639336</v>
      </c>
      <c r="M25" s="31">
        <f t="shared" si="2"/>
        <v>16392351785</v>
      </c>
      <c r="N25" s="31">
        <f t="shared" si="2"/>
        <v>16392351785</v>
      </c>
      <c r="O25" s="31">
        <f t="shared" si="2"/>
        <v>16202709528</v>
      </c>
      <c r="P25" s="31">
        <f t="shared" si="2"/>
        <v>16351787674</v>
      </c>
      <c r="Q25" s="31">
        <f t="shared" si="2"/>
        <v>17073686956</v>
      </c>
      <c r="R25" s="31">
        <f t="shared" si="2"/>
        <v>17073686956</v>
      </c>
      <c r="S25" s="31">
        <f t="shared" si="2"/>
        <v>16802833710</v>
      </c>
      <c r="T25" s="31">
        <f t="shared" si="2"/>
        <v>16688077347</v>
      </c>
      <c r="U25" s="31">
        <f t="shared" si="2"/>
        <v>17096245002</v>
      </c>
      <c r="V25" s="31">
        <f t="shared" si="2"/>
        <v>17096245002</v>
      </c>
      <c r="W25" s="31">
        <f t="shared" si="2"/>
        <v>17096245002</v>
      </c>
      <c r="X25" s="31">
        <f t="shared" si="2"/>
        <v>16426558110</v>
      </c>
      <c r="Y25" s="31">
        <f t="shared" si="2"/>
        <v>669686892</v>
      </c>
      <c r="Z25" s="32">
        <f>+IF(X25&lt;&gt;0,+(Y25/X25)*100,0)</f>
        <v>4.076854612606366</v>
      </c>
      <c r="AA25" s="33">
        <f>+AA12+AA24</f>
        <v>16426558110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113978027</v>
      </c>
      <c r="D30" s="18">
        <v>113978027</v>
      </c>
      <c r="E30" s="19">
        <v>104092767</v>
      </c>
      <c r="F30" s="20">
        <v>104092767</v>
      </c>
      <c r="G30" s="20">
        <v>104092767</v>
      </c>
      <c r="H30" s="20">
        <v>104092767</v>
      </c>
      <c r="I30" s="20">
        <v>104092767</v>
      </c>
      <c r="J30" s="20">
        <v>104092767</v>
      </c>
      <c r="K30" s="20">
        <v>104092767</v>
      </c>
      <c r="L30" s="20">
        <v>104092767</v>
      </c>
      <c r="M30" s="20">
        <v>104092767</v>
      </c>
      <c r="N30" s="20">
        <v>104092767</v>
      </c>
      <c r="O30" s="20">
        <v>104092767</v>
      </c>
      <c r="P30" s="20">
        <v>104092767</v>
      </c>
      <c r="Q30" s="20">
        <v>104092767</v>
      </c>
      <c r="R30" s="20">
        <v>104092767</v>
      </c>
      <c r="S30" s="20">
        <v>104092767</v>
      </c>
      <c r="T30" s="20">
        <v>104092767</v>
      </c>
      <c r="U30" s="20">
        <v>104092767</v>
      </c>
      <c r="V30" s="20">
        <v>104092767</v>
      </c>
      <c r="W30" s="20">
        <v>104092767</v>
      </c>
      <c r="X30" s="20">
        <v>104092767</v>
      </c>
      <c r="Y30" s="20"/>
      <c r="Z30" s="21"/>
      <c r="AA30" s="22">
        <v>104092767</v>
      </c>
    </row>
    <row r="31" spans="1:27" ht="13.5">
      <c r="A31" s="23" t="s">
        <v>56</v>
      </c>
      <c r="B31" s="17"/>
      <c r="C31" s="18">
        <v>100347533</v>
      </c>
      <c r="D31" s="18">
        <v>100347533</v>
      </c>
      <c r="E31" s="19">
        <v>93158571</v>
      </c>
      <c r="F31" s="20">
        <v>100347533</v>
      </c>
      <c r="G31" s="20">
        <v>93158571</v>
      </c>
      <c r="H31" s="20">
        <v>93158571</v>
      </c>
      <c r="I31" s="20">
        <v>104480243</v>
      </c>
      <c r="J31" s="20">
        <v>104480243</v>
      </c>
      <c r="K31" s="20">
        <v>110044222</v>
      </c>
      <c r="L31" s="20">
        <v>100347533</v>
      </c>
      <c r="M31" s="20">
        <v>110517898</v>
      </c>
      <c r="N31" s="20">
        <v>110517898</v>
      </c>
      <c r="O31" s="20">
        <v>110517898</v>
      </c>
      <c r="P31" s="20">
        <v>110517898</v>
      </c>
      <c r="Q31" s="20">
        <v>106242561</v>
      </c>
      <c r="R31" s="20">
        <v>106242561</v>
      </c>
      <c r="S31" s="20">
        <v>109630550</v>
      </c>
      <c r="T31" s="20">
        <v>110437897</v>
      </c>
      <c r="U31" s="20">
        <v>110876469</v>
      </c>
      <c r="V31" s="20">
        <v>110876469</v>
      </c>
      <c r="W31" s="20">
        <v>110876469</v>
      </c>
      <c r="X31" s="20">
        <v>100347533</v>
      </c>
      <c r="Y31" s="20">
        <v>10528936</v>
      </c>
      <c r="Z31" s="21">
        <v>10.49</v>
      </c>
      <c r="AA31" s="22">
        <v>100347533</v>
      </c>
    </row>
    <row r="32" spans="1:27" ht="13.5">
      <c r="A32" s="23" t="s">
        <v>57</v>
      </c>
      <c r="B32" s="17"/>
      <c r="C32" s="18">
        <v>1893411840</v>
      </c>
      <c r="D32" s="18">
        <v>1893411840</v>
      </c>
      <c r="E32" s="19">
        <v>1712870760</v>
      </c>
      <c r="F32" s="20">
        <v>1811618640</v>
      </c>
      <c r="G32" s="20">
        <v>1716600218</v>
      </c>
      <c r="H32" s="20">
        <v>1146375199</v>
      </c>
      <c r="I32" s="20">
        <v>1720497896</v>
      </c>
      <c r="J32" s="20">
        <v>1720497896</v>
      </c>
      <c r="K32" s="20">
        <v>1719753074</v>
      </c>
      <c r="L32" s="20">
        <v>1725487857</v>
      </c>
      <c r="M32" s="20">
        <v>1895071204</v>
      </c>
      <c r="N32" s="20">
        <v>1895071204</v>
      </c>
      <c r="O32" s="20">
        <v>1894904090</v>
      </c>
      <c r="P32" s="20">
        <v>1895638372</v>
      </c>
      <c r="Q32" s="20">
        <v>1893411840</v>
      </c>
      <c r="R32" s="20">
        <v>1893411840</v>
      </c>
      <c r="S32" s="20">
        <v>1834659605</v>
      </c>
      <c r="T32" s="20">
        <v>1828772136</v>
      </c>
      <c r="U32" s="20">
        <v>1888448212</v>
      </c>
      <c r="V32" s="20">
        <v>1888448212</v>
      </c>
      <c r="W32" s="20">
        <v>1888448212</v>
      </c>
      <c r="X32" s="20">
        <v>1811618640</v>
      </c>
      <c r="Y32" s="20">
        <v>76829572</v>
      </c>
      <c r="Z32" s="21">
        <v>4.24</v>
      </c>
      <c r="AA32" s="22">
        <v>1811618640</v>
      </c>
    </row>
    <row r="33" spans="1:27" ht="13.5">
      <c r="A33" s="23" t="s">
        <v>58</v>
      </c>
      <c r="B33" s="17"/>
      <c r="C33" s="18">
        <v>160734148</v>
      </c>
      <c r="D33" s="18">
        <v>160734148</v>
      </c>
      <c r="E33" s="19">
        <v>248788419</v>
      </c>
      <c r="F33" s="20">
        <v>170252272</v>
      </c>
      <c r="G33" s="20">
        <v>202170356</v>
      </c>
      <c r="H33" s="20">
        <v>248330624</v>
      </c>
      <c r="I33" s="20">
        <v>248382627</v>
      </c>
      <c r="J33" s="20">
        <v>248382627</v>
      </c>
      <c r="K33" s="20">
        <v>248434629</v>
      </c>
      <c r="L33" s="20">
        <v>248226619</v>
      </c>
      <c r="M33" s="20">
        <v>248544935</v>
      </c>
      <c r="N33" s="20">
        <v>248544935</v>
      </c>
      <c r="O33" s="20">
        <v>160456741</v>
      </c>
      <c r="P33" s="20">
        <v>160501182</v>
      </c>
      <c r="Q33" s="20">
        <v>160553185</v>
      </c>
      <c r="R33" s="20">
        <v>160553185</v>
      </c>
      <c r="S33" s="20">
        <v>160605187</v>
      </c>
      <c r="T33" s="20">
        <v>160657190</v>
      </c>
      <c r="U33" s="20">
        <v>170314302</v>
      </c>
      <c r="V33" s="20">
        <v>170314302</v>
      </c>
      <c r="W33" s="20">
        <v>170314302</v>
      </c>
      <c r="X33" s="20">
        <v>170252272</v>
      </c>
      <c r="Y33" s="20">
        <v>62030</v>
      </c>
      <c r="Z33" s="21">
        <v>0.04</v>
      </c>
      <c r="AA33" s="22">
        <v>170252272</v>
      </c>
    </row>
    <row r="34" spans="1:27" ht="13.5">
      <c r="A34" s="27" t="s">
        <v>59</v>
      </c>
      <c r="B34" s="28"/>
      <c r="C34" s="29">
        <f aca="true" t="shared" si="3" ref="C34:Y34">SUM(C29:C33)</f>
        <v>2268471548</v>
      </c>
      <c r="D34" s="29">
        <f>SUM(D29:D33)</f>
        <v>2268471548</v>
      </c>
      <c r="E34" s="30">
        <f t="shared" si="3"/>
        <v>2158910517</v>
      </c>
      <c r="F34" s="31">
        <f t="shared" si="3"/>
        <v>2186311212</v>
      </c>
      <c r="G34" s="31">
        <f t="shared" si="3"/>
        <v>2116021912</v>
      </c>
      <c r="H34" s="31">
        <f t="shared" si="3"/>
        <v>1591957161</v>
      </c>
      <c r="I34" s="31">
        <f t="shared" si="3"/>
        <v>2177453533</v>
      </c>
      <c r="J34" s="31">
        <f t="shared" si="3"/>
        <v>2177453533</v>
      </c>
      <c r="K34" s="31">
        <f t="shared" si="3"/>
        <v>2182324692</v>
      </c>
      <c r="L34" s="31">
        <f t="shared" si="3"/>
        <v>2178154776</v>
      </c>
      <c r="M34" s="31">
        <f t="shared" si="3"/>
        <v>2358226804</v>
      </c>
      <c r="N34" s="31">
        <f t="shared" si="3"/>
        <v>2358226804</v>
      </c>
      <c r="O34" s="31">
        <f t="shared" si="3"/>
        <v>2269971496</v>
      </c>
      <c r="P34" s="31">
        <f t="shared" si="3"/>
        <v>2270750219</v>
      </c>
      <c r="Q34" s="31">
        <f t="shared" si="3"/>
        <v>2264300353</v>
      </c>
      <c r="R34" s="31">
        <f t="shared" si="3"/>
        <v>2264300353</v>
      </c>
      <c r="S34" s="31">
        <f t="shared" si="3"/>
        <v>2208988109</v>
      </c>
      <c r="T34" s="31">
        <f t="shared" si="3"/>
        <v>2203959990</v>
      </c>
      <c r="U34" s="31">
        <f t="shared" si="3"/>
        <v>2273731750</v>
      </c>
      <c r="V34" s="31">
        <f t="shared" si="3"/>
        <v>2273731750</v>
      </c>
      <c r="W34" s="31">
        <f t="shared" si="3"/>
        <v>2273731750</v>
      </c>
      <c r="X34" s="31">
        <f t="shared" si="3"/>
        <v>2186311212</v>
      </c>
      <c r="Y34" s="31">
        <f t="shared" si="3"/>
        <v>87420538</v>
      </c>
      <c r="Z34" s="32">
        <f>+IF(X34&lt;&gt;0,+(Y34/X34)*100,0)</f>
        <v>3.9985404420091317</v>
      </c>
      <c r="AA34" s="33">
        <f>SUM(AA29:AA33)</f>
        <v>2186311212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1579062215</v>
      </c>
      <c r="D37" s="18">
        <v>1579062215</v>
      </c>
      <c r="E37" s="19">
        <v>1411952143</v>
      </c>
      <c r="F37" s="20">
        <v>1411952143</v>
      </c>
      <c r="G37" s="20">
        <v>1411952143</v>
      </c>
      <c r="H37" s="20">
        <v>1411952143</v>
      </c>
      <c r="I37" s="20">
        <v>1411952143</v>
      </c>
      <c r="J37" s="20">
        <v>1411952143</v>
      </c>
      <c r="K37" s="20">
        <v>1411952143</v>
      </c>
      <c r="L37" s="20">
        <v>1411952143</v>
      </c>
      <c r="M37" s="20">
        <v>1411952143</v>
      </c>
      <c r="N37" s="20">
        <v>1411952143</v>
      </c>
      <c r="O37" s="20">
        <v>1411952143</v>
      </c>
      <c r="P37" s="20">
        <v>1411952143</v>
      </c>
      <c r="Q37" s="20">
        <v>1411952143</v>
      </c>
      <c r="R37" s="20">
        <v>1411952143</v>
      </c>
      <c r="S37" s="20">
        <v>1411952143</v>
      </c>
      <c r="T37" s="20">
        <v>1411952143</v>
      </c>
      <c r="U37" s="20">
        <v>1411952143</v>
      </c>
      <c r="V37" s="20">
        <v>1411952143</v>
      </c>
      <c r="W37" s="20">
        <v>1411952143</v>
      </c>
      <c r="X37" s="20">
        <v>1411952143</v>
      </c>
      <c r="Y37" s="20"/>
      <c r="Z37" s="21"/>
      <c r="AA37" s="22">
        <v>1411952143</v>
      </c>
    </row>
    <row r="38" spans="1:27" ht="13.5">
      <c r="A38" s="23" t="s">
        <v>58</v>
      </c>
      <c r="B38" s="17"/>
      <c r="C38" s="18">
        <v>1615914540</v>
      </c>
      <c r="D38" s="18">
        <v>1615914540</v>
      </c>
      <c r="E38" s="19">
        <v>1763570320</v>
      </c>
      <c r="F38" s="20">
        <v>1712869732</v>
      </c>
      <c r="G38" s="20">
        <v>1697099311</v>
      </c>
      <c r="H38" s="20">
        <v>1763570320</v>
      </c>
      <c r="I38" s="20">
        <v>1763570320</v>
      </c>
      <c r="J38" s="20">
        <v>1763570320</v>
      </c>
      <c r="K38" s="20">
        <v>1763570320</v>
      </c>
      <c r="L38" s="20">
        <v>1763570320</v>
      </c>
      <c r="M38" s="20">
        <v>1763570320</v>
      </c>
      <c r="N38" s="20">
        <v>1763570320</v>
      </c>
      <c r="O38" s="20">
        <v>1615914540</v>
      </c>
      <c r="P38" s="20">
        <v>1615914540</v>
      </c>
      <c r="Q38" s="20">
        <v>1615914540</v>
      </c>
      <c r="R38" s="20">
        <v>1615914540</v>
      </c>
      <c r="S38" s="20">
        <v>1712869732</v>
      </c>
      <c r="T38" s="20">
        <v>1712869732</v>
      </c>
      <c r="U38" s="20">
        <v>1712869732</v>
      </c>
      <c r="V38" s="20">
        <v>1712869732</v>
      </c>
      <c r="W38" s="20">
        <v>1712869732</v>
      </c>
      <c r="X38" s="20">
        <v>1712869732</v>
      </c>
      <c r="Y38" s="20"/>
      <c r="Z38" s="21"/>
      <c r="AA38" s="22">
        <v>1712869732</v>
      </c>
    </row>
    <row r="39" spans="1:27" ht="13.5">
      <c r="A39" s="27" t="s">
        <v>61</v>
      </c>
      <c r="B39" s="35"/>
      <c r="C39" s="29">
        <f aca="true" t="shared" si="4" ref="C39:Y39">SUM(C37:C38)</f>
        <v>3194976755</v>
      </c>
      <c r="D39" s="29">
        <f>SUM(D37:D38)</f>
        <v>3194976755</v>
      </c>
      <c r="E39" s="36">
        <f t="shared" si="4"/>
        <v>3175522463</v>
      </c>
      <c r="F39" s="37">
        <f t="shared" si="4"/>
        <v>3124821875</v>
      </c>
      <c r="G39" s="37">
        <f t="shared" si="4"/>
        <v>3109051454</v>
      </c>
      <c r="H39" s="37">
        <f t="shared" si="4"/>
        <v>3175522463</v>
      </c>
      <c r="I39" s="37">
        <f t="shared" si="4"/>
        <v>3175522463</v>
      </c>
      <c r="J39" s="37">
        <f t="shared" si="4"/>
        <v>3175522463</v>
      </c>
      <c r="K39" s="37">
        <f t="shared" si="4"/>
        <v>3175522463</v>
      </c>
      <c r="L39" s="37">
        <f t="shared" si="4"/>
        <v>3175522463</v>
      </c>
      <c r="M39" s="37">
        <f t="shared" si="4"/>
        <v>3175522463</v>
      </c>
      <c r="N39" s="37">
        <f t="shared" si="4"/>
        <v>3175522463</v>
      </c>
      <c r="O39" s="37">
        <f t="shared" si="4"/>
        <v>3027866683</v>
      </c>
      <c r="P39" s="37">
        <f t="shared" si="4"/>
        <v>3027866683</v>
      </c>
      <c r="Q39" s="37">
        <f t="shared" si="4"/>
        <v>3027866683</v>
      </c>
      <c r="R39" s="37">
        <f t="shared" si="4"/>
        <v>3027866683</v>
      </c>
      <c r="S39" s="37">
        <f t="shared" si="4"/>
        <v>3124821875</v>
      </c>
      <c r="T39" s="37">
        <f t="shared" si="4"/>
        <v>3124821875</v>
      </c>
      <c r="U39" s="37">
        <f t="shared" si="4"/>
        <v>3124821875</v>
      </c>
      <c r="V39" s="37">
        <f t="shared" si="4"/>
        <v>3124821875</v>
      </c>
      <c r="W39" s="37">
        <f t="shared" si="4"/>
        <v>3124821875</v>
      </c>
      <c r="X39" s="37">
        <f t="shared" si="4"/>
        <v>3124821875</v>
      </c>
      <c r="Y39" s="37">
        <f t="shared" si="4"/>
        <v>0</v>
      </c>
      <c r="Z39" s="38">
        <f>+IF(X39&lt;&gt;0,+(Y39/X39)*100,0)</f>
        <v>0</v>
      </c>
      <c r="AA39" s="39">
        <f>SUM(AA37:AA38)</f>
        <v>3124821875</v>
      </c>
    </row>
    <row r="40" spans="1:27" ht="13.5">
      <c r="A40" s="27" t="s">
        <v>62</v>
      </c>
      <c r="B40" s="28"/>
      <c r="C40" s="29">
        <f aca="true" t="shared" si="5" ref="C40:Y40">+C34+C39</f>
        <v>5463448303</v>
      </c>
      <c r="D40" s="29">
        <f>+D34+D39</f>
        <v>5463448303</v>
      </c>
      <c r="E40" s="30">
        <f t="shared" si="5"/>
        <v>5334432980</v>
      </c>
      <c r="F40" s="31">
        <f t="shared" si="5"/>
        <v>5311133087</v>
      </c>
      <c r="G40" s="31">
        <f t="shared" si="5"/>
        <v>5225073366</v>
      </c>
      <c r="H40" s="31">
        <f t="shared" si="5"/>
        <v>4767479624</v>
      </c>
      <c r="I40" s="31">
        <f t="shared" si="5"/>
        <v>5352975996</v>
      </c>
      <c r="J40" s="31">
        <f t="shared" si="5"/>
        <v>5352975996</v>
      </c>
      <c r="K40" s="31">
        <f t="shared" si="5"/>
        <v>5357847155</v>
      </c>
      <c r="L40" s="31">
        <f t="shared" si="5"/>
        <v>5353677239</v>
      </c>
      <c r="M40" s="31">
        <f t="shared" si="5"/>
        <v>5533749267</v>
      </c>
      <c r="N40" s="31">
        <f t="shared" si="5"/>
        <v>5533749267</v>
      </c>
      <c r="O40" s="31">
        <f t="shared" si="5"/>
        <v>5297838179</v>
      </c>
      <c r="P40" s="31">
        <f t="shared" si="5"/>
        <v>5298616902</v>
      </c>
      <c r="Q40" s="31">
        <f t="shared" si="5"/>
        <v>5292167036</v>
      </c>
      <c r="R40" s="31">
        <f t="shared" si="5"/>
        <v>5292167036</v>
      </c>
      <c r="S40" s="31">
        <f t="shared" si="5"/>
        <v>5333809984</v>
      </c>
      <c r="T40" s="31">
        <f t="shared" si="5"/>
        <v>5328781865</v>
      </c>
      <c r="U40" s="31">
        <f t="shared" si="5"/>
        <v>5398553625</v>
      </c>
      <c r="V40" s="31">
        <f t="shared" si="5"/>
        <v>5398553625</v>
      </c>
      <c r="W40" s="31">
        <f t="shared" si="5"/>
        <v>5398553625</v>
      </c>
      <c r="X40" s="31">
        <f t="shared" si="5"/>
        <v>5311133087</v>
      </c>
      <c r="Y40" s="31">
        <f t="shared" si="5"/>
        <v>87420538</v>
      </c>
      <c r="Z40" s="32">
        <f>+IF(X40&lt;&gt;0,+(Y40/X40)*100,0)</f>
        <v>1.6459865826743876</v>
      </c>
      <c r="AA40" s="33">
        <f>+AA34+AA39</f>
        <v>5311133087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11196263860</v>
      </c>
      <c r="D42" s="43">
        <f>+D25-D40</f>
        <v>11196263860</v>
      </c>
      <c r="E42" s="44">
        <f t="shared" si="6"/>
        <v>11151564008</v>
      </c>
      <c r="F42" s="45">
        <f t="shared" si="6"/>
        <v>11115425023</v>
      </c>
      <c r="G42" s="45">
        <f t="shared" si="6"/>
        <v>11205639787</v>
      </c>
      <c r="H42" s="45">
        <f t="shared" si="6"/>
        <v>10793009318</v>
      </c>
      <c r="I42" s="45">
        <f t="shared" si="6"/>
        <v>10464918177</v>
      </c>
      <c r="J42" s="45">
        <f t="shared" si="6"/>
        <v>10464918177</v>
      </c>
      <c r="K42" s="45">
        <f t="shared" si="6"/>
        <v>10681948624</v>
      </c>
      <c r="L42" s="45">
        <f t="shared" si="6"/>
        <v>10566962097</v>
      </c>
      <c r="M42" s="45">
        <f t="shared" si="6"/>
        <v>10858602518</v>
      </c>
      <c r="N42" s="45">
        <f t="shared" si="6"/>
        <v>10858602518</v>
      </c>
      <c r="O42" s="45">
        <f t="shared" si="6"/>
        <v>10904871349</v>
      </c>
      <c r="P42" s="45">
        <f t="shared" si="6"/>
        <v>11053170772</v>
      </c>
      <c r="Q42" s="45">
        <f t="shared" si="6"/>
        <v>11781519920</v>
      </c>
      <c r="R42" s="45">
        <f t="shared" si="6"/>
        <v>11781519920</v>
      </c>
      <c r="S42" s="45">
        <f t="shared" si="6"/>
        <v>11469023726</v>
      </c>
      <c r="T42" s="45">
        <f t="shared" si="6"/>
        <v>11359295482</v>
      </c>
      <c r="U42" s="45">
        <f t="shared" si="6"/>
        <v>11697691377</v>
      </c>
      <c r="V42" s="45">
        <f t="shared" si="6"/>
        <v>11697691377</v>
      </c>
      <c r="W42" s="45">
        <f t="shared" si="6"/>
        <v>11697691377</v>
      </c>
      <c r="X42" s="45">
        <f t="shared" si="6"/>
        <v>11115425023</v>
      </c>
      <c r="Y42" s="45">
        <f t="shared" si="6"/>
        <v>582266354</v>
      </c>
      <c r="Z42" s="46">
        <f>+IF(X42&lt;&gt;0,+(Y42/X42)*100,0)</f>
        <v>5.23836338057408</v>
      </c>
      <c r="AA42" s="47">
        <f>+AA25-AA40</f>
        <v>11115425023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10748812487</v>
      </c>
      <c r="D45" s="18">
        <v>10748812487</v>
      </c>
      <c r="E45" s="19">
        <v>11101964007</v>
      </c>
      <c r="F45" s="20">
        <v>11065825022</v>
      </c>
      <c r="G45" s="20">
        <v>11029879319</v>
      </c>
      <c r="H45" s="20">
        <v>10435110604</v>
      </c>
      <c r="I45" s="20">
        <v>10127198583</v>
      </c>
      <c r="J45" s="20">
        <v>10127198583</v>
      </c>
      <c r="K45" s="20">
        <v>10344229030</v>
      </c>
      <c r="L45" s="20">
        <v>10206426516</v>
      </c>
      <c r="M45" s="20">
        <v>10498197810</v>
      </c>
      <c r="N45" s="20">
        <v>10498197810</v>
      </c>
      <c r="O45" s="20">
        <v>10537751453</v>
      </c>
      <c r="P45" s="20">
        <v>10693106578</v>
      </c>
      <c r="Q45" s="20">
        <v>11422675094</v>
      </c>
      <c r="R45" s="20">
        <v>11422675094</v>
      </c>
      <c r="S45" s="20">
        <v>11103502214</v>
      </c>
      <c r="T45" s="20">
        <v>10993025365</v>
      </c>
      <c r="U45" s="20">
        <v>11339306484</v>
      </c>
      <c r="V45" s="20">
        <v>11339306484</v>
      </c>
      <c r="W45" s="20">
        <v>11339306484</v>
      </c>
      <c r="X45" s="20">
        <v>11065825022</v>
      </c>
      <c r="Y45" s="20">
        <v>273481462</v>
      </c>
      <c r="Z45" s="48">
        <v>2.47</v>
      </c>
      <c r="AA45" s="22">
        <v>11065825022</v>
      </c>
    </row>
    <row r="46" spans="1:27" ht="13.5">
      <c r="A46" s="23" t="s">
        <v>67</v>
      </c>
      <c r="B46" s="17"/>
      <c r="C46" s="18">
        <v>447451373</v>
      </c>
      <c r="D46" s="18">
        <v>447451373</v>
      </c>
      <c r="E46" s="19">
        <v>49600000</v>
      </c>
      <c r="F46" s="20">
        <v>49600000</v>
      </c>
      <c r="G46" s="20">
        <v>175760468</v>
      </c>
      <c r="H46" s="20">
        <v>357898713</v>
      </c>
      <c r="I46" s="20">
        <v>337719594</v>
      </c>
      <c r="J46" s="20">
        <v>337719594</v>
      </c>
      <c r="K46" s="20">
        <v>337719594</v>
      </c>
      <c r="L46" s="20">
        <v>360535581</v>
      </c>
      <c r="M46" s="20">
        <v>360404706</v>
      </c>
      <c r="N46" s="20">
        <v>360404706</v>
      </c>
      <c r="O46" s="20">
        <v>367119895</v>
      </c>
      <c r="P46" s="20">
        <v>360064194</v>
      </c>
      <c r="Q46" s="20">
        <v>358844826</v>
      </c>
      <c r="R46" s="20">
        <v>358844826</v>
      </c>
      <c r="S46" s="20">
        <v>365521512</v>
      </c>
      <c r="T46" s="20">
        <v>366270117</v>
      </c>
      <c r="U46" s="20">
        <v>358384893</v>
      </c>
      <c r="V46" s="20">
        <v>358384893</v>
      </c>
      <c r="W46" s="20">
        <v>358384893</v>
      </c>
      <c r="X46" s="20">
        <v>49600000</v>
      </c>
      <c r="Y46" s="20">
        <v>308784893</v>
      </c>
      <c r="Z46" s="48">
        <v>622.55</v>
      </c>
      <c r="AA46" s="22">
        <v>49600000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11196263860</v>
      </c>
      <c r="D48" s="51">
        <f>SUM(D45:D47)</f>
        <v>11196263860</v>
      </c>
      <c r="E48" s="52">
        <f t="shared" si="7"/>
        <v>11151564007</v>
      </c>
      <c r="F48" s="53">
        <f t="shared" si="7"/>
        <v>11115425022</v>
      </c>
      <c r="G48" s="53">
        <f t="shared" si="7"/>
        <v>11205639787</v>
      </c>
      <c r="H48" s="53">
        <f t="shared" si="7"/>
        <v>10793009317</v>
      </c>
      <c r="I48" s="53">
        <f t="shared" si="7"/>
        <v>10464918177</v>
      </c>
      <c r="J48" s="53">
        <f t="shared" si="7"/>
        <v>10464918177</v>
      </c>
      <c r="K48" s="53">
        <f t="shared" si="7"/>
        <v>10681948624</v>
      </c>
      <c r="L48" s="53">
        <f t="shared" si="7"/>
        <v>10566962097</v>
      </c>
      <c r="M48" s="53">
        <f t="shared" si="7"/>
        <v>10858602516</v>
      </c>
      <c r="N48" s="53">
        <f t="shared" si="7"/>
        <v>10858602516</v>
      </c>
      <c r="O48" s="53">
        <f t="shared" si="7"/>
        <v>10904871348</v>
      </c>
      <c r="P48" s="53">
        <f t="shared" si="7"/>
        <v>11053170772</v>
      </c>
      <c r="Q48" s="53">
        <f t="shared" si="7"/>
        <v>11781519920</v>
      </c>
      <c r="R48" s="53">
        <f t="shared" si="7"/>
        <v>11781519920</v>
      </c>
      <c r="S48" s="53">
        <f t="shared" si="7"/>
        <v>11469023726</v>
      </c>
      <c r="T48" s="53">
        <f t="shared" si="7"/>
        <v>11359295482</v>
      </c>
      <c r="U48" s="53">
        <f t="shared" si="7"/>
        <v>11697691377</v>
      </c>
      <c r="V48" s="53">
        <f t="shared" si="7"/>
        <v>11697691377</v>
      </c>
      <c r="W48" s="53">
        <f t="shared" si="7"/>
        <v>11697691377</v>
      </c>
      <c r="X48" s="53">
        <f t="shared" si="7"/>
        <v>11115425022</v>
      </c>
      <c r="Y48" s="53">
        <f t="shared" si="7"/>
        <v>582266355</v>
      </c>
      <c r="Z48" s="54">
        <f>+IF(X48&lt;&gt;0,+(Y48/X48)*100,0)</f>
        <v>5.238363390041856</v>
      </c>
      <c r="AA48" s="55">
        <f>SUM(AA45:AA47)</f>
        <v>11115425022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452208924</v>
      </c>
      <c r="D6" s="18">
        <v>452208924</v>
      </c>
      <c r="E6" s="19">
        <v>65100622</v>
      </c>
      <c r="F6" s="20">
        <v>52805810</v>
      </c>
      <c r="G6" s="20">
        <v>85462844</v>
      </c>
      <c r="H6" s="20">
        <v>60905421</v>
      </c>
      <c r="I6" s="20">
        <v>72041420</v>
      </c>
      <c r="J6" s="20">
        <v>72041420</v>
      </c>
      <c r="K6" s="20">
        <v>89814511</v>
      </c>
      <c r="L6" s="20">
        <v>47264176</v>
      </c>
      <c r="M6" s="20">
        <v>76513010</v>
      </c>
      <c r="N6" s="20">
        <v>76513010</v>
      </c>
      <c r="O6" s="20">
        <v>50782252</v>
      </c>
      <c r="P6" s="20">
        <v>232637982</v>
      </c>
      <c r="Q6" s="20">
        <v>32806725</v>
      </c>
      <c r="R6" s="20">
        <v>32806725</v>
      </c>
      <c r="S6" s="20">
        <v>152454124</v>
      </c>
      <c r="T6" s="20">
        <v>32761028</v>
      </c>
      <c r="U6" s="20">
        <v>98234059</v>
      </c>
      <c r="V6" s="20">
        <v>98234059</v>
      </c>
      <c r="W6" s="20">
        <v>98234059</v>
      </c>
      <c r="X6" s="20">
        <v>52805810</v>
      </c>
      <c r="Y6" s="20">
        <v>45428249</v>
      </c>
      <c r="Z6" s="21">
        <v>86.03</v>
      </c>
      <c r="AA6" s="22">
        <v>52805810</v>
      </c>
    </row>
    <row r="7" spans="1:27" ht="13.5">
      <c r="A7" s="23" t="s">
        <v>34</v>
      </c>
      <c r="B7" s="17"/>
      <c r="C7" s="18">
        <v>186305844</v>
      </c>
      <c r="D7" s="18">
        <v>186305844</v>
      </c>
      <c r="E7" s="19">
        <v>1117408742</v>
      </c>
      <c r="F7" s="20">
        <v>472829846</v>
      </c>
      <c r="G7" s="20">
        <v>746980560</v>
      </c>
      <c r="H7" s="20">
        <v>776489474</v>
      </c>
      <c r="I7" s="20">
        <v>667487617</v>
      </c>
      <c r="J7" s="20">
        <v>667487617</v>
      </c>
      <c r="K7" s="20">
        <v>585756060</v>
      </c>
      <c r="L7" s="20">
        <v>582618089</v>
      </c>
      <c r="M7" s="20">
        <v>804408730</v>
      </c>
      <c r="N7" s="20">
        <v>804408730</v>
      </c>
      <c r="O7" s="20">
        <v>776359280</v>
      </c>
      <c r="P7" s="20">
        <v>641054390</v>
      </c>
      <c r="Q7" s="20">
        <v>1069421064</v>
      </c>
      <c r="R7" s="20">
        <v>1069421064</v>
      </c>
      <c r="S7" s="20">
        <v>876462191</v>
      </c>
      <c r="T7" s="20">
        <v>976342787</v>
      </c>
      <c r="U7" s="20">
        <v>578060007</v>
      </c>
      <c r="V7" s="20">
        <v>578060007</v>
      </c>
      <c r="W7" s="20">
        <v>578060007</v>
      </c>
      <c r="X7" s="20">
        <v>472829846</v>
      </c>
      <c r="Y7" s="20">
        <v>105230161</v>
      </c>
      <c r="Z7" s="21">
        <v>22.26</v>
      </c>
      <c r="AA7" s="22">
        <v>472829846</v>
      </c>
    </row>
    <row r="8" spans="1:27" ht="13.5">
      <c r="A8" s="23" t="s">
        <v>35</v>
      </c>
      <c r="B8" s="17"/>
      <c r="C8" s="18">
        <v>939542369</v>
      </c>
      <c r="D8" s="18">
        <v>939542369</v>
      </c>
      <c r="E8" s="19">
        <v>1256220278</v>
      </c>
      <c r="F8" s="20">
        <v>1439952270</v>
      </c>
      <c r="G8" s="20">
        <v>1502047606</v>
      </c>
      <c r="H8" s="20">
        <v>1456580512</v>
      </c>
      <c r="I8" s="20">
        <v>1479167081</v>
      </c>
      <c r="J8" s="20">
        <v>1479167081</v>
      </c>
      <c r="K8" s="20">
        <v>1505384241</v>
      </c>
      <c r="L8" s="20">
        <v>1587252438</v>
      </c>
      <c r="M8" s="20">
        <v>1724040010</v>
      </c>
      <c r="N8" s="20">
        <v>1724040010</v>
      </c>
      <c r="O8" s="20">
        <v>1640171539</v>
      </c>
      <c r="P8" s="20">
        <v>1775509295</v>
      </c>
      <c r="Q8" s="20">
        <v>1803192602</v>
      </c>
      <c r="R8" s="20">
        <v>1803192602</v>
      </c>
      <c r="S8" s="20">
        <v>1849921710</v>
      </c>
      <c r="T8" s="20">
        <v>1196529331</v>
      </c>
      <c r="U8" s="20">
        <v>1694635930</v>
      </c>
      <c r="V8" s="20">
        <v>1694635930</v>
      </c>
      <c r="W8" s="20">
        <v>1694635930</v>
      </c>
      <c r="X8" s="20">
        <v>1439952270</v>
      </c>
      <c r="Y8" s="20">
        <v>254683660</v>
      </c>
      <c r="Z8" s="21">
        <v>17.69</v>
      </c>
      <c r="AA8" s="22">
        <v>1439952270</v>
      </c>
    </row>
    <row r="9" spans="1:27" ht="13.5">
      <c r="A9" s="23" t="s">
        <v>36</v>
      </c>
      <c r="B9" s="17"/>
      <c r="C9" s="18">
        <v>76636361</v>
      </c>
      <c r="D9" s="18">
        <v>76636361</v>
      </c>
      <c r="E9" s="19">
        <v>226753214</v>
      </c>
      <c r="F9" s="20">
        <v>577299062</v>
      </c>
      <c r="G9" s="20">
        <v>111224827</v>
      </c>
      <c r="H9" s="20">
        <v>158265652</v>
      </c>
      <c r="I9" s="20">
        <v>171006619</v>
      </c>
      <c r="J9" s="20">
        <v>171006619</v>
      </c>
      <c r="K9" s="20">
        <v>173929510</v>
      </c>
      <c r="L9" s="20">
        <v>152567631</v>
      </c>
      <c r="M9" s="20">
        <v>164099057</v>
      </c>
      <c r="N9" s="20">
        <v>164099057</v>
      </c>
      <c r="O9" s="20">
        <v>173795780</v>
      </c>
      <c r="P9" s="20">
        <v>213621362</v>
      </c>
      <c r="Q9" s="20">
        <v>193631390</v>
      </c>
      <c r="R9" s="20">
        <v>193631390</v>
      </c>
      <c r="S9" s="20">
        <v>171799147</v>
      </c>
      <c r="T9" s="20">
        <v>91074610</v>
      </c>
      <c r="U9" s="20">
        <v>136674411</v>
      </c>
      <c r="V9" s="20">
        <v>136674411</v>
      </c>
      <c r="W9" s="20">
        <v>136674411</v>
      </c>
      <c r="X9" s="20">
        <v>577299062</v>
      </c>
      <c r="Y9" s="20">
        <v>-440624651</v>
      </c>
      <c r="Z9" s="21">
        <v>-76.33</v>
      </c>
      <c r="AA9" s="22">
        <v>577299062</v>
      </c>
    </row>
    <row r="10" spans="1:27" ht="13.5">
      <c r="A10" s="23" t="s">
        <v>37</v>
      </c>
      <c r="B10" s="17"/>
      <c r="C10" s="18">
        <v>436944</v>
      </c>
      <c r="D10" s="18">
        <v>436944</v>
      </c>
      <c r="E10" s="19">
        <v>13788222</v>
      </c>
      <c r="F10" s="20">
        <v>13788222</v>
      </c>
      <c r="G10" s="24">
        <v>12871849</v>
      </c>
      <c r="H10" s="24">
        <v>12879659</v>
      </c>
      <c r="I10" s="24">
        <v>12864642</v>
      </c>
      <c r="J10" s="20">
        <v>12864642</v>
      </c>
      <c r="K10" s="24">
        <v>12875995</v>
      </c>
      <c r="L10" s="24">
        <v>12884057</v>
      </c>
      <c r="M10" s="20">
        <v>12877228</v>
      </c>
      <c r="N10" s="24">
        <v>12877228</v>
      </c>
      <c r="O10" s="24">
        <v>12888991</v>
      </c>
      <c r="P10" s="24">
        <v>12900899</v>
      </c>
      <c r="Q10" s="20">
        <v>12963089</v>
      </c>
      <c r="R10" s="24">
        <v>12963089</v>
      </c>
      <c r="S10" s="24">
        <v>12975306</v>
      </c>
      <c r="T10" s="20">
        <v>13091379</v>
      </c>
      <c r="U10" s="24">
        <v>12981929</v>
      </c>
      <c r="V10" s="24">
        <v>12981929</v>
      </c>
      <c r="W10" s="24">
        <v>12981929</v>
      </c>
      <c r="X10" s="20">
        <v>13788222</v>
      </c>
      <c r="Y10" s="24">
        <v>-806293</v>
      </c>
      <c r="Z10" s="25">
        <v>-5.85</v>
      </c>
      <c r="AA10" s="26">
        <v>13788222</v>
      </c>
    </row>
    <row r="11" spans="1:27" ht="13.5">
      <c r="A11" s="23" t="s">
        <v>38</v>
      </c>
      <c r="B11" s="17"/>
      <c r="C11" s="18">
        <v>241387287</v>
      </c>
      <c r="D11" s="18">
        <v>241387287</v>
      </c>
      <c r="E11" s="19">
        <v>235286386</v>
      </c>
      <c r="F11" s="20">
        <v>235286386</v>
      </c>
      <c r="G11" s="20">
        <v>56831432</v>
      </c>
      <c r="H11" s="20">
        <v>67296576</v>
      </c>
      <c r="I11" s="20">
        <v>69218086</v>
      </c>
      <c r="J11" s="20">
        <v>69218086</v>
      </c>
      <c r="K11" s="20">
        <v>72616397</v>
      </c>
      <c r="L11" s="20">
        <v>73301605</v>
      </c>
      <c r="M11" s="20">
        <v>51986098</v>
      </c>
      <c r="N11" s="20">
        <v>51986098</v>
      </c>
      <c r="O11" s="20">
        <v>48433632</v>
      </c>
      <c r="P11" s="20">
        <v>47945755</v>
      </c>
      <c r="Q11" s="20">
        <v>46744881</v>
      </c>
      <c r="R11" s="20">
        <v>46744881</v>
      </c>
      <c r="S11" s="20">
        <v>51227911</v>
      </c>
      <c r="T11" s="20">
        <v>59113025</v>
      </c>
      <c r="U11" s="20">
        <v>54829043</v>
      </c>
      <c r="V11" s="20">
        <v>54829043</v>
      </c>
      <c r="W11" s="20">
        <v>54829043</v>
      </c>
      <c r="X11" s="20">
        <v>235286386</v>
      </c>
      <c r="Y11" s="20">
        <v>-180457343</v>
      </c>
      <c r="Z11" s="21">
        <v>-76.7</v>
      </c>
      <c r="AA11" s="22">
        <v>235286386</v>
      </c>
    </row>
    <row r="12" spans="1:27" ht="13.5">
      <c r="A12" s="27" t="s">
        <v>39</v>
      </c>
      <c r="B12" s="28"/>
      <c r="C12" s="29">
        <f aca="true" t="shared" si="0" ref="C12:Y12">SUM(C6:C11)</f>
        <v>1896517729</v>
      </c>
      <c r="D12" s="29">
        <f>SUM(D6:D11)</f>
        <v>1896517729</v>
      </c>
      <c r="E12" s="30">
        <f t="shared" si="0"/>
        <v>2914557464</v>
      </c>
      <c r="F12" s="31">
        <f t="shared" si="0"/>
        <v>2791961596</v>
      </c>
      <c r="G12" s="31">
        <f t="shared" si="0"/>
        <v>2515419118</v>
      </c>
      <c r="H12" s="31">
        <f t="shared" si="0"/>
        <v>2532417294</v>
      </c>
      <c r="I12" s="31">
        <f t="shared" si="0"/>
        <v>2471785465</v>
      </c>
      <c r="J12" s="31">
        <f t="shared" si="0"/>
        <v>2471785465</v>
      </c>
      <c r="K12" s="31">
        <f t="shared" si="0"/>
        <v>2440376714</v>
      </c>
      <c r="L12" s="31">
        <f t="shared" si="0"/>
        <v>2455887996</v>
      </c>
      <c r="M12" s="31">
        <f t="shared" si="0"/>
        <v>2833924133</v>
      </c>
      <c r="N12" s="31">
        <f t="shared" si="0"/>
        <v>2833924133</v>
      </c>
      <c r="O12" s="31">
        <f t="shared" si="0"/>
        <v>2702431474</v>
      </c>
      <c r="P12" s="31">
        <f t="shared" si="0"/>
        <v>2923669683</v>
      </c>
      <c r="Q12" s="31">
        <f t="shared" si="0"/>
        <v>3158759751</v>
      </c>
      <c r="R12" s="31">
        <f t="shared" si="0"/>
        <v>3158759751</v>
      </c>
      <c r="S12" s="31">
        <f t="shared" si="0"/>
        <v>3114840389</v>
      </c>
      <c r="T12" s="31">
        <f t="shared" si="0"/>
        <v>2368912160</v>
      </c>
      <c r="U12" s="31">
        <f t="shared" si="0"/>
        <v>2575415379</v>
      </c>
      <c r="V12" s="31">
        <f t="shared" si="0"/>
        <v>2575415379</v>
      </c>
      <c r="W12" s="31">
        <f t="shared" si="0"/>
        <v>2575415379</v>
      </c>
      <c r="X12" s="31">
        <f t="shared" si="0"/>
        <v>2791961596</v>
      </c>
      <c r="Y12" s="31">
        <f t="shared" si="0"/>
        <v>-216546217</v>
      </c>
      <c r="Z12" s="32">
        <f>+IF(X12&lt;&gt;0,+(Y12/X12)*100,0)</f>
        <v>-7.756060015662193</v>
      </c>
      <c r="AA12" s="33">
        <f>SUM(AA6:AA11)</f>
        <v>2791961596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3356017</v>
      </c>
      <c r="D15" s="18">
        <v>3356017</v>
      </c>
      <c r="E15" s="19">
        <v>18373538</v>
      </c>
      <c r="F15" s="20">
        <v>18373538</v>
      </c>
      <c r="G15" s="20">
        <v>13397231</v>
      </c>
      <c r="H15" s="20">
        <v>13405360</v>
      </c>
      <c r="I15" s="20">
        <v>13389730</v>
      </c>
      <c r="J15" s="20">
        <v>13389730</v>
      </c>
      <c r="K15" s="20">
        <v>13401545</v>
      </c>
      <c r="L15" s="20">
        <v>13409937</v>
      </c>
      <c r="M15" s="20">
        <v>13402830</v>
      </c>
      <c r="N15" s="20">
        <v>13402830</v>
      </c>
      <c r="O15" s="20">
        <v>13415072</v>
      </c>
      <c r="P15" s="20">
        <v>13427467</v>
      </c>
      <c r="Q15" s="20">
        <v>13492195</v>
      </c>
      <c r="R15" s="20">
        <v>13492195</v>
      </c>
      <c r="S15" s="20">
        <v>13504911</v>
      </c>
      <c r="T15" s="20">
        <v>13625721</v>
      </c>
      <c r="U15" s="20">
        <v>13511804</v>
      </c>
      <c r="V15" s="20">
        <v>13511804</v>
      </c>
      <c r="W15" s="20">
        <v>13511804</v>
      </c>
      <c r="X15" s="20">
        <v>18373538</v>
      </c>
      <c r="Y15" s="20">
        <v>-4861734</v>
      </c>
      <c r="Z15" s="21">
        <v>-26.46</v>
      </c>
      <c r="AA15" s="22">
        <v>18373538</v>
      </c>
    </row>
    <row r="16" spans="1:27" ht="13.5">
      <c r="A16" s="23" t="s">
        <v>42</v>
      </c>
      <c r="B16" s="17"/>
      <c r="C16" s="18"/>
      <c r="D16" s="18"/>
      <c r="E16" s="19">
        <v>17488</v>
      </c>
      <c r="F16" s="20">
        <v>17488</v>
      </c>
      <c r="G16" s="24">
        <v>108162986</v>
      </c>
      <c r="H16" s="24">
        <v>22915</v>
      </c>
      <c r="I16" s="24">
        <v>22915</v>
      </c>
      <c r="J16" s="20">
        <v>22915</v>
      </c>
      <c r="K16" s="24">
        <v>22915</v>
      </c>
      <c r="L16" s="24">
        <v>22915</v>
      </c>
      <c r="M16" s="20">
        <v>22915</v>
      </c>
      <c r="N16" s="24">
        <v>22915</v>
      </c>
      <c r="O16" s="24">
        <v>22915</v>
      </c>
      <c r="P16" s="24">
        <v>22915</v>
      </c>
      <c r="Q16" s="20">
        <v>22915</v>
      </c>
      <c r="R16" s="24">
        <v>22915</v>
      </c>
      <c r="S16" s="24">
        <v>22915</v>
      </c>
      <c r="T16" s="20">
        <v>22915</v>
      </c>
      <c r="U16" s="24">
        <v>22915</v>
      </c>
      <c r="V16" s="24">
        <v>22915</v>
      </c>
      <c r="W16" s="24">
        <v>22915</v>
      </c>
      <c r="X16" s="20">
        <v>17488</v>
      </c>
      <c r="Y16" s="24">
        <v>5427</v>
      </c>
      <c r="Z16" s="25">
        <v>31.03</v>
      </c>
      <c r="AA16" s="26">
        <v>17488</v>
      </c>
    </row>
    <row r="17" spans="1:27" ht="13.5">
      <c r="A17" s="23" t="s">
        <v>43</v>
      </c>
      <c r="B17" s="17"/>
      <c r="C17" s="18">
        <v>2247210603</v>
      </c>
      <c r="D17" s="18">
        <v>2247210603</v>
      </c>
      <c r="E17" s="19">
        <v>2364689240</v>
      </c>
      <c r="F17" s="20">
        <v>2364689240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2364689240</v>
      </c>
      <c r="Y17" s="20">
        <v>-2364689240</v>
      </c>
      <c r="Z17" s="21">
        <v>-100</v>
      </c>
      <c r="AA17" s="22">
        <v>2364689240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10027864104</v>
      </c>
      <c r="D19" s="18">
        <v>10027864104</v>
      </c>
      <c r="E19" s="19">
        <v>9244571589</v>
      </c>
      <c r="F19" s="20">
        <v>9333079881</v>
      </c>
      <c r="G19" s="20">
        <v>11926236787</v>
      </c>
      <c r="H19" s="20">
        <v>12743830723</v>
      </c>
      <c r="I19" s="20">
        <v>12901107666</v>
      </c>
      <c r="J19" s="20">
        <v>12901107666</v>
      </c>
      <c r="K19" s="20">
        <v>12889059839</v>
      </c>
      <c r="L19" s="20">
        <v>12866932908</v>
      </c>
      <c r="M19" s="20">
        <v>12960739545</v>
      </c>
      <c r="N19" s="20">
        <v>12960739545</v>
      </c>
      <c r="O19" s="20">
        <v>12966598544</v>
      </c>
      <c r="P19" s="20">
        <v>12924898973</v>
      </c>
      <c r="Q19" s="20">
        <v>13148923889</v>
      </c>
      <c r="R19" s="20">
        <v>13148923889</v>
      </c>
      <c r="S19" s="20">
        <v>13290676620</v>
      </c>
      <c r="T19" s="20">
        <v>13760399107</v>
      </c>
      <c r="U19" s="20">
        <v>13665049216</v>
      </c>
      <c r="V19" s="20">
        <v>13665049216</v>
      </c>
      <c r="W19" s="20">
        <v>13665049216</v>
      </c>
      <c r="X19" s="20">
        <v>9333079881</v>
      </c>
      <c r="Y19" s="20">
        <v>4331969335</v>
      </c>
      <c r="Z19" s="21">
        <v>46.42</v>
      </c>
      <c r="AA19" s="22">
        <v>9333079881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110280177</v>
      </c>
      <c r="D22" s="18">
        <v>110280177</v>
      </c>
      <c r="E22" s="19">
        <v>235099020</v>
      </c>
      <c r="F22" s="20">
        <v>235099020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235099020</v>
      </c>
      <c r="Y22" s="20">
        <v>-235099020</v>
      </c>
      <c r="Z22" s="21">
        <v>-100</v>
      </c>
      <c r="AA22" s="22">
        <v>235099020</v>
      </c>
    </row>
    <row r="23" spans="1:27" ht="13.5">
      <c r="A23" s="23" t="s">
        <v>49</v>
      </c>
      <c r="B23" s="17"/>
      <c r="C23" s="18">
        <v>297955238</v>
      </c>
      <c r="D23" s="18">
        <v>297955238</v>
      </c>
      <c r="E23" s="19">
        <v>15892876</v>
      </c>
      <c r="F23" s="20">
        <v>15892876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15892876</v>
      </c>
      <c r="Y23" s="24">
        <v>-15892876</v>
      </c>
      <c r="Z23" s="25">
        <v>-100</v>
      </c>
      <c r="AA23" s="26">
        <v>15892876</v>
      </c>
    </row>
    <row r="24" spans="1:27" ht="13.5">
      <c r="A24" s="27" t="s">
        <v>50</v>
      </c>
      <c r="B24" s="35"/>
      <c r="C24" s="29">
        <f aca="true" t="shared" si="1" ref="C24:Y24">SUM(C15:C23)</f>
        <v>12686666139</v>
      </c>
      <c r="D24" s="29">
        <f>SUM(D15:D23)</f>
        <v>12686666139</v>
      </c>
      <c r="E24" s="36">
        <f t="shared" si="1"/>
        <v>11878643751</v>
      </c>
      <c r="F24" s="37">
        <f t="shared" si="1"/>
        <v>11967152043</v>
      </c>
      <c r="G24" s="37">
        <f t="shared" si="1"/>
        <v>12047797004</v>
      </c>
      <c r="H24" s="37">
        <f t="shared" si="1"/>
        <v>12757258998</v>
      </c>
      <c r="I24" s="37">
        <f t="shared" si="1"/>
        <v>12914520311</v>
      </c>
      <c r="J24" s="37">
        <f t="shared" si="1"/>
        <v>12914520311</v>
      </c>
      <c r="K24" s="37">
        <f t="shared" si="1"/>
        <v>12902484299</v>
      </c>
      <c r="L24" s="37">
        <f t="shared" si="1"/>
        <v>12880365760</v>
      </c>
      <c r="M24" s="37">
        <f t="shared" si="1"/>
        <v>12974165290</v>
      </c>
      <c r="N24" s="37">
        <f t="shared" si="1"/>
        <v>12974165290</v>
      </c>
      <c r="O24" s="37">
        <f t="shared" si="1"/>
        <v>12980036531</v>
      </c>
      <c r="P24" s="37">
        <f t="shared" si="1"/>
        <v>12938349355</v>
      </c>
      <c r="Q24" s="37">
        <f t="shared" si="1"/>
        <v>13162438999</v>
      </c>
      <c r="R24" s="37">
        <f t="shared" si="1"/>
        <v>13162438999</v>
      </c>
      <c r="S24" s="37">
        <f t="shared" si="1"/>
        <v>13304204446</v>
      </c>
      <c r="T24" s="37">
        <f t="shared" si="1"/>
        <v>13774047743</v>
      </c>
      <c r="U24" s="37">
        <f t="shared" si="1"/>
        <v>13678583935</v>
      </c>
      <c r="V24" s="37">
        <f t="shared" si="1"/>
        <v>13678583935</v>
      </c>
      <c r="W24" s="37">
        <f t="shared" si="1"/>
        <v>13678583935</v>
      </c>
      <c r="X24" s="37">
        <f t="shared" si="1"/>
        <v>11967152043</v>
      </c>
      <c r="Y24" s="37">
        <f t="shared" si="1"/>
        <v>1711431892</v>
      </c>
      <c r="Z24" s="38">
        <f>+IF(X24&lt;&gt;0,+(Y24/X24)*100,0)</f>
        <v>14.301079202892517</v>
      </c>
      <c r="AA24" s="39">
        <f>SUM(AA15:AA23)</f>
        <v>11967152043</v>
      </c>
    </row>
    <row r="25" spans="1:27" ht="13.5">
      <c r="A25" s="27" t="s">
        <v>51</v>
      </c>
      <c r="B25" s="28"/>
      <c r="C25" s="29">
        <f aca="true" t="shared" si="2" ref="C25:Y25">+C12+C24</f>
        <v>14583183868</v>
      </c>
      <c r="D25" s="29">
        <f>+D12+D24</f>
        <v>14583183868</v>
      </c>
      <c r="E25" s="30">
        <f t="shared" si="2"/>
        <v>14793201215</v>
      </c>
      <c r="F25" s="31">
        <f t="shared" si="2"/>
        <v>14759113639</v>
      </c>
      <c r="G25" s="31">
        <f t="shared" si="2"/>
        <v>14563216122</v>
      </c>
      <c r="H25" s="31">
        <f t="shared" si="2"/>
        <v>15289676292</v>
      </c>
      <c r="I25" s="31">
        <f t="shared" si="2"/>
        <v>15386305776</v>
      </c>
      <c r="J25" s="31">
        <f t="shared" si="2"/>
        <v>15386305776</v>
      </c>
      <c r="K25" s="31">
        <f t="shared" si="2"/>
        <v>15342861013</v>
      </c>
      <c r="L25" s="31">
        <f t="shared" si="2"/>
        <v>15336253756</v>
      </c>
      <c r="M25" s="31">
        <f t="shared" si="2"/>
        <v>15808089423</v>
      </c>
      <c r="N25" s="31">
        <f t="shared" si="2"/>
        <v>15808089423</v>
      </c>
      <c r="O25" s="31">
        <f t="shared" si="2"/>
        <v>15682468005</v>
      </c>
      <c r="P25" s="31">
        <f t="shared" si="2"/>
        <v>15862019038</v>
      </c>
      <c r="Q25" s="31">
        <f t="shared" si="2"/>
        <v>16321198750</v>
      </c>
      <c r="R25" s="31">
        <f t="shared" si="2"/>
        <v>16321198750</v>
      </c>
      <c r="S25" s="31">
        <f t="shared" si="2"/>
        <v>16419044835</v>
      </c>
      <c r="T25" s="31">
        <f t="shared" si="2"/>
        <v>16142959903</v>
      </c>
      <c r="U25" s="31">
        <f t="shared" si="2"/>
        <v>16253999314</v>
      </c>
      <c r="V25" s="31">
        <f t="shared" si="2"/>
        <v>16253999314</v>
      </c>
      <c r="W25" s="31">
        <f t="shared" si="2"/>
        <v>16253999314</v>
      </c>
      <c r="X25" s="31">
        <f t="shared" si="2"/>
        <v>14759113639</v>
      </c>
      <c r="Y25" s="31">
        <f t="shared" si="2"/>
        <v>1494885675</v>
      </c>
      <c r="Z25" s="32">
        <f>+IF(X25&lt;&gt;0,+(Y25/X25)*100,0)</f>
        <v>10.12855996345107</v>
      </c>
      <c r="AA25" s="33">
        <f>+AA12+AA24</f>
        <v>14759113639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96205941</v>
      </c>
      <c r="D30" s="18">
        <v>96205941</v>
      </c>
      <c r="E30" s="19">
        <v>18425887</v>
      </c>
      <c r="F30" s="20">
        <v>18425887</v>
      </c>
      <c r="G30" s="20">
        <v>38312189</v>
      </c>
      <c r="H30" s="20">
        <v>38129812</v>
      </c>
      <c r="I30" s="20">
        <v>38029640</v>
      </c>
      <c r="J30" s="20">
        <v>38029640</v>
      </c>
      <c r="K30" s="20">
        <v>37917097</v>
      </c>
      <c r="L30" s="20">
        <v>37769292</v>
      </c>
      <c r="M30" s="20">
        <v>37424599</v>
      </c>
      <c r="N30" s="20">
        <v>37424599</v>
      </c>
      <c r="O30" s="20">
        <v>47297508</v>
      </c>
      <c r="P30" s="20">
        <v>47146678</v>
      </c>
      <c r="Q30" s="20">
        <v>80798948</v>
      </c>
      <c r="R30" s="20">
        <v>80798948</v>
      </c>
      <c r="S30" s="20">
        <v>80668444</v>
      </c>
      <c r="T30" s="20">
        <v>38372693</v>
      </c>
      <c r="U30" s="20">
        <v>118437115</v>
      </c>
      <c r="V30" s="20">
        <v>118437115</v>
      </c>
      <c r="W30" s="20">
        <v>118437115</v>
      </c>
      <c r="X30" s="20">
        <v>18425887</v>
      </c>
      <c r="Y30" s="20">
        <v>100011228</v>
      </c>
      <c r="Z30" s="21">
        <v>542.78</v>
      </c>
      <c r="AA30" s="22">
        <v>18425887</v>
      </c>
    </row>
    <row r="31" spans="1:27" ht="13.5">
      <c r="A31" s="23" t="s">
        <v>56</v>
      </c>
      <c r="B31" s="17"/>
      <c r="C31" s="18">
        <v>78022639</v>
      </c>
      <c r="D31" s="18">
        <v>78022639</v>
      </c>
      <c r="E31" s="19">
        <v>77100077</v>
      </c>
      <c r="F31" s="20">
        <v>77100077</v>
      </c>
      <c r="G31" s="20">
        <v>68306896</v>
      </c>
      <c r="H31" s="20">
        <v>68332326</v>
      </c>
      <c r="I31" s="20">
        <v>69164910</v>
      </c>
      <c r="J31" s="20">
        <v>69164910</v>
      </c>
      <c r="K31" s="20">
        <v>69662811</v>
      </c>
      <c r="L31" s="20">
        <v>91699339</v>
      </c>
      <c r="M31" s="20">
        <v>92040419</v>
      </c>
      <c r="N31" s="20">
        <v>92040419</v>
      </c>
      <c r="O31" s="20">
        <v>91760299</v>
      </c>
      <c r="P31" s="20">
        <v>90385599</v>
      </c>
      <c r="Q31" s="20">
        <v>90291304</v>
      </c>
      <c r="R31" s="20">
        <v>90291304</v>
      </c>
      <c r="S31" s="20">
        <v>90842856</v>
      </c>
      <c r="T31" s="20">
        <v>67816355</v>
      </c>
      <c r="U31" s="20">
        <v>91498546</v>
      </c>
      <c r="V31" s="20">
        <v>91498546</v>
      </c>
      <c r="W31" s="20">
        <v>91498546</v>
      </c>
      <c r="X31" s="20">
        <v>77100077</v>
      </c>
      <c r="Y31" s="20">
        <v>14398469</v>
      </c>
      <c r="Z31" s="21">
        <v>18.68</v>
      </c>
      <c r="AA31" s="22">
        <v>77100077</v>
      </c>
    </row>
    <row r="32" spans="1:27" ht="13.5">
      <c r="A32" s="23" t="s">
        <v>57</v>
      </c>
      <c r="B32" s="17"/>
      <c r="C32" s="18">
        <v>1086718676</v>
      </c>
      <c r="D32" s="18">
        <v>1086718676</v>
      </c>
      <c r="E32" s="19">
        <v>1194019564</v>
      </c>
      <c r="F32" s="20">
        <v>1164019565</v>
      </c>
      <c r="G32" s="20">
        <v>737318229</v>
      </c>
      <c r="H32" s="20">
        <v>1119302924</v>
      </c>
      <c r="I32" s="20">
        <v>1186714355</v>
      </c>
      <c r="J32" s="20">
        <v>1186714355</v>
      </c>
      <c r="K32" s="20">
        <v>1294653463</v>
      </c>
      <c r="L32" s="20">
        <v>967205439</v>
      </c>
      <c r="M32" s="20">
        <v>1237756752</v>
      </c>
      <c r="N32" s="20">
        <v>1237756752</v>
      </c>
      <c r="O32" s="20">
        <v>1087983924</v>
      </c>
      <c r="P32" s="20">
        <v>1296501571</v>
      </c>
      <c r="Q32" s="20">
        <v>1189297510</v>
      </c>
      <c r="R32" s="20">
        <v>1189297510</v>
      </c>
      <c r="S32" s="20">
        <v>1335767162</v>
      </c>
      <c r="T32" s="20">
        <v>1164597014</v>
      </c>
      <c r="U32" s="20">
        <v>1477711301</v>
      </c>
      <c r="V32" s="20">
        <v>1477711301</v>
      </c>
      <c r="W32" s="20">
        <v>1477711301</v>
      </c>
      <c r="X32" s="20">
        <v>1164019565</v>
      </c>
      <c r="Y32" s="20">
        <v>313691736</v>
      </c>
      <c r="Z32" s="21">
        <v>26.95</v>
      </c>
      <c r="AA32" s="22">
        <v>1164019565</v>
      </c>
    </row>
    <row r="33" spans="1:27" ht="13.5">
      <c r="A33" s="23" t="s">
        <v>58</v>
      </c>
      <c r="B33" s="17"/>
      <c r="C33" s="18">
        <v>125015952</v>
      </c>
      <c r="D33" s="18">
        <v>125015952</v>
      </c>
      <c r="E33" s="19">
        <v>146625564</v>
      </c>
      <c r="F33" s="20">
        <v>146625564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146625564</v>
      </c>
      <c r="Y33" s="20">
        <v>-146625564</v>
      </c>
      <c r="Z33" s="21">
        <v>-100</v>
      </c>
      <c r="AA33" s="22">
        <v>146625564</v>
      </c>
    </row>
    <row r="34" spans="1:27" ht="13.5">
      <c r="A34" s="27" t="s">
        <v>59</v>
      </c>
      <c r="B34" s="28"/>
      <c r="C34" s="29">
        <f aca="true" t="shared" si="3" ref="C34:Y34">SUM(C29:C33)</f>
        <v>1385963208</v>
      </c>
      <c r="D34" s="29">
        <f>SUM(D29:D33)</f>
        <v>1385963208</v>
      </c>
      <c r="E34" s="30">
        <f t="shared" si="3"/>
        <v>1436171092</v>
      </c>
      <c r="F34" s="31">
        <f t="shared" si="3"/>
        <v>1406171093</v>
      </c>
      <c r="G34" s="31">
        <f t="shared" si="3"/>
        <v>843937314</v>
      </c>
      <c r="H34" s="31">
        <f t="shared" si="3"/>
        <v>1225765062</v>
      </c>
      <c r="I34" s="31">
        <f t="shared" si="3"/>
        <v>1293908905</v>
      </c>
      <c r="J34" s="31">
        <f t="shared" si="3"/>
        <v>1293908905</v>
      </c>
      <c r="K34" s="31">
        <f t="shared" si="3"/>
        <v>1402233371</v>
      </c>
      <c r="L34" s="31">
        <f t="shared" si="3"/>
        <v>1096674070</v>
      </c>
      <c r="M34" s="31">
        <f t="shared" si="3"/>
        <v>1367221770</v>
      </c>
      <c r="N34" s="31">
        <f t="shared" si="3"/>
        <v>1367221770</v>
      </c>
      <c r="O34" s="31">
        <f t="shared" si="3"/>
        <v>1227041731</v>
      </c>
      <c r="P34" s="31">
        <f t="shared" si="3"/>
        <v>1434033848</v>
      </c>
      <c r="Q34" s="31">
        <f t="shared" si="3"/>
        <v>1360387762</v>
      </c>
      <c r="R34" s="31">
        <f t="shared" si="3"/>
        <v>1360387762</v>
      </c>
      <c r="S34" s="31">
        <f t="shared" si="3"/>
        <v>1507278462</v>
      </c>
      <c r="T34" s="31">
        <f t="shared" si="3"/>
        <v>1270786062</v>
      </c>
      <c r="U34" s="31">
        <f t="shared" si="3"/>
        <v>1687646962</v>
      </c>
      <c r="V34" s="31">
        <f t="shared" si="3"/>
        <v>1687646962</v>
      </c>
      <c r="W34" s="31">
        <f t="shared" si="3"/>
        <v>1687646962</v>
      </c>
      <c r="X34" s="31">
        <f t="shared" si="3"/>
        <v>1406171093</v>
      </c>
      <c r="Y34" s="31">
        <f t="shared" si="3"/>
        <v>281475869</v>
      </c>
      <c r="Z34" s="32">
        <f>+IF(X34&lt;&gt;0,+(Y34/X34)*100,0)</f>
        <v>20.017184992722644</v>
      </c>
      <c r="AA34" s="33">
        <f>SUM(AA29:AA33)</f>
        <v>1406171093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422518399</v>
      </c>
      <c r="D37" s="18">
        <v>422518399</v>
      </c>
      <c r="E37" s="19">
        <v>497581984</v>
      </c>
      <c r="F37" s="20">
        <v>474517759</v>
      </c>
      <c r="G37" s="20">
        <v>153248754</v>
      </c>
      <c r="H37" s="20">
        <v>152519247</v>
      </c>
      <c r="I37" s="20">
        <v>152118562</v>
      </c>
      <c r="J37" s="20">
        <v>152118562</v>
      </c>
      <c r="K37" s="20">
        <v>151668389</v>
      </c>
      <c r="L37" s="20">
        <v>151077168</v>
      </c>
      <c r="M37" s="20">
        <v>149698398</v>
      </c>
      <c r="N37" s="20">
        <v>149698398</v>
      </c>
      <c r="O37" s="20">
        <v>189190032</v>
      </c>
      <c r="P37" s="20">
        <v>188586711</v>
      </c>
      <c r="Q37" s="20">
        <v>323195790</v>
      </c>
      <c r="R37" s="20">
        <v>323195790</v>
      </c>
      <c r="S37" s="20">
        <v>322673774</v>
      </c>
      <c r="T37" s="20">
        <v>153490774</v>
      </c>
      <c r="U37" s="20">
        <v>473748461</v>
      </c>
      <c r="V37" s="20">
        <v>473748461</v>
      </c>
      <c r="W37" s="20">
        <v>473748461</v>
      </c>
      <c r="X37" s="20">
        <v>474517759</v>
      </c>
      <c r="Y37" s="20">
        <v>-769298</v>
      </c>
      <c r="Z37" s="21">
        <v>-0.16</v>
      </c>
      <c r="AA37" s="22">
        <v>474517759</v>
      </c>
    </row>
    <row r="38" spans="1:27" ht="13.5">
      <c r="A38" s="23" t="s">
        <v>58</v>
      </c>
      <c r="B38" s="17"/>
      <c r="C38" s="18">
        <v>887811945</v>
      </c>
      <c r="D38" s="18">
        <v>887811945</v>
      </c>
      <c r="E38" s="19">
        <v>991932233</v>
      </c>
      <c r="F38" s="20">
        <v>991932233</v>
      </c>
      <c r="G38" s="20">
        <v>909484217</v>
      </c>
      <c r="H38" s="20">
        <v>1012155755</v>
      </c>
      <c r="I38" s="20">
        <v>1013334184</v>
      </c>
      <c r="J38" s="20">
        <v>1013334184</v>
      </c>
      <c r="K38" s="20">
        <v>1014512612</v>
      </c>
      <c r="L38" s="20">
        <v>1009978792</v>
      </c>
      <c r="M38" s="20">
        <v>1011157221</v>
      </c>
      <c r="N38" s="20">
        <v>1011157221</v>
      </c>
      <c r="O38" s="20">
        <v>1012335650</v>
      </c>
      <c r="P38" s="20">
        <v>1013514079</v>
      </c>
      <c r="Q38" s="20">
        <v>1014692508</v>
      </c>
      <c r="R38" s="20">
        <v>1014692508</v>
      </c>
      <c r="S38" s="20">
        <v>1015870936</v>
      </c>
      <c r="T38" s="20">
        <v>1004086648</v>
      </c>
      <c r="U38" s="20">
        <v>1018227794</v>
      </c>
      <c r="V38" s="20">
        <v>1018227794</v>
      </c>
      <c r="W38" s="20">
        <v>1018227794</v>
      </c>
      <c r="X38" s="20">
        <v>991932233</v>
      </c>
      <c r="Y38" s="20">
        <v>26295561</v>
      </c>
      <c r="Z38" s="21">
        <v>2.65</v>
      </c>
      <c r="AA38" s="22">
        <v>991932233</v>
      </c>
    </row>
    <row r="39" spans="1:27" ht="13.5">
      <c r="A39" s="27" t="s">
        <v>61</v>
      </c>
      <c r="B39" s="35"/>
      <c r="C39" s="29">
        <f aca="true" t="shared" si="4" ref="C39:Y39">SUM(C37:C38)</f>
        <v>1310330344</v>
      </c>
      <c r="D39" s="29">
        <f>SUM(D37:D38)</f>
        <v>1310330344</v>
      </c>
      <c r="E39" s="36">
        <f t="shared" si="4"/>
        <v>1489514217</v>
      </c>
      <c r="F39" s="37">
        <f t="shared" si="4"/>
        <v>1466449992</v>
      </c>
      <c r="G39" s="37">
        <f t="shared" si="4"/>
        <v>1062732971</v>
      </c>
      <c r="H39" s="37">
        <f t="shared" si="4"/>
        <v>1164675002</v>
      </c>
      <c r="I39" s="37">
        <f t="shared" si="4"/>
        <v>1165452746</v>
      </c>
      <c r="J39" s="37">
        <f t="shared" si="4"/>
        <v>1165452746</v>
      </c>
      <c r="K39" s="37">
        <f t="shared" si="4"/>
        <v>1166181001</v>
      </c>
      <c r="L39" s="37">
        <f t="shared" si="4"/>
        <v>1161055960</v>
      </c>
      <c r="M39" s="37">
        <f t="shared" si="4"/>
        <v>1160855619</v>
      </c>
      <c r="N39" s="37">
        <f t="shared" si="4"/>
        <v>1160855619</v>
      </c>
      <c r="O39" s="37">
        <f t="shared" si="4"/>
        <v>1201525682</v>
      </c>
      <c r="P39" s="37">
        <f t="shared" si="4"/>
        <v>1202100790</v>
      </c>
      <c r="Q39" s="37">
        <f t="shared" si="4"/>
        <v>1337888298</v>
      </c>
      <c r="R39" s="37">
        <f t="shared" si="4"/>
        <v>1337888298</v>
      </c>
      <c r="S39" s="37">
        <f t="shared" si="4"/>
        <v>1338544710</v>
      </c>
      <c r="T39" s="37">
        <f t="shared" si="4"/>
        <v>1157577422</v>
      </c>
      <c r="U39" s="37">
        <f t="shared" si="4"/>
        <v>1491976255</v>
      </c>
      <c r="V39" s="37">
        <f t="shared" si="4"/>
        <v>1491976255</v>
      </c>
      <c r="W39" s="37">
        <f t="shared" si="4"/>
        <v>1491976255</v>
      </c>
      <c r="X39" s="37">
        <f t="shared" si="4"/>
        <v>1466449992</v>
      </c>
      <c r="Y39" s="37">
        <f t="shared" si="4"/>
        <v>25526263</v>
      </c>
      <c r="Z39" s="38">
        <f>+IF(X39&lt;&gt;0,+(Y39/X39)*100,0)</f>
        <v>1.7406841787483196</v>
      </c>
      <c r="AA39" s="39">
        <f>SUM(AA37:AA38)</f>
        <v>1466449992</v>
      </c>
    </row>
    <row r="40" spans="1:27" ht="13.5">
      <c r="A40" s="27" t="s">
        <v>62</v>
      </c>
      <c r="B40" s="28"/>
      <c r="C40" s="29">
        <f aca="true" t="shared" si="5" ref="C40:Y40">+C34+C39</f>
        <v>2696293552</v>
      </c>
      <c r="D40" s="29">
        <f>+D34+D39</f>
        <v>2696293552</v>
      </c>
      <c r="E40" s="30">
        <f t="shared" si="5"/>
        <v>2925685309</v>
      </c>
      <c r="F40" s="31">
        <f t="shared" si="5"/>
        <v>2872621085</v>
      </c>
      <c r="G40" s="31">
        <f t="shared" si="5"/>
        <v>1906670285</v>
      </c>
      <c r="H40" s="31">
        <f t="shared" si="5"/>
        <v>2390440064</v>
      </c>
      <c r="I40" s="31">
        <f t="shared" si="5"/>
        <v>2459361651</v>
      </c>
      <c r="J40" s="31">
        <f t="shared" si="5"/>
        <v>2459361651</v>
      </c>
      <c r="K40" s="31">
        <f t="shared" si="5"/>
        <v>2568414372</v>
      </c>
      <c r="L40" s="31">
        <f t="shared" si="5"/>
        <v>2257730030</v>
      </c>
      <c r="M40" s="31">
        <f t="shared" si="5"/>
        <v>2528077389</v>
      </c>
      <c r="N40" s="31">
        <f t="shared" si="5"/>
        <v>2528077389</v>
      </c>
      <c r="O40" s="31">
        <f t="shared" si="5"/>
        <v>2428567413</v>
      </c>
      <c r="P40" s="31">
        <f t="shared" si="5"/>
        <v>2636134638</v>
      </c>
      <c r="Q40" s="31">
        <f t="shared" si="5"/>
        <v>2698276060</v>
      </c>
      <c r="R40" s="31">
        <f t="shared" si="5"/>
        <v>2698276060</v>
      </c>
      <c r="S40" s="31">
        <f t="shared" si="5"/>
        <v>2845823172</v>
      </c>
      <c r="T40" s="31">
        <f t="shared" si="5"/>
        <v>2428363484</v>
      </c>
      <c r="U40" s="31">
        <f t="shared" si="5"/>
        <v>3179623217</v>
      </c>
      <c r="V40" s="31">
        <f t="shared" si="5"/>
        <v>3179623217</v>
      </c>
      <c r="W40" s="31">
        <f t="shared" si="5"/>
        <v>3179623217</v>
      </c>
      <c r="X40" s="31">
        <f t="shared" si="5"/>
        <v>2872621085</v>
      </c>
      <c r="Y40" s="31">
        <f t="shared" si="5"/>
        <v>307002132</v>
      </c>
      <c r="Z40" s="32">
        <f>+IF(X40&lt;&gt;0,+(Y40/X40)*100,0)</f>
        <v>10.687178117680633</v>
      </c>
      <c r="AA40" s="33">
        <f>+AA34+AA39</f>
        <v>2872621085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11886890316</v>
      </c>
      <c r="D42" s="43">
        <f>+D25-D40</f>
        <v>11886890316</v>
      </c>
      <c r="E42" s="44">
        <f t="shared" si="6"/>
        <v>11867515906</v>
      </c>
      <c r="F42" s="45">
        <f t="shared" si="6"/>
        <v>11886492554</v>
      </c>
      <c r="G42" s="45">
        <f t="shared" si="6"/>
        <v>12656545837</v>
      </c>
      <c r="H42" s="45">
        <f t="shared" si="6"/>
        <v>12899236228</v>
      </c>
      <c r="I42" s="45">
        <f t="shared" si="6"/>
        <v>12926944125</v>
      </c>
      <c r="J42" s="45">
        <f t="shared" si="6"/>
        <v>12926944125</v>
      </c>
      <c r="K42" s="45">
        <f t="shared" si="6"/>
        <v>12774446641</v>
      </c>
      <c r="L42" s="45">
        <f t="shared" si="6"/>
        <v>13078523726</v>
      </c>
      <c r="M42" s="45">
        <f t="shared" si="6"/>
        <v>13280012034</v>
      </c>
      <c r="N42" s="45">
        <f t="shared" si="6"/>
        <v>13280012034</v>
      </c>
      <c r="O42" s="45">
        <f t="shared" si="6"/>
        <v>13253900592</v>
      </c>
      <c r="P42" s="45">
        <f t="shared" si="6"/>
        <v>13225884400</v>
      </c>
      <c r="Q42" s="45">
        <f t="shared" si="6"/>
        <v>13622922690</v>
      </c>
      <c r="R42" s="45">
        <f t="shared" si="6"/>
        <v>13622922690</v>
      </c>
      <c r="S42" s="45">
        <f t="shared" si="6"/>
        <v>13573221663</v>
      </c>
      <c r="T42" s="45">
        <f t="shared" si="6"/>
        <v>13714596419</v>
      </c>
      <c r="U42" s="45">
        <f t="shared" si="6"/>
        <v>13074376097</v>
      </c>
      <c r="V42" s="45">
        <f t="shared" si="6"/>
        <v>13074376097</v>
      </c>
      <c r="W42" s="45">
        <f t="shared" si="6"/>
        <v>13074376097</v>
      </c>
      <c r="X42" s="45">
        <f t="shared" si="6"/>
        <v>11886492554</v>
      </c>
      <c r="Y42" s="45">
        <f t="shared" si="6"/>
        <v>1187883543</v>
      </c>
      <c r="Z42" s="46">
        <f>+IF(X42&lt;&gt;0,+(Y42/X42)*100,0)</f>
        <v>9.993558129982235</v>
      </c>
      <c r="AA42" s="47">
        <f>+AA25-AA40</f>
        <v>11886492554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10876836636</v>
      </c>
      <c r="D45" s="18">
        <v>10876836636</v>
      </c>
      <c r="E45" s="19">
        <v>10927465869</v>
      </c>
      <c r="F45" s="20">
        <v>10946442617</v>
      </c>
      <c r="G45" s="20">
        <v>11900147831</v>
      </c>
      <c r="H45" s="20">
        <v>12065626106</v>
      </c>
      <c r="I45" s="20">
        <v>12093195248</v>
      </c>
      <c r="J45" s="20">
        <v>12093195248</v>
      </c>
      <c r="K45" s="20">
        <v>11940540634</v>
      </c>
      <c r="L45" s="20">
        <v>12208053324</v>
      </c>
      <c r="M45" s="20">
        <v>12409378642</v>
      </c>
      <c r="N45" s="20">
        <v>12409378642</v>
      </c>
      <c r="O45" s="20">
        <v>12383090620</v>
      </c>
      <c r="P45" s="20">
        <v>12355028365</v>
      </c>
      <c r="Q45" s="20">
        <v>12612802310</v>
      </c>
      <c r="R45" s="20">
        <v>12612802310</v>
      </c>
      <c r="S45" s="20">
        <v>12702007350</v>
      </c>
      <c r="T45" s="20">
        <v>12844873490</v>
      </c>
      <c r="U45" s="20">
        <v>12202965191</v>
      </c>
      <c r="V45" s="20">
        <v>12202965191</v>
      </c>
      <c r="W45" s="20">
        <v>12202965191</v>
      </c>
      <c r="X45" s="20">
        <v>10946442617</v>
      </c>
      <c r="Y45" s="20">
        <v>1256522574</v>
      </c>
      <c r="Z45" s="48">
        <v>11.48</v>
      </c>
      <c r="AA45" s="22">
        <v>10946442617</v>
      </c>
    </row>
    <row r="46" spans="1:27" ht="13.5">
      <c r="A46" s="23" t="s">
        <v>67</v>
      </c>
      <c r="B46" s="17"/>
      <c r="C46" s="18">
        <v>1010053680</v>
      </c>
      <c r="D46" s="18">
        <v>1010053680</v>
      </c>
      <c r="E46" s="19">
        <v>940049937</v>
      </c>
      <c r="F46" s="20">
        <v>940049937</v>
      </c>
      <c r="G46" s="20">
        <v>756398006</v>
      </c>
      <c r="H46" s="20">
        <v>833610122</v>
      </c>
      <c r="I46" s="20">
        <v>833748877</v>
      </c>
      <c r="J46" s="20">
        <v>833748877</v>
      </c>
      <c r="K46" s="20">
        <v>833906007</v>
      </c>
      <c r="L46" s="20">
        <v>870470402</v>
      </c>
      <c r="M46" s="20">
        <v>870633392</v>
      </c>
      <c r="N46" s="20">
        <v>870633392</v>
      </c>
      <c r="O46" s="20">
        <v>870809972</v>
      </c>
      <c r="P46" s="20">
        <v>870856035</v>
      </c>
      <c r="Q46" s="20">
        <v>1010120380</v>
      </c>
      <c r="R46" s="20">
        <v>1010120380</v>
      </c>
      <c r="S46" s="20">
        <v>871214313</v>
      </c>
      <c r="T46" s="20">
        <v>869722929</v>
      </c>
      <c r="U46" s="20">
        <v>871410906</v>
      </c>
      <c r="V46" s="20">
        <v>871410906</v>
      </c>
      <c r="W46" s="20">
        <v>871410906</v>
      </c>
      <c r="X46" s="20">
        <v>940049937</v>
      </c>
      <c r="Y46" s="20">
        <v>-68639031</v>
      </c>
      <c r="Z46" s="48">
        <v>-7.3</v>
      </c>
      <c r="AA46" s="22">
        <v>940049937</v>
      </c>
    </row>
    <row r="47" spans="1:27" ht="13.5">
      <c r="A47" s="23" t="s">
        <v>68</v>
      </c>
      <c r="B47" s="17"/>
      <c r="C47" s="18"/>
      <c r="D47" s="18"/>
      <c r="E47" s="19">
        <v>100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11886890316</v>
      </c>
      <c r="D48" s="51">
        <f>SUM(D45:D47)</f>
        <v>11886890316</v>
      </c>
      <c r="E48" s="52">
        <f t="shared" si="7"/>
        <v>11867515906</v>
      </c>
      <c r="F48" s="53">
        <f t="shared" si="7"/>
        <v>11886492554</v>
      </c>
      <c r="G48" s="53">
        <f t="shared" si="7"/>
        <v>12656545837</v>
      </c>
      <c r="H48" s="53">
        <f t="shared" si="7"/>
        <v>12899236228</v>
      </c>
      <c r="I48" s="53">
        <f t="shared" si="7"/>
        <v>12926944125</v>
      </c>
      <c r="J48" s="53">
        <f t="shared" si="7"/>
        <v>12926944125</v>
      </c>
      <c r="K48" s="53">
        <f t="shared" si="7"/>
        <v>12774446641</v>
      </c>
      <c r="L48" s="53">
        <f t="shared" si="7"/>
        <v>13078523726</v>
      </c>
      <c r="M48" s="53">
        <f t="shared" si="7"/>
        <v>13280012034</v>
      </c>
      <c r="N48" s="53">
        <f t="shared" si="7"/>
        <v>13280012034</v>
      </c>
      <c r="O48" s="53">
        <f t="shared" si="7"/>
        <v>13253900592</v>
      </c>
      <c r="P48" s="53">
        <f t="shared" si="7"/>
        <v>13225884400</v>
      </c>
      <c r="Q48" s="53">
        <f t="shared" si="7"/>
        <v>13622922690</v>
      </c>
      <c r="R48" s="53">
        <f t="shared" si="7"/>
        <v>13622922690</v>
      </c>
      <c r="S48" s="53">
        <f t="shared" si="7"/>
        <v>13573221663</v>
      </c>
      <c r="T48" s="53">
        <f t="shared" si="7"/>
        <v>13714596419</v>
      </c>
      <c r="U48" s="53">
        <f t="shared" si="7"/>
        <v>13074376097</v>
      </c>
      <c r="V48" s="53">
        <f t="shared" si="7"/>
        <v>13074376097</v>
      </c>
      <c r="W48" s="53">
        <f t="shared" si="7"/>
        <v>13074376097</v>
      </c>
      <c r="X48" s="53">
        <f t="shared" si="7"/>
        <v>11886492554</v>
      </c>
      <c r="Y48" s="53">
        <f t="shared" si="7"/>
        <v>1187883543</v>
      </c>
      <c r="Z48" s="54">
        <f>+IF(X48&lt;&gt;0,+(Y48/X48)*100,0)</f>
        <v>9.993558129982235</v>
      </c>
      <c r="AA48" s="55">
        <f>SUM(AA45:AA47)</f>
        <v>11886492554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5327242000</v>
      </c>
      <c r="D6" s="18">
        <v>5327242000</v>
      </c>
      <c r="E6" s="19">
        <v>827225566</v>
      </c>
      <c r="F6" s="20">
        <v>1739818911</v>
      </c>
      <c r="G6" s="20">
        <v>5293461000</v>
      </c>
      <c r="H6" s="20">
        <v>5293461000</v>
      </c>
      <c r="I6" s="20">
        <v>4546603000</v>
      </c>
      <c r="J6" s="20">
        <v>4546603000</v>
      </c>
      <c r="K6" s="20">
        <v>4546603000</v>
      </c>
      <c r="L6" s="20">
        <v>3534467000</v>
      </c>
      <c r="M6" s="20">
        <v>3313623000</v>
      </c>
      <c r="N6" s="20">
        <v>3313623000</v>
      </c>
      <c r="O6" s="20">
        <v>3313623000</v>
      </c>
      <c r="P6" s="20">
        <v>3354952000</v>
      </c>
      <c r="Q6" s="20">
        <v>2875540000</v>
      </c>
      <c r="R6" s="20">
        <v>2875540000</v>
      </c>
      <c r="S6" s="20">
        <v>5009085000</v>
      </c>
      <c r="T6" s="20">
        <v>4392087000</v>
      </c>
      <c r="U6" s="20">
        <v>4858342000</v>
      </c>
      <c r="V6" s="20">
        <v>4858342000</v>
      </c>
      <c r="W6" s="20">
        <v>4858342000</v>
      </c>
      <c r="X6" s="20">
        <v>1739818911</v>
      </c>
      <c r="Y6" s="20">
        <v>3118523089</v>
      </c>
      <c r="Z6" s="21">
        <v>179.24</v>
      </c>
      <c r="AA6" s="22">
        <v>1739818911</v>
      </c>
    </row>
    <row r="7" spans="1:27" ht="13.5">
      <c r="A7" s="23" t="s">
        <v>34</v>
      </c>
      <c r="B7" s="17"/>
      <c r="C7" s="18"/>
      <c r="D7" s="18"/>
      <c r="E7" s="19">
        <v>4245187000</v>
      </c>
      <c r="F7" s="20">
        <v>2245187000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2245187000</v>
      </c>
      <c r="Y7" s="20">
        <v>-2245187000</v>
      </c>
      <c r="Z7" s="21">
        <v>-100</v>
      </c>
      <c r="AA7" s="22">
        <v>2245187000</v>
      </c>
    </row>
    <row r="8" spans="1:27" ht="13.5">
      <c r="A8" s="23" t="s">
        <v>35</v>
      </c>
      <c r="B8" s="17"/>
      <c r="C8" s="18">
        <v>4888272000</v>
      </c>
      <c r="D8" s="18">
        <v>4888272000</v>
      </c>
      <c r="E8" s="19">
        <v>4626751820</v>
      </c>
      <c r="F8" s="20">
        <v>5265301500</v>
      </c>
      <c r="G8" s="20">
        <v>4286206000</v>
      </c>
      <c r="H8" s="20">
        <v>4286206000</v>
      </c>
      <c r="I8" s="20">
        <v>5097862000</v>
      </c>
      <c r="J8" s="20">
        <v>5097862000</v>
      </c>
      <c r="K8" s="20">
        <v>5097862000</v>
      </c>
      <c r="L8" s="20">
        <v>5902071000</v>
      </c>
      <c r="M8" s="20">
        <v>5702958000</v>
      </c>
      <c r="N8" s="20">
        <v>5702958000</v>
      </c>
      <c r="O8" s="20">
        <v>5702958000</v>
      </c>
      <c r="P8" s="20">
        <v>6071109000</v>
      </c>
      <c r="Q8" s="20">
        <v>6054948000</v>
      </c>
      <c r="R8" s="20">
        <v>6054948000</v>
      </c>
      <c r="S8" s="20">
        <v>8239216000</v>
      </c>
      <c r="T8" s="20">
        <v>6558605000</v>
      </c>
      <c r="U8" s="20">
        <v>6180376000</v>
      </c>
      <c r="V8" s="20">
        <v>6180376000</v>
      </c>
      <c r="W8" s="20">
        <v>6180376000</v>
      </c>
      <c r="X8" s="20">
        <v>5265301500</v>
      </c>
      <c r="Y8" s="20">
        <v>915074500</v>
      </c>
      <c r="Z8" s="21">
        <v>17.38</v>
      </c>
      <c r="AA8" s="22">
        <v>5265301500</v>
      </c>
    </row>
    <row r="9" spans="1:27" ht="13.5">
      <c r="A9" s="23" t="s">
        <v>36</v>
      </c>
      <c r="B9" s="17"/>
      <c r="C9" s="18">
        <v>4332378000</v>
      </c>
      <c r="D9" s="18">
        <v>4332378000</v>
      </c>
      <c r="E9" s="19">
        <v>3808634155</v>
      </c>
      <c r="F9" s="20">
        <v>4386485986</v>
      </c>
      <c r="G9" s="20">
        <v>1716100000</v>
      </c>
      <c r="H9" s="20">
        <v>1716100000</v>
      </c>
      <c r="I9" s="20">
        <v>4490887000</v>
      </c>
      <c r="J9" s="20">
        <v>4490887000</v>
      </c>
      <c r="K9" s="20">
        <v>4490887000</v>
      </c>
      <c r="L9" s="20"/>
      <c r="M9" s="20">
        <v>3748691000</v>
      </c>
      <c r="N9" s="20">
        <v>3748691000</v>
      </c>
      <c r="O9" s="20">
        <v>3748691000</v>
      </c>
      <c r="P9" s="20">
        <v>3771616000</v>
      </c>
      <c r="Q9" s="20">
        <v>3702258000</v>
      </c>
      <c r="R9" s="20">
        <v>3702258000</v>
      </c>
      <c r="S9" s="20">
        <v>2186489000</v>
      </c>
      <c r="T9" s="20">
        <v>2451576000</v>
      </c>
      <c r="U9" s="20">
        <v>3494584000</v>
      </c>
      <c r="V9" s="20">
        <v>3494584000</v>
      </c>
      <c r="W9" s="20">
        <v>3494584000</v>
      </c>
      <c r="X9" s="20">
        <v>4386485986</v>
      </c>
      <c r="Y9" s="20">
        <v>-891901986</v>
      </c>
      <c r="Z9" s="21">
        <v>-20.33</v>
      </c>
      <c r="AA9" s="22">
        <v>4386485986</v>
      </c>
    </row>
    <row r="10" spans="1:27" ht="13.5">
      <c r="A10" s="23" t="s">
        <v>37</v>
      </c>
      <c r="B10" s="17"/>
      <c r="C10" s="18"/>
      <c r="D10" s="18"/>
      <c r="E10" s="19">
        <v>1233333332</v>
      </c>
      <c r="F10" s="20">
        <v>1233333332</v>
      </c>
      <c r="G10" s="24"/>
      <c r="H10" s="24"/>
      <c r="I10" s="24"/>
      <c r="J10" s="20"/>
      <c r="K10" s="24"/>
      <c r="L10" s="24">
        <v>3349106000</v>
      </c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1233333332</v>
      </c>
      <c r="Y10" s="24">
        <v>-1233333332</v>
      </c>
      <c r="Z10" s="25">
        <v>-100</v>
      </c>
      <c r="AA10" s="26">
        <v>1233333332</v>
      </c>
    </row>
    <row r="11" spans="1:27" ht="13.5">
      <c r="A11" s="23" t="s">
        <v>38</v>
      </c>
      <c r="B11" s="17"/>
      <c r="C11" s="18">
        <v>307467000</v>
      </c>
      <c r="D11" s="18">
        <v>307467000</v>
      </c>
      <c r="E11" s="19">
        <v>363777415</v>
      </c>
      <c r="F11" s="20">
        <v>325300086</v>
      </c>
      <c r="G11" s="20">
        <v>200727000</v>
      </c>
      <c r="H11" s="20">
        <v>200727000</v>
      </c>
      <c r="I11" s="20">
        <v>340807000</v>
      </c>
      <c r="J11" s="20">
        <v>340807000</v>
      </c>
      <c r="K11" s="20">
        <v>340807000</v>
      </c>
      <c r="L11" s="20">
        <v>413665000</v>
      </c>
      <c r="M11" s="20">
        <v>467916000</v>
      </c>
      <c r="N11" s="20">
        <v>467916000</v>
      </c>
      <c r="O11" s="20">
        <v>467916000</v>
      </c>
      <c r="P11" s="20">
        <v>451148000</v>
      </c>
      <c r="Q11" s="20">
        <v>492227000</v>
      </c>
      <c r="R11" s="20">
        <v>492227000</v>
      </c>
      <c r="S11" s="20">
        <v>504097000</v>
      </c>
      <c r="T11" s="20">
        <v>533541000</v>
      </c>
      <c r="U11" s="20">
        <v>544992000</v>
      </c>
      <c r="V11" s="20">
        <v>544992000</v>
      </c>
      <c r="W11" s="20">
        <v>544992000</v>
      </c>
      <c r="X11" s="20">
        <v>325300086</v>
      </c>
      <c r="Y11" s="20">
        <v>219691914</v>
      </c>
      <c r="Z11" s="21">
        <v>67.54</v>
      </c>
      <c r="AA11" s="22">
        <v>325300086</v>
      </c>
    </row>
    <row r="12" spans="1:27" ht="13.5">
      <c r="A12" s="27" t="s">
        <v>39</v>
      </c>
      <c r="B12" s="28"/>
      <c r="C12" s="29">
        <f aca="true" t="shared" si="0" ref="C12:Y12">SUM(C6:C11)</f>
        <v>14855359000</v>
      </c>
      <c r="D12" s="29">
        <f>SUM(D6:D11)</f>
        <v>14855359000</v>
      </c>
      <c r="E12" s="30">
        <f t="shared" si="0"/>
        <v>15104909288</v>
      </c>
      <c r="F12" s="31">
        <f t="shared" si="0"/>
        <v>15195426815</v>
      </c>
      <c r="G12" s="31">
        <f t="shared" si="0"/>
        <v>11496494000</v>
      </c>
      <c r="H12" s="31">
        <f t="shared" si="0"/>
        <v>11496494000</v>
      </c>
      <c r="I12" s="31">
        <f t="shared" si="0"/>
        <v>14476159000</v>
      </c>
      <c r="J12" s="31">
        <f t="shared" si="0"/>
        <v>14476159000</v>
      </c>
      <c r="K12" s="31">
        <f t="shared" si="0"/>
        <v>14476159000</v>
      </c>
      <c r="L12" s="31">
        <f t="shared" si="0"/>
        <v>13199309000</v>
      </c>
      <c r="M12" s="31">
        <f t="shared" si="0"/>
        <v>13233188000</v>
      </c>
      <c r="N12" s="31">
        <f t="shared" si="0"/>
        <v>13233188000</v>
      </c>
      <c r="O12" s="31">
        <f t="shared" si="0"/>
        <v>13233188000</v>
      </c>
      <c r="P12" s="31">
        <f t="shared" si="0"/>
        <v>13648825000</v>
      </c>
      <c r="Q12" s="31">
        <f t="shared" si="0"/>
        <v>13124973000</v>
      </c>
      <c r="R12" s="31">
        <f t="shared" si="0"/>
        <v>13124973000</v>
      </c>
      <c r="S12" s="31">
        <f t="shared" si="0"/>
        <v>15938887000</v>
      </c>
      <c r="T12" s="31">
        <f t="shared" si="0"/>
        <v>13935809000</v>
      </c>
      <c r="U12" s="31">
        <f t="shared" si="0"/>
        <v>15078294000</v>
      </c>
      <c r="V12" s="31">
        <f t="shared" si="0"/>
        <v>15078294000</v>
      </c>
      <c r="W12" s="31">
        <f t="shared" si="0"/>
        <v>15078294000</v>
      </c>
      <c r="X12" s="31">
        <f t="shared" si="0"/>
        <v>15195426815</v>
      </c>
      <c r="Y12" s="31">
        <f t="shared" si="0"/>
        <v>-117132815</v>
      </c>
      <c r="Z12" s="32">
        <f>+IF(X12&lt;&gt;0,+(Y12/X12)*100,0)</f>
        <v>-0.7708425464191214</v>
      </c>
      <c r="AA12" s="33">
        <f>SUM(AA6:AA11)</f>
        <v>15195426815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318855829</v>
      </c>
      <c r="F15" s="20">
        <v>110383256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110383256</v>
      </c>
      <c r="Y15" s="20">
        <v>-110383256</v>
      </c>
      <c r="Z15" s="21">
        <v>-100</v>
      </c>
      <c r="AA15" s="22">
        <v>110383256</v>
      </c>
    </row>
    <row r="16" spans="1:27" ht="13.5">
      <c r="A16" s="23" t="s">
        <v>42</v>
      </c>
      <c r="B16" s="17"/>
      <c r="C16" s="18">
        <v>43820000</v>
      </c>
      <c r="D16" s="18">
        <v>43820000</v>
      </c>
      <c r="E16" s="19">
        <v>2715034182</v>
      </c>
      <c r="F16" s="20">
        <v>1880088550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1880088550</v>
      </c>
      <c r="Y16" s="24">
        <v>-1880088550</v>
      </c>
      <c r="Z16" s="25">
        <v>-100</v>
      </c>
      <c r="AA16" s="26">
        <v>1880088550</v>
      </c>
    </row>
    <row r="17" spans="1:27" ht="13.5">
      <c r="A17" s="23" t="s">
        <v>43</v>
      </c>
      <c r="B17" s="17"/>
      <c r="C17" s="18">
        <v>1262350000</v>
      </c>
      <c r="D17" s="18">
        <v>1262350000</v>
      </c>
      <c r="E17" s="19">
        <v>1274154000</v>
      </c>
      <c r="F17" s="20">
        <v>1263612350</v>
      </c>
      <c r="G17" s="20">
        <v>1321158000</v>
      </c>
      <c r="H17" s="20">
        <v>1321158000</v>
      </c>
      <c r="I17" s="20">
        <v>1321152000</v>
      </c>
      <c r="J17" s="20">
        <v>1321152000</v>
      </c>
      <c r="K17" s="20">
        <v>1321152000</v>
      </c>
      <c r="L17" s="20">
        <v>1292332000</v>
      </c>
      <c r="M17" s="20">
        <v>1292331000</v>
      </c>
      <c r="N17" s="20">
        <v>1292331000</v>
      </c>
      <c r="O17" s="20">
        <v>1292331000</v>
      </c>
      <c r="P17" s="20">
        <v>1368429000</v>
      </c>
      <c r="Q17" s="20">
        <v>1324875000</v>
      </c>
      <c r="R17" s="20">
        <v>1324875000</v>
      </c>
      <c r="S17" s="20">
        <v>1325032000</v>
      </c>
      <c r="T17" s="20">
        <v>1325030000</v>
      </c>
      <c r="U17" s="20">
        <v>1325028000</v>
      </c>
      <c r="V17" s="20">
        <v>1325028000</v>
      </c>
      <c r="W17" s="20">
        <v>1325028000</v>
      </c>
      <c r="X17" s="20">
        <v>1263612350</v>
      </c>
      <c r="Y17" s="20">
        <v>61415650</v>
      </c>
      <c r="Z17" s="21">
        <v>4.86</v>
      </c>
      <c r="AA17" s="22">
        <v>1263612350</v>
      </c>
    </row>
    <row r="18" spans="1:27" ht="13.5">
      <c r="A18" s="23" t="s">
        <v>44</v>
      </c>
      <c r="B18" s="17"/>
      <c r="C18" s="18">
        <v>18108000</v>
      </c>
      <c r="D18" s="18">
        <v>18108000</v>
      </c>
      <c r="E18" s="19">
        <v>53312916</v>
      </c>
      <c r="F18" s="20">
        <v>65519824</v>
      </c>
      <c r="G18" s="20">
        <v>47538000</v>
      </c>
      <c r="H18" s="20">
        <v>47538000</v>
      </c>
      <c r="I18" s="20">
        <v>43539000</v>
      </c>
      <c r="J18" s="20">
        <v>43539000</v>
      </c>
      <c r="K18" s="20">
        <v>43539000</v>
      </c>
      <c r="L18" s="20">
        <v>42989000</v>
      </c>
      <c r="M18" s="20">
        <v>42989000</v>
      </c>
      <c r="N18" s="20">
        <v>42989000</v>
      </c>
      <c r="O18" s="20">
        <v>42989000</v>
      </c>
      <c r="P18" s="20">
        <v>42989000</v>
      </c>
      <c r="Q18" s="20">
        <v>42989000</v>
      </c>
      <c r="R18" s="20">
        <v>42989000</v>
      </c>
      <c r="S18" s="20">
        <v>42989000</v>
      </c>
      <c r="T18" s="20">
        <v>42989000</v>
      </c>
      <c r="U18" s="20">
        <v>42989000</v>
      </c>
      <c r="V18" s="20">
        <v>42989000</v>
      </c>
      <c r="W18" s="20">
        <v>42989000</v>
      </c>
      <c r="X18" s="20">
        <v>65519824</v>
      </c>
      <c r="Y18" s="20">
        <v>-22530824</v>
      </c>
      <c r="Z18" s="21">
        <v>-34.39</v>
      </c>
      <c r="AA18" s="22">
        <v>65519824</v>
      </c>
    </row>
    <row r="19" spans="1:27" ht="13.5">
      <c r="A19" s="23" t="s">
        <v>45</v>
      </c>
      <c r="B19" s="17"/>
      <c r="C19" s="18">
        <v>48018450000</v>
      </c>
      <c r="D19" s="18">
        <v>48018450000</v>
      </c>
      <c r="E19" s="19">
        <v>54049677000</v>
      </c>
      <c r="F19" s="20">
        <v>55062387650</v>
      </c>
      <c r="G19" s="20">
        <v>46949544000</v>
      </c>
      <c r="H19" s="20">
        <v>46949544000</v>
      </c>
      <c r="I19" s="20">
        <v>47562702000</v>
      </c>
      <c r="J19" s="20">
        <v>47562702000</v>
      </c>
      <c r="K19" s="20">
        <v>47562702000</v>
      </c>
      <c r="L19" s="20">
        <v>47937850000</v>
      </c>
      <c r="M19" s="20">
        <v>48347153000</v>
      </c>
      <c r="N19" s="20">
        <v>48347153000</v>
      </c>
      <c r="O19" s="20">
        <v>48347153000</v>
      </c>
      <c r="P19" s="20">
        <v>48981959000</v>
      </c>
      <c r="Q19" s="20">
        <v>49128321000</v>
      </c>
      <c r="R19" s="20">
        <v>49128321000</v>
      </c>
      <c r="S19" s="20">
        <v>49857099000</v>
      </c>
      <c r="T19" s="20">
        <v>49865732000</v>
      </c>
      <c r="U19" s="20">
        <v>50885579000</v>
      </c>
      <c r="V19" s="20">
        <v>50885579000</v>
      </c>
      <c r="W19" s="20">
        <v>50885579000</v>
      </c>
      <c r="X19" s="20">
        <v>55062387650</v>
      </c>
      <c r="Y19" s="20">
        <v>-4176808650</v>
      </c>
      <c r="Z19" s="21">
        <v>-7.59</v>
      </c>
      <c r="AA19" s="22">
        <v>55062387650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15247000</v>
      </c>
      <c r="D21" s="18">
        <v>15247000</v>
      </c>
      <c r="E21" s="19"/>
      <c r="F21" s="20"/>
      <c r="G21" s="20">
        <v>16824000</v>
      </c>
      <c r="H21" s="20">
        <v>16824000</v>
      </c>
      <c r="I21" s="20">
        <v>15108000</v>
      </c>
      <c r="J21" s="20">
        <v>15108000</v>
      </c>
      <c r="K21" s="20">
        <v>15108000</v>
      </c>
      <c r="L21" s="20">
        <v>15062000</v>
      </c>
      <c r="M21" s="20">
        <v>15015000</v>
      </c>
      <c r="N21" s="20">
        <v>15015000</v>
      </c>
      <c r="O21" s="20">
        <v>15015000</v>
      </c>
      <c r="P21" s="20">
        <v>14921000</v>
      </c>
      <c r="Q21" s="20">
        <v>14875000</v>
      </c>
      <c r="R21" s="20">
        <v>14875000</v>
      </c>
      <c r="S21" s="20">
        <v>14829000</v>
      </c>
      <c r="T21" s="20">
        <v>14782000</v>
      </c>
      <c r="U21" s="20">
        <v>14660000</v>
      </c>
      <c r="V21" s="20">
        <v>14660000</v>
      </c>
      <c r="W21" s="20">
        <v>14660000</v>
      </c>
      <c r="X21" s="20"/>
      <c r="Y21" s="20">
        <v>14660000</v>
      </c>
      <c r="Z21" s="21"/>
      <c r="AA21" s="22"/>
    </row>
    <row r="22" spans="1:27" ht="13.5">
      <c r="A22" s="23" t="s">
        <v>48</v>
      </c>
      <c r="B22" s="17"/>
      <c r="C22" s="18">
        <v>525383000</v>
      </c>
      <c r="D22" s="18">
        <v>525383000</v>
      </c>
      <c r="E22" s="19">
        <v>644041000</v>
      </c>
      <c r="F22" s="20">
        <v>675383000</v>
      </c>
      <c r="G22" s="20">
        <v>561327000</v>
      </c>
      <c r="H22" s="20">
        <v>561327000</v>
      </c>
      <c r="I22" s="20">
        <v>537870000</v>
      </c>
      <c r="J22" s="20">
        <v>537870000</v>
      </c>
      <c r="K22" s="20">
        <v>537870000</v>
      </c>
      <c r="L22" s="20">
        <v>398569000</v>
      </c>
      <c r="M22" s="20">
        <v>386361000</v>
      </c>
      <c r="N22" s="20">
        <v>386361000</v>
      </c>
      <c r="O22" s="20">
        <v>386361000</v>
      </c>
      <c r="P22" s="20">
        <v>371505000</v>
      </c>
      <c r="Q22" s="20">
        <v>366594000</v>
      </c>
      <c r="R22" s="20">
        <v>366594000</v>
      </c>
      <c r="S22" s="20">
        <v>430567000</v>
      </c>
      <c r="T22" s="20">
        <v>419714000</v>
      </c>
      <c r="U22" s="20">
        <v>412499000</v>
      </c>
      <c r="V22" s="20">
        <v>412499000</v>
      </c>
      <c r="W22" s="20">
        <v>412499000</v>
      </c>
      <c r="X22" s="20">
        <v>675383000</v>
      </c>
      <c r="Y22" s="20">
        <v>-262884000</v>
      </c>
      <c r="Z22" s="21">
        <v>-38.92</v>
      </c>
      <c r="AA22" s="22">
        <v>675383000</v>
      </c>
    </row>
    <row r="23" spans="1:27" ht="13.5">
      <c r="A23" s="23" t="s">
        <v>49</v>
      </c>
      <c r="B23" s="17"/>
      <c r="C23" s="18">
        <v>2383475000</v>
      </c>
      <c r="D23" s="18">
        <v>2383475000</v>
      </c>
      <c r="E23" s="19">
        <v>86857505</v>
      </c>
      <c r="F23" s="20">
        <v>51684358</v>
      </c>
      <c r="G23" s="24">
        <v>4195396000</v>
      </c>
      <c r="H23" s="24">
        <v>4195396000</v>
      </c>
      <c r="I23" s="24">
        <v>2007667000</v>
      </c>
      <c r="J23" s="20">
        <v>2007667000</v>
      </c>
      <c r="K23" s="24">
        <v>2007667000</v>
      </c>
      <c r="L23" s="24">
        <v>2010522000</v>
      </c>
      <c r="M23" s="20">
        <v>2000231000</v>
      </c>
      <c r="N23" s="24">
        <v>2000231000</v>
      </c>
      <c r="O23" s="24">
        <v>2000231000</v>
      </c>
      <c r="P23" s="24">
        <v>3872671000</v>
      </c>
      <c r="Q23" s="20">
        <v>3876700000</v>
      </c>
      <c r="R23" s="24">
        <v>3876700000</v>
      </c>
      <c r="S23" s="24">
        <v>5526158000</v>
      </c>
      <c r="T23" s="20">
        <v>5527735000</v>
      </c>
      <c r="U23" s="24">
        <v>4592763000</v>
      </c>
      <c r="V23" s="24">
        <v>4592763000</v>
      </c>
      <c r="W23" s="24">
        <v>4592763000</v>
      </c>
      <c r="X23" s="20">
        <v>51684358</v>
      </c>
      <c r="Y23" s="24">
        <v>4541078642</v>
      </c>
      <c r="Z23" s="25">
        <v>8786.18</v>
      </c>
      <c r="AA23" s="26">
        <v>51684358</v>
      </c>
    </row>
    <row r="24" spans="1:27" ht="13.5">
      <c r="A24" s="27" t="s">
        <v>50</v>
      </c>
      <c r="B24" s="35"/>
      <c r="C24" s="29">
        <f aca="true" t="shared" si="1" ref="C24:Y24">SUM(C15:C23)</f>
        <v>52266833000</v>
      </c>
      <c r="D24" s="29">
        <f>SUM(D15:D23)</f>
        <v>52266833000</v>
      </c>
      <c r="E24" s="36">
        <f t="shared" si="1"/>
        <v>59141932432</v>
      </c>
      <c r="F24" s="37">
        <f t="shared" si="1"/>
        <v>59109058988</v>
      </c>
      <c r="G24" s="37">
        <f t="shared" si="1"/>
        <v>53091787000</v>
      </c>
      <c r="H24" s="37">
        <f t="shared" si="1"/>
        <v>53091787000</v>
      </c>
      <c r="I24" s="37">
        <f t="shared" si="1"/>
        <v>51488038000</v>
      </c>
      <c r="J24" s="37">
        <f t="shared" si="1"/>
        <v>51488038000</v>
      </c>
      <c r="K24" s="37">
        <f t="shared" si="1"/>
        <v>51488038000</v>
      </c>
      <c r="L24" s="37">
        <f t="shared" si="1"/>
        <v>51697324000</v>
      </c>
      <c r="M24" s="37">
        <f t="shared" si="1"/>
        <v>52084080000</v>
      </c>
      <c r="N24" s="37">
        <f t="shared" si="1"/>
        <v>52084080000</v>
      </c>
      <c r="O24" s="37">
        <f t="shared" si="1"/>
        <v>52084080000</v>
      </c>
      <c r="P24" s="37">
        <f t="shared" si="1"/>
        <v>54652474000</v>
      </c>
      <c r="Q24" s="37">
        <f t="shared" si="1"/>
        <v>54754354000</v>
      </c>
      <c r="R24" s="37">
        <f t="shared" si="1"/>
        <v>54754354000</v>
      </c>
      <c r="S24" s="37">
        <f t="shared" si="1"/>
        <v>57196674000</v>
      </c>
      <c r="T24" s="37">
        <f t="shared" si="1"/>
        <v>57195982000</v>
      </c>
      <c r="U24" s="37">
        <f t="shared" si="1"/>
        <v>57273518000</v>
      </c>
      <c r="V24" s="37">
        <f t="shared" si="1"/>
        <v>57273518000</v>
      </c>
      <c r="W24" s="37">
        <f t="shared" si="1"/>
        <v>57273518000</v>
      </c>
      <c r="X24" s="37">
        <f t="shared" si="1"/>
        <v>59109058988</v>
      </c>
      <c r="Y24" s="37">
        <f t="shared" si="1"/>
        <v>-1835540988</v>
      </c>
      <c r="Z24" s="38">
        <f>+IF(X24&lt;&gt;0,+(Y24/X24)*100,0)</f>
        <v>-3.1053463198807507</v>
      </c>
      <c r="AA24" s="39">
        <f>SUM(AA15:AA23)</f>
        <v>59109058988</v>
      </c>
    </row>
    <row r="25" spans="1:27" ht="13.5">
      <c r="A25" s="27" t="s">
        <v>51</v>
      </c>
      <c r="B25" s="28"/>
      <c r="C25" s="29">
        <f aca="true" t="shared" si="2" ref="C25:Y25">+C12+C24</f>
        <v>67122192000</v>
      </c>
      <c r="D25" s="29">
        <f>+D12+D24</f>
        <v>67122192000</v>
      </c>
      <c r="E25" s="30">
        <f t="shared" si="2"/>
        <v>74246841720</v>
      </c>
      <c r="F25" s="31">
        <f t="shared" si="2"/>
        <v>74304485803</v>
      </c>
      <c r="G25" s="31">
        <f t="shared" si="2"/>
        <v>64588281000</v>
      </c>
      <c r="H25" s="31">
        <f t="shared" si="2"/>
        <v>64588281000</v>
      </c>
      <c r="I25" s="31">
        <f t="shared" si="2"/>
        <v>65964197000</v>
      </c>
      <c r="J25" s="31">
        <f t="shared" si="2"/>
        <v>65964197000</v>
      </c>
      <c r="K25" s="31">
        <f t="shared" si="2"/>
        <v>65964197000</v>
      </c>
      <c r="L25" s="31">
        <f t="shared" si="2"/>
        <v>64896633000</v>
      </c>
      <c r="M25" s="31">
        <f t="shared" si="2"/>
        <v>65317268000</v>
      </c>
      <c r="N25" s="31">
        <f t="shared" si="2"/>
        <v>65317268000</v>
      </c>
      <c r="O25" s="31">
        <f t="shared" si="2"/>
        <v>65317268000</v>
      </c>
      <c r="P25" s="31">
        <f t="shared" si="2"/>
        <v>68301299000</v>
      </c>
      <c r="Q25" s="31">
        <f t="shared" si="2"/>
        <v>67879327000</v>
      </c>
      <c r="R25" s="31">
        <f t="shared" si="2"/>
        <v>67879327000</v>
      </c>
      <c r="S25" s="31">
        <f t="shared" si="2"/>
        <v>73135561000</v>
      </c>
      <c r="T25" s="31">
        <f t="shared" si="2"/>
        <v>71131791000</v>
      </c>
      <c r="U25" s="31">
        <f t="shared" si="2"/>
        <v>72351812000</v>
      </c>
      <c r="V25" s="31">
        <f t="shared" si="2"/>
        <v>72351812000</v>
      </c>
      <c r="W25" s="31">
        <f t="shared" si="2"/>
        <v>72351812000</v>
      </c>
      <c r="X25" s="31">
        <f t="shared" si="2"/>
        <v>74304485803</v>
      </c>
      <c r="Y25" s="31">
        <f t="shared" si="2"/>
        <v>-1952673803</v>
      </c>
      <c r="Z25" s="32">
        <f>+IF(X25&lt;&gt;0,+(Y25/X25)*100,0)</f>
        <v>-2.6279352880215505</v>
      </c>
      <c r="AA25" s="33">
        <f>+AA12+AA24</f>
        <v>74304485803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3114000</v>
      </c>
      <c r="H29" s="20">
        <v>3114000</v>
      </c>
      <c r="I29" s="20">
        <v>7598000</v>
      </c>
      <c r="J29" s="20">
        <v>7598000</v>
      </c>
      <c r="K29" s="20">
        <v>7598000</v>
      </c>
      <c r="L29" s="20">
        <v>9200000</v>
      </c>
      <c r="M29" s="20">
        <v>11634000</v>
      </c>
      <c r="N29" s="20">
        <v>11634000</v>
      </c>
      <c r="O29" s="20">
        <v>11634000</v>
      </c>
      <c r="P29" s="20">
        <v>9067000</v>
      </c>
      <c r="Q29" s="20">
        <v>14469000</v>
      </c>
      <c r="R29" s="20">
        <v>14469000</v>
      </c>
      <c r="S29" s="20">
        <v>18822000</v>
      </c>
      <c r="T29" s="20"/>
      <c r="U29" s="20">
        <v>16856000</v>
      </c>
      <c r="V29" s="20">
        <v>16856000</v>
      </c>
      <c r="W29" s="20">
        <v>16856000</v>
      </c>
      <c r="X29" s="20"/>
      <c r="Y29" s="20">
        <v>16856000</v>
      </c>
      <c r="Z29" s="21"/>
      <c r="AA29" s="22"/>
    </row>
    <row r="30" spans="1:27" ht="13.5">
      <c r="A30" s="23" t="s">
        <v>55</v>
      </c>
      <c r="B30" s="17"/>
      <c r="C30" s="18">
        <v>987342000</v>
      </c>
      <c r="D30" s="18">
        <v>987342000</v>
      </c>
      <c r="E30" s="19">
        <v>1573418322</v>
      </c>
      <c r="F30" s="20">
        <v>1573418322</v>
      </c>
      <c r="G30" s="20">
        <v>1003496000</v>
      </c>
      <c r="H30" s="20">
        <v>1003496000</v>
      </c>
      <c r="I30" s="20">
        <v>845906000</v>
      </c>
      <c r="J30" s="20">
        <v>845906000</v>
      </c>
      <c r="K30" s="20">
        <v>845906000</v>
      </c>
      <c r="L30" s="20">
        <v>846169000</v>
      </c>
      <c r="M30" s="20">
        <v>752662000</v>
      </c>
      <c r="N30" s="20">
        <v>752662000</v>
      </c>
      <c r="O30" s="20">
        <v>752662000</v>
      </c>
      <c r="P30" s="20">
        <v>251927000</v>
      </c>
      <c r="Q30" s="20">
        <v>252913000</v>
      </c>
      <c r="R30" s="20">
        <v>252913000</v>
      </c>
      <c r="S30" s="20">
        <v>213422000</v>
      </c>
      <c r="T30" s="20">
        <v>172626000</v>
      </c>
      <c r="U30" s="20">
        <v>175364000</v>
      </c>
      <c r="V30" s="20">
        <v>175364000</v>
      </c>
      <c r="W30" s="20">
        <v>175364000</v>
      </c>
      <c r="X30" s="20">
        <v>1573418322</v>
      </c>
      <c r="Y30" s="20">
        <v>-1398054322</v>
      </c>
      <c r="Z30" s="21">
        <v>-88.85</v>
      </c>
      <c r="AA30" s="22">
        <v>1573418322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7668000</v>
      </c>
      <c r="H31" s="20">
        <v>7668000</v>
      </c>
      <c r="I31" s="20">
        <v>713493000</v>
      </c>
      <c r="J31" s="20">
        <v>713493000</v>
      </c>
      <c r="K31" s="20">
        <v>713493000</v>
      </c>
      <c r="L31" s="20">
        <v>638920000</v>
      </c>
      <c r="M31" s="20">
        <v>677888000</v>
      </c>
      <c r="N31" s="20">
        <v>677888000</v>
      </c>
      <c r="O31" s="20">
        <v>677888000</v>
      </c>
      <c r="P31" s="20">
        <v>695890000</v>
      </c>
      <c r="Q31" s="20">
        <v>696654000</v>
      </c>
      <c r="R31" s="20">
        <v>696654000</v>
      </c>
      <c r="S31" s="20">
        <v>711531000</v>
      </c>
      <c r="T31" s="20">
        <v>721481000</v>
      </c>
      <c r="U31" s="20">
        <v>727929000</v>
      </c>
      <c r="V31" s="20">
        <v>727929000</v>
      </c>
      <c r="W31" s="20">
        <v>727929000</v>
      </c>
      <c r="X31" s="20"/>
      <c r="Y31" s="20">
        <v>727929000</v>
      </c>
      <c r="Z31" s="21"/>
      <c r="AA31" s="22"/>
    </row>
    <row r="32" spans="1:27" ht="13.5">
      <c r="A32" s="23" t="s">
        <v>57</v>
      </c>
      <c r="B32" s="17"/>
      <c r="C32" s="18">
        <v>12656889000</v>
      </c>
      <c r="D32" s="18">
        <v>12656889000</v>
      </c>
      <c r="E32" s="19">
        <v>13227380038</v>
      </c>
      <c r="F32" s="20">
        <v>13198288133</v>
      </c>
      <c r="G32" s="20">
        <v>11633312000</v>
      </c>
      <c r="H32" s="20">
        <v>11633312000</v>
      </c>
      <c r="I32" s="20">
        <v>11277412000</v>
      </c>
      <c r="J32" s="20">
        <v>11277412000</v>
      </c>
      <c r="K32" s="20">
        <v>11277412000</v>
      </c>
      <c r="L32" s="20">
        <v>10573908000</v>
      </c>
      <c r="M32" s="20">
        <v>11286516000</v>
      </c>
      <c r="N32" s="20">
        <v>11286516000</v>
      </c>
      <c r="O32" s="20">
        <v>11286516000</v>
      </c>
      <c r="P32" s="20">
        <v>10869435000</v>
      </c>
      <c r="Q32" s="20">
        <v>10293014000</v>
      </c>
      <c r="R32" s="20">
        <v>10293014000</v>
      </c>
      <c r="S32" s="20">
        <v>14040715000</v>
      </c>
      <c r="T32" s="20">
        <v>11751340000</v>
      </c>
      <c r="U32" s="20">
        <v>11539605000</v>
      </c>
      <c r="V32" s="20">
        <v>11539605000</v>
      </c>
      <c r="W32" s="20">
        <v>11539605000</v>
      </c>
      <c r="X32" s="20">
        <v>13198288133</v>
      </c>
      <c r="Y32" s="20">
        <v>-1658683133</v>
      </c>
      <c r="Z32" s="21">
        <v>-12.57</v>
      </c>
      <c r="AA32" s="22">
        <v>13198288133</v>
      </c>
    </row>
    <row r="33" spans="1:27" ht="13.5">
      <c r="A33" s="23" t="s">
        <v>58</v>
      </c>
      <c r="B33" s="17"/>
      <c r="C33" s="18">
        <v>73387000</v>
      </c>
      <c r="D33" s="18">
        <v>73387000</v>
      </c>
      <c r="E33" s="19">
        <v>70653</v>
      </c>
      <c r="F33" s="20">
        <v>77643446</v>
      </c>
      <c r="G33" s="20">
        <v>63000</v>
      </c>
      <c r="H33" s="20">
        <v>63000</v>
      </c>
      <c r="I33" s="20"/>
      <c r="J33" s="20"/>
      <c r="K33" s="20"/>
      <c r="L33" s="20">
        <v>25537000</v>
      </c>
      <c r="M33" s="20">
        <v>25537000</v>
      </c>
      <c r="N33" s="20">
        <v>25537000</v>
      </c>
      <c r="O33" s="20">
        <v>25537000</v>
      </c>
      <c r="P33" s="20">
        <v>23737000</v>
      </c>
      <c r="Q33" s="20">
        <v>23737000</v>
      </c>
      <c r="R33" s="20">
        <v>23737000</v>
      </c>
      <c r="S33" s="20">
        <v>23737000</v>
      </c>
      <c r="T33" s="20">
        <v>29100000</v>
      </c>
      <c r="U33" s="20">
        <v>29100000</v>
      </c>
      <c r="V33" s="20">
        <v>29100000</v>
      </c>
      <c r="W33" s="20">
        <v>29100000</v>
      </c>
      <c r="X33" s="20">
        <v>77643446</v>
      </c>
      <c r="Y33" s="20">
        <v>-48543446</v>
      </c>
      <c r="Z33" s="21">
        <v>-62.52</v>
      </c>
      <c r="AA33" s="22">
        <v>77643446</v>
      </c>
    </row>
    <row r="34" spans="1:27" ht="13.5">
      <c r="A34" s="27" t="s">
        <v>59</v>
      </c>
      <c r="B34" s="28"/>
      <c r="C34" s="29">
        <f aca="true" t="shared" si="3" ref="C34:Y34">SUM(C29:C33)</f>
        <v>13717618000</v>
      </c>
      <c r="D34" s="29">
        <f>SUM(D29:D33)</f>
        <v>13717618000</v>
      </c>
      <c r="E34" s="30">
        <f t="shared" si="3"/>
        <v>14800869013</v>
      </c>
      <c r="F34" s="31">
        <f t="shared" si="3"/>
        <v>14849349901</v>
      </c>
      <c r="G34" s="31">
        <f t="shared" si="3"/>
        <v>12647653000</v>
      </c>
      <c r="H34" s="31">
        <f t="shared" si="3"/>
        <v>12647653000</v>
      </c>
      <c r="I34" s="31">
        <f t="shared" si="3"/>
        <v>12844409000</v>
      </c>
      <c r="J34" s="31">
        <f t="shared" si="3"/>
        <v>12844409000</v>
      </c>
      <c r="K34" s="31">
        <f t="shared" si="3"/>
        <v>12844409000</v>
      </c>
      <c r="L34" s="31">
        <f t="shared" si="3"/>
        <v>12093734000</v>
      </c>
      <c r="M34" s="31">
        <f t="shared" si="3"/>
        <v>12754237000</v>
      </c>
      <c r="N34" s="31">
        <f t="shared" si="3"/>
        <v>12754237000</v>
      </c>
      <c r="O34" s="31">
        <f t="shared" si="3"/>
        <v>12754237000</v>
      </c>
      <c r="P34" s="31">
        <f t="shared" si="3"/>
        <v>11850056000</v>
      </c>
      <c r="Q34" s="31">
        <f t="shared" si="3"/>
        <v>11280787000</v>
      </c>
      <c r="R34" s="31">
        <f t="shared" si="3"/>
        <v>11280787000</v>
      </c>
      <c r="S34" s="31">
        <f t="shared" si="3"/>
        <v>15008227000</v>
      </c>
      <c r="T34" s="31">
        <f t="shared" si="3"/>
        <v>12674547000</v>
      </c>
      <c r="U34" s="31">
        <f t="shared" si="3"/>
        <v>12488854000</v>
      </c>
      <c r="V34" s="31">
        <f t="shared" si="3"/>
        <v>12488854000</v>
      </c>
      <c r="W34" s="31">
        <f t="shared" si="3"/>
        <v>12488854000</v>
      </c>
      <c r="X34" s="31">
        <f t="shared" si="3"/>
        <v>14849349901</v>
      </c>
      <c r="Y34" s="31">
        <f t="shared" si="3"/>
        <v>-2360495901</v>
      </c>
      <c r="Z34" s="32">
        <f>+IF(X34&lt;&gt;0,+(Y34/X34)*100,0)</f>
        <v>-15.896291196162313</v>
      </c>
      <c r="AA34" s="33">
        <f>SUM(AA29:AA33)</f>
        <v>14849349901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12429182000</v>
      </c>
      <c r="D37" s="18">
        <v>12429182000</v>
      </c>
      <c r="E37" s="19">
        <v>14141191154</v>
      </c>
      <c r="F37" s="20">
        <v>14137212908</v>
      </c>
      <c r="G37" s="20">
        <v>12448825000</v>
      </c>
      <c r="H37" s="20">
        <v>12448825000</v>
      </c>
      <c r="I37" s="20">
        <v>12404552000</v>
      </c>
      <c r="J37" s="20">
        <v>12404552000</v>
      </c>
      <c r="K37" s="20">
        <v>12404552000</v>
      </c>
      <c r="L37" s="20">
        <v>12451375000</v>
      </c>
      <c r="M37" s="20">
        <v>12329269000</v>
      </c>
      <c r="N37" s="20">
        <v>12329269000</v>
      </c>
      <c r="O37" s="20">
        <v>12329269000</v>
      </c>
      <c r="P37" s="20">
        <v>12617501000</v>
      </c>
      <c r="Q37" s="20">
        <v>12627097000</v>
      </c>
      <c r="R37" s="20">
        <v>12627097000</v>
      </c>
      <c r="S37" s="20">
        <v>12490221000</v>
      </c>
      <c r="T37" s="20">
        <v>12500814000</v>
      </c>
      <c r="U37" s="20">
        <v>14050684000</v>
      </c>
      <c r="V37" s="20">
        <v>14050684000</v>
      </c>
      <c r="W37" s="20">
        <v>14050684000</v>
      </c>
      <c r="X37" s="20">
        <v>14137212908</v>
      </c>
      <c r="Y37" s="20">
        <v>-86528908</v>
      </c>
      <c r="Z37" s="21">
        <v>-0.61</v>
      </c>
      <c r="AA37" s="22">
        <v>14137212908</v>
      </c>
    </row>
    <row r="38" spans="1:27" ht="13.5">
      <c r="A38" s="23" t="s">
        <v>58</v>
      </c>
      <c r="B38" s="17"/>
      <c r="C38" s="18">
        <v>5336403000</v>
      </c>
      <c r="D38" s="18">
        <v>5336403000</v>
      </c>
      <c r="E38" s="19">
        <v>5611996882</v>
      </c>
      <c r="F38" s="20">
        <v>5645914374</v>
      </c>
      <c r="G38" s="20">
        <v>4762266000</v>
      </c>
      <c r="H38" s="20">
        <v>4762266000</v>
      </c>
      <c r="I38" s="20">
        <v>4870120000</v>
      </c>
      <c r="J38" s="20">
        <v>4870120000</v>
      </c>
      <c r="K38" s="20">
        <v>4870120000</v>
      </c>
      <c r="L38" s="20">
        <v>5059747000</v>
      </c>
      <c r="M38" s="20">
        <v>5047239000</v>
      </c>
      <c r="N38" s="20">
        <v>5047239000</v>
      </c>
      <c r="O38" s="20">
        <v>5047239000</v>
      </c>
      <c r="P38" s="20">
        <v>6334458000</v>
      </c>
      <c r="Q38" s="20">
        <v>6131317000</v>
      </c>
      <c r="R38" s="20">
        <v>6131317000</v>
      </c>
      <c r="S38" s="20">
        <v>6443676000</v>
      </c>
      <c r="T38" s="20">
        <v>6439878000</v>
      </c>
      <c r="U38" s="20">
        <v>6453918000</v>
      </c>
      <c r="V38" s="20">
        <v>6453918000</v>
      </c>
      <c r="W38" s="20">
        <v>6453918000</v>
      </c>
      <c r="X38" s="20">
        <v>5645914374</v>
      </c>
      <c r="Y38" s="20">
        <v>808003626</v>
      </c>
      <c r="Z38" s="21">
        <v>14.31</v>
      </c>
      <c r="AA38" s="22">
        <v>5645914374</v>
      </c>
    </row>
    <row r="39" spans="1:27" ht="13.5">
      <c r="A39" s="27" t="s">
        <v>61</v>
      </c>
      <c r="B39" s="35"/>
      <c r="C39" s="29">
        <f aca="true" t="shared" si="4" ref="C39:Y39">SUM(C37:C38)</f>
        <v>17765585000</v>
      </c>
      <c r="D39" s="29">
        <f>SUM(D37:D38)</f>
        <v>17765585000</v>
      </c>
      <c r="E39" s="36">
        <f t="shared" si="4"/>
        <v>19753188036</v>
      </c>
      <c r="F39" s="37">
        <f t="shared" si="4"/>
        <v>19783127282</v>
      </c>
      <c r="G39" s="37">
        <f t="shared" si="4"/>
        <v>17211091000</v>
      </c>
      <c r="H39" s="37">
        <f t="shared" si="4"/>
        <v>17211091000</v>
      </c>
      <c r="I39" s="37">
        <f t="shared" si="4"/>
        <v>17274672000</v>
      </c>
      <c r="J39" s="37">
        <f t="shared" si="4"/>
        <v>17274672000</v>
      </c>
      <c r="K39" s="37">
        <f t="shared" si="4"/>
        <v>17274672000</v>
      </c>
      <c r="L39" s="37">
        <f t="shared" si="4"/>
        <v>17511122000</v>
      </c>
      <c r="M39" s="37">
        <f t="shared" si="4"/>
        <v>17376508000</v>
      </c>
      <c r="N39" s="37">
        <f t="shared" si="4"/>
        <v>17376508000</v>
      </c>
      <c r="O39" s="37">
        <f t="shared" si="4"/>
        <v>17376508000</v>
      </c>
      <c r="P39" s="37">
        <f t="shared" si="4"/>
        <v>18951959000</v>
      </c>
      <c r="Q39" s="37">
        <f t="shared" si="4"/>
        <v>18758414000</v>
      </c>
      <c r="R39" s="37">
        <f t="shared" si="4"/>
        <v>18758414000</v>
      </c>
      <c r="S39" s="37">
        <f t="shared" si="4"/>
        <v>18933897000</v>
      </c>
      <c r="T39" s="37">
        <f t="shared" si="4"/>
        <v>18940692000</v>
      </c>
      <c r="U39" s="37">
        <f t="shared" si="4"/>
        <v>20504602000</v>
      </c>
      <c r="V39" s="37">
        <f t="shared" si="4"/>
        <v>20504602000</v>
      </c>
      <c r="W39" s="37">
        <f t="shared" si="4"/>
        <v>20504602000</v>
      </c>
      <c r="X39" s="37">
        <f t="shared" si="4"/>
        <v>19783127282</v>
      </c>
      <c r="Y39" s="37">
        <f t="shared" si="4"/>
        <v>721474718</v>
      </c>
      <c r="Z39" s="38">
        <f>+IF(X39&lt;&gt;0,+(Y39/X39)*100,0)</f>
        <v>3.6469194567455747</v>
      </c>
      <c r="AA39" s="39">
        <f>SUM(AA37:AA38)</f>
        <v>19783127282</v>
      </c>
    </row>
    <row r="40" spans="1:27" ht="13.5">
      <c r="A40" s="27" t="s">
        <v>62</v>
      </c>
      <c r="B40" s="28"/>
      <c r="C40" s="29">
        <f aca="true" t="shared" si="5" ref="C40:Y40">+C34+C39</f>
        <v>31483203000</v>
      </c>
      <c r="D40" s="29">
        <f>+D34+D39</f>
        <v>31483203000</v>
      </c>
      <c r="E40" s="30">
        <f t="shared" si="5"/>
        <v>34554057049</v>
      </c>
      <c r="F40" s="31">
        <f t="shared" si="5"/>
        <v>34632477183</v>
      </c>
      <c r="G40" s="31">
        <f t="shared" si="5"/>
        <v>29858744000</v>
      </c>
      <c r="H40" s="31">
        <f t="shared" si="5"/>
        <v>29858744000</v>
      </c>
      <c r="I40" s="31">
        <f t="shared" si="5"/>
        <v>30119081000</v>
      </c>
      <c r="J40" s="31">
        <f t="shared" si="5"/>
        <v>30119081000</v>
      </c>
      <c r="K40" s="31">
        <f t="shared" si="5"/>
        <v>30119081000</v>
      </c>
      <c r="L40" s="31">
        <f t="shared" si="5"/>
        <v>29604856000</v>
      </c>
      <c r="M40" s="31">
        <f t="shared" si="5"/>
        <v>30130745000</v>
      </c>
      <c r="N40" s="31">
        <f t="shared" si="5"/>
        <v>30130745000</v>
      </c>
      <c r="O40" s="31">
        <f t="shared" si="5"/>
        <v>30130745000</v>
      </c>
      <c r="P40" s="31">
        <f t="shared" si="5"/>
        <v>30802015000</v>
      </c>
      <c r="Q40" s="31">
        <f t="shared" si="5"/>
        <v>30039201000</v>
      </c>
      <c r="R40" s="31">
        <f t="shared" si="5"/>
        <v>30039201000</v>
      </c>
      <c r="S40" s="31">
        <f t="shared" si="5"/>
        <v>33942124000</v>
      </c>
      <c r="T40" s="31">
        <f t="shared" si="5"/>
        <v>31615239000</v>
      </c>
      <c r="U40" s="31">
        <f t="shared" si="5"/>
        <v>32993456000</v>
      </c>
      <c r="V40" s="31">
        <f t="shared" si="5"/>
        <v>32993456000</v>
      </c>
      <c r="W40" s="31">
        <f t="shared" si="5"/>
        <v>32993456000</v>
      </c>
      <c r="X40" s="31">
        <f t="shared" si="5"/>
        <v>34632477183</v>
      </c>
      <c r="Y40" s="31">
        <f t="shared" si="5"/>
        <v>-1639021183</v>
      </c>
      <c r="Z40" s="32">
        <f>+IF(X40&lt;&gt;0,+(Y40/X40)*100,0)</f>
        <v>-4.732613189461781</v>
      </c>
      <c r="AA40" s="33">
        <f>+AA34+AA39</f>
        <v>34632477183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35638989000</v>
      </c>
      <c r="D42" s="43">
        <f>+D25-D40</f>
        <v>35638989000</v>
      </c>
      <c r="E42" s="44">
        <f t="shared" si="6"/>
        <v>39692784671</v>
      </c>
      <c r="F42" s="45">
        <f t="shared" si="6"/>
        <v>39672008620</v>
      </c>
      <c r="G42" s="45">
        <f t="shared" si="6"/>
        <v>34729537000</v>
      </c>
      <c r="H42" s="45">
        <f t="shared" si="6"/>
        <v>34729537000</v>
      </c>
      <c r="I42" s="45">
        <f t="shared" si="6"/>
        <v>35845116000</v>
      </c>
      <c r="J42" s="45">
        <f t="shared" si="6"/>
        <v>35845116000</v>
      </c>
      <c r="K42" s="45">
        <f t="shared" si="6"/>
        <v>35845116000</v>
      </c>
      <c r="L42" s="45">
        <f t="shared" si="6"/>
        <v>35291777000</v>
      </c>
      <c r="M42" s="45">
        <f t="shared" si="6"/>
        <v>35186523000</v>
      </c>
      <c r="N42" s="45">
        <f t="shared" si="6"/>
        <v>35186523000</v>
      </c>
      <c r="O42" s="45">
        <f t="shared" si="6"/>
        <v>35186523000</v>
      </c>
      <c r="P42" s="45">
        <f t="shared" si="6"/>
        <v>37499284000</v>
      </c>
      <c r="Q42" s="45">
        <f t="shared" si="6"/>
        <v>37840126000</v>
      </c>
      <c r="R42" s="45">
        <f t="shared" si="6"/>
        <v>37840126000</v>
      </c>
      <c r="S42" s="45">
        <f t="shared" si="6"/>
        <v>39193437000</v>
      </c>
      <c r="T42" s="45">
        <f t="shared" si="6"/>
        <v>39516552000</v>
      </c>
      <c r="U42" s="45">
        <f t="shared" si="6"/>
        <v>39358356000</v>
      </c>
      <c r="V42" s="45">
        <f t="shared" si="6"/>
        <v>39358356000</v>
      </c>
      <c r="W42" s="45">
        <f t="shared" si="6"/>
        <v>39358356000</v>
      </c>
      <c r="X42" s="45">
        <f t="shared" si="6"/>
        <v>39672008620</v>
      </c>
      <c r="Y42" s="45">
        <f t="shared" si="6"/>
        <v>-313652620</v>
      </c>
      <c r="Z42" s="46">
        <f>+IF(X42&lt;&gt;0,+(Y42/X42)*100,0)</f>
        <v>-0.7906144178489543</v>
      </c>
      <c r="AA42" s="47">
        <f>+AA25-AA40</f>
        <v>39672008620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35676710000</v>
      </c>
      <c r="D45" s="18">
        <v>35676710000</v>
      </c>
      <c r="E45" s="19">
        <v>39754152903</v>
      </c>
      <c r="F45" s="20">
        <v>39711841620</v>
      </c>
      <c r="G45" s="20">
        <v>34763741000</v>
      </c>
      <c r="H45" s="20">
        <v>34763741000</v>
      </c>
      <c r="I45" s="20">
        <v>35879320000</v>
      </c>
      <c r="J45" s="20">
        <v>35879320000</v>
      </c>
      <c r="K45" s="20">
        <v>35879320000</v>
      </c>
      <c r="L45" s="20">
        <v>35329498000</v>
      </c>
      <c r="M45" s="20">
        <v>35224244000</v>
      </c>
      <c r="N45" s="20">
        <v>35224244000</v>
      </c>
      <c r="O45" s="20">
        <v>35224244000</v>
      </c>
      <c r="P45" s="20">
        <v>37537706000</v>
      </c>
      <c r="Q45" s="20">
        <v>37878548000</v>
      </c>
      <c r="R45" s="20">
        <v>37878548000</v>
      </c>
      <c r="S45" s="20">
        <v>39231289000</v>
      </c>
      <c r="T45" s="20">
        <v>39554404000</v>
      </c>
      <c r="U45" s="20">
        <v>39396208000</v>
      </c>
      <c r="V45" s="20">
        <v>39396208000</v>
      </c>
      <c r="W45" s="20">
        <v>39396208000</v>
      </c>
      <c r="X45" s="20">
        <v>39711841620</v>
      </c>
      <c r="Y45" s="20">
        <v>-315633620</v>
      </c>
      <c r="Z45" s="48">
        <v>-0.79</v>
      </c>
      <c r="AA45" s="22">
        <v>39711841620</v>
      </c>
    </row>
    <row r="46" spans="1:27" ht="13.5">
      <c r="A46" s="23" t="s">
        <v>67</v>
      </c>
      <c r="B46" s="17"/>
      <c r="C46" s="18">
        <v>-37721000</v>
      </c>
      <c r="D46" s="18">
        <v>-37721000</v>
      </c>
      <c r="E46" s="19">
        <v>-61368232</v>
      </c>
      <c r="F46" s="20">
        <v>-39833000</v>
      </c>
      <c r="G46" s="20">
        <v>-34204000</v>
      </c>
      <c r="H46" s="20">
        <v>-34204000</v>
      </c>
      <c r="I46" s="20">
        <v>-34204000</v>
      </c>
      <c r="J46" s="20">
        <v>-34204000</v>
      </c>
      <c r="K46" s="20">
        <v>-34204000</v>
      </c>
      <c r="L46" s="20">
        <v>-37721000</v>
      </c>
      <c r="M46" s="20">
        <v>-37721000</v>
      </c>
      <c r="N46" s="20">
        <v>-37721000</v>
      </c>
      <c r="O46" s="20">
        <v>-37721000</v>
      </c>
      <c r="P46" s="20">
        <v>-38422000</v>
      </c>
      <c r="Q46" s="20">
        <v>-38422000</v>
      </c>
      <c r="R46" s="20">
        <v>-38422000</v>
      </c>
      <c r="S46" s="20">
        <v>-37852000</v>
      </c>
      <c r="T46" s="20">
        <v>-37852000</v>
      </c>
      <c r="U46" s="20">
        <v>-37852000</v>
      </c>
      <c r="V46" s="20">
        <v>-37852000</v>
      </c>
      <c r="W46" s="20">
        <v>-37852000</v>
      </c>
      <c r="X46" s="20">
        <v>-39833000</v>
      </c>
      <c r="Y46" s="20">
        <v>1981000</v>
      </c>
      <c r="Z46" s="48">
        <v>-4.97</v>
      </c>
      <c r="AA46" s="22">
        <v>-39833000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35638989000</v>
      </c>
      <c r="D48" s="51">
        <f>SUM(D45:D47)</f>
        <v>35638989000</v>
      </c>
      <c r="E48" s="52">
        <f t="shared" si="7"/>
        <v>39692784671</v>
      </c>
      <c r="F48" s="53">
        <f t="shared" si="7"/>
        <v>39672008620</v>
      </c>
      <c r="G48" s="53">
        <f t="shared" si="7"/>
        <v>34729537000</v>
      </c>
      <c r="H48" s="53">
        <f t="shared" si="7"/>
        <v>34729537000</v>
      </c>
      <c r="I48" s="53">
        <f t="shared" si="7"/>
        <v>35845116000</v>
      </c>
      <c r="J48" s="53">
        <f t="shared" si="7"/>
        <v>35845116000</v>
      </c>
      <c r="K48" s="53">
        <f t="shared" si="7"/>
        <v>35845116000</v>
      </c>
      <c r="L48" s="53">
        <f t="shared" si="7"/>
        <v>35291777000</v>
      </c>
      <c r="M48" s="53">
        <f t="shared" si="7"/>
        <v>35186523000</v>
      </c>
      <c r="N48" s="53">
        <f t="shared" si="7"/>
        <v>35186523000</v>
      </c>
      <c r="O48" s="53">
        <f t="shared" si="7"/>
        <v>35186523000</v>
      </c>
      <c r="P48" s="53">
        <f t="shared" si="7"/>
        <v>37499284000</v>
      </c>
      <c r="Q48" s="53">
        <f t="shared" si="7"/>
        <v>37840126000</v>
      </c>
      <c r="R48" s="53">
        <f t="shared" si="7"/>
        <v>37840126000</v>
      </c>
      <c r="S48" s="53">
        <f t="shared" si="7"/>
        <v>39193437000</v>
      </c>
      <c r="T48" s="53">
        <f t="shared" si="7"/>
        <v>39516552000</v>
      </c>
      <c r="U48" s="53">
        <f t="shared" si="7"/>
        <v>39358356000</v>
      </c>
      <c r="V48" s="53">
        <f t="shared" si="7"/>
        <v>39358356000</v>
      </c>
      <c r="W48" s="53">
        <f t="shared" si="7"/>
        <v>39358356000</v>
      </c>
      <c r="X48" s="53">
        <f t="shared" si="7"/>
        <v>39672008620</v>
      </c>
      <c r="Y48" s="53">
        <f t="shared" si="7"/>
        <v>-313652620</v>
      </c>
      <c r="Z48" s="54">
        <f>+IF(X48&lt;&gt;0,+(Y48/X48)*100,0)</f>
        <v>-0.7906144178489543</v>
      </c>
      <c r="AA48" s="55">
        <f>SUM(AA45:AA47)</f>
        <v>39672008620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224867307</v>
      </c>
      <c r="D6" s="18">
        <v>224867307</v>
      </c>
      <c r="E6" s="19">
        <v>247794429</v>
      </c>
      <c r="F6" s="20">
        <v>227200773</v>
      </c>
      <c r="G6" s="20">
        <v>204551211</v>
      </c>
      <c r="H6" s="20">
        <v>192998200</v>
      </c>
      <c r="I6" s="20">
        <v>172954684</v>
      </c>
      <c r="J6" s="20">
        <v>172954684</v>
      </c>
      <c r="K6" s="20">
        <v>118416443</v>
      </c>
      <c r="L6" s="20">
        <v>208810040</v>
      </c>
      <c r="M6" s="20">
        <v>158324772</v>
      </c>
      <c r="N6" s="20">
        <v>158324772</v>
      </c>
      <c r="O6" s="20">
        <v>215743815</v>
      </c>
      <c r="P6" s="20">
        <v>178925863</v>
      </c>
      <c r="Q6" s="20">
        <v>230707256</v>
      </c>
      <c r="R6" s="20">
        <v>230707256</v>
      </c>
      <c r="S6" s="20">
        <v>277526229</v>
      </c>
      <c r="T6" s="20">
        <v>149692170</v>
      </c>
      <c r="U6" s="20">
        <v>175362746</v>
      </c>
      <c r="V6" s="20">
        <v>175362746</v>
      </c>
      <c r="W6" s="20">
        <v>175362746</v>
      </c>
      <c r="X6" s="20">
        <v>227200773</v>
      </c>
      <c r="Y6" s="20">
        <v>-51838027</v>
      </c>
      <c r="Z6" s="21">
        <v>-22.82</v>
      </c>
      <c r="AA6" s="22">
        <v>227200773</v>
      </c>
    </row>
    <row r="7" spans="1:27" ht="13.5">
      <c r="A7" s="23" t="s">
        <v>34</v>
      </c>
      <c r="B7" s="17"/>
      <c r="C7" s="18">
        <v>622948673</v>
      </c>
      <c r="D7" s="18">
        <v>622948673</v>
      </c>
      <c r="E7" s="19">
        <v>2445441730</v>
      </c>
      <c r="F7" s="20">
        <v>976275336</v>
      </c>
      <c r="G7" s="20">
        <v>699927128</v>
      </c>
      <c r="H7" s="20">
        <v>736245845</v>
      </c>
      <c r="I7" s="20">
        <v>621929930</v>
      </c>
      <c r="J7" s="20">
        <v>621929930</v>
      </c>
      <c r="K7" s="20">
        <v>294019756</v>
      </c>
      <c r="L7" s="20">
        <v>295484876</v>
      </c>
      <c r="M7" s="20">
        <v>296696514</v>
      </c>
      <c r="N7" s="20">
        <v>296696514</v>
      </c>
      <c r="O7" s="20">
        <v>280183077</v>
      </c>
      <c r="P7" s="20">
        <v>281394739</v>
      </c>
      <c r="Q7" s="20">
        <v>488243372</v>
      </c>
      <c r="R7" s="20">
        <v>488243372</v>
      </c>
      <c r="S7" s="20">
        <v>288834637</v>
      </c>
      <c r="T7" s="20">
        <v>290075478</v>
      </c>
      <c r="U7" s="20">
        <v>492451752</v>
      </c>
      <c r="V7" s="20">
        <v>492451752</v>
      </c>
      <c r="W7" s="20">
        <v>492451752</v>
      </c>
      <c r="X7" s="20">
        <v>976275336</v>
      </c>
      <c r="Y7" s="20">
        <v>-483823584</v>
      </c>
      <c r="Z7" s="21">
        <v>-49.56</v>
      </c>
      <c r="AA7" s="22">
        <v>976275336</v>
      </c>
    </row>
    <row r="8" spans="1:27" ht="13.5">
      <c r="A8" s="23" t="s">
        <v>35</v>
      </c>
      <c r="B8" s="17"/>
      <c r="C8" s="18">
        <v>2536537476</v>
      </c>
      <c r="D8" s="18">
        <v>2536537476</v>
      </c>
      <c r="E8" s="19">
        <v>3203667890</v>
      </c>
      <c r="F8" s="20">
        <v>2543149712</v>
      </c>
      <c r="G8" s="20">
        <v>2814736531</v>
      </c>
      <c r="H8" s="20">
        <v>2174082821</v>
      </c>
      <c r="I8" s="20">
        <v>2302541536</v>
      </c>
      <c r="J8" s="20">
        <v>2302541536</v>
      </c>
      <c r="K8" s="20">
        <v>2268952031</v>
      </c>
      <c r="L8" s="20">
        <v>1801806346</v>
      </c>
      <c r="M8" s="20">
        <v>1707298184</v>
      </c>
      <c r="N8" s="20">
        <v>1707298184</v>
      </c>
      <c r="O8" s="20">
        <v>1784830634</v>
      </c>
      <c r="P8" s="20">
        <v>1791588126</v>
      </c>
      <c r="Q8" s="20">
        <v>1773719582</v>
      </c>
      <c r="R8" s="20">
        <v>1773719582</v>
      </c>
      <c r="S8" s="20">
        <v>1889671830</v>
      </c>
      <c r="T8" s="20">
        <v>2418162462</v>
      </c>
      <c r="U8" s="20">
        <v>2584651042</v>
      </c>
      <c r="V8" s="20">
        <v>2584651042</v>
      </c>
      <c r="W8" s="20">
        <v>2584651042</v>
      </c>
      <c r="X8" s="20">
        <v>2543149712</v>
      </c>
      <c r="Y8" s="20">
        <v>41501330</v>
      </c>
      <c r="Z8" s="21">
        <v>1.63</v>
      </c>
      <c r="AA8" s="22">
        <v>2543149712</v>
      </c>
    </row>
    <row r="9" spans="1:27" ht="13.5">
      <c r="A9" s="23" t="s">
        <v>36</v>
      </c>
      <c r="B9" s="17"/>
      <c r="C9" s="18">
        <v>652312213</v>
      </c>
      <c r="D9" s="18">
        <v>652312213</v>
      </c>
      <c r="E9" s="19">
        <v>613611711</v>
      </c>
      <c r="F9" s="20">
        <v>683754145</v>
      </c>
      <c r="G9" s="20">
        <v>480607139</v>
      </c>
      <c r="H9" s="20">
        <v>566410750</v>
      </c>
      <c r="I9" s="20">
        <v>576939234</v>
      </c>
      <c r="J9" s="20">
        <v>576939234</v>
      </c>
      <c r="K9" s="20">
        <v>560793971</v>
      </c>
      <c r="L9" s="20">
        <v>608542517</v>
      </c>
      <c r="M9" s="20">
        <v>612826490</v>
      </c>
      <c r="N9" s="20">
        <v>612826490</v>
      </c>
      <c r="O9" s="20">
        <v>662105530</v>
      </c>
      <c r="P9" s="20">
        <v>732335636</v>
      </c>
      <c r="Q9" s="20">
        <v>847236883</v>
      </c>
      <c r="R9" s="20">
        <v>847236883</v>
      </c>
      <c r="S9" s="20">
        <v>850556201</v>
      </c>
      <c r="T9" s="20">
        <v>875553944</v>
      </c>
      <c r="U9" s="20">
        <v>1393031900</v>
      </c>
      <c r="V9" s="20">
        <v>1393031900</v>
      </c>
      <c r="W9" s="20">
        <v>1393031900</v>
      </c>
      <c r="X9" s="20">
        <v>683754145</v>
      </c>
      <c r="Y9" s="20">
        <v>709277755</v>
      </c>
      <c r="Z9" s="21">
        <v>103.73</v>
      </c>
      <c r="AA9" s="22">
        <v>683754145</v>
      </c>
    </row>
    <row r="10" spans="1:27" ht="13.5">
      <c r="A10" s="23" t="s">
        <v>37</v>
      </c>
      <c r="B10" s="17"/>
      <c r="C10" s="18">
        <v>162118924</v>
      </c>
      <c r="D10" s="18">
        <v>162118924</v>
      </c>
      <c r="E10" s="19">
        <v>181783952</v>
      </c>
      <c r="F10" s="20">
        <v>220343677</v>
      </c>
      <c r="G10" s="24">
        <v>94142769</v>
      </c>
      <c r="H10" s="24">
        <v>94142769</v>
      </c>
      <c r="I10" s="24">
        <v>94142769</v>
      </c>
      <c r="J10" s="20">
        <v>94142769</v>
      </c>
      <c r="K10" s="24">
        <v>94142769</v>
      </c>
      <c r="L10" s="24">
        <v>124697897</v>
      </c>
      <c r="M10" s="20">
        <v>124697897</v>
      </c>
      <c r="N10" s="24">
        <v>124697897</v>
      </c>
      <c r="O10" s="24">
        <v>124697897</v>
      </c>
      <c r="P10" s="24">
        <v>124697897</v>
      </c>
      <c r="Q10" s="20">
        <v>124697897</v>
      </c>
      <c r="R10" s="24">
        <v>124697897</v>
      </c>
      <c r="S10" s="24">
        <v>124697897</v>
      </c>
      <c r="T10" s="20">
        <v>124697897</v>
      </c>
      <c r="U10" s="24">
        <v>124697897</v>
      </c>
      <c r="V10" s="24">
        <v>124697897</v>
      </c>
      <c r="W10" s="24">
        <v>124697897</v>
      </c>
      <c r="X10" s="20">
        <v>220343677</v>
      </c>
      <c r="Y10" s="24">
        <v>-95645780</v>
      </c>
      <c r="Z10" s="25">
        <v>-43.41</v>
      </c>
      <c r="AA10" s="26">
        <v>220343677</v>
      </c>
    </row>
    <row r="11" spans="1:27" ht="13.5">
      <c r="A11" s="23" t="s">
        <v>38</v>
      </c>
      <c r="B11" s="17"/>
      <c r="C11" s="18">
        <v>391915943</v>
      </c>
      <c r="D11" s="18">
        <v>391915943</v>
      </c>
      <c r="E11" s="19">
        <v>447767685</v>
      </c>
      <c r="F11" s="20">
        <v>430536339</v>
      </c>
      <c r="G11" s="20">
        <v>404474562</v>
      </c>
      <c r="H11" s="20">
        <v>435803211</v>
      </c>
      <c r="I11" s="20">
        <v>461016189</v>
      </c>
      <c r="J11" s="20">
        <v>461016189</v>
      </c>
      <c r="K11" s="20">
        <v>467780122</v>
      </c>
      <c r="L11" s="20">
        <v>473686873</v>
      </c>
      <c r="M11" s="20">
        <v>496494798</v>
      </c>
      <c r="N11" s="20">
        <v>496494798</v>
      </c>
      <c r="O11" s="20">
        <v>518667002</v>
      </c>
      <c r="P11" s="20">
        <v>531573806</v>
      </c>
      <c r="Q11" s="20">
        <v>547815572</v>
      </c>
      <c r="R11" s="20">
        <v>547815572</v>
      </c>
      <c r="S11" s="20">
        <v>561633718</v>
      </c>
      <c r="T11" s="20">
        <v>568874844</v>
      </c>
      <c r="U11" s="20">
        <v>480501813</v>
      </c>
      <c r="V11" s="20">
        <v>480501813</v>
      </c>
      <c r="W11" s="20">
        <v>480501813</v>
      </c>
      <c r="X11" s="20">
        <v>430536339</v>
      </c>
      <c r="Y11" s="20">
        <v>49965474</v>
      </c>
      <c r="Z11" s="21">
        <v>11.61</v>
      </c>
      <c r="AA11" s="22">
        <v>430536339</v>
      </c>
    </row>
    <row r="12" spans="1:27" ht="13.5">
      <c r="A12" s="27" t="s">
        <v>39</v>
      </c>
      <c r="B12" s="28"/>
      <c r="C12" s="29">
        <f aca="true" t="shared" si="0" ref="C12:Y12">SUM(C6:C11)</f>
        <v>4590700536</v>
      </c>
      <c r="D12" s="29">
        <f>SUM(D6:D11)</f>
        <v>4590700536</v>
      </c>
      <c r="E12" s="30">
        <f t="shared" si="0"/>
        <v>7140067397</v>
      </c>
      <c r="F12" s="31">
        <f t="shared" si="0"/>
        <v>5081259982</v>
      </c>
      <c r="G12" s="31">
        <f t="shared" si="0"/>
        <v>4698439340</v>
      </c>
      <c r="H12" s="31">
        <f t="shared" si="0"/>
        <v>4199683596</v>
      </c>
      <c r="I12" s="31">
        <f t="shared" si="0"/>
        <v>4229524342</v>
      </c>
      <c r="J12" s="31">
        <f t="shared" si="0"/>
        <v>4229524342</v>
      </c>
      <c r="K12" s="31">
        <f t="shared" si="0"/>
        <v>3804105092</v>
      </c>
      <c r="L12" s="31">
        <f t="shared" si="0"/>
        <v>3513028549</v>
      </c>
      <c r="M12" s="31">
        <f t="shared" si="0"/>
        <v>3396338655</v>
      </c>
      <c r="N12" s="31">
        <f t="shared" si="0"/>
        <v>3396338655</v>
      </c>
      <c r="O12" s="31">
        <f t="shared" si="0"/>
        <v>3586227955</v>
      </c>
      <c r="P12" s="31">
        <f t="shared" si="0"/>
        <v>3640516067</v>
      </c>
      <c r="Q12" s="31">
        <f t="shared" si="0"/>
        <v>4012420562</v>
      </c>
      <c r="R12" s="31">
        <f t="shared" si="0"/>
        <v>4012420562</v>
      </c>
      <c r="S12" s="31">
        <f t="shared" si="0"/>
        <v>3992920512</v>
      </c>
      <c r="T12" s="31">
        <f t="shared" si="0"/>
        <v>4427056795</v>
      </c>
      <c r="U12" s="31">
        <f t="shared" si="0"/>
        <v>5250697150</v>
      </c>
      <c r="V12" s="31">
        <f t="shared" si="0"/>
        <v>5250697150</v>
      </c>
      <c r="W12" s="31">
        <f t="shared" si="0"/>
        <v>5250697150</v>
      </c>
      <c r="X12" s="31">
        <f t="shared" si="0"/>
        <v>5081259982</v>
      </c>
      <c r="Y12" s="31">
        <f t="shared" si="0"/>
        <v>169437168</v>
      </c>
      <c r="Z12" s="32">
        <f>+IF(X12&lt;&gt;0,+(Y12/X12)*100,0)</f>
        <v>3.3345502611600084</v>
      </c>
      <c r="AA12" s="33">
        <f>SUM(AA6:AA11)</f>
        <v>5081259982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108213966</v>
      </c>
      <c r="D15" s="18">
        <v>108213966</v>
      </c>
      <c r="E15" s="19">
        <v>144047158</v>
      </c>
      <c r="F15" s="20">
        <v>137229700</v>
      </c>
      <c r="G15" s="20">
        <v>166351707</v>
      </c>
      <c r="H15" s="20">
        <v>164754511</v>
      </c>
      <c r="I15" s="20">
        <v>160190116</v>
      </c>
      <c r="J15" s="20">
        <v>160190116</v>
      </c>
      <c r="K15" s="20">
        <v>137335546</v>
      </c>
      <c r="L15" s="20">
        <v>98024062</v>
      </c>
      <c r="M15" s="20">
        <v>77066909</v>
      </c>
      <c r="N15" s="20">
        <v>77066909</v>
      </c>
      <c r="O15" s="20">
        <v>58742631</v>
      </c>
      <c r="P15" s="20">
        <v>52199137</v>
      </c>
      <c r="Q15" s="20">
        <v>50761639</v>
      </c>
      <c r="R15" s="20">
        <v>50761639</v>
      </c>
      <c r="S15" s="20">
        <v>37993676</v>
      </c>
      <c r="T15" s="20">
        <v>24789699</v>
      </c>
      <c r="U15" s="20">
        <v>13682834</v>
      </c>
      <c r="V15" s="20">
        <v>13682834</v>
      </c>
      <c r="W15" s="20">
        <v>13682834</v>
      </c>
      <c r="X15" s="20">
        <v>137229700</v>
      </c>
      <c r="Y15" s="20">
        <v>-123546866</v>
      </c>
      <c r="Z15" s="21">
        <v>-90.03</v>
      </c>
      <c r="AA15" s="22">
        <v>137229700</v>
      </c>
    </row>
    <row r="16" spans="1:27" ht="13.5">
      <c r="A16" s="23" t="s">
        <v>42</v>
      </c>
      <c r="B16" s="17"/>
      <c r="C16" s="18">
        <v>5807092</v>
      </c>
      <c r="D16" s="18">
        <v>5807092</v>
      </c>
      <c r="E16" s="19">
        <v>207377187</v>
      </c>
      <c r="F16" s="20">
        <v>100710520</v>
      </c>
      <c r="G16" s="24">
        <v>5639048</v>
      </c>
      <c r="H16" s="24">
        <v>5591020</v>
      </c>
      <c r="I16" s="24">
        <v>5591020</v>
      </c>
      <c r="J16" s="20">
        <v>5591020</v>
      </c>
      <c r="K16" s="24">
        <v>5591021</v>
      </c>
      <c r="L16" s="24">
        <v>5591020</v>
      </c>
      <c r="M16" s="20">
        <v>5591020</v>
      </c>
      <c r="N16" s="24">
        <v>5591020</v>
      </c>
      <c r="O16" s="24">
        <v>5591021</v>
      </c>
      <c r="P16" s="24">
        <v>5591021</v>
      </c>
      <c r="Q16" s="20">
        <v>710521</v>
      </c>
      <c r="R16" s="24">
        <v>710521</v>
      </c>
      <c r="S16" s="24">
        <v>710520</v>
      </c>
      <c r="T16" s="20">
        <v>710520</v>
      </c>
      <c r="U16" s="24">
        <v>1483664</v>
      </c>
      <c r="V16" s="24">
        <v>1483664</v>
      </c>
      <c r="W16" s="24">
        <v>1483664</v>
      </c>
      <c r="X16" s="20">
        <v>100710520</v>
      </c>
      <c r="Y16" s="24">
        <v>-99226856</v>
      </c>
      <c r="Z16" s="25">
        <v>-98.53</v>
      </c>
      <c r="AA16" s="26">
        <v>100710520</v>
      </c>
    </row>
    <row r="17" spans="1:27" ht="13.5">
      <c r="A17" s="23" t="s">
        <v>43</v>
      </c>
      <c r="B17" s="17"/>
      <c r="C17" s="18">
        <v>864677551</v>
      </c>
      <c r="D17" s="18">
        <v>864677551</v>
      </c>
      <c r="E17" s="19">
        <v>968363441</v>
      </c>
      <c r="F17" s="20">
        <v>918742685</v>
      </c>
      <c r="G17" s="20">
        <v>815333795</v>
      </c>
      <c r="H17" s="20">
        <v>815333795</v>
      </c>
      <c r="I17" s="20">
        <v>815333795</v>
      </c>
      <c r="J17" s="20">
        <v>815333795</v>
      </c>
      <c r="K17" s="20">
        <v>815333795</v>
      </c>
      <c r="L17" s="20">
        <v>815333795</v>
      </c>
      <c r="M17" s="20">
        <v>815333795</v>
      </c>
      <c r="N17" s="20">
        <v>815333795</v>
      </c>
      <c r="O17" s="20">
        <v>851177551</v>
      </c>
      <c r="P17" s="20">
        <v>851177551</v>
      </c>
      <c r="Q17" s="20">
        <v>839117251</v>
      </c>
      <c r="R17" s="20">
        <v>839117251</v>
      </c>
      <c r="S17" s="20">
        <v>839117252</v>
      </c>
      <c r="T17" s="20">
        <v>839117252</v>
      </c>
      <c r="U17" s="20">
        <v>839117252</v>
      </c>
      <c r="V17" s="20">
        <v>839117252</v>
      </c>
      <c r="W17" s="20">
        <v>839117252</v>
      </c>
      <c r="X17" s="20">
        <v>918742685</v>
      </c>
      <c r="Y17" s="20">
        <v>-79625433</v>
      </c>
      <c r="Z17" s="21">
        <v>-8.67</v>
      </c>
      <c r="AA17" s="22">
        <v>918742685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26090203231</v>
      </c>
      <c r="D19" s="18">
        <v>26090203231</v>
      </c>
      <c r="E19" s="19">
        <v>29858640750</v>
      </c>
      <c r="F19" s="20">
        <v>29760319548</v>
      </c>
      <c r="G19" s="20">
        <v>25885153268</v>
      </c>
      <c r="H19" s="20">
        <v>26243065215</v>
      </c>
      <c r="I19" s="20">
        <v>26550491689</v>
      </c>
      <c r="J19" s="20">
        <v>26550491689</v>
      </c>
      <c r="K19" s="20">
        <v>26752949215</v>
      </c>
      <c r="L19" s="20">
        <v>26912507050</v>
      </c>
      <c r="M19" s="20">
        <v>27191663672</v>
      </c>
      <c r="N19" s="20">
        <v>27191663672</v>
      </c>
      <c r="O19" s="20">
        <v>27293049262</v>
      </c>
      <c r="P19" s="20">
        <v>27417844926</v>
      </c>
      <c r="Q19" s="20">
        <v>27574534249</v>
      </c>
      <c r="R19" s="20">
        <v>27574534249</v>
      </c>
      <c r="S19" s="20">
        <v>27756260574</v>
      </c>
      <c r="T19" s="20">
        <v>27980182057</v>
      </c>
      <c r="U19" s="20">
        <v>28902727582</v>
      </c>
      <c r="V19" s="20">
        <v>28902727582</v>
      </c>
      <c r="W19" s="20">
        <v>28902727582</v>
      </c>
      <c r="X19" s="20">
        <v>29760319548</v>
      </c>
      <c r="Y19" s="20">
        <v>-857591966</v>
      </c>
      <c r="Z19" s="21">
        <v>-2.88</v>
      </c>
      <c r="AA19" s="22">
        <v>29760319548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392033888</v>
      </c>
      <c r="D22" s="18">
        <v>392033888</v>
      </c>
      <c r="E22" s="19">
        <v>271972629</v>
      </c>
      <c r="F22" s="20">
        <v>350024216</v>
      </c>
      <c r="G22" s="20">
        <v>535147081</v>
      </c>
      <c r="H22" s="20">
        <v>535147081</v>
      </c>
      <c r="I22" s="20">
        <v>535147081</v>
      </c>
      <c r="J22" s="20">
        <v>535147081</v>
      </c>
      <c r="K22" s="20">
        <v>535147081</v>
      </c>
      <c r="L22" s="20">
        <v>535147081</v>
      </c>
      <c r="M22" s="20">
        <v>535147081</v>
      </c>
      <c r="N22" s="20">
        <v>535147081</v>
      </c>
      <c r="O22" s="20">
        <v>391730090</v>
      </c>
      <c r="P22" s="20">
        <v>391730090</v>
      </c>
      <c r="Q22" s="20">
        <v>338792729</v>
      </c>
      <c r="R22" s="20">
        <v>338792729</v>
      </c>
      <c r="S22" s="20">
        <v>338792729</v>
      </c>
      <c r="T22" s="20">
        <v>338792729</v>
      </c>
      <c r="U22" s="20">
        <v>338792729</v>
      </c>
      <c r="V22" s="20">
        <v>338792729</v>
      </c>
      <c r="W22" s="20">
        <v>338792729</v>
      </c>
      <c r="X22" s="20">
        <v>350024216</v>
      </c>
      <c r="Y22" s="20">
        <v>-11231487</v>
      </c>
      <c r="Z22" s="21">
        <v>-3.21</v>
      </c>
      <c r="AA22" s="22">
        <v>350024216</v>
      </c>
    </row>
    <row r="23" spans="1:27" ht="13.5">
      <c r="A23" s="23" t="s">
        <v>49</v>
      </c>
      <c r="B23" s="17"/>
      <c r="C23" s="18">
        <v>70093779</v>
      </c>
      <c r="D23" s="18">
        <v>70093779</v>
      </c>
      <c r="E23" s="19"/>
      <c r="F23" s="20"/>
      <c r="G23" s="24">
        <v>75406795</v>
      </c>
      <c r="H23" s="24">
        <v>109818251</v>
      </c>
      <c r="I23" s="24">
        <v>109818251</v>
      </c>
      <c r="J23" s="20">
        <v>109818251</v>
      </c>
      <c r="K23" s="24">
        <v>109818251</v>
      </c>
      <c r="L23" s="24">
        <v>70029622</v>
      </c>
      <c r="M23" s="20">
        <v>70029622</v>
      </c>
      <c r="N23" s="24">
        <v>70029622</v>
      </c>
      <c r="O23" s="24">
        <v>70093779</v>
      </c>
      <c r="P23" s="24">
        <v>70093779</v>
      </c>
      <c r="Q23" s="20">
        <v>70093779</v>
      </c>
      <c r="R23" s="24">
        <v>70093779</v>
      </c>
      <c r="S23" s="24">
        <v>70093778</v>
      </c>
      <c r="T23" s="20">
        <v>70093778</v>
      </c>
      <c r="U23" s="24">
        <v>165805080</v>
      </c>
      <c r="V23" s="24">
        <v>165805080</v>
      </c>
      <c r="W23" s="24">
        <v>165805080</v>
      </c>
      <c r="X23" s="20"/>
      <c r="Y23" s="24">
        <v>165805080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27531029507</v>
      </c>
      <c r="D24" s="29">
        <f>SUM(D15:D23)</f>
        <v>27531029507</v>
      </c>
      <c r="E24" s="36">
        <f t="shared" si="1"/>
        <v>31450401165</v>
      </c>
      <c r="F24" s="37">
        <f t="shared" si="1"/>
        <v>31267026669</v>
      </c>
      <c r="G24" s="37">
        <f t="shared" si="1"/>
        <v>27483031694</v>
      </c>
      <c r="H24" s="37">
        <f t="shared" si="1"/>
        <v>27873709873</v>
      </c>
      <c r="I24" s="37">
        <f t="shared" si="1"/>
        <v>28176571952</v>
      </c>
      <c r="J24" s="37">
        <f t="shared" si="1"/>
        <v>28176571952</v>
      </c>
      <c r="K24" s="37">
        <f t="shared" si="1"/>
        <v>28356174909</v>
      </c>
      <c r="L24" s="37">
        <f t="shared" si="1"/>
        <v>28436632630</v>
      </c>
      <c r="M24" s="37">
        <f t="shared" si="1"/>
        <v>28694832099</v>
      </c>
      <c r="N24" s="37">
        <f t="shared" si="1"/>
        <v>28694832099</v>
      </c>
      <c r="O24" s="37">
        <f t="shared" si="1"/>
        <v>28670384334</v>
      </c>
      <c r="P24" s="37">
        <f t="shared" si="1"/>
        <v>28788636504</v>
      </c>
      <c r="Q24" s="37">
        <f t="shared" si="1"/>
        <v>28874010168</v>
      </c>
      <c r="R24" s="37">
        <f t="shared" si="1"/>
        <v>28874010168</v>
      </c>
      <c r="S24" s="37">
        <f t="shared" si="1"/>
        <v>29042968529</v>
      </c>
      <c r="T24" s="37">
        <f t="shared" si="1"/>
        <v>29253686035</v>
      </c>
      <c r="U24" s="37">
        <f t="shared" si="1"/>
        <v>30261609141</v>
      </c>
      <c r="V24" s="37">
        <f t="shared" si="1"/>
        <v>30261609141</v>
      </c>
      <c r="W24" s="37">
        <f t="shared" si="1"/>
        <v>30261609141</v>
      </c>
      <c r="X24" s="37">
        <f t="shared" si="1"/>
        <v>31267026669</v>
      </c>
      <c r="Y24" s="37">
        <f t="shared" si="1"/>
        <v>-1005417528</v>
      </c>
      <c r="Z24" s="38">
        <f>+IF(X24&lt;&gt;0,+(Y24/X24)*100,0)</f>
        <v>-3.2155840676620238</v>
      </c>
      <c r="AA24" s="39">
        <f>SUM(AA15:AA23)</f>
        <v>31267026669</v>
      </c>
    </row>
    <row r="25" spans="1:27" ht="13.5">
      <c r="A25" s="27" t="s">
        <v>51</v>
      </c>
      <c r="B25" s="28"/>
      <c r="C25" s="29">
        <f aca="true" t="shared" si="2" ref="C25:Y25">+C12+C24</f>
        <v>32121730043</v>
      </c>
      <c r="D25" s="29">
        <f>+D12+D24</f>
        <v>32121730043</v>
      </c>
      <c r="E25" s="30">
        <f t="shared" si="2"/>
        <v>38590468562</v>
      </c>
      <c r="F25" s="31">
        <f t="shared" si="2"/>
        <v>36348286651</v>
      </c>
      <c r="G25" s="31">
        <f t="shared" si="2"/>
        <v>32181471034</v>
      </c>
      <c r="H25" s="31">
        <f t="shared" si="2"/>
        <v>32073393469</v>
      </c>
      <c r="I25" s="31">
        <f t="shared" si="2"/>
        <v>32406096294</v>
      </c>
      <c r="J25" s="31">
        <f t="shared" si="2"/>
        <v>32406096294</v>
      </c>
      <c r="K25" s="31">
        <f t="shared" si="2"/>
        <v>32160280001</v>
      </c>
      <c r="L25" s="31">
        <f t="shared" si="2"/>
        <v>31949661179</v>
      </c>
      <c r="M25" s="31">
        <f t="shared" si="2"/>
        <v>32091170754</v>
      </c>
      <c r="N25" s="31">
        <f t="shared" si="2"/>
        <v>32091170754</v>
      </c>
      <c r="O25" s="31">
        <f t="shared" si="2"/>
        <v>32256612289</v>
      </c>
      <c r="P25" s="31">
        <f t="shared" si="2"/>
        <v>32429152571</v>
      </c>
      <c r="Q25" s="31">
        <f t="shared" si="2"/>
        <v>32886430730</v>
      </c>
      <c r="R25" s="31">
        <f t="shared" si="2"/>
        <v>32886430730</v>
      </c>
      <c r="S25" s="31">
        <f t="shared" si="2"/>
        <v>33035889041</v>
      </c>
      <c r="T25" s="31">
        <f t="shared" si="2"/>
        <v>33680742830</v>
      </c>
      <c r="U25" s="31">
        <f t="shared" si="2"/>
        <v>35512306291</v>
      </c>
      <c r="V25" s="31">
        <f t="shared" si="2"/>
        <v>35512306291</v>
      </c>
      <c r="W25" s="31">
        <f t="shared" si="2"/>
        <v>35512306291</v>
      </c>
      <c r="X25" s="31">
        <f t="shared" si="2"/>
        <v>36348286651</v>
      </c>
      <c r="Y25" s="31">
        <f t="shared" si="2"/>
        <v>-835980360</v>
      </c>
      <c r="Z25" s="32">
        <f>+IF(X25&lt;&gt;0,+(Y25/X25)*100,0)</f>
        <v>-2.299916824214329</v>
      </c>
      <c r="AA25" s="33">
        <f>+AA12+AA24</f>
        <v>36348286651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520693404</v>
      </c>
      <c r="D30" s="18">
        <v>520693404</v>
      </c>
      <c r="E30" s="19">
        <v>792689767</v>
      </c>
      <c r="F30" s="20">
        <v>538347354</v>
      </c>
      <c r="G30" s="20">
        <v>787100165</v>
      </c>
      <c r="H30" s="20">
        <v>784791168</v>
      </c>
      <c r="I30" s="20">
        <v>534714130</v>
      </c>
      <c r="J30" s="20">
        <v>534714130</v>
      </c>
      <c r="K30" s="20">
        <v>1646714130</v>
      </c>
      <c r="L30" s="20">
        <v>1608549820</v>
      </c>
      <c r="M30" s="20">
        <v>1608549820</v>
      </c>
      <c r="N30" s="20">
        <v>1608549820</v>
      </c>
      <c r="O30" s="20">
        <v>1706549820</v>
      </c>
      <c r="P30" s="20">
        <v>1706549820</v>
      </c>
      <c r="Q30" s="20">
        <v>1706549820</v>
      </c>
      <c r="R30" s="20">
        <v>1706549820</v>
      </c>
      <c r="S30" s="20">
        <v>683588888</v>
      </c>
      <c r="T30" s="20">
        <v>681279891</v>
      </c>
      <c r="U30" s="20">
        <v>551279891</v>
      </c>
      <c r="V30" s="20">
        <v>551279891</v>
      </c>
      <c r="W30" s="20">
        <v>551279891</v>
      </c>
      <c r="X30" s="20">
        <v>538347354</v>
      </c>
      <c r="Y30" s="20">
        <v>12932537</v>
      </c>
      <c r="Z30" s="21">
        <v>2.4</v>
      </c>
      <c r="AA30" s="22">
        <v>538347354</v>
      </c>
    </row>
    <row r="31" spans="1:27" ht="13.5">
      <c r="A31" s="23" t="s">
        <v>56</v>
      </c>
      <c r="B31" s="17"/>
      <c r="C31" s="18">
        <v>413750974</v>
      </c>
      <c r="D31" s="18">
        <v>413750974</v>
      </c>
      <c r="E31" s="19">
        <v>486962096</v>
      </c>
      <c r="F31" s="20">
        <v>422201165</v>
      </c>
      <c r="G31" s="20">
        <v>407171149</v>
      </c>
      <c r="H31" s="20">
        <v>406202201</v>
      </c>
      <c r="I31" s="20">
        <v>393526726</v>
      </c>
      <c r="J31" s="20">
        <v>393526726</v>
      </c>
      <c r="K31" s="20">
        <v>379332316</v>
      </c>
      <c r="L31" s="20">
        <v>366648556</v>
      </c>
      <c r="M31" s="20">
        <v>363225386</v>
      </c>
      <c r="N31" s="20">
        <v>363225386</v>
      </c>
      <c r="O31" s="20">
        <v>362325850</v>
      </c>
      <c r="P31" s="20">
        <v>359394148</v>
      </c>
      <c r="Q31" s="20">
        <v>354931963</v>
      </c>
      <c r="R31" s="20">
        <v>354931963</v>
      </c>
      <c r="S31" s="20">
        <v>355346488</v>
      </c>
      <c r="T31" s="20">
        <v>350673187</v>
      </c>
      <c r="U31" s="20">
        <v>351437737</v>
      </c>
      <c r="V31" s="20">
        <v>351437737</v>
      </c>
      <c r="W31" s="20">
        <v>351437737</v>
      </c>
      <c r="X31" s="20">
        <v>422201165</v>
      </c>
      <c r="Y31" s="20">
        <v>-70763428</v>
      </c>
      <c r="Z31" s="21">
        <v>-16.76</v>
      </c>
      <c r="AA31" s="22">
        <v>422201165</v>
      </c>
    </row>
    <row r="32" spans="1:27" ht="13.5">
      <c r="A32" s="23" t="s">
        <v>57</v>
      </c>
      <c r="B32" s="17"/>
      <c r="C32" s="18">
        <v>5448130770</v>
      </c>
      <c r="D32" s="18">
        <v>5448130770</v>
      </c>
      <c r="E32" s="19">
        <v>5463000721</v>
      </c>
      <c r="F32" s="20">
        <v>5209333168</v>
      </c>
      <c r="G32" s="20">
        <v>3499549898</v>
      </c>
      <c r="H32" s="20">
        <v>3698544921</v>
      </c>
      <c r="I32" s="20">
        <v>3305734354</v>
      </c>
      <c r="J32" s="20">
        <v>3305734354</v>
      </c>
      <c r="K32" s="20">
        <v>3496499102</v>
      </c>
      <c r="L32" s="20">
        <v>3586849245</v>
      </c>
      <c r="M32" s="20">
        <v>3927143704</v>
      </c>
      <c r="N32" s="20">
        <v>3927143704</v>
      </c>
      <c r="O32" s="20">
        <v>3962291355</v>
      </c>
      <c r="P32" s="20">
        <v>4825030690</v>
      </c>
      <c r="Q32" s="20">
        <v>4717011861</v>
      </c>
      <c r="R32" s="20">
        <v>4717011861</v>
      </c>
      <c r="S32" s="20">
        <v>4642196909</v>
      </c>
      <c r="T32" s="20">
        <v>4634532327</v>
      </c>
      <c r="U32" s="20">
        <v>6221969750</v>
      </c>
      <c r="V32" s="20">
        <v>6221969750</v>
      </c>
      <c r="W32" s="20">
        <v>6221969750</v>
      </c>
      <c r="X32" s="20">
        <v>5209333168</v>
      </c>
      <c r="Y32" s="20">
        <v>1012636582</v>
      </c>
      <c r="Z32" s="21">
        <v>19.44</v>
      </c>
      <c r="AA32" s="22">
        <v>5209333168</v>
      </c>
    </row>
    <row r="33" spans="1:27" ht="13.5">
      <c r="A33" s="23" t="s">
        <v>58</v>
      </c>
      <c r="B33" s="17"/>
      <c r="C33" s="18"/>
      <c r="D33" s="18"/>
      <c r="E33" s="19">
        <v>4385383</v>
      </c>
      <c r="F33" s="20">
        <v>2405124</v>
      </c>
      <c r="G33" s="20"/>
      <c r="H33" s="20">
        <v>39306073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2405124</v>
      </c>
      <c r="Y33" s="20">
        <v>-2405124</v>
      </c>
      <c r="Z33" s="21">
        <v>-100</v>
      </c>
      <c r="AA33" s="22">
        <v>2405124</v>
      </c>
    </row>
    <row r="34" spans="1:27" ht="13.5">
      <c r="A34" s="27" t="s">
        <v>59</v>
      </c>
      <c r="B34" s="28"/>
      <c r="C34" s="29">
        <f aca="true" t="shared" si="3" ref="C34:Y34">SUM(C29:C33)</f>
        <v>6382575148</v>
      </c>
      <c r="D34" s="29">
        <f>SUM(D29:D33)</f>
        <v>6382575148</v>
      </c>
      <c r="E34" s="30">
        <f t="shared" si="3"/>
        <v>6747037967</v>
      </c>
      <c r="F34" s="31">
        <f t="shared" si="3"/>
        <v>6172286811</v>
      </c>
      <c r="G34" s="31">
        <f t="shared" si="3"/>
        <v>4693821212</v>
      </c>
      <c r="H34" s="31">
        <f t="shared" si="3"/>
        <v>4928844363</v>
      </c>
      <c r="I34" s="31">
        <f t="shared" si="3"/>
        <v>4233975210</v>
      </c>
      <c r="J34" s="31">
        <f t="shared" si="3"/>
        <v>4233975210</v>
      </c>
      <c r="K34" s="31">
        <f t="shared" si="3"/>
        <v>5522545548</v>
      </c>
      <c r="L34" s="31">
        <f t="shared" si="3"/>
        <v>5562047621</v>
      </c>
      <c r="M34" s="31">
        <f t="shared" si="3"/>
        <v>5898918910</v>
      </c>
      <c r="N34" s="31">
        <f t="shared" si="3"/>
        <v>5898918910</v>
      </c>
      <c r="O34" s="31">
        <f t="shared" si="3"/>
        <v>6031167025</v>
      </c>
      <c r="P34" s="31">
        <f t="shared" si="3"/>
        <v>6890974658</v>
      </c>
      <c r="Q34" s="31">
        <f t="shared" si="3"/>
        <v>6778493644</v>
      </c>
      <c r="R34" s="31">
        <f t="shared" si="3"/>
        <v>6778493644</v>
      </c>
      <c r="S34" s="31">
        <f t="shared" si="3"/>
        <v>5681132285</v>
      </c>
      <c r="T34" s="31">
        <f t="shared" si="3"/>
        <v>5666485405</v>
      </c>
      <c r="U34" s="31">
        <f t="shared" si="3"/>
        <v>7124687378</v>
      </c>
      <c r="V34" s="31">
        <f t="shared" si="3"/>
        <v>7124687378</v>
      </c>
      <c r="W34" s="31">
        <f t="shared" si="3"/>
        <v>7124687378</v>
      </c>
      <c r="X34" s="31">
        <f t="shared" si="3"/>
        <v>6172286811</v>
      </c>
      <c r="Y34" s="31">
        <f t="shared" si="3"/>
        <v>952400567</v>
      </c>
      <c r="Z34" s="32">
        <f>+IF(X34&lt;&gt;0,+(Y34/X34)*100,0)</f>
        <v>15.430270759658644</v>
      </c>
      <c r="AA34" s="33">
        <f>SUM(AA29:AA33)</f>
        <v>6172286811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8790844735</v>
      </c>
      <c r="D37" s="18">
        <v>8790844735</v>
      </c>
      <c r="E37" s="19">
        <v>9999396468</v>
      </c>
      <c r="F37" s="20">
        <v>9924681287</v>
      </c>
      <c r="G37" s="20">
        <v>8516425552</v>
      </c>
      <c r="H37" s="20">
        <v>9152848702</v>
      </c>
      <c r="I37" s="20">
        <v>10221004222</v>
      </c>
      <c r="J37" s="20">
        <v>10221004222</v>
      </c>
      <c r="K37" s="20">
        <v>8740986911</v>
      </c>
      <c r="L37" s="20">
        <v>9009446526</v>
      </c>
      <c r="M37" s="20">
        <v>8675724334</v>
      </c>
      <c r="N37" s="20">
        <v>8675724334</v>
      </c>
      <c r="O37" s="20">
        <v>8734724334</v>
      </c>
      <c r="P37" s="20">
        <v>8394143074</v>
      </c>
      <c r="Q37" s="20">
        <v>7291078206</v>
      </c>
      <c r="R37" s="20">
        <v>7291078206</v>
      </c>
      <c r="S37" s="20">
        <v>8444021337</v>
      </c>
      <c r="T37" s="20">
        <v>8679021337</v>
      </c>
      <c r="U37" s="20">
        <v>9817284593</v>
      </c>
      <c r="V37" s="20">
        <v>9817284593</v>
      </c>
      <c r="W37" s="20">
        <v>9817284593</v>
      </c>
      <c r="X37" s="20">
        <v>9924681287</v>
      </c>
      <c r="Y37" s="20">
        <v>-107396694</v>
      </c>
      <c r="Z37" s="21">
        <v>-1.08</v>
      </c>
      <c r="AA37" s="22">
        <v>9924681287</v>
      </c>
    </row>
    <row r="38" spans="1:27" ht="13.5">
      <c r="A38" s="23" t="s">
        <v>58</v>
      </c>
      <c r="B38" s="17"/>
      <c r="C38" s="18">
        <v>2401604627</v>
      </c>
      <c r="D38" s="18">
        <v>2401604627</v>
      </c>
      <c r="E38" s="19">
        <v>2141795534</v>
      </c>
      <c r="F38" s="20">
        <v>2540089022</v>
      </c>
      <c r="G38" s="20">
        <v>2225835354</v>
      </c>
      <c r="H38" s="20">
        <v>2362286292</v>
      </c>
      <c r="I38" s="20">
        <v>2401592365</v>
      </c>
      <c r="J38" s="20">
        <v>2401592365</v>
      </c>
      <c r="K38" s="20">
        <v>2362286292</v>
      </c>
      <c r="L38" s="20">
        <v>2362286292</v>
      </c>
      <c r="M38" s="20">
        <v>2401592365</v>
      </c>
      <c r="N38" s="20">
        <v>2401592365</v>
      </c>
      <c r="O38" s="20">
        <v>2401592365</v>
      </c>
      <c r="P38" s="20">
        <v>2401592365</v>
      </c>
      <c r="Q38" s="20">
        <v>2401592365</v>
      </c>
      <c r="R38" s="20">
        <v>2401592365</v>
      </c>
      <c r="S38" s="20">
        <v>2401592365</v>
      </c>
      <c r="T38" s="20">
        <v>2401592365</v>
      </c>
      <c r="U38" s="20">
        <v>2401592365</v>
      </c>
      <c r="V38" s="20">
        <v>2401592365</v>
      </c>
      <c r="W38" s="20">
        <v>2401592365</v>
      </c>
      <c r="X38" s="20">
        <v>2540089022</v>
      </c>
      <c r="Y38" s="20">
        <v>-138496657</v>
      </c>
      <c r="Z38" s="21">
        <v>-5.45</v>
      </c>
      <c r="AA38" s="22">
        <v>2540089022</v>
      </c>
    </row>
    <row r="39" spans="1:27" ht="13.5">
      <c r="A39" s="27" t="s">
        <v>61</v>
      </c>
      <c r="B39" s="35"/>
      <c r="C39" s="29">
        <f aca="true" t="shared" si="4" ref="C39:Y39">SUM(C37:C38)</f>
        <v>11192449362</v>
      </c>
      <c r="D39" s="29">
        <f>SUM(D37:D38)</f>
        <v>11192449362</v>
      </c>
      <c r="E39" s="36">
        <f t="shared" si="4"/>
        <v>12141192002</v>
      </c>
      <c r="F39" s="37">
        <f t="shared" si="4"/>
        <v>12464770309</v>
      </c>
      <c r="G39" s="37">
        <f t="shared" si="4"/>
        <v>10742260906</v>
      </c>
      <c r="H39" s="37">
        <f t="shared" si="4"/>
        <v>11515134994</v>
      </c>
      <c r="I39" s="37">
        <f t="shared" si="4"/>
        <v>12622596587</v>
      </c>
      <c r="J39" s="37">
        <f t="shared" si="4"/>
        <v>12622596587</v>
      </c>
      <c r="K39" s="37">
        <f t="shared" si="4"/>
        <v>11103273203</v>
      </c>
      <c r="L39" s="37">
        <f t="shared" si="4"/>
        <v>11371732818</v>
      </c>
      <c r="M39" s="37">
        <f t="shared" si="4"/>
        <v>11077316699</v>
      </c>
      <c r="N39" s="37">
        <f t="shared" si="4"/>
        <v>11077316699</v>
      </c>
      <c r="O39" s="37">
        <f t="shared" si="4"/>
        <v>11136316699</v>
      </c>
      <c r="P39" s="37">
        <f t="shared" si="4"/>
        <v>10795735439</v>
      </c>
      <c r="Q39" s="37">
        <f t="shared" si="4"/>
        <v>9692670571</v>
      </c>
      <c r="R39" s="37">
        <f t="shared" si="4"/>
        <v>9692670571</v>
      </c>
      <c r="S39" s="37">
        <f t="shared" si="4"/>
        <v>10845613702</v>
      </c>
      <c r="T39" s="37">
        <f t="shared" si="4"/>
        <v>11080613702</v>
      </c>
      <c r="U39" s="37">
        <f t="shared" si="4"/>
        <v>12218876958</v>
      </c>
      <c r="V39" s="37">
        <f t="shared" si="4"/>
        <v>12218876958</v>
      </c>
      <c r="W39" s="37">
        <f t="shared" si="4"/>
        <v>12218876958</v>
      </c>
      <c r="X39" s="37">
        <f t="shared" si="4"/>
        <v>12464770309</v>
      </c>
      <c r="Y39" s="37">
        <f t="shared" si="4"/>
        <v>-245893351</v>
      </c>
      <c r="Z39" s="38">
        <f>+IF(X39&lt;&gt;0,+(Y39/X39)*100,0)</f>
        <v>-1.9727066356165137</v>
      </c>
      <c r="AA39" s="39">
        <f>SUM(AA37:AA38)</f>
        <v>12464770309</v>
      </c>
    </row>
    <row r="40" spans="1:27" ht="13.5">
      <c r="A40" s="27" t="s">
        <v>62</v>
      </c>
      <c r="B40" s="28"/>
      <c r="C40" s="29">
        <f aca="true" t="shared" si="5" ref="C40:Y40">+C34+C39</f>
        <v>17575024510</v>
      </c>
      <c r="D40" s="29">
        <f>+D34+D39</f>
        <v>17575024510</v>
      </c>
      <c r="E40" s="30">
        <f t="shared" si="5"/>
        <v>18888229969</v>
      </c>
      <c r="F40" s="31">
        <f t="shared" si="5"/>
        <v>18637057120</v>
      </c>
      <c r="G40" s="31">
        <f t="shared" si="5"/>
        <v>15436082118</v>
      </c>
      <c r="H40" s="31">
        <f t="shared" si="5"/>
        <v>16443979357</v>
      </c>
      <c r="I40" s="31">
        <f t="shared" si="5"/>
        <v>16856571797</v>
      </c>
      <c r="J40" s="31">
        <f t="shared" si="5"/>
        <v>16856571797</v>
      </c>
      <c r="K40" s="31">
        <f t="shared" si="5"/>
        <v>16625818751</v>
      </c>
      <c r="L40" s="31">
        <f t="shared" si="5"/>
        <v>16933780439</v>
      </c>
      <c r="M40" s="31">
        <f t="shared" si="5"/>
        <v>16976235609</v>
      </c>
      <c r="N40" s="31">
        <f t="shared" si="5"/>
        <v>16976235609</v>
      </c>
      <c r="O40" s="31">
        <f t="shared" si="5"/>
        <v>17167483724</v>
      </c>
      <c r="P40" s="31">
        <f t="shared" si="5"/>
        <v>17686710097</v>
      </c>
      <c r="Q40" s="31">
        <f t="shared" si="5"/>
        <v>16471164215</v>
      </c>
      <c r="R40" s="31">
        <f t="shared" si="5"/>
        <v>16471164215</v>
      </c>
      <c r="S40" s="31">
        <f t="shared" si="5"/>
        <v>16526745987</v>
      </c>
      <c r="T40" s="31">
        <f t="shared" si="5"/>
        <v>16747099107</v>
      </c>
      <c r="U40" s="31">
        <f t="shared" si="5"/>
        <v>19343564336</v>
      </c>
      <c r="V40" s="31">
        <f t="shared" si="5"/>
        <v>19343564336</v>
      </c>
      <c r="W40" s="31">
        <f t="shared" si="5"/>
        <v>19343564336</v>
      </c>
      <c r="X40" s="31">
        <f t="shared" si="5"/>
        <v>18637057120</v>
      </c>
      <c r="Y40" s="31">
        <f t="shared" si="5"/>
        <v>706507216</v>
      </c>
      <c r="Z40" s="32">
        <f>+IF(X40&lt;&gt;0,+(Y40/X40)*100,0)</f>
        <v>3.7908732663689984</v>
      </c>
      <c r="AA40" s="33">
        <f>+AA34+AA39</f>
        <v>18637057120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14546705533</v>
      </c>
      <c r="D42" s="43">
        <f>+D25-D40</f>
        <v>14546705533</v>
      </c>
      <c r="E42" s="44">
        <f t="shared" si="6"/>
        <v>19702238593</v>
      </c>
      <c r="F42" s="45">
        <f t="shared" si="6"/>
        <v>17711229531</v>
      </c>
      <c r="G42" s="45">
        <f t="shared" si="6"/>
        <v>16745388916</v>
      </c>
      <c r="H42" s="45">
        <f t="shared" si="6"/>
        <v>15629414112</v>
      </c>
      <c r="I42" s="45">
        <f t="shared" si="6"/>
        <v>15549524497</v>
      </c>
      <c r="J42" s="45">
        <f t="shared" si="6"/>
        <v>15549524497</v>
      </c>
      <c r="K42" s="45">
        <f t="shared" si="6"/>
        <v>15534461250</v>
      </c>
      <c r="L42" s="45">
        <f t="shared" si="6"/>
        <v>15015880740</v>
      </c>
      <c r="M42" s="45">
        <f t="shared" si="6"/>
        <v>15114935145</v>
      </c>
      <c r="N42" s="45">
        <f t="shared" si="6"/>
        <v>15114935145</v>
      </c>
      <c r="O42" s="45">
        <f t="shared" si="6"/>
        <v>15089128565</v>
      </c>
      <c r="P42" s="45">
        <f t="shared" si="6"/>
        <v>14742442474</v>
      </c>
      <c r="Q42" s="45">
        <f t="shared" si="6"/>
        <v>16415266515</v>
      </c>
      <c r="R42" s="45">
        <f t="shared" si="6"/>
        <v>16415266515</v>
      </c>
      <c r="S42" s="45">
        <f t="shared" si="6"/>
        <v>16509143054</v>
      </c>
      <c r="T42" s="45">
        <f t="shared" si="6"/>
        <v>16933643723</v>
      </c>
      <c r="U42" s="45">
        <f t="shared" si="6"/>
        <v>16168741955</v>
      </c>
      <c r="V42" s="45">
        <f t="shared" si="6"/>
        <v>16168741955</v>
      </c>
      <c r="W42" s="45">
        <f t="shared" si="6"/>
        <v>16168741955</v>
      </c>
      <c r="X42" s="45">
        <f t="shared" si="6"/>
        <v>17711229531</v>
      </c>
      <c r="Y42" s="45">
        <f t="shared" si="6"/>
        <v>-1542487576</v>
      </c>
      <c r="Z42" s="46">
        <f>+IF(X42&lt;&gt;0,+(Y42/X42)*100,0)</f>
        <v>-8.709093704082942</v>
      </c>
      <c r="AA42" s="47">
        <f>+AA25-AA40</f>
        <v>17711229531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14546705533</v>
      </c>
      <c r="D45" s="18">
        <v>14546705533</v>
      </c>
      <c r="E45" s="19">
        <v>19334077854</v>
      </c>
      <c r="F45" s="20">
        <v>17441251161</v>
      </c>
      <c r="G45" s="20">
        <v>16496753946</v>
      </c>
      <c r="H45" s="20">
        <v>15380779142</v>
      </c>
      <c r="I45" s="20">
        <v>15300889529</v>
      </c>
      <c r="J45" s="20">
        <v>15300889529</v>
      </c>
      <c r="K45" s="20">
        <v>15285826279</v>
      </c>
      <c r="L45" s="20">
        <v>14767245769</v>
      </c>
      <c r="M45" s="20">
        <v>14866300174</v>
      </c>
      <c r="N45" s="20">
        <v>14866300174</v>
      </c>
      <c r="O45" s="20">
        <v>14840493594</v>
      </c>
      <c r="P45" s="20">
        <v>14493807503</v>
      </c>
      <c r="Q45" s="20">
        <v>16166631544</v>
      </c>
      <c r="R45" s="20">
        <v>16166631544</v>
      </c>
      <c r="S45" s="20">
        <v>16260508083</v>
      </c>
      <c r="T45" s="20">
        <v>16685008752</v>
      </c>
      <c r="U45" s="20">
        <v>15920106984</v>
      </c>
      <c r="V45" s="20">
        <v>15920106984</v>
      </c>
      <c r="W45" s="20">
        <v>15920106984</v>
      </c>
      <c r="X45" s="20">
        <v>17441251161</v>
      </c>
      <c r="Y45" s="20">
        <v>-1521144177</v>
      </c>
      <c r="Z45" s="48">
        <v>-8.72</v>
      </c>
      <c r="AA45" s="22">
        <v>17441251161</v>
      </c>
    </row>
    <row r="46" spans="1:27" ht="13.5">
      <c r="A46" s="23" t="s">
        <v>67</v>
      </c>
      <c r="B46" s="17"/>
      <c r="C46" s="18"/>
      <c r="D46" s="18"/>
      <c r="E46" s="19">
        <v>356046886</v>
      </c>
      <c r="F46" s="20">
        <v>269978370</v>
      </c>
      <c r="G46" s="20">
        <v>248634970</v>
      </c>
      <c r="H46" s="20">
        <v>248634970</v>
      </c>
      <c r="I46" s="20">
        <v>248634968</v>
      </c>
      <c r="J46" s="20">
        <v>248634968</v>
      </c>
      <c r="K46" s="20">
        <v>248634971</v>
      </c>
      <c r="L46" s="20">
        <v>248634971</v>
      </c>
      <c r="M46" s="20">
        <v>248634971</v>
      </c>
      <c r="N46" s="20">
        <v>248634971</v>
      </c>
      <c r="O46" s="20">
        <v>248634971</v>
      </c>
      <c r="P46" s="20">
        <v>248634971</v>
      </c>
      <c r="Q46" s="20">
        <v>248634971</v>
      </c>
      <c r="R46" s="20">
        <v>248634971</v>
      </c>
      <c r="S46" s="20">
        <v>248634971</v>
      </c>
      <c r="T46" s="20">
        <v>248634971</v>
      </c>
      <c r="U46" s="20">
        <v>248634971</v>
      </c>
      <c r="V46" s="20">
        <v>248634971</v>
      </c>
      <c r="W46" s="20">
        <v>248634971</v>
      </c>
      <c r="X46" s="20">
        <v>269978370</v>
      </c>
      <c r="Y46" s="20">
        <v>-21343399</v>
      </c>
      <c r="Z46" s="48">
        <v>-7.91</v>
      </c>
      <c r="AA46" s="22">
        <v>269978370</v>
      </c>
    </row>
    <row r="47" spans="1:27" ht="13.5">
      <c r="A47" s="23" t="s">
        <v>68</v>
      </c>
      <c r="B47" s="17"/>
      <c r="C47" s="18"/>
      <c r="D47" s="18"/>
      <c r="E47" s="19">
        <v>12113853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14546705533</v>
      </c>
      <c r="D48" s="51">
        <f>SUM(D45:D47)</f>
        <v>14546705533</v>
      </c>
      <c r="E48" s="52">
        <f t="shared" si="7"/>
        <v>19702238593</v>
      </c>
      <c r="F48" s="53">
        <f t="shared" si="7"/>
        <v>17711229531</v>
      </c>
      <c r="G48" s="53">
        <f t="shared" si="7"/>
        <v>16745388916</v>
      </c>
      <c r="H48" s="53">
        <f t="shared" si="7"/>
        <v>15629414112</v>
      </c>
      <c r="I48" s="53">
        <f t="shared" si="7"/>
        <v>15549524497</v>
      </c>
      <c r="J48" s="53">
        <f t="shared" si="7"/>
        <v>15549524497</v>
      </c>
      <c r="K48" s="53">
        <f t="shared" si="7"/>
        <v>15534461250</v>
      </c>
      <c r="L48" s="53">
        <f t="shared" si="7"/>
        <v>15015880740</v>
      </c>
      <c r="M48" s="53">
        <f t="shared" si="7"/>
        <v>15114935145</v>
      </c>
      <c r="N48" s="53">
        <f t="shared" si="7"/>
        <v>15114935145</v>
      </c>
      <c r="O48" s="53">
        <f t="shared" si="7"/>
        <v>15089128565</v>
      </c>
      <c r="P48" s="53">
        <f t="shared" si="7"/>
        <v>14742442474</v>
      </c>
      <c r="Q48" s="53">
        <f t="shared" si="7"/>
        <v>16415266515</v>
      </c>
      <c r="R48" s="53">
        <f t="shared" si="7"/>
        <v>16415266515</v>
      </c>
      <c r="S48" s="53">
        <f t="shared" si="7"/>
        <v>16509143054</v>
      </c>
      <c r="T48" s="53">
        <f t="shared" si="7"/>
        <v>16933643723</v>
      </c>
      <c r="U48" s="53">
        <f t="shared" si="7"/>
        <v>16168741955</v>
      </c>
      <c r="V48" s="53">
        <f t="shared" si="7"/>
        <v>16168741955</v>
      </c>
      <c r="W48" s="53">
        <f t="shared" si="7"/>
        <v>16168741955</v>
      </c>
      <c r="X48" s="53">
        <f t="shared" si="7"/>
        <v>17711229531</v>
      </c>
      <c r="Y48" s="53">
        <f t="shared" si="7"/>
        <v>-1542487576</v>
      </c>
      <c r="Z48" s="54">
        <f>+IF(X48&lt;&gt;0,+(Y48/X48)*100,0)</f>
        <v>-8.709093704082942</v>
      </c>
      <c r="AA48" s="55">
        <f>SUM(AA45:AA47)</f>
        <v>17711229531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5894540499</v>
      </c>
      <c r="D6" s="18">
        <v>5894540499</v>
      </c>
      <c r="E6" s="19">
        <v>4341321367</v>
      </c>
      <c r="F6" s="20">
        <v>4361319692</v>
      </c>
      <c r="G6" s="20">
        <v>6059111008</v>
      </c>
      <c r="H6" s="20">
        <v>6118371033</v>
      </c>
      <c r="I6" s="20">
        <v>6031455674</v>
      </c>
      <c r="J6" s="20">
        <v>6031455674</v>
      </c>
      <c r="K6" s="20">
        <v>5814078659</v>
      </c>
      <c r="L6" s="20">
        <v>6561996002</v>
      </c>
      <c r="M6" s="20">
        <v>7152105419</v>
      </c>
      <c r="N6" s="20">
        <v>7152105419</v>
      </c>
      <c r="O6" s="20">
        <v>6930607763</v>
      </c>
      <c r="P6" s="20">
        <v>6584918759</v>
      </c>
      <c r="Q6" s="20">
        <v>8337183398</v>
      </c>
      <c r="R6" s="20">
        <v>8337183398</v>
      </c>
      <c r="S6" s="20">
        <v>7778083455</v>
      </c>
      <c r="T6" s="20">
        <v>7603332702</v>
      </c>
      <c r="U6" s="20">
        <v>7658121957</v>
      </c>
      <c r="V6" s="20">
        <v>7658121957</v>
      </c>
      <c r="W6" s="20">
        <v>7658121957</v>
      </c>
      <c r="X6" s="20">
        <v>4361319692</v>
      </c>
      <c r="Y6" s="20">
        <v>3296802265</v>
      </c>
      <c r="Z6" s="21">
        <v>75.59</v>
      </c>
      <c r="AA6" s="22">
        <v>4361319692</v>
      </c>
    </row>
    <row r="7" spans="1:27" ht="13.5">
      <c r="A7" s="23" t="s">
        <v>34</v>
      </c>
      <c r="B7" s="17"/>
      <c r="C7" s="18">
        <v>143069576</v>
      </c>
      <c r="D7" s="18">
        <v>143069576</v>
      </c>
      <c r="E7" s="19">
        <v>22771212</v>
      </c>
      <c r="F7" s="20">
        <v>22771000</v>
      </c>
      <c r="G7" s="20"/>
      <c r="H7" s="20">
        <v>161288586</v>
      </c>
      <c r="I7" s="20">
        <v>161288586</v>
      </c>
      <c r="J7" s="20">
        <v>161288586</v>
      </c>
      <c r="K7" s="20">
        <v>161288586</v>
      </c>
      <c r="L7" s="20">
        <v>161288586</v>
      </c>
      <c r="M7" s="20">
        <v>143069575</v>
      </c>
      <c r="N7" s="20">
        <v>143069575</v>
      </c>
      <c r="O7" s="20">
        <v>143069575</v>
      </c>
      <c r="P7" s="20">
        <v>143069576</v>
      </c>
      <c r="Q7" s="20">
        <v>143069576</v>
      </c>
      <c r="R7" s="20">
        <v>143069576</v>
      </c>
      <c r="S7" s="20">
        <v>143069576</v>
      </c>
      <c r="T7" s="20">
        <v>143069576</v>
      </c>
      <c r="U7" s="20">
        <v>143069576</v>
      </c>
      <c r="V7" s="20">
        <v>143069576</v>
      </c>
      <c r="W7" s="20">
        <v>143069576</v>
      </c>
      <c r="X7" s="20">
        <v>22771000</v>
      </c>
      <c r="Y7" s="20">
        <v>120298576</v>
      </c>
      <c r="Z7" s="21">
        <v>528.3</v>
      </c>
      <c r="AA7" s="22">
        <v>22771000</v>
      </c>
    </row>
    <row r="8" spans="1:27" ht="13.5">
      <c r="A8" s="23" t="s">
        <v>35</v>
      </c>
      <c r="B8" s="17"/>
      <c r="C8" s="18">
        <v>4460073394</v>
      </c>
      <c r="D8" s="18">
        <v>4460073394</v>
      </c>
      <c r="E8" s="19">
        <v>2674034642</v>
      </c>
      <c r="F8" s="20">
        <v>2674034854</v>
      </c>
      <c r="G8" s="20">
        <v>4852220567</v>
      </c>
      <c r="H8" s="20">
        <v>4894444809</v>
      </c>
      <c r="I8" s="20">
        <v>4915019017</v>
      </c>
      <c r="J8" s="20">
        <v>4915019017</v>
      </c>
      <c r="K8" s="20">
        <v>4868634696</v>
      </c>
      <c r="L8" s="20">
        <v>4901109962</v>
      </c>
      <c r="M8" s="20">
        <v>4892197614</v>
      </c>
      <c r="N8" s="20">
        <v>4892197614</v>
      </c>
      <c r="O8" s="20">
        <v>4827538418</v>
      </c>
      <c r="P8" s="20">
        <v>4997955145</v>
      </c>
      <c r="Q8" s="20">
        <v>4858952857</v>
      </c>
      <c r="R8" s="20">
        <v>4858952857</v>
      </c>
      <c r="S8" s="20">
        <v>4980626800</v>
      </c>
      <c r="T8" s="20">
        <v>4968308495</v>
      </c>
      <c r="U8" s="20">
        <v>4998331300</v>
      </c>
      <c r="V8" s="20">
        <v>4998331300</v>
      </c>
      <c r="W8" s="20">
        <v>4998331300</v>
      </c>
      <c r="X8" s="20">
        <v>2674034854</v>
      </c>
      <c r="Y8" s="20">
        <v>2324296446</v>
      </c>
      <c r="Z8" s="21">
        <v>86.92</v>
      </c>
      <c r="AA8" s="22">
        <v>2674034854</v>
      </c>
    </row>
    <row r="9" spans="1:27" ht="13.5">
      <c r="A9" s="23" t="s">
        <v>36</v>
      </c>
      <c r="B9" s="17"/>
      <c r="C9" s="18">
        <v>605178045</v>
      </c>
      <c r="D9" s="18">
        <v>605178045</v>
      </c>
      <c r="E9" s="19">
        <v>486351171</v>
      </c>
      <c r="F9" s="20">
        <v>486351171</v>
      </c>
      <c r="G9" s="20">
        <v>308194580</v>
      </c>
      <c r="H9" s="20">
        <v>652084833</v>
      </c>
      <c r="I9" s="20">
        <v>700966555</v>
      </c>
      <c r="J9" s="20">
        <v>700966555</v>
      </c>
      <c r="K9" s="20">
        <v>309346903</v>
      </c>
      <c r="L9" s="20">
        <v>145284412</v>
      </c>
      <c r="M9" s="20">
        <v>176166691</v>
      </c>
      <c r="N9" s="20">
        <v>176166691</v>
      </c>
      <c r="O9" s="20">
        <v>192481010</v>
      </c>
      <c r="P9" s="20">
        <v>438793579</v>
      </c>
      <c r="Q9" s="20">
        <v>300975197</v>
      </c>
      <c r="R9" s="20">
        <v>300975197</v>
      </c>
      <c r="S9" s="20">
        <v>324848165</v>
      </c>
      <c r="T9" s="20">
        <v>271955205</v>
      </c>
      <c r="U9" s="20">
        <v>341027687</v>
      </c>
      <c r="V9" s="20">
        <v>341027687</v>
      </c>
      <c r="W9" s="20">
        <v>341027687</v>
      </c>
      <c r="X9" s="20">
        <v>486351171</v>
      </c>
      <c r="Y9" s="20">
        <v>-145323484</v>
      </c>
      <c r="Z9" s="21">
        <v>-29.88</v>
      </c>
      <c r="AA9" s="22">
        <v>486351171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155324378</v>
      </c>
      <c r="D11" s="18">
        <v>155324378</v>
      </c>
      <c r="E11" s="19">
        <v>187874612</v>
      </c>
      <c r="F11" s="20">
        <v>187874612</v>
      </c>
      <c r="G11" s="20">
        <v>128686490</v>
      </c>
      <c r="H11" s="20">
        <v>155823919</v>
      </c>
      <c r="I11" s="20">
        <v>158099086</v>
      </c>
      <c r="J11" s="20">
        <v>158099086</v>
      </c>
      <c r="K11" s="20">
        <v>156621281</v>
      </c>
      <c r="L11" s="20">
        <v>163169994</v>
      </c>
      <c r="M11" s="20">
        <v>169495603</v>
      </c>
      <c r="N11" s="20">
        <v>169495603</v>
      </c>
      <c r="O11" s="20">
        <v>165519044</v>
      </c>
      <c r="P11" s="20">
        <v>179614479</v>
      </c>
      <c r="Q11" s="20">
        <v>197664835</v>
      </c>
      <c r="R11" s="20">
        <v>197664835</v>
      </c>
      <c r="S11" s="20">
        <v>213583392</v>
      </c>
      <c r="T11" s="20">
        <v>220888585</v>
      </c>
      <c r="U11" s="20">
        <v>227151597</v>
      </c>
      <c r="V11" s="20">
        <v>227151597</v>
      </c>
      <c r="W11" s="20">
        <v>227151597</v>
      </c>
      <c r="X11" s="20">
        <v>187874612</v>
      </c>
      <c r="Y11" s="20">
        <v>39276985</v>
      </c>
      <c r="Z11" s="21">
        <v>20.91</v>
      </c>
      <c r="AA11" s="22">
        <v>187874612</v>
      </c>
    </row>
    <row r="12" spans="1:27" ht="13.5">
      <c r="A12" s="27" t="s">
        <v>39</v>
      </c>
      <c r="B12" s="28"/>
      <c r="C12" s="29">
        <f aca="true" t="shared" si="0" ref="C12:Y12">SUM(C6:C11)</f>
        <v>11258185892</v>
      </c>
      <c r="D12" s="29">
        <f>SUM(D6:D11)</f>
        <v>11258185892</v>
      </c>
      <c r="E12" s="30">
        <f t="shared" si="0"/>
        <v>7712353004</v>
      </c>
      <c r="F12" s="31">
        <f t="shared" si="0"/>
        <v>7732351329</v>
      </c>
      <c r="G12" s="31">
        <f t="shared" si="0"/>
        <v>11348212645</v>
      </c>
      <c r="H12" s="31">
        <f t="shared" si="0"/>
        <v>11982013180</v>
      </c>
      <c r="I12" s="31">
        <f t="shared" si="0"/>
        <v>11966828918</v>
      </c>
      <c r="J12" s="31">
        <f t="shared" si="0"/>
        <v>11966828918</v>
      </c>
      <c r="K12" s="31">
        <f t="shared" si="0"/>
        <v>11309970125</v>
      </c>
      <c r="L12" s="31">
        <f t="shared" si="0"/>
        <v>11932848956</v>
      </c>
      <c r="M12" s="31">
        <f t="shared" si="0"/>
        <v>12533034902</v>
      </c>
      <c r="N12" s="31">
        <f t="shared" si="0"/>
        <v>12533034902</v>
      </c>
      <c r="O12" s="31">
        <f t="shared" si="0"/>
        <v>12259215810</v>
      </c>
      <c r="P12" s="31">
        <f t="shared" si="0"/>
        <v>12344351538</v>
      </c>
      <c r="Q12" s="31">
        <f t="shared" si="0"/>
        <v>13837845863</v>
      </c>
      <c r="R12" s="31">
        <f t="shared" si="0"/>
        <v>13837845863</v>
      </c>
      <c r="S12" s="31">
        <f t="shared" si="0"/>
        <v>13440211388</v>
      </c>
      <c r="T12" s="31">
        <f t="shared" si="0"/>
        <v>13207554563</v>
      </c>
      <c r="U12" s="31">
        <f t="shared" si="0"/>
        <v>13367702117</v>
      </c>
      <c r="V12" s="31">
        <f t="shared" si="0"/>
        <v>13367702117</v>
      </c>
      <c r="W12" s="31">
        <f t="shared" si="0"/>
        <v>13367702117</v>
      </c>
      <c r="X12" s="31">
        <f t="shared" si="0"/>
        <v>7732351329</v>
      </c>
      <c r="Y12" s="31">
        <f t="shared" si="0"/>
        <v>5635350788</v>
      </c>
      <c r="Z12" s="32">
        <f>+IF(X12&lt;&gt;0,+(Y12/X12)*100,0)</f>
        <v>72.88016992793318</v>
      </c>
      <c r="AA12" s="33">
        <f>SUM(AA6:AA11)</f>
        <v>7732351329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2506232</v>
      </c>
      <c r="D15" s="18">
        <v>2506232</v>
      </c>
      <c r="E15" s="19">
        <v>2477000</v>
      </c>
      <c r="F15" s="20">
        <v>2477000</v>
      </c>
      <c r="G15" s="20">
        <v>2511628</v>
      </c>
      <c r="H15" s="20">
        <v>2612382</v>
      </c>
      <c r="I15" s="20">
        <v>2635549</v>
      </c>
      <c r="J15" s="20">
        <v>2635549</v>
      </c>
      <c r="K15" s="20">
        <v>2677310</v>
      </c>
      <c r="L15" s="20">
        <v>2449311</v>
      </c>
      <c r="M15" s="20">
        <v>2485191</v>
      </c>
      <c r="N15" s="20">
        <v>2485191</v>
      </c>
      <c r="O15" s="20">
        <v>2504909</v>
      </c>
      <c r="P15" s="20">
        <v>2826324</v>
      </c>
      <c r="Q15" s="20">
        <v>2847830</v>
      </c>
      <c r="R15" s="20">
        <v>2847830</v>
      </c>
      <c r="S15" s="20">
        <v>2841098</v>
      </c>
      <c r="T15" s="20">
        <v>2848314</v>
      </c>
      <c r="U15" s="20">
        <v>900244</v>
      </c>
      <c r="V15" s="20">
        <v>900244</v>
      </c>
      <c r="W15" s="20">
        <v>900244</v>
      </c>
      <c r="X15" s="20">
        <v>2477000</v>
      </c>
      <c r="Y15" s="20">
        <v>-1576756</v>
      </c>
      <c r="Z15" s="21">
        <v>-63.66</v>
      </c>
      <c r="AA15" s="22">
        <v>2477000</v>
      </c>
    </row>
    <row r="16" spans="1:27" ht="13.5">
      <c r="A16" s="23" t="s">
        <v>42</v>
      </c>
      <c r="B16" s="17"/>
      <c r="C16" s="18">
        <v>637262092</v>
      </c>
      <c r="D16" s="18">
        <v>637262092</v>
      </c>
      <c r="E16" s="19">
        <v>758811000</v>
      </c>
      <c r="F16" s="20">
        <v>758811000</v>
      </c>
      <c r="G16" s="24">
        <v>774197501</v>
      </c>
      <c r="H16" s="24">
        <v>649643671</v>
      </c>
      <c r="I16" s="24">
        <v>643502787</v>
      </c>
      <c r="J16" s="20">
        <v>643502787</v>
      </c>
      <c r="K16" s="24">
        <v>680241902</v>
      </c>
      <c r="L16" s="24">
        <v>675466237</v>
      </c>
      <c r="M16" s="20">
        <v>729061185</v>
      </c>
      <c r="N16" s="24">
        <v>729061185</v>
      </c>
      <c r="O16" s="24">
        <v>688987878</v>
      </c>
      <c r="P16" s="24">
        <v>724276623</v>
      </c>
      <c r="Q16" s="20">
        <v>716825584</v>
      </c>
      <c r="R16" s="24">
        <v>716825584</v>
      </c>
      <c r="S16" s="24">
        <v>752154899</v>
      </c>
      <c r="T16" s="20">
        <v>747334037</v>
      </c>
      <c r="U16" s="24">
        <v>854503009</v>
      </c>
      <c r="V16" s="24">
        <v>854503009</v>
      </c>
      <c r="W16" s="24">
        <v>854503009</v>
      </c>
      <c r="X16" s="20">
        <v>758811000</v>
      </c>
      <c r="Y16" s="24">
        <v>95692009</v>
      </c>
      <c r="Z16" s="25">
        <v>12.61</v>
      </c>
      <c r="AA16" s="26">
        <v>758811000</v>
      </c>
    </row>
    <row r="17" spans="1:27" ht="13.5">
      <c r="A17" s="23" t="s">
        <v>43</v>
      </c>
      <c r="B17" s="17"/>
      <c r="C17" s="18">
        <v>152511451</v>
      </c>
      <c r="D17" s="18">
        <v>152511451</v>
      </c>
      <c r="E17" s="19">
        <v>161143564</v>
      </c>
      <c r="F17" s="20">
        <v>161143564</v>
      </c>
      <c r="G17" s="20">
        <v>152641831</v>
      </c>
      <c r="H17" s="20">
        <v>152511451</v>
      </c>
      <c r="I17" s="20">
        <v>152511450</v>
      </c>
      <c r="J17" s="20">
        <v>152511450</v>
      </c>
      <c r="K17" s="20">
        <v>152511450</v>
      </c>
      <c r="L17" s="20">
        <v>152511451</v>
      </c>
      <c r="M17" s="20">
        <v>152511451</v>
      </c>
      <c r="N17" s="20">
        <v>152511451</v>
      </c>
      <c r="O17" s="20">
        <v>152511451</v>
      </c>
      <c r="P17" s="20">
        <v>152511451</v>
      </c>
      <c r="Q17" s="20">
        <v>152511451</v>
      </c>
      <c r="R17" s="20">
        <v>152511451</v>
      </c>
      <c r="S17" s="20">
        <v>152511451</v>
      </c>
      <c r="T17" s="20">
        <v>152511451</v>
      </c>
      <c r="U17" s="20">
        <v>152511451</v>
      </c>
      <c r="V17" s="20">
        <v>152511451</v>
      </c>
      <c r="W17" s="20">
        <v>152511451</v>
      </c>
      <c r="X17" s="20">
        <v>161143564</v>
      </c>
      <c r="Y17" s="20">
        <v>-8632113</v>
      </c>
      <c r="Z17" s="21">
        <v>-5.36</v>
      </c>
      <c r="AA17" s="22">
        <v>161143564</v>
      </c>
    </row>
    <row r="18" spans="1:27" ht="13.5">
      <c r="A18" s="23" t="s">
        <v>44</v>
      </c>
      <c r="B18" s="17"/>
      <c r="C18" s="18">
        <v>306</v>
      </c>
      <c r="D18" s="18">
        <v>306</v>
      </c>
      <c r="E18" s="19">
        <v>306</v>
      </c>
      <c r="F18" s="20">
        <v>306</v>
      </c>
      <c r="G18" s="20">
        <v>306</v>
      </c>
      <c r="H18" s="20">
        <v>306</v>
      </c>
      <c r="I18" s="20">
        <v>306</v>
      </c>
      <c r="J18" s="20">
        <v>306</v>
      </c>
      <c r="K18" s="20">
        <v>306</v>
      </c>
      <c r="L18" s="20">
        <v>306</v>
      </c>
      <c r="M18" s="20">
        <v>306</v>
      </c>
      <c r="N18" s="20">
        <v>306</v>
      </c>
      <c r="O18" s="20">
        <v>306</v>
      </c>
      <c r="P18" s="20">
        <v>306</v>
      </c>
      <c r="Q18" s="20">
        <v>306</v>
      </c>
      <c r="R18" s="20">
        <v>306</v>
      </c>
      <c r="S18" s="20">
        <v>306</v>
      </c>
      <c r="T18" s="20">
        <v>306</v>
      </c>
      <c r="U18" s="20">
        <v>306</v>
      </c>
      <c r="V18" s="20">
        <v>306</v>
      </c>
      <c r="W18" s="20">
        <v>306</v>
      </c>
      <c r="X18" s="20">
        <v>306</v>
      </c>
      <c r="Y18" s="20"/>
      <c r="Z18" s="21"/>
      <c r="AA18" s="22">
        <v>306</v>
      </c>
    </row>
    <row r="19" spans="1:27" ht="13.5">
      <c r="A19" s="23" t="s">
        <v>45</v>
      </c>
      <c r="B19" s="17"/>
      <c r="C19" s="18">
        <v>43788345927</v>
      </c>
      <c r="D19" s="18">
        <v>43788345927</v>
      </c>
      <c r="E19" s="19">
        <v>49605253696</v>
      </c>
      <c r="F19" s="20">
        <v>49625837464</v>
      </c>
      <c r="G19" s="20">
        <v>43136439217</v>
      </c>
      <c r="H19" s="20">
        <v>43639057892</v>
      </c>
      <c r="I19" s="20">
        <v>43666208414</v>
      </c>
      <c r="J19" s="20">
        <v>43666208414</v>
      </c>
      <c r="K19" s="20">
        <v>43627598154</v>
      </c>
      <c r="L19" s="20">
        <v>43579609420</v>
      </c>
      <c r="M19" s="20">
        <v>43658737996</v>
      </c>
      <c r="N19" s="20">
        <v>43658737996</v>
      </c>
      <c r="O19" s="20">
        <v>43543024297</v>
      </c>
      <c r="P19" s="20">
        <v>43547693270</v>
      </c>
      <c r="Q19" s="20">
        <v>43712490835</v>
      </c>
      <c r="R19" s="20">
        <v>43712490835</v>
      </c>
      <c r="S19" s="20">
        <v>43780301025</v>
      </c>
      <c r="T19" s="20">
        <v>43884111178</v>
      </c>
      <c r="U19" s="20">
        <v>44545132547</v>
      </c>
      <c r="V19" s="20">
        <v>44545132547</v>
      </c>
      <c r="W19" s="20">
        <v>44545132547</v>
      </c>
      <c r="X19" s="20">
        <v>49625837464</v>
      </c>
      <c r="Y19" s="20">
        <v>-5080704917</v>
      </c>
      <c r="Z19" s="21">
        <v>-10.24</v>
      </c>
      <c r="AA19" s="22">
        <v>49625837464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122698271</v>
      </c>
      <c r="D22" s="18">
        <v>122698271</v>
      </c>
      <c r="E22" s="19">
        <v>113259706</v>
      </c>
      <c r="F22" s="20">
        <v>113259706</v>
      </c>
      <c r="G22" s="20">
        <v>184915493</v>
      </c>
      <c r="H22" s="20">
        <v>122698271</v>
      </c>
      <c r="I22" s="20">
        <v>122698271</v>
      </c>
      <c r="J22" s="20">
        <v>122698271</v>
      </c>
      <c r="K22" s="20">
        <v>122698271</v>
      </c>
      <c r="L22" s="20">
        <v>122698271</v>
      </c>
      <c r="M22" s="20">
        <v>122698271</v>
      </c>
      <c r="N22" s="20">
        <v>122698271</v>
      </c>
      <c r="O22" s="20">
        <v>122698271</v>
      </c>
      <c r="P22" s="20">
        <v>122698271</v>
      </c>
      <c r="Q22" s="20">
        <v>122698271</v>
      </c>
      <c r="R22" s="20">
        <v>122698271</v>
      </c>
      <c r="S22" s="20">
        <v>122698271</v>
      </c>
      <c r="T22" s="20">
        <v>122698271</v>
      </c>
      <c r="U22" s="20">
        <v>122698271</v>
      </c>
      <c r="V22" s="20">
        <v>122698271</v>
      </c>
      <c r="W22" s="20">
        <v>122698271</v>
      </c>
      <c r="X22" s="20">
        <v>113259706</v>
      </c>
      <c r="Y22" s="20">
        <v>9438565</v>
      </c>
      <c r="Z22" s="21">
        <v>8.33</v>
      </c>
      <c r="AA22" s="22">
        <v>113259706</v>
      </c>
    </row>
    <row r="23" spans="1:27" ht="13.5">
      <c r="A23" s="23" t="s">
        <v>49</v>
      </c>
      <c r="B23" s="17"/>
      <c r="C23" s="18">
        <v>87172100</v>
      </c>
      <c r="D23" s="18">
        <v>87172100</v>
      </c>
      <c r="E23" s="19">
        <v>97990293</v>
      </c>
      <c r="F23" s="20">
        <v>97990292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97990292</v>
      </c>
      <c r="Y23" s="24">
        <v>-97990292</v>
      </c>
      <c r="Z23" s="25">
        <v>-100</v>
      </c>
      <c r="AA23" s="26">
        <v>97990292</v>
      </c>
    </row>
    <row r="24" spans="1:27" ht="13.5">
      <c r="A24" s="27" t="s">
        <v>50</v>
      </c>
      <c r="B24" s="35"/>
      <c r="C24" s="29">
        <f aca="true" t="shared" si="1" ref="C24:Y24">SUM(C15:C23)</f>
        <v>44790496379</v>
      </c>
      <c r="D24" s="29">
        <f>SUM(D15:D23)</f>
        <v>44790496379</v>
      </c>
      <c r="E24" s="36">
        <f t="shared" si="1"/>
        <v>50738935565</v>
      </c>
      <c r="F24" s="37">
        <f t="shared" si="1"/>
        <v>50759519332</v>
      </c>
      <c r="G24" s="37">
        <f t="shared" si="1"/>
        <v>44250705976</v>
      </c>
      <c r="H24" s="37">
        <f t="shared" si="1"/>
        <v>44566523973</v>
      </c>
      <c r="I24" s="37">
        <f t="shared" si="1"/>
        <v>44587556777</v>
      </c>
      <c r="J24" s="37">
        <f t="shared" si="1"/>
        <v>44587556777</v>
      </c>
      <c r="K24" s="37">
        <f t="shared" si="1"/>
        <v>44585727393</v>
      </c>
      <c r="L24" s="37">
        <f t="shared" si="1"/>
        <v>44532734996</v>
      </c>
      <c r="M24" s="37">
        <f t="shared" si="1"/>
        <v>44665494400</v>
      </c>
      <c r="N24" s="37">
        <f t="shared" si="1"/>
        <v>44665494400</v>
      </c>
      <c r="O24" s="37">
        <f t="shared" si="1"/>
        <v>44509727112</v>
      </c>
      <c r="P24" s="37">
        <f t="shared" si="1"/>
        <v>44550006245</v>
      </c>
      <c r="Q24" s="37">
        <f t="shared" si="1"/>
        <v>44707374277</v>
      </c>
      <c r="R24" s="37">
        <f t="shared" si="1"/>
        <v>44707374277</v>
      </c>
      <c r="S24" s="37">
        <f t="shared" si="1"/>
        <v>44810507050</v>
      </c>
      <c r="T24" s="37">
        <f t="shared" si="1"/>
        <v>44909503557</v>
      </c>
      <c r="U24" s="37">
        <f t="shared" si="1"/>
        <v>45675745828</v>
      </c>
      <c r="V24" s="37">
        <f t="shared" si="1"/>
        <v>45675745828</v>
      </c>
      <c r="W24" s="37">
        <f t="shared" si="1"/>
        <v>45675745828</v>
      </c>
      <c r="X24" s="37">
        <f t="shared" si="1"/>
        <v>50759519332</v>
      </c>
      <c r="Y24" s="37">
        <f t="shared" si="1"/>
        <v>-5083773504</v>
      </c>
      <c r="Z24" s="38">
        <f>+IF(X24&lt;&gt;0,+(Y24/X24)*100,0)</f>
        <v>-10.015409071840972</v>
      </c>
      <c r="AA24" s="39">
        <f>SUM(AA15:AA23)</f>
        <v>50759519332</v>
      </c>
    </row>
    <row r="25" spans="1:27" ht="13.5">
      <c r="A25" s="27" t="s">
        <v>51</v>
      </c>
      <c r="B25" s="28"/>
      <c r="C25" s="29">
        <f aca="true" t="shared" si="2" ref="C25:Y25">+C12+C24</f>
        <v>56048682271</v>
      </c>
      <c r="D25" s="29">
        <f>+D12+D24</f>
        <v>56048682271</v>
      </c>
      <c r="E25" s="30">
        <f t="shared" si="2"/>
        <v>58451288569</v>
      </c>
      <c r="F25" s="31">
        <f t="shared" si="2"/>
        <v>58491870661</v>
      </c>
      <c r="G25" s="31">
        <f t="shared" si="2"/>
        <v>55598918621</v>
      </c>
      <c r="H25" s="31">
        <f t="shared" si="2"/>
        <v>56548537153</v>
      </c>
      <c r="I25" s="31">
        <f t="shared" si="2"/>
        <v>56554385695</v>
      </c>
      <c r="J25" s="31">
        <f t="shared" si="2"/>
        <v>56554385695</v>
      </c>
      <c r="K25" s="31">
        <f t="shared" si="2"/>
        <v>55895697518</v>
      </c>
      <c r="L25" s="31">
        <f t="shared" si="2"/>
        <v>56465583952</v>
      </c>
      <c r="M25" s="31">
        <f t="shared" si="2"/>
        <v>57198529302</v>
      </c>
      <c r="N25" s="31">
        <f t="shared" si="2"/>
        <v>57198529302</v>
      </c>
      <c r="O25" s="31">
        <f t="shared" si="2"/>
        <v>56768942922</v>
      </c>
      <c r="P25" s="31">
        <f t="shared" si="2"/>
        <v>56894357783</v>
      </c>
      <c r="Q25" s="31">
        <f t="shared" si="2"/>
        <v>58545220140</v>
      </c>
      <c r="R25" s="31">
        <f t="shared" si="2"/>
        <v>58545220140</v>
      </c>
      <c r="S25" s="31">
        <f t="shared" si="2"/>
        <v>58250718438</v>
      </c>
      <c r="T25" s="31">
        <f t="shared" si="2"/>
        <v>58117058120</v>
      </c>
      <c r="U25" s="31">
        <f t="shared" si="2"/>
        <v>59043447945</v>
      </c>
      <c r="V25" s="31">
        <f t="shared" si="2"/>
        <v>59043447945</v>
      </c>
      <c r="W25" s="31">
        <f t="shared" si="2"/>
        <v>59043447945</v>
      </c>
      <c r="X25" s="31">
        <f t="shared" si="2"/>
        <v>58491870661</v>
      </c>
      <c r="Y25" s="31">
        <f t="shared" si="2"/>
        <v>551577284</v>
      </c>
      <c r="Z25" s="32">
        <f>+IF(X25&lt;&gt;0,+(Y25/X25)*100,0)</f>
        <v>0.9429981940512108</v>
      </c>
      <c r="AA25" s="33">
        <f>+AA12+AA24</f>
        <v>58491870661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267666436</v>
      </c>
      <c r="D30" s="18">
        <v>267666436</v>
      </c>
      <c r="E30" s="19">
        <v>222086716</v>
      </c>
      <c r="F30" s="20">
        <v>222086716</v>
      </c>
      <c r="G30" s="20">
        <v>505680078</v>
      </c>
      <c r="H30" s="20">
        <v>267666436</v>
      </c>
      <c r="I30" s="20">
        <v>267666436</v>
      </c>
      <c r="J30" s="20">
        <v>267666436</v>
      </c>
      <c r="K30" s="20">
        <v>255305243</v>
      </c>
      <c r="L30" s="20">
        <v>255305243</v>
      </c>
      <c r="M30" s="20">
        <v>255305243</v>
      </c>
      <c r="N30" s="20">
        <v>255305243</v>
      </c>
      <c r="O30" s="20">
        <v>255305243</v>
      </c>
      <c r="P30" s="20">
        <v>255305244</v>
      </c>
      <c r="Q30" s="20">
        <v>255305244</v>
      </c>
      <c r="R30" s="20">
        <v>255305244</v>
      </c>
      <c r="S30" s="20">
        <v>255305244</v>
      </c>
      <c r="T30" s="20">
        <v>255305244</v>
      </c>
      <c r="U30" s="20">
        <v>255305244</v>
      </c>
      <c r="V30" s="20">
        <v>255305244</v>
      </c>
      <c r="W30" s="20">
        <v>255305244</v>
      </c>
      <c r="X30" s="20">
        <v>222086716</v>
      </c>
      <c r="Y30" s="20">
        <v>33218528</v>
      </c>
      <c r="Z30" s="21">
        <v>14.96</v>
      </c>
      <c r="AA30" s="22">
        <v>222086716</v>
      </c>
    </row>
    <row r="31" spans="1:27" ht="13.5">
      <c r="A31" s="23" t="s">
        <v>56</v>
      </c>
      <c r="B31" s="17"/>
      <c r="C31" s="18">
        <v>643208904</v>
      </c>
      <c r="D31" s="18">
        <v>643208904</v>
      </c>
      <c r="E31" s="19">
        <v>631860244</v>
      </c>
      <c r="F31" s="20">
        <v>631860244</v>
      </c>
      <c r="G31" s="20">
        <v>643696758</v>
      </c>
      <c r="H31" s="20">
        <v>648335189</v>
      </c>
      <c r="I31" s="20">
        <v>653135871</v>
      </c>
      <c r="J31" s="20">
        <v>653135871</v>
      </c>
      <c r="K31" s="20">
        <v>657968218</v>
      </c>
      <c r="L31" s="20">
        <v>664845105</v>
      </c>
      <c r="M31" s="20">
        <v>673127347</v>
      </c>
      <c r="N31" s="20">
        <v>673127347</v>
      </c>
      <c r="O31" s="20">
        <v>680203516</v>
      </c>
      <c r="P31" s="20">
        <v>685421606</v>
      </c>
      <c r="Q31" s="20">
        <v>690434210</v>
      </c>
      <c r="R31" s="20">
        <v>690434210</v>
      </c>
      <c r="S31" s="20">
        <v>693086286</v>
      </c>
      <c r="T31" s="20">
        <v>695760880</v>
      </c>
      <c r="U31" s="20">
        <v>713698782</v>
      </c>
      <c r="V31" s="20">
        <v>713698782</v>
      </c>
      <c r="W31" s="20">
        <v>713698782</v>
      </c>
      <c r="X31" s="20">
        <v>631860244</v>
      </c>
      <c r="Y31" s="20">
        <v>81838538</v>
      </c>
      <c r="Z31" s="21">
        <v>12.95</v>
      </c>
      <c r="AA31" s="22">
        <v>631860244</v>
      </c>
    </row>
    <row r="32" spans="1:27" ht="13.5">
      <c r="A32" s="23" t="s">
        <v>57</v>
      </c>
      <c r="B32" s="17"/>
      <c r="C32" s="18">
        <v>5352657353</v>
      </c>
      <c r="D32" s="18">
        <v>5352657353</v>
      </c>
      <c r="E32" s="19">
        <v>3703074561</v>
      </c>
      <c r="F32" s="20">
        <v>3703074561</v>
      </c>
      <c r="G32" s="20">
        <v>4726257253</v>
      </c>
      <c r="H32" s="20">
        <v>4800988390</v>
      </c>
      <c r="I32" s="20">
        <v>4530134534</v>
      </c>
      <c r="J32" s="20">
        <v>4530134534</v>
      </c>
      <c r="K32" s="20">
        <v>4081039457</v>
      </c>
      <c r="L32" s="20">
        <v>4015979203</v>
      </c>
      <c r="M32" s="20">
        <v>4281403140</v>
      </c>
      <c r="N32" s="20">
        <v>4281403140</v>
      </c>
      <c r="O32" s="20">
        <v>3961228733</v>
      </c>
      <c r="P32" s="20">
        <v>4014852203</v>
      </c>
      <c r="Q32" s="20">
        <v>4804245061</v>
      </c>
      <c r="R32" s="20">
        <v>4804245061</v>
      </c>
      <c r="S32" s="20">
        <v>4593265203</v>
      </c>
      <c r="T32" s="20">
        <v>4520893286</v>
      </c>
      <c r="U32" s="20">
        <v>5213329006</v>
      </c>
      <c r="V32" s="20">
        <v>5213329006</v>
      </c>
      <c r="W32" s="20">
        <v>5213329006</v>
      </c>
      <c r="X32" s="20">
        <v>3703074561</v>
      </c>
      <c r="Y32" s="20">
        <v>1510254445</v>
      </c>
      <c r="Z32" s="21">
        <v>40.78</v>
      </c>
      <c r="AA32" s="22">
        <v>3703074561</v>
      </c>
    </row>
    <row r="33" spans="1:27" ht="13.5">
      <c r="A33" s="23" t="s">
        <v>58</v>
      </c>
      <c r="B33" s="17"/>
      <c r="C33" s="18">
        <v>272930166</v>
      </c>
      <c r="D33" s="18">
        <v>272930166</v>
      </c>
      <c r="E33" s="19">
        <v>301780838</v>
      </c>
      <c r="F33" s="20">
        <v>301780838</v>
      </c>
      <c r="G33" s="20">
        <v>277698422</v>
      </c>
      <c r="H33" s="20">
        <v>296185046</v>
      </c>
      <c r="I33" s="20">
        <v>307882566</v>
      </c>
      <c r="J33" s="20">
        <v>307882566</v>
      </c>
      <c r="K33" s="20">
        <v>266841562</v>
      </c>
      <c r="L33" s="20">
        <v>277545054</v>
      </c>
      <c r="M33" s="20">
        <v>289120783</v>
      </c>
      <c r="N33" s="20">
        <v>289120783</v>
      </c>
      <c r="O33" s="20">
        <v>299996456</v>
      </c>
      <c r="P33" s="20">
        <v>308105080</v>
      </c>
      <c r="Q33" s="20">
        <v>321777459</v>
      </c>
      <c r="R33" s="20">
        <v>321777459</v>
      </c>
      <c r="S33" s="20">
        <v>332651211</v>
      </c>
      <c r="T33" s="20">
        <v>344797579</v>
      </c>
      <c r="U33" s="20">
        <v>356360510</v>
      </c>
      <c r="V33" s="20">
        <v>356360510</v>
      </c>
      <c r="W33" s="20">
        <v>356360510</v>
      </c>
      <c r="X33" s="20">
        <v>301780838</v>
      </c>
      <c r="Y33" s="20">
        <v>54579672</v>
      </c>
      <c r="Z33" s="21">
        <v>18.09</v>
      </c>
      <c r="AA33" s="22">
        <v>301780838</v>
      </c>
    </row>
    <row r="34" spans="1:27" ht="13.5">
      <c r="A34" s="27" t="s">
        <v>59</v>
      </c>
      <c r="B34" s="28"/>
      <c r="C34" s="29">
        <f aca="true" t="shared" si="3" ref="C34:Y34">SUM(C29:C33)</f>
        <v>6536462859</v>
      </c>
      <c r="D34" s="29">
        <f>SUM(D29:D33)</f>
        <v>6536462859</v>
      </c>
      <c r="E34" s="30">
        <f t="shared" si="3"/>
        <v>4858802359</v>
      </c>
      <c r="F34" s="31">
        <f t="shared" si="3"/>
        <v>4858802359</v>
      </c>
      <c r="G34" s="31">
        <f t="shared" si="3"/>
        <v>6153332511</v>
      </c>
      <c r="H34" s="31">
        <f t="shared" si="3"/>
        <v>6013175061</v>
      </c>
      <c r="I34" s="31">
        <f t="shared" si="3"/>
        <v>5758819407</v>
      </c>
      <c r="J34" s="31">
        <f t="shared" si="3"/>
        <v>5758819407</v>
      </c>
      <c r="K34" s="31">
        <f t="shared" si="3"/>
        <v>5261154480</v>
      </c>
      <c r="L34" s="31">
        <f t="shared" si="3"/>
        <v>5213674605</v>
      </c>
      <c r="M34" s="31">
        <f t="shared" si="3"/>
        <v>5498956513</v>
      </c>
      <c r="N34" s="31">
        <f t="shared" si="3"/>
        <v>5498956513</v>
      </c>
      <c r="O34" s="31">
        <f t="shared" si="3"/>
        <v>5196733948</v>
      </c>
      <c r="P34" s="31">
        <f t="shared" si="3"/>
        <v>5263684133</v>
      </c>
      <c r="Q34" s="31">
        <f t="shared" si="3"/>
        <v>6071761974</v>
      </c>
      <c r="R34" s="31">
        <f t="shared" si="3"/>
        <v>6071761974</v>
      </c>
      <c r="S34" s="31">
        <f t="shared" si="3"/>
        <v>5874307944</v>
      </c>
      <c r="T34" s="31">
        <f t="shared" si="3"/>
        <v>5816756989</v>
      </c>
      <c r="U34" s="31">
        <f t="shared" si="3"/>
        <v>6538693542</v>
      </c>
      <c r="V34" s="31">
        <f t="shared" si="3"/>
        <v>6538693542</v>
      </c>
      <c r="W34" s="31">
        <f t="shared" si="3"/>
        <v>6538693542</v>
      </c>
      <c r="X34" s="31">
        <f t="shared" si="3"/>
        <v>4858802359</v>
      </c>
      <c r="Y34" s="31">
        <f t="shared" si="3"/>
        <v>1679891183</v>
      </c>
      <c r="Z34" s="32">
        <f>+IF(X34&lt;&gt;0,+(Y34/X34)*100,0)</f>
        <v>34.57418225477568</v>
      </c>
      <c r="AA34" s="33">
        <f>SUM(AA29:AA33)</f>
        <v>4858802359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5021110609</v>
      </c>
      <c r="D37" s="18">
        <v>5021110609</v>
      </c>
      <c r="E37" s="19">
        <v>6252383568</v>
      </c>
      <c r="F37" s="20">
        <v>6252383567</v>
      </c>
      <c r="G37" s="20">
        <v>4783096967</v>
      </c>
      <c r="H37" s="20">
        <v>5012829922</v>
      </c>
      <c r="I37" s="20">
        <v>5008749416</v>
      </c>
      <c r="J37" s="20">
        <v>5008749416</v>
      </c>
      <c r="K37" s="20">
        <v>4990974845</v>
      </c>
      <c r="L37" s="20">
        <v>4931688178</v>
      </c>
      <c r="M37" s="20">
        <v>4877125646</v>
      </c>
      <c r="N37" s="20">
        <v>4877125646</v>
      </c>
      <c r="O37" s="20">
        <v>4877125647</v>
      </c>
      <c r="P37" s="20">
        <v>4868362692</v>
      </c>
      <c r="Q37" s="20">
        <v>4863987940</v>
      </c>
      <c r="R37" s="20">
        <v>4863987940</v>
      </c>
      <c r="S37" s="20">
        <v>4833453491</v>
      </c>
      <c r="T37" s="20">
        <v>4806786825</v>
      </c>
      <c r="U37" s="20">
        <v>5499291430</v>
      </c>
      <c r="V37" s="20">
        <v>5499291430</v>
      </c>
      <c r="W37" s="20">
        <v>5499291430</v>
      </c>
      <c r="X37" s="20">
        <v>6252383567</v>
      </c>
      <c r="Y37" s="20">
        <v>-753092137</v>
      </c>
      <c r="Z37" s="21">
        <v>-12.04</v>
      </c>
      <c r="AA37" s="22">
        <v>6252383567</v>
      </c>
    </row>
    <row r="38" spans="1:27" ht="13.5">
      <c r="A38" s="23" t="s">
        <v>58</v>
      </c>
      <c r="B38" s="17"/>
      <c r="C38" s="18">
        <v>2829946877</v>
      </c>
      <c r="D38" s="18">
        <v>2829946877</v>
      </c>
      <c r="E38" s="19">
        <v>2625767397</v>
      </c>
      <c r="F38" s="20">
        <v>2625767396</v>
      </c>
      <c r="G38" s="20">
        <v>2778108978</v>
      </c>
      <c r="H38" s="20">
        <v>2829667664</v>
      </c>
      <c r="I38" s="20">
        <v>2829540537</v>
      </c>
      <c r="J38" s="20">
        <v>2829540537</v>
      </c>
      <c r="K38" s="20">
        <v>2881124533</v>
      </c>
      <c r="L38" s="20">
        <v>2880997406</v>
      </c>
      <c r="M38" s="20">
        <v>2880866018</v>
      </c>
      <c r="N38" s="20">
        <v>2880866018</v>
      </c>
      <c r="O38" s="20">
        <v>2880743629</v>
      </c>
      <c r="P38" s="20">
        <v>2880622513</v>
      </c>
      <c r="Q38" s="20">
        <v>2880500549</v>
      </c>
      <c r="R38" s="20">
        <v>2880500549</v>
      </c>
      <c r="S38" s="20">
        <v>2880372747</v>
      </c>
      <c r="T38" s="20">
        <v>2880243322</v>
      </c>
      <c r="U38" s="20">
        <v>2880137087</v>
      </c>
      <c r="V38" s="20">
        <v>2880137087</v>
      </c>
      <c r="W38" s="20">
        <v>2880137087</v>
      </c>
      <c r="X38" s="20">
        <v>2625767396</v>
      </c>
      <c r="Y38" s="20">
        <v>254369691</v>
      </c>
      <c r="Z38" s="21">
        <v>9.69</v>
      </c>
      <c r="AA38" s="22">
        <v>2625767396</v>
      </c>
    </row>
    <row r="39" spans="1:27" ht="13.5">
      <c r="A39" s="27" t="s">
        <v>61</v>
      </c>
      <c r="B39" s="35"/>
      <c r="C39" s="29">
        <f aca="true" t="shared" si="4" ref="C39:Y39">SUM(C37:C38)</f>
        <v>7851057486</v>
      </c>
      <c r="D39" s="29">
        <f>SUM(D37:D38)</f>
        <v>7851057486</v>
      </c>
      <c r="E39" s="36">
        <f t="shared" si="4"/>
        <v>8878150965</v>
      </c>
      <c r="F39" s="37">
        <f t="shared" si="4"/>
        <v>8878150963</v>
      </c>
      <c r="G39" s="37">
        <f t="shared" si="4"/>
        <v>7561205945</v>
      </c>
      <c r="H39" s="37">
        <f t="shared" si="4"/>
        <v>7842497586</v>
      </c>
      <c r="I39" s="37">
        <f t="shared" si="4"/>
        <v>7838289953</v>
      </c>
      <c r="J39" s="37">
        <f t="shared" si="4"/>
        <v>7838289953</v>
      </c>
      <c r="K39" s="37">
        <f t="shared" si="4"/>
        <v>7872099378</v>
      </c>
      <c r="L39" s="37">
        <f t="shared" si="4"/>
        <v>7812685584</v>
      </c>
      <c r="M39" s="37">
        <f t="shared" si="4"/>
        <v>7757991664</v>
      </c>
      <c r="N39" s="37">
        <f t="shared" si="4"/>
        <v>7757991664</v>
      </c>
      <c r="O39" s="37">
        <f t="shared" si="4"/>
        <v>7757869276</v>
      </c>
      <c r="P39" s="37">
        <f t="shared" si="4"/>
        <v>7748985205</v>
      </c>
      <c r="Q39" s="37">
        <f t="shared" si="4"/>
        <v>7744488489</v>
      </c>
      <c r="R39" s="37">
        <f t="shared" si="4"/>
        <v>7744488489</v>
      </c>
      <c r="S39" s="37">
        <f t="shared" si="4"/>
        <v>7713826238</v>
      </c>
      <c r="T39" s="37">
        <f t="shared" si="4"/>
        <v>7687030147</v>
      </c>
      <c r="U39" s="37">
        <f t="shared" si="4"/>
        <v>8379428517</v>
      </c>
      <c r="V39" s="37">
        <f t="shared" si="4"/>
        <v>8379428517</v>
      </c>
      <c r="W39" s="37">
        <f t="shared" si="4"/>
        <v>8379428517</v>
      </c>
      <c r="X39" s="37">
        <f t="shared" si="4"/>
        <v>8878150963</v>
      </c>
      <c r="Y39" s="37">
        <f t="shared" si="4"/>
        <v>-498722446</v>
      </c>
      <c r="Z39" s="38">
        <f>+IF(X39&lt;&gt;0,+(Y39/X39)*100,0)</f>
        <v>-5.617413446543576</v>
      </c>
      <c r="AA39" s="39">
        <f>SUM(AA37:AA38)</f>
        <v>8878150963</v>
      </c>
    </row>
    <row r="40" spans="1:27" ht="13.5">
      <c r="A40" s="27" t="s">
        <v>62</v>
      </c>
      <c r="B40" s="28"/>
      <c r="C40" s="29">
        <f aca="true" t="shared" si="5" ref="C40:Y40">+C34+C39</f>
        <v>14387520345</v>
      </c>
      <c r="D40" s="29">
        <f>+D34+D39</f>
        <v>14387520345</v>
      </c>
      <c r="E40" s="30">
        <f t="shared" si="5"/>
        <v>13736953324</v>
      </c>
      <c r="F40" s="31">
        <f t="shared" si="5"/>
        <v>13736953322</v>
      </c>
      <c r="G40" s="31">
        <f t="shared" si="5"/>
        <v>13714538456</v>
      </c>
      <c r="H40" s="31">
        <f t="shared" si="5"/>
        <v>13855672647</v>
      </c>
      <c r="I40" s="31">
        <f t="shared" si="5"/>
        <v>13597109360</v>
      </c>
      <c r="J40" s="31">
        <f t="shared" si="5"/>
        <v>13597109360</v>
      </c>
      <c r="K40" s="31">
        <f t="shared" si="5"/>
        <v>13133253858</v>
      </c>
      <c r="L40" s="31">
        <f t="shared" si="5"/>
        <v>13026360189</v>
      </c>
      <c r="M40" s="31">
        <f t="shared" si="5"/>
        <v>13256948177</v>
      </c>
      <c r="N40" s="31">
        <f t="shared" si="5"/>
        <v>13256948177</v>
      </c>
      <c r="O40" s="31">
        <f t="shared" si="5"/>
        <v>12954603224</v>
      </c>
      <c r="P40" s="31">
        <f t="shared" si="5"/>
        <v>13012669338</v>
      </c>
      <c r="Q40" s="31">
        <f t="shared" si="5"/>
        <v>13816250463</v>
      </c>
      <c r="R40" s="31">
        <f t="shared" si="5"/>
        <v>13816250463</v>
      </c>
      <c r="S40" s="31">
        <f t="shared" si="5"/>
        <v>13588134182</v>
      </c>
      <c r="T40" s="31">
        <f t="shared" si="5"/>
        <v>13503787136</v>
      </c>
      <c r="U40" s="31">
        <f t="shared" si="5"/>
        <v>14918122059</v>
      </c>
      <c r="V40" s="31">
        <f t="shared" si="5"/>
        <v>14918122059</v>
      </c>
      <c r="W40" s="31">
        <f t="shared" si="5"/>
        <v>14918122059</v>
      </c>
      <c r="X40" s="31">
        <f t="shared" si="5"/>
        <v>13736953322</v>
      </c>
      <c r="Y40" s="31">
        <f t="shared" si="5"/>
        <v>1181168737</v>
      </c>
      <c r="Z40" s="32">
        <f>+IF(X40&lt;&gt;0,+(Y40/X40)*100,0)</f>
        <v>8.598476745992397</v>
      </c>
      <c r="AA40" s="33">
        <f>+AA34+AA39</f>
        <v>13736953322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41661161926</v>
      </c>
      <c r="D42" s="43">
        <f>+D25-D40</f>
        <v>41661161926</v>
      </c>
      <c r="E42" s="44">
        <f t="shared" si="6"/>
        <v>44714335245</v>
      </c>
      <c r="F42" s="45">
        <f t="shared" si="6"/>
        <v>44754917339</v>
      </c>
      <c r="G42" s="45">
        <f t="shared" si="6"/>
        <v>41884380165</v>
      </c>
      <c r="H42" s="45">
        <f t="shared" si="6"/>
        <v>42692864506</v>
      </c>
      <c r="I42" s="45">
        <f t="shared" si="6"/>
        <v>42957276335</v>
      </c>
      <c r="J42" s="45">
        <f t="shared" si="6"/>
        <v>42957276335</v>
      </c>
      <c r="K42" s="45">
        <f t="shared" si="6"/>
        <v>42762443660</v>
      </c>
      <c r="L42" s="45">
        <f t="shared" si="6"/>
        <v>43439223763</v>
      </c>
      <c r="M42" s="45">
        <f t="shared" si="6"/>
        <v>43941581125</v>
      </c>
      <c r="N42" s="45">
        <f t="shared" si="6"/>
        <v>43941581125</v>
      </c>
      <c r="O42" s="45">
        <f t="shared" si="6"/>
        <v>43814339698</v>
      </c>
      <c r="P42" s="45">
        <f t="shared" si="6"/>
        <v>43881688445</v>
      </c>
      <c r="Q42" s="45">
        <f t="shared" si="6"/>
        <v>44728969677</v>
      </c>
      <c r="R42" s="45">
        <f t="shared" si="6"/>
        <v>44728969677</v>
      </c>
      <c r="S42" s="45">
        <f t="shared" si="6"/>
        <v>44662584256</v>
      </c>
      <c r="T42" s="45">
        <f t="shared" si="6"/>
        <v>44613270984</v>
      </c>
      <c r="U42" s="45">
        <f t="shared" si="6"/>
        <v>44125325886</v>
      </c>
      <c r="V42" s="45">
        <f t="shared" si="6"/>
        <v>44125325886</v>
      </c>
      <c r="W42" s="45">
        <f t="shared" si="6"/>
        <v>44125325886</v>
      </c>
      <c r="X42" s="45">
        <f t="shared" si="6"/>
        <v>44754917339</v>
      </c>
      <c r="Y42" s="45">
        <f t="shared" si="6"/>
        <v>-629591453</v>
      </c>
      <c r="Z42" s="46">
        <f>+IF(X42&lt;&gt;0,+(Y42/X42)*100,0)</f>
        <v>-1.4067536941943273</v>
      </c>
      <c r="AA42" s="47">
        <f>+AA25-AA40</f>
        <v>44754917339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41661161926</v>
      </c>
      <c r="D45" s="18">
        <v>41661161926</v>
      </c>
      <c r="E45" s="19">
        <v>43668149404</v>
      </c>
      <c r="F45" s="20">
        <v>43708731498</v>
      </c>
      <c r="G45" s="20">
        <v>41884380165</v>
      </c>
      <c r="H45" s="20">
        <v>42692864508</v>
      </c>
      <c r="I45" s="20">
        <v>42957276335</v>
      </c>
      <c r="J45" s="20">
        <v>42957276335</v>
      </c>
      <c r="K45" s="20">
        <v>42762443660</v>
      </c>
      <c r="L45" s="20">
        <v>43439223762</v>
      </c>
      <c r="M45" s="20">
        <v>43941581125</v>
      </c>
      <c r="N45" s="20">
        <v>43941581125</v>
      </c>
      <c r="O45" s="20">
        <v>43814339698</v>
      </c>
      <c r="P45" s="20">
        <v>43881688445</v>
      </c>
      <c r="Q45" s="20">
        <v>44728969677</v>
      </c>
      <c r="R45" s="20">
        <v>44728969677</v>
      </c>
      <c r="S45" s="20">
        <v>44662584256</v>
      </c>
      <c r="T45" s="20">
        <v>44613270984</v>
      </c>
      <c r="U45" s="20">
        <v>44125325886</v>
      </c>
      <c r="V45" s="20">
        <v>44125325886</v>
      </c>
      <c r="W45" s="20">
        <v>44125325886</v>
      </c>
      <c r="X45" s="20">
        <v>43708731498</v>
      </c>
      <c r="Y45" s="20">
        <v>416594388</v>
      </c>
      <c r="Z45" s="48">
        <v>0.95</v>
      </c>
      <c r="AA45" s="22">
        <v>43708731498</v>
      </c>
    </row>
    <row r="46" spans="1:27" ht="13.5">
      <c r="A46" s="23" t="s">
        <v>67</v>
      </c>
      <c r="B46" s="17"/>
      <c r="C46" s="18"/>
      <c r="D46" s="18"/>
      <c r="E46" s="19">
        <v>1046185841</v>
      </c>
      <c r="F46" s="20">
        <v>1046185841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1046185841</v>
      </c>
      <c r="Y46" s="20">
        <v>-1046185841</v>
      </c>
      <c r="Z46" s="48">
        <v>-100</v>
      </c>
      <c r="AA46" s="22">
        <v>1046185841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41661161926</v>
      </c>
      <c r="D48" s="51">
        <f>SUM(D45:D47)</f>
        <v>41661161926</v>
      </c>
      <c r="E48" s="52">
        <f t="shared" si="7"/>
        <v>44714335245</v>
      </c>
      <c r="F48" s="53">
        <f t="shared" si="7"/>
        <v>44754917339</v>
      </c>
      <c r="G48" s="53">
        <f t="shared" si="7"/>
        <v>41884380165</v>
      </c>
      <c r="H48" s="53">
        <f t="shared" si="7"/>
        <v>42692864508</v>
      </c>
      <c r="I48" s="53">
        <f t="shared" si="7"/>
        <v>42957276335</v>
      </c>
      <c r="J48" s="53">
        <f t="shared" si="7"/>
        <v>42957276335</v>
      </c>
      <c r="K48" s="53">
        <f t="shared" si="7"/>
        <v>42762443660</v>
      </c>
      <c r="L48" s="53">
        <f t="shared" si="7"/>
        <v>43439223762</v>
      </c>
      <c r="M48" s="53">
        <f t="shared" si="7"/>
        <v>43941581125</v>
      </c>
      <c r="N48" s="53">
        <f t="shared" si="7"/>
        <v>43941581125</v>
      </c>
      <c r="O48" s="53">
        <f t="shared" si="7"/>
        <v>43814339698</v>
      </c>
      <c r="P48" s="53">
        <f t="shared" si="7"/>
        <v>43881688445</v>
      </c>
      <c r="Q48" s="53">
        <f t="shared" si="7"/>
        <v>44728969677</v>
      </c>
      <c r="R48" s="53">
        <f t="shared" si="7"/>
        <v>44728969677</v>
      </c>
      <c r="S48" s="53">
        <f t="shared" si="7"/>
        <v>44662584256</v>
      </c>
      <c r="T48" s="53">
        <f t="shared" si="7"/>
        <v>44613270984</v>
      </c>
      <c r="U48" s="53">
        <f t="shared" si="7"/>
        <v>44125325886</v>
      </c>
      <c r="V48" s="53">
        <f t="shared" si="7"/>
        <v>44125325886</v>
      </c>
      <c r="W48" s="53">
        <f t="shared" si="7"/>
        <v>44125325886</v>
      </c>
      <c r="X48" s="53">
        <f t="shared" si="7"/>
        <v>44754917339</v>
      </c>
      <c r="Y48" s="53">
        <f t="shared" si="7"/>
        <v>-629591453</v>
      </c>
      <c r="Z48" s="54">
        <f>+IF(X48&lt;&gt;0,+(Y48/X48)*100,0)</f>
        <v>-1.4067536941943273</v>
      </c>
      <c r="AA48" s="55">
        <f>SUM(AA45:AA47)</f>
        <v>44754917339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1067314000</v>
      </c>
      <c r="D6" s="18">
        <v>1067314000</v>
      </c>
      <c r="E6" s="19">
        <v>1460929000</v>
      </c>
      <c r="F6" s="20">
        <v>1298833000</v>
      </c>
      <c r="G6" s="20">
        <v>1000500</v>
      </c>
      <c r="H6" s="20">
        <v>1667712</v>
      </c>
      <c r="I6" s="20">
        <v>3328659</v>
      </c>
      <c r="J6" s="20">
        <v>3328659</v>
      </c>
      <c r="K6" s="20">
        <v>2754673</v>
      </c>
      <c r="L6" s="20">
        <v>2637920</v>
      </c>
      <c r="M6" s="20">
        <v>5326439</v>
      </c>
      <c r="N6" s="20">
        <v>5326439</v>
      </c>
      <c r="O6" s="20">
        <v>2660991</v>
      </c>
      <c r="P6" s="20">
        <v>4043067</v>
      </c>
      <c r="Q6" s="20">
        <v>5907774</v>
      </c>
      <c r="R6" s="20">
        <v>5907774</v>
      </c>
      <c r="S6" s="20">
        <v>3847154</v>
      </c>
      <c r="T6" s="20">
        <v>4326827</v>
      </c>
      <c r="U6" s="20">
        <v>3728768</v>
      </c>
      <c r="V6" s="20">
        <v>3728768</v>
      </c>
      <c r="W6" s="20">
        <v>3728768</v>
      </c>
      <c r="X6" s="20">
        <v>1298833000</v>
      </c>
      <c r="Y6" s="20">
        <v>-1295104232</v>
      </c>
      <c r="Z6" s="21">
        <v>-99.71</v>
      </c>
      <c r="AA6" s="22">
        <v>1298833000</v>
      </c>
    </row>
    <row r="7" spans="1:27" ht="13.5">
      <c r="A7" s="23" t="s">
        <v>34</v>
      </c>
      <c r="B7" s="17"/>
      <c r="C7" s="18">
        <v>6149940000</v>
      </c>
      <c r="D7" s="18">
        <v>6149940000</v>
      </c>
      <c r="E7" s="19">
        <v>5400000000</v>
      </c>
      <c r="F7" s="20">
        <v>5000000000</v>
      </c>
      <c r="G7" s="20">
        <v>6084664</v>
      </c>
      <c r="H7" s="20">
        <v>6238741</v>
      </c>
      <c r="I7" s="20">
        <v>4779461</v>
      </c>
      <c r="J7" s="20">
        <v>4779461</v>
      </c>
      <c r="K7" s="20">
        <v>4241646</v>
      </c>
      <c r="L7" s="20">
        <v>3907824</v>
      </c>
      <c r="M7" s="20">
        <v>3990137</v>
      </c>
      <c r="N7" s="20">
        <v>3990137</v>
      </c>
      <c r="O7" s="20">
        <v>3830410</v>
      </c>
      <c r="P7" s="20">
        <v>3477593</v>
      </c>
      <c r="Q7" s="20">
        <v>5531695</v>
      </c>
      <c r="R7" s="20">
        <v>5531695</v>
      </c>
      <c r="S7" s="20">
        <v>5238496</v>
      </c>
      <c r="T7" s="20">
        <v>5304619</v>
      </c>
      <c r="U7" s="20">
        <v>5378737</v>
      </c>
      <c r="V7" s="20">
        <v>5378737</v>
      </c>
      <c r="W7" s="20">
        <v>5378737</v>
      </c>
      <c r="X7" s="20">
        <v>5000000000</v>
      </c>
      <c r="Y7" s="20">
        <v>-4994621263</v>
      </c>
      <c r="Z7" s="21">
        <v>-99.89</v>
      </c>
      <c r="AA7" s="22">
        <v>5000000000</v>
      </c>
    </row>
    <row r="8" spans="1:27" ht="13.5">
      <c r="A8" s="23" t="s">
        <v>35</v>
      </c>
      <c r="B8" s="17"/>
      <c r="C8" s="18">
        <v>2879048000</v>
      </c>
      <c r="D8" s="18">
        <v>2879048000</v>
      </c>
      <c r="E8" s="19">
        <v>3235276243</v>
      </c>
      <c r="F8" s="20">
        <v>2965165387</v>
      </c>
      <c r="G8" s="20">
        <v>3054569</v>
      </c>
      <c r="H8" s="20">
        <v>2944533</v>
      </c>
      <c r="I8" s="20">
        <v>2836630</v>
      </c>
      <c r="J8" s="20">
        <v>2836630</v>
      </c>
      <c r="K8" s="20">
        <v>2755175</v>
      </c>
      <c r="L8" s="20">
        <v>2371058</v>
      </c>
      <c r="M8" s="20">
        <v>2997685</v>
      </c>
      <c r="N8" s="20">
        <v>2997685</v>
      </c>
      <c r="O8" s="20">
        <v>2957770</v>
      </c>
      <c r="P8" s="20">
        <v>2745869</v>
      </c>
      <c r="Q8" s="20">
        <v>2721029</v>
      </c>
      <c r="R8" s="20">
        <v>2721029</v>
      </c>
      <c r="S8" s="20">
        <v>2895057</v>
      </c>
      <c r="T8" s="20">
        <v>2582212</v>
      </c>
      <c r="U8" s="20">
        <v>3098641</v>
      </c>
      <c r="V8" s="20">
        <v>3098641</v>
      </c>
      <c r="W8" s="20">
        <v>3098641</v>
      </c>
      <c r="X8" s="20">
        <v>2965165387</v>
      </c>
      <c r="Y8" s="20">
        <v>-2962066746</v>
      </c>
      <c r="Z8" s="21">
        <v>-99.9</v>
      </c>
      <c r="AA8" s="22">
        <v>2965165387</v>
      </c>
    </row>
    <row r="9" spans="1:27" ht="13.5">
      <c r="A9" s="23" t="s">
        <v>36</v>
      </c>
      <c r="B9" s="17"/>
      <c r="C9" s="18">
        <v>2576289000</v>
      </c>
      <c r="D9" s="18">
        <v>2576289000</v>
      </c>
      <c r="E9" s="19">
        <v>2548502030</v>
      </c>
      <c r="F9" s="20">
        <v>2554292030</v>
      </c>
      <c r="G9" s="20">
        <v>2640373</v>
      </c>
      <c r="H9" s="20">
        <v>2549985</v>
      </c>
      <c r="I9" s="20">
        <v>2210469</v>
      </c>
      <c r="J9" s="20">
        <v>2210469</v>
      </c>
      <c r="K9" s="20">
        <v>2494474</v>
      </c>
      <c r="L9" s="20">
        <v>1964841</v>
      </c>
      <c r="M9" s="20">
        <v>2209221</v>
      </c>
      <c r="N9" s="20">
        <v>2209221</v>
      </c>
      <c r="O9" s="20">
        <v>1983377</v>
      </c>
      <c r="P9" s="20">
        <v>4983595</v>
      </c>
      <c r="Q9" s="20">
        <v>1720914</v>
      </c>
      <c r="R9" s="20">
        <v>1720914</v>
      </c>
      <c r="S9" s="20">
        <v>2220215</v>
      </c>
      <c r="T9" s="20">
        <v>2502808</v>
      </c>
      <c r="U9" s="20">
        <v>2992403</v>
      </c>
      <c r="V9" s="20">
        <v>2992403</v>
      </c>
      <c r="W9" s="20">
        <v>2992403</v>
      </c>
      <c r="X9" s="20">
        <v>2554292030</v>
      </c>
      <c r="Y9" s="20">
        <v>-2551299627</v>
      </c>
      <c r="Z9" s="21">
        <v>-99.88</v>
      </c>
      <c r="AA9" s="22">
        <v>2554292030</v>
      </c>
    </row>
    <row r="10" spans="1:27" ht="13.5">
      <c r="A10" s="23" t="s">
        <v>37</v>
      </c>
      <c r="B10" s="17"/>
      <c r="C10" s="18">
        <v>101603000</v>
      </c>
      <c r="D10" s="18">
        <v>101603000</v>
      </c>
      <c r="E10" s="19">
        <v>76139593</v>
      </c>
      <c r="F10" s="20">
        <v>76139593</v>
      </c>
      <c r="G10" s="24">
        <v>73183</v>
      </c>
      <c r="H10" s="24">
        <v>7139</v>
      </c>
      <c r="I10" s="24">
        <v>7139</v>
      </c>
      <c r="J10" s="20">
        <v>7139</v>
      </c>
      <c r="K10" s="24">
        <v>7139</v>
      </c>
      <c r="L10" s="24">
        <v>7139</v>
      </c>
      <c r="M10" s="20">
        <v>7139</v>
      </c>
      <c r="N10" s="24">
        <v>7139</v>
      </c>
      <c r="O10" s="24">
        <v>7139</v>
      </c>
      <c r="P10" s="24">
        <v>7139</v>
      </c>
      <c r="Q10" s="20">
        <v>7139</v>
      </c>
      <c r="R10" s="24">
        <v>7139</v>
      </c>
      <c r="S10" s="24">
        <v>7139</v>
      </c>
      <c r="T10" s="20">
        <v>7139</v>
      </c>
      <c r="U10" s="24">
        <v>7139</v>
      </c>
      <c r="V10" s="24">
        <v>7139</v>
      </c>
      <c r="W10" s="24">
        <v>7139</v>
      </c>
      <c r="X10" s="20">
        <v>76139593</v>
      </c>
      <c r="Y10" s="24">
        <v>-76132454</v>
      </c>
      <c r="Z10" s="25">
        <v>-99.99</v>
      </c>
      <c r="AA10" s="26">
        <v>76139593</v>
      </c>
    </row>
    <row r="11" spans="1:27" ht="13.5">
      <c r="A11" s="23" t="s">
        <v>38</v>
      </c>
      <c r="B11" s="17"/>
      <c r="C11" s="18">
        <v>389622000</v>
      </c>
      <c r="D11" s="18">
        <v>389622000</v>
      </c>
      <c r="E11" s="19">
        <v>278585050</v>
      </c>
      <c r="F11" s="20">
        <v>278005050</v>
      </c>
      <c r="G11" s="20">
        <v>286957</v>
      </c>
      <c r="H11" s="20">
        <v>331831</v>
      </c>
      <c r="I11" s="20">
        <v>316462</v>
      </c>
      <c r="J11" s="20">
        <v>316462</v>
      </c>
      <c r="K11" s="20">
        <v>316572</v>
      </c>
      <c r="L11" s="20">
        <v>334302</v>
      </c>
      <c r="M11" s="20">
        <v>352180</v>
      </c>
      <c r="N11" s="20">
        <v>352180</v>
      </c>
      <c r="O11" s="20">
        <v>351493</v>
      </c>
      <c r="P11" s="20">
        <v>358155</v>
      </c>
      <c r="Q11" s="20">
        <v>329591</v>
      </c>
      <c r="R11" s="20">
        <v>329591</v>
      </c>
      <c r="S11" s="20">
        <v>335669</v>
      </c>
      <c r="T11" s="20">
        <v>374198</v>
      </c>
      <c r="U11" s="20">
        <v>406298</v>
      </c>
      <c r="V11" s="20">
        <v>406298</v>
      </c>
      <c r="W11" s="20">
        <v>406298</v>
      </c>
      <c r="X11" s="20">
        <v>278005050</v>
      </c>
      <c r="Y11" s="20">
        <v>-277598752</v>
      </c>
      <c r="Z11" s="21">
        <v>-99.85</v>
      </c>
      <c r="AA11" s="22">
        <v>278005050</v>
      </c>
    </row>
    <row r="12" spans="1:27" ht="13.5">
      <c r="A12" s="27" t="s">
        <v>39</v>
      </c>
      <c r="B12" s="28"/>
      <c r="C12" s="29">
        <f aca="true" t="shared" si="0" ref="C12:Y12">SUM(C6:C11)</f>
        <v>13163816000</v>
      </c>
      <c r="D12" s="29">
        <f>SUM(D6:D11)</f>
        <v>13163816000</v>
      </c>
      <c r="E12" s="30">
        <f t="shared" si="0"/>
        <v>12999431916</v>
      </c>
      <c r="F12" s="31">
        <f t="shared" si="0"/>
        <v>12172435060</v>
      </c>
      <c r="G12" s="31">
        <f t="shared" si="0"/>
        <v>13140246</v>
      </c>
      <c r="H12" s="31">
        <f t="shared" si="0"/>
        <v>13739941</v>
      </c>
      <c r="I12" s="31">
        <f t="shared" si="0"/>
        <v>13478820</v>
      </c>
      <c r="J12" s="31">
        <f t="shared" si="0"/>
        <v>13478820</v>
      </c>
      <c r="K12" s="31">
        <f t="shared" si="0"/>
        <v>12569679</v>
      </c>
      <c r="L12" s="31">
        <f t="shared" si="0"/>
        <v>11223084</v>
      </c>
      <c r="M12" s="31">
        <f t="shared" si="0"/>
        <v>14882801</v>
      </c>
      <c r="N12" s="31">
        <f t="shared" si="0"/>
        <v>14882801</v>
      </c>
      <c r="O12" s="31">
        <f t="shared" si="0"/>
        <v>11791180</v>
      </c>
      <c r="P12" s="31">
        <f t="shared" si="0"/>
        <v>15615418</v>
      </c>
      <c r="Q12" s="31">
        <f t="shared" si="0"/>
        <v>16218142</v>
      </c>
      <c r="R12" s="31">
        <f t="shared" si="0"/>
        <v>16218142</v>
      </c>
      <c r="S12" s="31">
        <f t="shared" si="0"/>
        <v>14543730</v>
      </c>
      <c r="T12" s="31">
        <f t="shared" si="0"/>
        <v>15097803</v>
      </c>
      <c r="U12" s="31">
        <f t="shared" si="0"/>
        <v>15611986</v>
      </c>
      <c r="V12" s="31">
        <f t="shared" si="0"/>
        <v>15611986</v>
      </c>
      <c r="W12" s="31">
        <f t="shared" si="0"/>
        <v>15611986</v>
      </c>
      <c r="X12" s="31">
        <f t="shared" si="0"/>
        <v>12172435060</v>
      </c>
      <c r="Y12" s="31">
        <f t="shared" si="0"/>
        <v>-12156823074</v>
      </c>
      <c r="Z12" s="32">
        <f>+IF(X12&lt;&gt;0,+(Y12/X12)*100,0)</f>
        <v>-99.87174311530072</v>
      </c>
      <c r="AA12" s="33">
        <f>SUM(AA6:AA11)</f>
        <v>12172435060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91704000</v>
      </c>
      <c r="D15" s="18">
        <v>91704000</v>
      </c>
      <c r="E15" s="19">
        <v>155609777</v>
      </c>
      <c r="F15" s="20">
        <v>156333777</v>
      </c>
      <c r="G15" s="20">
        <v>266840</v>
      </c>
      <c r="H15" s="20">
        <v>16301</v>
      </c>
      <c r="I15" s="20">
        <v>78775</v>
      </c>
      <c r="J15" s="20">
        <v>78775</v>
      </c>
      <c r="K15" s="20">
        <v>315601</v>
      </c>
      <c r="L15" s="20">
        <v>96235</v>
      </c>
      <c r="M15" s="20">
        <v>95577</v>
      </c>
      <c r="N15" s="20">
        <v>95577</v>
      </c>
      <c r="O15" s="20">
        <v>95459</v>
      </c>
      <c r="P15" s="20">
        <v>94648</v>
      </c>
      <c r="Q15" s="20">
        <v>95520</v>
      </c>
      <c r="R15" s="20">
        <v>95520</v>
      </c>
      <c r="S15" s="20">
        <v>95292</v>
      </c>
      <c r="T15" s="20">
        <v>95301</v>
      </c>
      <c r="U15" s="20">
        <v>96203</v>
      </c>
      <c r="V15" s="20">
        <v>96203</v>
      </c>
      <c r="W15" s="20">
        <v>96203</v>
      </c>
      <c r="X15" s="20">
        <v>156333777</v>
      </c>
      <c r="Y15" s="20">
        <v>-156237574</v>
      </c>
      <c r="Z15" s="21">
        <v>-99.94</v>
      </c>
      <c r="AA15" s="22">
        <v>156333777</v>
      </c>
    </row>
    <row r="16" spans="1:27" ht="13.5">
      <c r="A16" s="23" t="s">
        <v>42</v>
      </c>
      <c r="B16" s="17"/>
      <c r="C16" s="18">
        <v>500000000</v>
      </c>
      <c r="D16" s="18">
        <v>500000000</v>
      </c>
      <c r="E16" s="19"/>
      <c r="F16" s="20"/>
      <c r="G16" s="24">
        <v>500000</v>
      </c>
      <c r="H16" s="24">
        <v>500000</v>
      </c>
      <c r="I16" s="24">
        <v>500000</v>
      </c>
      <c r="J16" s="20">
        <v>500000</v>
      </c>
      <c r="K16" s="24">
        <v>500000</v>
      </c>
      <c r="L16" s="24">
        <v>500000</v>
      </c>
      <c r="M16" s="20">
        <v>500000</v>
      </c>
      <c r="N16" s="24">
        <v>500000</v>
      </c>
      <c r="O16" s="24">
        <v>500000</v>
      </c>
      <c r="P16" s="24">
        <v>500000</v>
      </c>
      <c r="Q16" s="20">
        <v>500000</v>
      </c>
      <c r="R16" s="24">
        <v>500000</v>
      </c>
      <c r="S16" s="24">
        <v>500000</v>
      </c>
      <c r="T16" s="20">
        <v>500000</v>
      </c>
      <c r="U16" s="24">
        <v>500000</v>
      </c>
      <c r="V16" s="24">
        <v>500000</v>
      </c>
      <c r="W16" s="24">
        <v>500000</v>
      </c>
      <c r="X16" s="20"/>
      <c r="Y16" s="24">
        <v>500000</v>
      </c>
      <c r="Z16" s="25"/>
      <c r="AA16" s="26"/>
    </row>
    <row r="17" spans="1:27" ht="13.5">
      <c r="A17" s="23" t="s">
        <v>43</v>
      </c>
      <c r="B17" s="17"/>
      <c r="C17" s="18">
        <v>328723000</v>
      </c>
      <c r="D17" s="18">
        <v>328723000</v>
      </c>
      <c r="E17" s="19">
        <v>314825024</v>
      </c>
      <c r="F17" s="20">
        <v>317904024</v>
      </c>
      <c r="G17" s="20">
        <v>260013</v>
      </c>
      <c r="H17" s="20">
        <v>292867</v>
      </c>
      <c r="I17" s="20">
        <v>260959</v>
      </c>
      <c r="J17" s="20">
        <v>260959</v>
      </c>
      <c r="K17" s="20">
        <v>260956</v>
      </c>
      <c r="L17" s="20">
        <v>260956</v>
      </c>
      <c r="M17" s="20">
        <v>260954</v>
      </c>
      <c r="N17" s="20">
        <v>260954</v>
      </c>
      <c r="O17" s="20">
        <v>260954</v>
      </c>
      <c r="P17" s="20">
        <v>260017</v>
      </c>
      <c r="Q17" s="20">
        <v>248795</v>
      </c>
      <c r="R17" s="20">
        <v>248795</v>
      </c>
      <c r="S17" s="20">
        <v>261792</v>
      </c>
      <c r="T17" s="20">
        <v>260017</v>
      </c>
      <c r="U17" s="20">
        <v>259994</v>
      </c>
      <c r="V17" s="20">
        <v>259994</v>
      </c>
      <c r="W17" s="20">
        <v>259994</v>
      </c>
      <c r="X17" s="20">
        <v>317904024</v>
      </c>
      <c r="Y17" s="20">
        <v>-317644030</v>
      </c>
      <c r="Z17" s="21">
        <v>-99.92</v>
      </c>
      <c r="AA17" s="22">
        <v>317904024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724828</v>
      </c>
      <c r="H18" s="20">
        <v>579944</v>
      </c>
      <c r="I18" s="20">
        <v>581580</v>
      </c>
      <c r="J18" s="20">
        <v>581580</v>
      </c>
      <c r="K18" s="20">
        <v>585167</v>
      </c>
      <c r="L18" s="20">
        <v>585167</v>
      </c>
      <c r="M18" s="20">
        <v>585167</v>
      </c>
      <c r="N18" s="20">
        <v>585167</v>
      </c>
      <c r="O18" s="20">
        <v>585167</v>
      </c>
      <c r="P18" s="20">
        <v>584900</v>
      </c>
      <c r="Q18" s="20">
        <v>527790</v>
      </c>
      <c r="R18" s="20">
        <v>527790</v>
      </c>
      <c r="S18" s="20">
        <v>527790</v>
      </c>
      <c r="T18" s="20">
        <v>584900</v>
      </c>
      <c r="U18" s="20">
        <v>583433</v>
      </c>
      <c r="V18" s="20">
        <v>583433</v>
      </c>
      <c r="W18" s="20">
        <v>583433</v>
      </c>
      <c r="X18" s="20"/>
      <c r="Y18" s="20">
        <v>583433</v>
      </c>
      <c r="Z18" s="21"/>
      <c r="AA18" s="22"/>
    </row>
    <row r="19" spans="1:27" ht="13.5">
      <c r="A19" s="23" t="s">
        <v>45</v>
      </c>
      <c r="B19" s="17"/>
      <c r="C19" s="18">
        <v>38123721000</v>
      </c>
      <c r="D19" s="18">
        <v>38123721000</v>
      </c>
      <c r="E19" s="19">
        <v>42986560724</v>
      </c>
      <c r="F19" s="20">
        <v>42915734724</v>
      </c>
      <c r="G19" s="20">
        <v>36245322</v>
      </c>
      <c r="H19" s="20">
        <v>37625331</v>
      </c>
      <c r="I19" s="20">
        <v>37515019</v>
      </c>
      <c r="J19" s="20">
        <v>37515019</v>
      </c>
      <c r="K19" s="20">
        <v>37655939</v>
      </c>
      <c r="L19" s="20">
        <v>38306320</v>
      </c>
      <c r="M19" s="20">
        <v>37854169</v>
      </c>
      <c r="N19" s="20">
        <v>37854169</v>
      </c>
      <c r="O19" s="20">
        <v>37868425</v>
      </c>
      <c r="P19" s="20">
        <v>38476373</v>
      </c>
      <c r="Q19" s="20">
        <v>35989262</v>
      </c>
      <c r="R19" s="20">
        <v>35989262</v>
      </c>
      <c r="S19" s="20">
        <v>36025501</v>
      </c>
      <c r="T19" s="20">
        <v>38163019</v>
      </c>
      <c r="U19" s="20">
        <v>37945534</v>
      </c>
      <c r="V19" s="20">
        <v>37945534</v>
      </c>
      <c r="W19" s="20">
        <v>37945534</v>
      </c>
      <c r="X19" s="20">
        <v>42915734724</v>
      </c>
      <c r="Y19" s="20">
        <v>-42877789190</v>
      </c>
      <c r="Z19" s="21">
        <v>-99.91</v>
      </c>
      <c r="AA19" s="22">
        <v>42915734724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>
        <v>10050</v>
      </c>
      <c r="H21" s="20">
        <v>10512</v>
      </c>
      <c r="I21" s="20">
        <v>10512</v>
      </c>
      <c r="J21" s="20">
        <v>10512</v>
      </c>
      <c r="K21" s="20">
        <v>10512</v>
      </c>
      <c r="L21" s="20">
        <v>10512</v>
      </c>
      <c r="M21" s="20">
        <v>10512</v>
      </c>
      <c r="N21" s="20">
        <v>10512</v>
      </c>
      <c r="O21" s="20">
        <v>10512</v>
      </c>
      <c r="P21" s="20">
        <v>10512</v>
      </c>
      <c r="Q21" s="20">
        <v>10512</v>
      </c>
      <c r="R21" s="20">
        <v>10512</v>
      </c>
      <c r="S21" s="20">
        <v>10512</v>
      </c>
      <c r="T21" s="20">
        <v>10512</v>
      </c>
      <c r="U21" s="20">
        <v>10512</v>
      </c>
      <c r="V21" s="20">
        <v>10512</v>
      </c>
      <c r="W21" s="20">
        <v>10512</v>
      </c>
      <c r="X21" s="20"/>
      <c r="Y21" s="20">
        <v>10512</v>
      </c>
      <c r="Z21" s="21"/>
      <c r="AA21" s="22"/>
    </row>
    <row r="22" spans="1:27" ht="13.5">
      <c r="A22" s="23" t="s">
        <v>48</v>
      </c>
      <c r="B22" s="17"/>
      <c r="C22" s="18">
        <v>773544000</v>
      </c>
      <c r="D22" s="18">
        <v>773544000</v>
      </c>
      <c r="E22" s="19">
        <v>686584253</v>
      </c>
      <c r="F22" s="20">
        <v>685736253</v>
      </c>
      <c r="G22" s="20">
        <v>288311</v>
      </c>
      <c r="H22" s="20">
        <v>361410</v>
      </c>
      <c r="I22" s="20">
        <v>817591</v>
      </c>
      <c r="J22" s="20">
        <v>817591</v>
      </c>
      <c r="K22" s="20">
        <v>359260</v>
      </c>
      <c r="L22" s="20">
        <v>773566</v>
      </c>
      <c r="M22" s="20">
        <v>371426</v>
      </c>
      <c r="N22" s="20">
        <v>371426</v>
      </c>
      <c r="O22" s="20">
        <v>460211</v>
      </c>
      <c r="P22" s="20">
        <v>333245</v>
      </c>
      <c r="Q22" s="20">
        <v>771842</v>
      </c>
      <c r="R22" s="20">
        <v>771842</v>
      </c>
      <c r="S22" s="20">
        <v>771842</v>
      </c>
      <c r="T22" s="20">
        <v>771842</v>
      </c>
      <c r="U22" s="20">
        <v>771842</v>
      </c>
      <c r="V22" s="20">
        <v>771842</v>
      </c>
      <c r="W22" s="20">
        <v>771842</v>
      </c>
      <c r="X22" s="20">
        <v>685736253</v>
      </c>
      <c r="Y22" s="20">
        <v>-684964411</v>
      </c>
      <c r="Z22" s="21">
        <v>-99.89</v>
      </c>
      <c r="AA22" s="22">
        <v>685736253</v>
      </c>
    </row>
    <row r="23" spans="1:27" ht="13.5">
      <c r="A23" s="23" t="s">
        <v>49</v>
      </c>
      <c r="B23" s="17"/>
      <c r="C23" s="18">
        <v>5734000</v>
      </c>
      <c r="D23" s="18">
        <v>5734000</v>
      </c>
      <c r="E23" s="19">
        <v>98730500</v>
      </c>
      <c r="F23" s="20">
        <v>98730500</v>
      </c>
      <c r="G23" s="24">
        <v>72049</v>
      </c>
      <c r="H23" s="24">
        <v>288269</v>
      </c>
      <c r="I23" s="24">
        <v>288269</v>
      </c>
      <c r="J23" s="20">
        <v>288269</v>
      </c>
      <c r="K23" s="24">
        <v>288269</v>
      </c>
      <c r="L23" s="24">
        <v>288269</v>
      </c>
      <c r="M23" s="20">
        <v>288269</v>
      </c>
      <c r="N23" s="24">
        <v>288269</v>
      </c>
      <c r="O23" s="24">
        <v>288269</v>
      </c>
      <c r="P23" s="24">
        <v>288269</v>
      </c>
      <c r="Q23" s="20">
        <v>308959</v>
      </c>
      <c r="R23" s="24">
        <v>308959</v>
      </c>
      <c r="S23" s="24">
        <v>308959</v>
      </c>
      <c r="T23" s="20">
        <v>290630</v>
      </c>
      <c r="U23" s="24">
        <v>290630</v>
      </c>
      <c r="V23" s="24">
        <v>290630</v>
      </c>
      <c r="W23" s="24">
        <v>290630</v>
      </c>
      <c r="X23" s="20">
        <v>98730500</v>
      </c>
      <c r="Y23" s="24">
        <v>-98439870</v>
      </c>
      <c r="Z23" s="25">
        <v>-99.71</v>
      </c>
      <c r="AA23" s="26">
        <v>98730500</v>
      </c>
    </row>
    <row r="24" spans="1:27" ht="13.5">
      <c r="A24" s="27" t="s">
        <v>50</v>
      </c>
      <c r="B24" s="35"/>
      <c r="C24" s="29">
        <f aca="true" t="shared" si="1" ref="C24:Y24">SUM(C15:C23)</f>
        <v>39823426000</v>
      </c>
      <c r="D24" s="29">
        <f>SUM(D15:D23)</f>
        <v>39823426000</v>
      </c>
      <c r="E24" s="36">
        <f t="shared" si="1"/>
        <v>44242310278</v>
      </c>
      <c r="F24" s="37">
        <f t="shared" si="1"/>
        <v>44174439278</v>
      </c>
      <c r="G24" s="37">
        <f t="shared" si="1"/>
        <v>38367413</v>
      </c>
      <c r="H24" s="37">
        <f t="shared" si="1"/>
        <v>39674634</v>
      </c>
      <c r="I24" s="37">
        <f t="shared" si="1"/>
        <v>40052705</v>
      </c>
      <c r="J24" s="37">
        <f t="shared" si="1"/>
        <v>40052705</v>
      </c>
      <c r="K24" s="37">
        <f t="shared" si="1"/>
        <v>39975704</v>
      </c>
      <c r="L24" s="37">
        <f t="shared" si="1"/>
        <v>40821025</v>
      </c>
      <c r="M24" s="37">
        <f t="shared" si="1"/>
        <v>39966074</v>
      </c>
      <c r="N24" s="37">
        <f t="shared" si="1"/>
        <v>39966074</v>
      </c>
      <c r="O24" s="37">
        <f t="shared" si="1"/>
        <v>40068997</v>
      </c>
      <c r="P24" s="37">
        <f t="shared" si="1"/>
        <v>40547964</v>
      </c>
      <c r="Q24" s="37">
        <f t="shared" si="1"/>
        <v>38452680</v>
      </c>
      <c r="R24" s="37">
        <f t="shared" si="1"/>
        <v>38452680</v>
      </c>
      <c r="S24" s="37">
        <f t="shared" si="1"/>
        <v>38501688</v>
      </c>
      <c r="T24" s="37">
        <f t="shared" si="1"/>
        <v>40676221</v>
      </c>
      <c r="U24" s="37">
        <f t="shared" si="1"/>
        <v>40458148</v>
      </c>
      <c r="V24" s="37">
        <f t="shared" si="1"/>
        <v>40458148</v>
      </c>
      <c r="W24" s="37">
        <f t="shared" si="1"/>
        <v>40458148</v>
      </c>
      <c r="X24" s="37">
        <f t="shared" si="1"/>
        <v>44174439278</v>
      </c>
      <c r="Y24" s="37">
        <f t="shared" si="1"/>
        <v>-44133981130</v>
      </c>
      <c r="Z24" s="38">
        <f>+IF(X24&lt;&gt;0,+(Y24/X24)*100,0)</f>
        <v>-99.90841276389409</v>
      </c>
      <c r="AA24" s="39">
        <f>SUM(AA15:AA23)</f>
        <v>44174439278</v>
      </c>
    </row>
    <row r="25" spans="1:27" ht="13.5">
      <c r="A25" s="27" t="s">
        <v>51</v>
      </c>
      <c r="B25" s="28"/>
      <c r="C25" s="29">
        <f aca="true" t="shared" si="2" ref="C25:Y25">+C12+C24</f>
        <v>52987242000</v>
      </c>
      <c r="D25" s="29">
        <f>+D12+D24</f>
        <v>52987242000</v>
      </c>
      <c r="E25" s="30">
        <f t="shared" si="2"/>
        <v>57241742194</v>
      </c>
      <c r="F25" s="31">
        <f t="shared" si="2"/>
        <v>56346874338</v>
      </c>
      <c r="G25" s="31">
        <f t="shared" si="2"/>
        <v>51507659</v>
      </c>
      <c r="H25" s="31">
        <f t="shared" si="2"/>
        <v>53414575</v>
      </c>
      <c r="I25" s="31">
        <f t="shared" si="2"/>
        <v>53531525</v>
      </c>
      <c r="J25" s="31">
        <f t="shared" si="2"/>
        <v>53531525</v>
      </c>
      <c r="K25" s="31">
        <f t="shared" si="2"/>
        <v>52545383</v>
      </c>
      <c r="L25" s="31">
        <f t="shared" si="2"/>
        <v>52044109</v>
      </c>
      <c r="M25" s="31">
        <f t="shared" si="2"/>
        <v>54848875</v>
      </c>
      <c r="N25" s="31">
        <f t="shared" si="2"/>
        <v>54848875</v>
      </c>
      <c r="O25" s="31">
        <f t="shared" si="2"/>
        <v>51860177</v>
      </c>
      <c r="P25" s="31">
        <f t="shared" si="2"/>
        <v>56163382</v>
      </c>
      <c r="Q25" s="31">
        <f t="shared" si="2"/>
        <v>54670822</v>
      </c>
      <c r="R25" s="31">
        <f t="shared" si="2"/>
        <v>54670822</v>
      </c>
      <c r="S25" s="31">
        <f t="shared" si="2"/>
        <v>53045418</v>
      </c>
      <c r="T25" s="31">
        <f t="shared" si="2"/>
        <v>55774024</v>
      </c>
      <c r="U25" s="31">
        <f t="shared" si="2"/>
        <v>56070134</v>
      </c>
      <c r="V25" s="31">
        <f t="shared" si="2"/>
        <v>56070134</v>
      </c>
      <c r="W25" s="31">
        <f t="shared" si="2"/>
        <v>56070134</v>
      </c>
      <c r="X25" s="31">
        <f t="shared" si="2"/>
        <v>56346874338</v>
      </c>
      <c r="Y25" s="31">
        <f t="shared" si="2"/>
        <v>-56290804204</v>
      </c>
      <c r="Z25" s="32">
        <f>+IF(X25&lt;&gt;0,+(Y25/X25)*100,0)</f>
        <v>-99.90049113698186</v>
      </c>
      <c r="AA25" s="33">
        <f>+AA12+AA24</f>
        <v>56346874338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857562000</v>
      </c>
      <c r="D29" s="18">
        <v>857562000</v>
      </c>
      <c r="E29" s="19">
        <v>870544800</v>
      </c>
      <c r="F29" s="20">
        <v>876795000</v>
      </c>
      <c r="G29" s="20">
        <v>851812</v>
      </c>
      <c r="H29" s="20">
        <v>1071792</v>
      </c>
      <c r="I29" s="20">
        <v>2987307</v>
      </c>
      <c r="J29" s="20">
        <v>2987307</v>
      </c>
      <c r="K29" s="20">
        <v>2545120</v>
      </c>
      <c r="L29" s="20">
        <v>2114048</v>
      </c>
      <c r="M29" s="20">
        <v>4386875</v>
      </c>
      <c r="N29" s="20">
        <v>4386875</v>
      </c>
      <c r="O29" s="20">
        <v>1709163</v>
      </c>
      <c r="P29" s="20">
        <v>2497538</v>
      </c>
      <c r="Q29" s="20">
        <v>4470252</v>
      </c>
      <c r="R29" s="20">
        <v>4470252</v>
      </c>
      <c r="S29" s="20">
        <v>1586135</v>
      </c>
      <c r="T29" s="20">
        <v>1864004</v>
      </c>
      <c r="U29" s="20">
        <v>1978493</v>
      </c>
      <c r="V29" s="20">
        <v>1978493</v>
      </c>
      <c r="W29" s="20">
        <v>1978493</v>
      </c>
      <c r="X29" s="20">
        <v>876795000</v>
      </c>
      <c r="Y29" s="20">
        <v>-874816507</v>
      </c>
      <c r="Z29" s="21">
        <v>-99.77</v>
      </c>
      <c r="AA29" s="22">
        <v>876795000</v>
      </c>
    </row>
    <row r="30" spans="1:27" ht="13.5">
      <c r="A30" s="23" t="s">
        <v>55</v>
      </c>
      <c r="B30" s="17"/>
      <c r="C30" s="18">
        <v>993039000</v>
      </c>
      <c r="D30" s="18">
        <v>993039000</v>
      </c>
      <c r="E30" s="19">
        <v>1095000000</v>
      </c>
      <c r="F30" s="20">
        <v>1095000000</v>
      </c>
      <c r="G30" s="20">
        <v>1257000</v>
      </c>
      <c r="H30" s="20">
        <v>996114</v>
      </c>
      <c r="I30" s="20">
        <v>1013377</v>
      </c>
      <c r="J30" s="20">
        <v>1013377</v>
      </c>
      <c r="K30" s="20">
        <v>955358</v>
      </c>
      <c r="L30" s="20">
        <v>944005</v>
      </c>
      <c r="M30" s="20">
        <v>967632</v>
      </c>
      <c r="N30" s="20">
        <v>967632</v>
      </c>
      <c r="O30" s="20">
        <v>967632</v>
      </c>
      <c r="P30" s="20">
        <v>983724</v>
      </c>
      <c r="Q30" s="20">
        <v>1001619</v>
      </c>
      <c r="R30" s="20">
        <v>1001619</v>
      </c>
      <c r="S30" s="20">
        <v>940862</v>
      </c>
      <c r="T30" s="20">
        <v>940862</v>
      </c>
      <c r="U30" s="20">
        <v>992214</v>
      </c>
      <c r="V30" s="20">
        <v>992214</v>
      </c>
      <c r="W30" s="20">
        <v>992214</v>
      </c>
      <c r="X30" s="20">
        <v>1095000000</v>
      </c>
      <c r="Y30" s="20">
        <v>-1094007786</v>
      </c>
      <c r="Z30" s="21">
        <v>-99.91</v>
      </c>
      <c r="AA30" s="22">
        <v>1095000000</v>
      </c>
    </row>
    <row r="31" spans="1:27" ht="13.5">
      <c r="A31" s="23" t="s">
        <v>56</v>
      </c>
      <c r="B31" s="17"/>
      <c r="C31" s="18">
        <v>1533178000</v>
      </c>
      <c r="D31" s="18">
        <v>1533178000</v>
      </c>
      <c r="E31" s="19">
        <v>1314872755</v>
      </c>
      <c r="F31" s="20">
        <v>1336656755</v>
      </c>
      <c r="G31" s="20">
        <v>1256883</v>
      </c>
      <c r="H31" s="20">
        <v>1650870</v>
      </c>
      <c r="I31" s="20">
        <v>1355788</v>
      </c>
      <c r="J31" s="20">
        <v>1355788</v>
      </c>
      <c r="K31" s="20">
        <v>1355788</v>
      </c>
      <c r="L31" s="20">
        <v>1355788</v>
      </c>
      <c r="M31" s="20">
        <v>1355788</v>
      </c>
      <c r="N31" s="20">
        <v>1355788</v>
      </c>
      <c r="O31" s="20">
        <v>1355788</v>
      </c>
      <c r="P31" s="20">
        <v>1859823</v>
      </c>
      <c r="Q31" s="20">
        <v>1621330</v>
      </c>
      <c r="R31" s="20">
        <v>1621330</v>
      </c>
      <c r="S31" s="20">
        <v>1621330</v>
      </c>
      <c r="T31" s="20">
        <v>1621330</v>
      </c>
      <c r="U31" s="20">
        <v>1621330</v>
      </c>
      <c r="V31" s="20">
        <v>1621330</v>
      </c>
      <c r="W31" s="20">
        <v>1621330</v>
      </c>
      <c r="X31" s="20">
        <v>1336656755</v>
      </c>
      <c r="Y31" s="20">
        <v>-1335035425</v>
      </c>
      <c r="Z31" s="21">
        <v>-99.88</v>
      </c>
      <c r="AA31" s="22">
        <v>1336656755</v>
      </c>
    </row>
    <row r="32" spans="1:27" ht="13.5">
      <c r="A32" s="23" t="s">
        <v>57</v>
      </c>
      <c r="B32" s="17"/>
      <c r="C32" s="18">
        <v>7061447000</v>
      </c>
      <c r="D32" s="18">
        <v>7061447000</v>
      </c>
      <c r="E32" s="19">
        <v>5483595500</v>
      </c>
      <c r="F32" s="20">
        <v>5454271500</v>
      </c>
      <c r="G32" s="20">
        <v>6771501</v>
      </c>
      <c r="H32" s="20">
        <v>7093504</v>
      </c>
      <c r="I32" s="20">
        <v>7332549</v>
      </c>
      <c r="J32" s="20">
        <v>7332549</v>
      </c>
      <c r="K32" s="20">
        <v>5494036</v>
      </c>
      <c r="L32" s="20">
        <v>5209898</v>
      </c>
      <c r="M32" s="20">
        <v>4915312</v>
      </c>
      <c r="N32" s="20">
        <v>4915312</v>
      </c>
      <c r="O32" s="20">
        <v>5820764</v>
      </c>
      <c r="P32" s="20">
        <v>5188314</v>
      </c>
      <c r="Q32" s="20">
        <v>6394647</v>
      </c>
      <c r="R32" s="20">
        <v>6394647</v>
      </c>
      <c r="S32" s="20">
        <v>6586991</v>
      </c>
      <c r="T32" s="20">
        <v>6150393</v>
      </c>
      <c r="U32" s="20">
        <v>6750875</v>
      </c>
      <c r="V32" s="20">
        <v>6750875</v>
      </c>
      <c r="W32" s="20">
        <v>6750875</v>
      </c>
      <c r="X32" s="20">
        <v>5454271500</v>
      </c>
      <c r="Y32" s="20">
        <v>-5447520625</v>
      </c>
      <c r="Z32" s="21">
        <v>-99.88</v>
      </c>
      <c r="AA32" s="22">
        <v>5454271500</v>
      </c>
    </row>
    <row r="33" spans="1:27" ht="13.5">
      <c r="A33" s="23" t="s">
        <v>58</v>
      </c>
      <c r="B33" s="17"/>
      <c r="C33" s="18">
        <v>250238000</v>
      </c>
      <c r="D33" s="18">
        <v>250238000</v>
      </c>
      <c r="E33" s="19">
        <v>293848182</v>
      </c>
      <c r="F33" s="20">
        <v>293848181</v>
      </c>
      <c r="G33" s="20">
        <v>33798</v>
      </c>
      <c r="H33" s="20">
        <v>359392</v>
      </c>
      <c r="I33" s="20">
        <v>358720</v>
      </c>
      <c r="J33" s="20">
        <v>358720</v>
      </c>
      <c r="K33" s="20">
        <v>380920</v>
      </c>
      <c r="L33" s="20">
        <v>355583</v>
      </c>
      <c r="M33" s="20">
        <v>355529</v>
      </c>
      <c r="N33" s="20">
        <v>355529</v>
      </c>
      <c r="O33" s="20">
        <v>214102</v>
      </c>
      <c r="P33" s="20">
        <v>212779</v>
      </c>
      <c r="Q33" s="20">
        <v>201385</v>
      </c>
      <c r="R33" s="20">
        <v>201385</v>
      </c>
      <c r="S33" s="20">
        <v>199039</v>
      </c>
      <c r="T33" s="20">
        <v>208468</v>
      </c>
      <c r="U33" s="20">
        <v>208522</v>
      </c>
      <c r="V33" s="20">
        <v>208522</v>
      </c>
      <c r="W33" s="20">
        <v>208522</v>
      </c>
      <c r="X33" s="20">
        <v>293848181</v>
      </c>
      <c r="Y33" s="20">
        <v>-293639659</v>
      </c>
      <c r="Z33" s="21">
        <v>-99.93</v>
      </c>
      <c r="AA33" s="22">
        <v>293848181</v>
      </c>
    </row>
    <row r="34" spans="1:27" ht="13.5">
      <c r="A34" s="27" t="s">
        <v>59</v>
      </c>
      <c r="B34" s="28"/>
      <c r="C34" s="29">
        <f aca="true" t="shared" si="3" ref="C34:Y34">SUM(C29:C33)</f>
        <v>10695464000</v>
      </c>
      <c r="D34" s="29">
        <f>SUM(D29:D33)</f>
        <v>10695464000</v>
      </c>
      <c r="E34" s="30">
        <f t="shared" si="3"/>
        <v>9057861237</v>
      </c>
      <c r="F34" s="31">
        <f t="shared" si="3"/>
        <v>9056571436</v>
      </c>
      <c r="G34" s="31">
        <f t="shared" si="3"/>
        <v>10170994</v>
      </c>
      <c r="H34" s="31">
        <f t="shared" si="3"/>
        <v>11171672</v>
      </c>
      <c r="I34" s="31">
        <f t="shared" si="3"/>
        <v>13047741</v>
      </c>
      <c r="J34" s="31">
        <f t="shared" si="3"/>
        <v>13047741</v>
      </c>
      <c r="K34" s="31">
        <f t="shared" si="3"/>
        <v>10731222</v>
      </c>
      <c r="L34" s="31">
        <f t="shared" si="3"/>
        <v>9979322</v>
      </c>
      <c r="M34" s="31">
        <f t="shared" si="3"/>
        <v>11981136</v>
      </c>
      <c r="N34" s="31">
        <f t="shared" si="3"/>
        <v>11981136</v>
      </c>
      <c r="O34" s="31">
        <f t="shared" si="3"/>
        <v>10067449</v>
      </c>
      <c r="P34" s="31">
        <f t="shared" si="3"/>
        <v>10742178</v>
      </c>
      <c r="Q34" s="31">
        <f t="shared" si="3"/>
        <v>13689233</v>
      </c>
      <c r="R34" s="31">
        <f t="shared" si="3"/>
        <v>13689233</v>
      </c>
      <c r="S34" s="31">
        <f t="shared" si="3"/>
        <v>10934357</v>
      </c>
      <c r="T34" s="31">
        <f t="shared" si="3"/>
        <v>10785057</v>
      </c>
      <c r="U34" s="31">
        <f t="shared" si="3"/>
        <v>11551434</v>
      </c>
      <c r="V34" s="31">
        <f t="shared" si="3"/>
        <v>11551434</v>
      </c>
      <c r="W34" s="31">
        <f t="shared" si="3"/>
        <v>11551434</v>
      </c>
      <c r="X34" s="31">
        <f t="shared" si="3"/>
        <v>9056571436</v>
      </c>
      <c r="Y34" s="31">
        <f t="shared" si="3"/>
        <v>-9045020002</v>
      </c>
      <c r="Z34" s="32">
        <f>+IF(X34&lt;&gt;0,+(Y34/X34)*100,0)</f>
        <v>-99.8724524608277</v>
      </c>
      <c r="AA34" s="33">
        <f>SUM(AA29:AA33)</f>
        <v>9056571436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9376543000</v>
      </c>
      <c r="D37" s="18">
        <v>9376543000</v>
      </c>
      <c r="E37" s="19">
        <v>9525752000</v>
      </c>
      <c r="F37" s="20">
        <v>9525752000</v>
      </c>
      <c r="G37" s="20">
        <v>11884882</v>
      </c>
      <c r="H37" s="20">
        <v>9213899</v>
      </c>
      <c r="I37" s="20">
        <v>9975091</v>
      </c>
      <c r="J37" s="20">
        <v>9975091</v>
      </c>
      <c r="K37" s="20">
        <v>8961716</v>
      </c>
      <c r="L37" s="20">
        <v>8973068</v>
      </c>
      <c r="M37" s="20">
        <v>8741669</v>
      </c>
      <c r="N37" s="20">
        <v>8741669</v>
      </c>
      <c r="O37" s="20">
        <v>8793049</v>
      </c>
      <c r="P37" s="20">
        <v>8737353</v>
      </c>
      <c r="Q37" s="20">
        <v>8532226</v>
      </c>
      <c r="R37" s="20">
        <v>8532226</v>
      </c>
      <c r="S37" s="20">
        <v>8480845</v>
      </c>
      <c r="T37" s="20">
        <v>8480845</v>
      </c>
      <c r="U37" s="20">
        <v>9239533</v>
      </c>
      <c r="V37" s="20">
        <v>9239533</v>
      </c>
      <c r="W37" s="20">
        <v>9239533</v>
      </c>
      <c r="X37" s="20">
        <v>9525752000</v>
      </c>
      <c r="Y37" s="20">
        <v>-9516512467</v>
      </c>
      <c r="Z37" s="21">
        <v>-99.9</v>
      </c>
      <c r="AA37" s="22">
        <v>9525752000</v>
      </c>
    </row>
    <row r="38" spans="1:27" ht="13.5">
      <c r="A38" s="23" t="s">
        <v>58</v>
      </c>
      <c r="B38" s="17"/>
      <c r="C38" s="18">
        <v>3398547000</v>
      </c>
      <c r="D38" s="18">
        <v>3398547000</v>
      </c>
      <c r="E38" s="19">
        <v>3105586156</v>
      </c>
      <c r="F38" s="20">
        <v>3105586155</v>
      </c>
      <c r="G38" s="20">
        <v>274465</v>
      </c>
      <c r="H38" s="20">
        <v>3080682</v>
      </c>
      <c r="I38" s="20">
        <v>3488292</v>
      </c>
      <c r="J38" s="20">
        <v>3488292</v>
      </c>
      <c r="K38" s="20">
        <v>3782602</v>
      </c>
      <c r="L38" s="20">
        <v>3782600</v>
      </c>
      <c r="M38" s="20">
        <v>3488268</v>
      </c>
      <c r="N38" s="20">
        <v>3488268</v>
      </c>
      <c r="O38" s="20">
        <v>3423292</v>
      </c>
      <c r="P38" s="20">
        <v>3431716</v>
      </c>
      <c r="Q38" s="20">
        <v>3079593</v>
      </c>
      <c r="R38" s="20">
        <v>3079593</v>
      </c>
      <c r="S38" s="20">
        <v>3235309</v>
      </c>
      <c r="T38" s="20">
        <v>3390240</v>
      </c>
      <c r="U38" s="20">
        <v>3397167</v>
      </c>
      <c r="V38" s="20">
        <v>3397167</v>
      </c>
      <c r="W38" s="20">
        <v>3397167</v>
      </c>
      <c r="X38" s="20">
        <v>3105586155</v>
      </c>
      <c r="Y38" s="20">
        <v>-3102188988</v>
      </c>
      <c r="Z38" s="21">
        <v>-99.89</v>
      </c>
      <c r="AA38" s="22">
        <v>3105586155</v>
      </c>
    </row>
    <row r="39" spans="1:27" ht="13.5">
      <c r="A39" s="27" t="s">
        <v>61</v>
      </c>
      <c r="B39" s="35"/>
      <c r="C39" s="29">
        <f aca="true" t="shared" si="4" ref="C39:Y39">SUM(C37:C38)</f>
        <v>12775090000</v>
      </c>
      <c r="D39" s="29">
        <f>SUM(D37:D38)</f>
        <v>12775090000</v>
      </c>
      <c r="E39" s="36">
        <f t="shared" si="4"/>
        <v>12631338156</v>
      </c>
      <c r="F39" s="37">
        <f t="shared" si="4"/>
        <v>12631338155</v>
      </c>
      <c r="G39" s="37">
        <f t="shared" si="4"/>
        <v>12159347</v>
      </c>
      <c r="H39" s="37">
        <f t="shared" si="4"/>
        <v>12294581</v>
      </c>
      <c r="I39" s="37">
        <f t="shared" si="4"/>
        <v>13463383</v>
      </c>
      <c r="J39" s="37">
        <f t="shared" si="4"/>
        <v>13463383</v>
      </c>
      <c r="K39" s="37">
        <f t="shared" si="4"/>
        <v>12744318</v>
      </c>
      <c r="L39" s="37">
        <f t="shared" si="4"/>
        <v>12755668</v>
      </c>
      <c r="M39" s="37">
        <f t="shared" si="4"/>
        <v>12229937</v>
      </c>
      <c r="N39" s="37">
        <f t="shared" si="4"/>
        <v>12229937</v>
      </c>
      <c r="O39" s="37">
        <f t="shared" si="4"/>
        <v>12216341</v>
      </c>
      <c r="P39" s="37">
        <f t="shared" si="4"/>
        <v>12169069</v>
      </c>
      <c r="Q39" s="37">
        <f t="shared" si="4"/>
        <v>11611819</v>
      </c>
      <c r="R39" s="37">
        <f t="shared" si="4"/>
        <v>11611819</v>
      </c>
      <c r="S39" s="37">
        <f t="shared" si="4"/>
        <v>11716154</v>
      </c>
      <c r="T39" s="37">
        <f t="shared" si="4"/>
        <v>11871085</v>
      </c>
      <c r="U39" s="37">
        <f t="shared" si="4"/>
        <v>12636700</v>
      </c>
      <c r="V39" s="37">
        <f t="shared" si="4"/>
        <v>12636700</v>
      </c>
      <c r="W39" s="37">
        <f t="shared" si="4"/>
        <v>12636700</v>
      </c>
      <c r="X39" s="37">
        <f t="shared" si="4"/>
        <v>12631338155</v>
      </c>
      <c r="Y39" s="37">
        <f t="shared" si="4"/>
        <v>-12618701455</v>
      </c>
      <c r="Z39" s="38">
        <f>+IF(X39&lt;&gt;0,+(Y39/X39)*100,0)</f>
        <v>-99.89995755125123</v>
      </c>
      <c r="AA39" s="39">
        <f>SUM(AA37:AA38)</f>
        <v>12631338155</v>
      </c>
    </row>
    <row r="40" spans="1:27" ht="13.5">
      <c r="A40" s="27" t="s">
        <v>62</v>
      </c>
      <c r="B40" s="28"/>
      <c r="C40" s="29">
        <f aca="true" t="shared" si="5" ref="C40:Y40">+C34+C39</f>
        <v>23470554000</v>
      </c>
      <c r="D40" s="29">
        <f>+D34+D39</f>
        <v>23470554000</v>
      </c>
      <c r="E40" s="30">
        <f t="shared" si="5"/>
        <v>21689199393</v>
      </c>
      <c r="F40" s="31">
        <f t="shared" si="5"/>
        <v>21687909591</v>
      </c>
      <c r="G40" s="31">
        <f t="shared" si="5"/>
        <v>22330341</v>
      </c>
      <c r="H40" s="31">
        <f t="shared" si="5"/>
        <v>23466253</v>
      </c>
      <c r="I40" s="31">
        <f t="shared" si="5"/>
        <v>26511124</v>
      </c>
      <c r="J40" s="31">
        <f t="shared" si="5"/>
        <v>26511124</v>
      </c>
      <c r="K40" s="31">
        <f t="shared" si="5"/>
        <v>23475540</v>
      </c>
      <c r="L40" s="31">
        <f t="shared" si="5"/>
        <v>22734990</v>
      </c>
      <c r="M40" s="31">
        <f t="shared" si="5"/>
        <v>24211073</v>
      </c>
      <c r="N40" s="31">
        <f t="shared" si="5"/>
        <v>24211073</v>
      </c>
      <c r="O40" s="31">
        <f t="shared" si="5"/>
        <v>22283790</v>
      </c>
      <c r="P40" s="31">
        <f t="shared" si="5"/>
        <v>22911247</v>
      </c>
      <c r="Q40" s="31">
        <f t="shared" si="5"/>
        <v>25301052</v>
      </c>
      <c r="R40" s="31">
        <f t="shared" si="5"/>
        <v>25301052</v>
      </c>
      <c r="S40" s="31">
        <f t="shared" si="5"/>
        <v>22650511</v>
      </c>
      <c r="T40" s="31">
        <f t="shared" si="5"/>
        <v>22656142</v>
      </c>
      <c r="U40" s="31">
        <f t="shared" si="5"/>
        <v>24188134</v>
      </c>
      <c r="V40" s="31">
        <f t="shared" si="5"/>
        <v>24188134</v>
      </c>
      <c r="W40" s="31">
        <f t="shared" si="5"/>
        <v>24188134</v>
      </c>
      <c r="X40" s="31">
        <f t="shared" si="5"/>
        <v>21687909591</v>
      </c>
      <c r="Y40" s="31">
        <f t="shared" si="5"/>
        <v>-21663721457</v>
      </c>
      <c r="Z40" s="32">
        <f>+IF(X40&lt;&gt;0,+(Y40/X40)*100,0)</f>
        <v>-99.88847180546144</v>
      </c>
      <c r="AA40" s="33">
        <f>+AA34+AA39</f>
        <v>21687909591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29516688000</v>
      </c>
      <c r="D42" s="43">
        <f>+D25-D40</f>
        <v>29516688000</v>
      </c>
      <c r="E42" s="44">
        <f t="shared" si="6"/>
        <v>35552542801</v>
      </c>
      <c r="F42" s="45">
        <f t="shared" si="6"/>
        <v>34658964747</v>
      </c>
      <c r="G42" s="45">
        <f t="shared" si="6"/>
        <v>29177318</v>
      </c>
      <c r="H42" s="45">
        <f t="shared" si="6"/>
        <v>29948322</v>
      </c>
      <c r="I42" s="45">
        <f t="shared" si="6"/>
        <v>27020401</v>
      </c>
      <c r="J42" s="45">
        <f t="shared" si="6"/>
        <v>27020401</v>
      </c>
      <c r="K42" s="45">
        <f t="shared" si="6"/>
        <v>29069843</v>
      </c>
      <c r="L42" s="45">
        <f t="shared" si="6"/>
        <v>29309119</v>
      </c>
      <c r="M42" s="45">
        <f t="shared" si="6"/>
        <v>30637802</v>
      </c>
      <c r="N42" s="45">
        <f t="shared" si="6"/>
        <v>30637802</v>
      </c>
      <c r="O42" s="45">
        <f t="shared" si="6"/>
        <v>29576387</v>
      </c>
      <c r="P42" s="45">
        <f t="shared" si="6"/>
        <v>33252135</v>
      </c>
      <c r="Q42" s="45">
        <f t="shared" si="6"/>
        <v>29369770</v>
      </c>
      <c r="R42" s="45">
        <f t="shared" si="6"/>
        <v>29369770</v>
      </c>
      <c r="S42" s="45">
        <f t="shared" si="6"/>
        <v>30394907</v>
      </c>
      <c r="T42" s="45">
        <f t="shared" si="6"/>
        <v>33117882</v>
      </c>
      <c r="U42" s="45">
        <f t="shared" si="6"/>
        <v>31882000</v>
      </c>
      <c r="V42" s="45">
        <f t="shared" si="6"/>
        <v>31882000</v>
      </c>
      <c r="W42" s="45">
        <f t="shared" si="6"/>
        <v>31882000</v>
      </c>
      <c r="X42" s="45">
        <f t="shared" si="6"/>
        <v>34658964747</v>
      </c>
      <c r="Y42" s="45">
        <f t="shared" si="6"/>
        <v>-34627082747</v>
      </c>
      <c r="Z42" s="46">
        <f>+IF(X42&lt;&gt;0,+(Y42/X42)*100,0)</f>
        <v>-99.90801225532057</v>
      </c>
      <c r="AA42" s="47">
        <f>+AA25-AA40</f>
        <v>34658964747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29346324000</v>
      </c>
      <c r="D45" s="18">
        <v>29346324000</v>
      </c>
      <c r="E45" s="19">
        <v>22371696761</v>
      </c>
      <c r="F45" s="20">
        <v>22356343937</v>
      </c>
      <c r="G45" s="20">
        <v>15985061</v>
      </c>
      <c r="H45" s="20">
        <v>16441157</v>
      </c>
      <c r="I45" s="20">
        <v>13500496</v>
      </c>
      <c r="J45" s="20">
        <v>13500496</v>
      </c>
      <c r="K45" s="20">
        <v>15540606</v>
      </c>
      <c r="L45" s="20">
        <v>15757886</v>
      </c>
      <c r="M45" s="20">
        <v>17080438</v>
      </c>
      <c r="N45" s="20">
        <v>17080438</v>
      </c>
      <c r="O45" s="20">
        <v>16014638</v>
      </c>
      <c r="P45" s="20">
        <v>19544296</v>
      </c>
      <c r="Q45" s="20">
        <v>15915465</v>
      </c>
      <c r="R45" s="20">
        <v>15915465</v>
      </c>
      <c r="S45" s="20">
        <v>16934176</v>
      </c>
      <c r="T45" s="20">
        <v>19544850</v>
      </c>
      <c r="U45" s="20">
        <v>18307316</v>
      </c>
      <c r="V45" s="20">
        <v>18307316</v>
      </c>
      <c r="W45" s="20">
        <v>18307316</v>
      </c>
      <c r="X45" s="20">
        <v>22356343937</v>
      </c>
      <c r="Y45" s="20">
        <v>-22338036621</v>
      </c>
      <c r="Z45" s="48">
        <v>-99.92</v>
      </c>
      <c r="AA45" s="22">
        <v>22356343937</v>
      </c>
    </row>
    <row r="46" spans="1:27" ht="13.5">
      <c r="A46" s="23" t="s">
        <v>67</v>
      </c>
      <c r="B46" s="17"/>
      <c r="C46" s="18">
        <v>170364000</v>
      </c>
      <c r="D46" s="18">
        <v>170364000</v>
      </c>
      <c r="E46" s="19">
        <v>13180846040</v>
      </c>
      <c r="F46" s="20">
        <v>12302620809</v>
      </c>
      <c r="G46" s="20">
        <v>13192257</v>
      </c>
      <c r="H46" s="20">
        <v>13507165</v>
      </c>
      <c r="I46" s="20">
        <v>13519905</v>
      </c>
      <c r="J46" s="20">
        <v>13519905</v>
      </c>
      <c r="K46" s="20">
        <v>13529237</v>
      </c>
      <c r="L46" s="20">
        <v>13551233</v>
      </c>
      <c r="M46" s="20">
        <v>13557364</v>
      </c>
      <c r="N46" s="20">
        <v>13557364</v>
      </c>
      <c r="O46" s="20">
        <v>13561749</v>
      </c>
      <c r="P46" s="20">
        <v>13707839</v>
      </c>
      <c r="Q46" s="20">
        <v>13454305</v>
      </c>
      <c r="R46" s="20">
        <v>13454305</v>
      </c>
      <c r="S46" s="20">
        <v>13460731</v>
      </c>
      <c r="T46" s="20">
        <v>13573032</v>
      </c>
      <c r="U46" s="20">
        <v>13574684</v>
      </c>
      <c r="V46" s="20">
        <v>13574684</v>
      </c>
      <c r="W46" s="20">
        <v>13574684</v>
      </c>
      <c r="X46" s="20">
        <v>12302620809</v>
      </c>
      <c r="Y46" s="20">
        <v>-12289046125</v>
      </c>
      <c r="Z46" s="48">
        <v>-99.89</v>
      </c>
      <c r="AA46" s="22">
        <v>12302620809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29516688000</v>
      </c>
      <c r="D48" s="51">
        <f>SUM(D45:D47)</f>
        <v>29516688000</v>
      </c>
      <c r="E48" s="52">
        <f t="shared" si="7"/>
        <v>35552542801</v>
      </c>
      <c r="F48" s="53">
        <f t="shared" si="7"/>
        <v>34658964746</v>
      </c>
      <c r="G48" s="53">
        <f t="shared" si="7"/>
        <v>29177318</v>
      </c>
      <c r="H48" s="53">
        <f t="shared" si="7"/>
        <v>29948322</v>
      </c>
      <c r="I48" s="53">
        <f t="shared" si="7"/>
        <v>27020401</v>
      </c>
      <c r="J48" s="53">
        <f t="shared" si="7"/>
        <v>27020401</v>
      </c>
      <c r="K48" s="53">
        <f t="shared" si="7"/>
        <v>29069843</v>
      </c>
      <c r="L48" s="53">
        <f t="shared" si="7"/>
        <v>29309119</v>
      </c>
      <c r="M48" s="53">
        <f t="shared" si="7"/>
        <v>30637802</v>
      </c>
      <c r="N48" s="53">
        <f t="shared" si="7"/>
        <v>30637802</v>
      </c>
      <c r="O48" s="53">
        <f t="shared" si="7"/>
        <v>29576387</v>
      </c>
      <c r="P48" s="53">
        <f t="shared" si="7"/>
        <v>33252135</v>
      </c>
      <c r="Q48" s="53">
        <f t="shared" si="7"/>
        <v>29369770</v>
      </c>
      <c r="R48" s="53">
        <f t="shared" si="7"/>
        <v>29369770</v>
      </c>
      <c r="S48" s="53">
        <f t="shared" si="7"/>
        <v>30394907</v>
      </c>
      <c r="T48" s="53">
        <f t="shared" si="7"/>
        <v>33117882</v>
      </c>
      <c r="U48" s="53">
        <f t="shared" si="7"/>
        <v>31882000</v>
      </c>
      <c r="V48" s="53">
        <f t="shared" si="7"/>
        <v>31882000</v>
      </c>
      <c r="W48" s="53">
        <f t="shared" si="7"/>
        <v>31882000</v>
      </c>
      <c r="X48" s="53">
        <f t="shared" si="7"/>
        <v>34658964746</v>
      </c>
      <c r="Y48" s="53">
        <f t="shared" si="7"/>
        <v>-34627082746</v>
      </c>
      <c r="Z48" s="54">
        <f>+IF(X48&lt;&gt;0,+(Y48/X48)*100,0)</f>
        <v>-99.90801225531793</v>
      </c>
      <c r="AA48" s="55">
        <f>SUM(AA45:AA47)</f>
        <v>34658964746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2266560046</v>
      </c>
      <c r="D6" s="18">
        <v>2266560046</v>
      </c>
      <c r="E6" s="19"/>
      <c r="F6" s="20"/>
      <c r="G6" s="20">
        <v>2164203405</v>
      </c>
      <c r="H6" s="20">
        <v>2278218239</v>
      </c>
      <c r="I6" s="20">
        <v>2151761984</v>
      </c>
      <c r="J6" s="20">
        <v>2151761984</v>
      </c>
      <c r="K6" s="20">
        <v>2183333593</v>
      </c>
      <c r="L6" s="20">
        <v>2209810133</v>
      </c>
      <c r="M6" s="20">
        <v>2112720695</v>
      </c>
      <c r="N6" s="20">
        <v>2112720695</v>
      </c>
      <c r="O6" s="20">
        <v>2220535449</v>
      </c>
      <c r="P6" s="20">
        <v>2225091112</v>
      </c>
      <c r="Q6" s="20">
        <v>2185314261</v>
      </c>
      <c r="R6" s="20">
        <v>2185314261</v>
      </c>
      <c r="S6" s="20">
        <v>2271924839</v>
      </c>
      <c r="T6" s="20">
        <v>2237707857</v>
      </c>
      <c r="U6" s="20">
        <v>2191016389</v>
      </c>
      <c r="V6" s="20">
        <v>2191016389</v>
      </c>
      <c r="W6" s="20">
        <v>2191016389</v>
      </c>
      <c r="X6" s="20"/>
      <c r="Y6" s="20">
        <v>2191016389</v>
      </c>
      <c r="Z6" s="21"/>
      <c r="AA6" s="22"/>
    </row>
    <row r="7" spans="1:27" ht="13.5">
      <c r="A7" s="23" t="s">
        <v>34</v>
      </c>
      <c r="B7" s="17"/>
      <c r="C7" s="18">
        <v>2621906506</v>
      </c>
      <c r="D7" s="18">
        <v>2621906506</v>
      </c>
      <c r="E7" s="19">
        <v>5362934000</v>
      </c>
      <c r="F7" s="20">
        <v>5155458000</v>
      </c>
      <c r="G7" s="20">
        <v>5877255338</v>
      </c>
      <c r="H7" s="20">
        <v>6064304622</v>
      </c>
      <c r="I7" s="20">
        <v>5578445712</v>
      </c>
      <c r="J7" s="20">
        <v>5578445712</v>
      </c>
      <c r="K7" s="20">
        <v>5450130278</v>
      </c>
      <c r="L7" s="20">
        <v>4752702874</v>
      </c>
      <c r="M7" s="20">
        <v>6072274426</v>
      </c>
      <c r="N7" s="20">
        <v>6072274426</v>
      </c>
      <c r="O7" s="20">
        <v>5826094244</v>
      </c>
      <c r="P7" s="20">
        <v>5757870254</v>
      </c>
      <c r="Q7" s="20">
        <v>8345494470</v>
      </c>
      <c r="R7" s="20">
        <v>8345494470</v>
      </c>
      <c r="S7" s="20">
        <v>7594733707</v>
      </c>
      <c r="T7" s="20">
        <v>7592994521</v>
      </c>
      <c r="U7" s="20">
        <v>6414330527</v>
      </c>
      <c r="V7" s="20">
        <v>6414330527</v>
      </c>
      <c r="W7" s="20">
        <v>6414330527</v>
      </c>
      <c r="X7" s="20">
        <v>5155458000</v>
      </c>
      <c r="Y7" s="20">
        <v>1258872527</v>
      </c>
      <c r="Z7" s="21">
        <v>24.42</v>
      </c>
      <c r="AA7" s="22">
        <v>5155458000</v>
      </c>
    </row>
    <row r="8" spans="1:27" ht="13.5">
      <c r="A8" s="23" t="s">
        <v>35</v>
      </c>
      <c r="B8" s="17"/>
      <c r="C8" s="18">
        <v>4309648538</v>
      </c>
      <c r="D8" s="18">
        <v>4309648538</v>
      </c>
      <c r="E8" s="19">
        <v>4499299538</v>
      </c>
      <c r="F8" s="20">
        <v>4506735132</v>
      </c>
      <c r="G8" s="20">
        <v>3260955149</v>
      </c>
      <c r="H8" s="20">
        <v>3242626289</v>
      </c>
      <c r="I8" s="20">
        <v>3174479548</v>
      </c>
      <c r="J8" s="20">
        <v>3174479548</v>
      </c>
      <c r="K8" s="20">
        <v>3025184903</v>
      </c>
      <c r="L8" s="20">
        <v>3209095769</v>
      </c>
      <c r="M8" s="20">
        <v>3246668987</v>
      </c>
      <c r="N8" s="20">
        <v>3246668987</v>
      </c>
      <c r="O8" s="20">
        <v>3429648901</v>
      </c>
      <c r="P8" s="20">
        <v>3621063131</v>
      </c>
      <c r="Q8" s="20">
        <v>3247966225</v>
      </c>
      <c r="R8" s="20">
        <v>3247966225</v>
      </c>
      <c r="S8" s="20">
        <v>3424504715</v>
      </c>
      <c r="T8" s="20">
        <v>3385091402</v>
      </c>
      <c r="U8" s="20">
        <v>3177741792</v>
      </c>
      <c r="V8" s="20">
        <v>3177741792</v>
      </c>
      <c r="W8" s="20">
        <v>3177741792</v>
      </c>
      <c r="X8" s="20">
        <v>4506735132</v>
      </c>
      <c r="Y8" s="20">
        <v>-1328993340</v>
      </c>
      <c r="Z8" s="21">
        <v>-29.49</v>
      </c>
      <c r="AA8" s="22">
        <v>4506735132</v>
      </c>
    </row>
    <row r="9" spans="1:27" ht="13.5">
      <c r="A9" s="23" t="s">
        <v>36</v>
      </c>
      <c r="B9" s="17"/>
      <c r="C9" s="18">
        <v>417304756</v>
      </c>
      <c r="D9" s="18">
        <v>417304756</v>
      </c>
      <c r="E9" s="19">
        <v>351500160</v>
      </c>
      <c r="F9" s="20">
        <v>459034400</v>
      </c>
      <c r="G9" s="20">
        <v>481724865</v>
      </c>
      <c r="H9" s="20">
        <v>526498425</v>
      </c>
      <c r="I9" s="20">
        <v>450805774</v>
      </c>
      <c r="J9" s="20">
        <v>450805774</v>
      </c>
      <c r="K9" s="20">
        <v>433425504</v>
      </c>
      <c r="L9" s="20">
        <v>442792668</v>
      </c>
      <c r="M9" s="20">
        <v>360799029</v>
      </c>
      <c r="N9" s="20">
        <v>360799029</v>
      </c>
      <c r="O9" s="20">
        <v>797305551</v>
      </c>
      <c r="P9" s="20">
        <v>1060189634</v>
      </c>
      <c r="Q9" s="20">
        <v>1275993685</v>
      </c>
      <c r="R9" s="20">
        <v>1275993685</v>
      </c>
      <c r="S9" s="20">
        <v>1416839066</v>
      </c>
      <c r="T9" s="20">
        <v>1543429138</v>
      </c>
      <c r="U9" s="20">
        <v>1457938522</v>
      </c>
      <c r="V9" s="20">
        <v>1457938522</v>
      </c>
      <c r="W9" s="20">
        <v>1457938522</v>
      </c>
      <c r="X9" s="20">
        <v>459034400</v>
      </c>
      <c r="Y9" s="20">
        <v>998904122</v>
      </c>
      <c r="Z9" s="21">
        <v>217.61</v>
      </c>
      <c r="AA9" s="22">
        <v>459034400</v>
      </c>
    </row>
    <row r="10" spans="1:27" ht="13.5">
      <c r="A10" s="23" t="s">
        <v>37</v>
      </c>
      <c r="B10" s="17"/>
      <c r="C10" s="18">
        <v>19650339</v>
      </c>
      <c r="D10" s="18">
        <v>19650339</v>
      </c>
      <c r="E10" s="19">
        <v>20494634</v>
      </c>
      <c r="F10" s="20">
        <v>18542764</v>
      </c>
      <c r="G10" s="24">
        <v>19650339</v>
      </c>
      <c r="H10" s="24">
        <v>19650339</v>
      </c>
      <c r="I10" s="24">
        <v>19650339</v>
      </c>
      <c r="J10" s="20">
        <v>19650339</v>
      </c>
      <c r="K10" s="24">
        <v>19650339</v>
      </c>
      <c r="L10" s="24">
        <v>19650339</v>
      </c>
      <c r="M10" s="20">
        <v>19650339</v>
      </c>
      <c r="N10" s="24">
        <v>19650339</v>
      </c>
      <c r="O10" s="24">
        <v>19650339</v>
      </c>
      <c r="P10" s="24">
        <v>19650339</v>
      </c>
      <c r="Q10" s="20">
        <v>19650339</v>
      </c>
      <c r="R10" s="24">
        <v>19650339</v>
      </c>
      <c r="S10" s="24">
        <v>19650339</v>
      </c>
      <c r="T10" s="20">
        <v>19650339</v>
      </c>
      <c r="U10" s="24">
        <v>19650339</v>
      </c>
      <c r="V10" s="24">
        <v>19650339</v>
      </c>
      <c r="W10" s="24">
        <v>19650339</v>
      </c>
      <c r="X10" s="20">
        <v>18542764</v>
      </c>
      <c r="Y10" s="24">
        <v>1107575</v>
      </c>
      <c r="Z10" s="25">
        <v>5.97</v>
      </c>
      <c r="AA10" s="26">
        <v>18542764</v>
      </c>
    </row>
    <row r="11" spans="1:27" ht="13.5">
      <c r="A11" s="23" t="s">
        <v>38</v>
      </c>
      <c r="B11" s="17"/>
      <c r="C11" s="18">
        <v>269282768</v>
      </c>
      <c r="D11" s="18">
        <v>269282768</v>
      </c>
      <c r="E11" s="19">
        <v>296315250</v>
      </c>
      <c r="F11" s="20">
        <v>282747150</v>
      </c>
      <c r="G11" s="20">
        <v>270734906</v>
      </c>
      <c r="H11" s="20">
        <v>270166433</v>
      </c>
      <c r="I11" s="20">
        <v>272131215</v>
      </c>
      <c r="J11" s="20">
        <v>272131215</v>
      </c>
      <c r="K11" s="20">
        <v>278410557</v>
      </c>
      <c r="L11" s="20">
        <v>291577188</v>
      </c>
      <c r="M11" s="20">
        <v>312338806</v>
      </c>
      <c r="N11" s="20">
        <v>312338806</v>
      </c>
      <c r="O11" s="20">
        <v>305490090</v>
      </c>
      <c r="P11" s="20">
        <v>310376895</v>
      </c>
      <c r="Q11" s="20">
        <v>322319672</v>
      </c>
      <c r="R11" s="20">
        <v>322319672</v>
      </c>
      <c r="S11" s="20">
        <v>315855245</v>
      </c>
      <c r="T11" s="20">
        <v>301658814</v>
      </c>
      <c r="U11" s="20">
        <v>278026746</v>
      </c>
      <c r="V11" s="20">
        <v>278026746</v>
      </c>
      <c r="W11" s="20">
        <v>278026746</v>
      </c>
      <c r="X11" s="20">
        <v>282747150</v>
      </c>
      <c r="Y11" s="20">
        <v>-4720404</v>
      </c>
      <c r="Z11" s="21">
        <v>-1.67</v>
      </c>
      <c r="AA11" s="22">
        <v>282747150</v>
      </c>
    </row>
    <row r="12" spans="1:27" ht="13.5">
      <c r="A12" s="27" t="s">
        <v>39</v>
      </c>
      <c r="B12" s="28"/>
      <c r="C12" s="29">
        <f aca="true" t="shared" si="0" ref="C12:Y12">SUM(C6:C11)</f>
        <v>9904352953</v>
      </c>
      <c r="D12" s="29">
        <f>SUM(D6:D11)</f>
        <v>9904352953</v>
      </c>
      <c r="E12" s="30">
        <f t="shared" si="0"/>
        <v>10530543582</v>
      </c>
      <c r="F12" s="31">
        <f t="shared" si="0"/>
        <v>10422517446</v>
      </c>
      <c r="G12" s="31">
        <f t="shared" si="0"/>
        <v>12074524002</v>
      </c>
      <c r="H12" s="31">
        <f t="shared" si="0"/>
        <v>12401464347</v>
      </c>
      <c r="I12" s="31">
        <f t="shared" si="0"/>
        <v>11647274572</v>
      </c>
      <c r="J12" s="31">
        <f t="shared" si="0"/>
        <v>11647274572</v>
      </c>
      <c r="K12" s="31">
        <f t="shared" si="0"/>
        <v>11390135174</v>
      </c>
      <c r="L12" s="31">
        <f t="shared" si="0"/>
        <v>10925628971</v>
      </c>
      <c r="M12" s="31">
        <f t="shared" si="0"/>
        <v>12124452282</v>
      </c>
      <c r="N12" s="31">
        <f t="shared" si="0"/>
        <v>12124452282</v>
      </c>
      <c r="O12" s="31">
        <f t="shared" si="0"/>
        <v>12598724574</v>
      </c>
      <c r="P12" s="31">
        <f t="shared" si="0"/>
        <v>12994241365</v>
      </c>
      <c r="Q12" s="31">
        <f t="shared" si="0"/>
        <v>15396738652</v>
      </c>
      <c r="R12" s="31">
        <f t="shared" si="0"/>
        <v>15396738652</v>
      </c>
      <c r="S12" s="31">
        <f t="shared" si="0"/>
        <v>15043507911</v>
      </c>
      <c r="T12" s="31">
        <f t="shared" si="0"/>
        <v>15080532071</v>
      </c>
      <c r="U12" s="31">
        <f t="shared" si="0"/>
        <v>13538704315</v>
      </c>
      <c r="V12" s="31">
        <f t="shared" si="0"/>
        <v>13538704315</v>
      </c>
      <c r="W12" s="31">
        <f t="shared" si="0"/>
        <v>13538704315</v>
      </c>
      <c r="X12" s="31">
        <f t="shared" si="0"/>
        <v>10422517446</v>
      </c>
      <c r="Y12" s="31">
        <f t="shared" si="0"/>
        <v>3116186869</v>
      </c>
      <c r="Z12" s="32">
        <f>+IF(X12&lt;&gt;0,+(Y12/X12)*100,0)</f>
        <v>29.89860065138048</v>
      </c>
      <c r="AA12" s="33">
        <f>SUM(AA6:AA11)</f>
        <v>10422517446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104311454</v>
      </c>
      <c r="D15" s="18">
        <v>104311454</v>
      </c>
      <c r="E15" s="19">
        <v>91752662</v>
      </c>
      <c r="F15" s="20">
        <v>99096400</v>
      </c>
      <c r="G15" s="20">
        <v>102400070</v>
      </c>
      <c r="H15" s="20">
        <v>100111592</v>
      </c>
      <c r="I15" s="20">
        <v>98012986</v>
      </c>
      <c r="J15" s="20">
        <v>98012986</v>
      </c>
      <c r="K15" s="20">
        <v>96116205</v>
      </c>
      <c r="L15" s="20">
        <v>94208141</v>
      </c>
      <c r="M15" s="20">
        <v>91983784</v>
      </c>
      <c r="N15" s="20">
        <v>91983784</v>
      </c>
      <c r="O15" s="20">
        <v>90306193</v>
      </c>
      <c r="P15" s="20">
        <v>88394288</v>
      </c>
      <c r="Q15" s="20">
        <v>86482773</v>
      </c>
      <c r="R15" s="20">
        <v>86482773</v>
      </c>
      <c r="S15" s="20">
        <v>84577415</v>
      </c>
      <c r="T15" s="20">
        <v>82474098</v>
      </c>
      <c r="U15" s="20">
        <v>80196831</v>
      </c>
      <c r="V15" s="20">
        <v>80196831</v>
      </c>
      <c r="W15" s="20">
        <v>80196831</v>
      </c>
      <c r="X15" s="20">
        <v>99096400</v>
      </c>
      <c r="Y15" s="20">
        <v>-18899569</v>
      </c>
      <c r="Z15" s="21">
        <v>-19.07</v>
      </c>
      <c r="AA15" s="22">
        <v>99096400</v>
      </c>
    </row>
    <row r="16" spans="1:27" ht="13.5">
      <c r="A16" s="23" t="s">
        <v>42</v>
      </c>
      <c r="B16" s="17"/>
      <c r="C16" s="18">
        <v>3245040758</v>
      </c>
      <c r="D16" s="18">
        <v>3245040758</v>
      </c>
      <c r="E16" s="19">
        <v>1682069000</v>
      </c>
      <c r="F16" s="20">
        <v>1859632000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1859632000</v>
      </c>
      <c r="Y16" s="24">
        <v>-1859632000</v>
      </c>
      <c r="Z16" s="25">
        <v>-100</v>
      </c>
      <c r="AA16" s="26">
        <v>1859632000</v>
      </c>
    </row>
    <row r="17" spans="1:27" ht="13.5">
      <c r="A17" s="23" t="s">
        <v>43</v>
      </c>
      <c r="B17" s="17"/>
      <c r="C17" s="18">
        <v>190849463</v>
      </c>
      <c r="D17" s="18">
        <v>190849463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30538857553</v>
      </c>
      <c r="D19" s="18">
        <v>30538857553</v>
      </c>
      <c r="E19" s="19">
        <v>35865332833</v>
      </c>
      <c r="F19" s="20">
        <v>35468522774</v>
      </c>
      <c r="G19" s="20">
        <v>31350817265</v>
      </c>
      <c r="H19" s="20">
        <v>31390988034</v>
      </c>
      <c r="I19" s="20">
        <v>31561648559</v>
      </c>
      <c r="J19" s="20">
        <v>31561648559</v>
      </c>
      <c r="K19" s="20">
        <v>31801504170</v>
      </c>
      <c r="L19" s="20">
        <v>32075528215</v>
      </c>
      <c r="M19" s="20">
        <v>32309587436</v>
      </c>
      <c r="N19" s="20">
        <v>32309587436</v>
      </c>
      <c r="O19" s="20">
        <v>32271756532</v>
      </c>
      <c r="P19" s="20">
        <v>32371780392</v>
      </c>
      <c r="Q19" s="20">
        <v>32572440735</v>
      </c>
      <c r="R19" s="20">
        <v>32572440735</v>
      </c>
      <c r="S19" s="20">
        <v>32839019287</v>
      </c>
      <c r="T19" s="20">
        <v>33163594808</v>
      </c>
      <c r="U19" s="20">
        <v>34534793961</v>
      </c>
      <c r="V19" s="20">
        <v>34534793961</v>
      </c>
      <c r="W19" s="20">
        <v>34534793961</v>
      </c>
      <c r="X19" s="20">
        <v>35468522774</v>
      </c>
      <c r="Y19" s="20">
        <v>-933728813</v>
      </c>
      <c r="Z19" s="21">
        <v>-2.63</v>
      </c>
      <c r="AA19" s="22">
        <v>35468522774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729506760</v>
      </c>
      <c r="D22" s="18">
        <v>729506760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9111379</v>
      </c>
      <c r="D23" s="18">
        <v>9111379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34817677367</v>
      </c>
      <c r="D24" s="29">
        <f>SUM(D15:D23)</f>
        <v>34817677367</v>
      </c>
      <c r="E24" s="36">
        <f t="shared" si="1"/>
        <v>37639154495</v>
      </c>
      <c r="F24" s="37">
        <f t="shared" si="1"/>
        <v>37427251174</v>
      </c>
      <c r="G24" s="37">
        <f t="shared" si="1"/>
        <v>31453217335</v>
      </c>
      <c r="H24" s="37">
        <f t="shared" si="1"/>
        <v>31491099626</v>
      </c>
      <c r="I24" s="37">
        <f t="shared" si="1"/>
        <v>31659661545</v>
      </c>
      <c r="J24" s="37">
        <f t="shared" si="1"/>
        <v>31659661545</v>
      </c>
      <c r="K24" s="37">
        <f t="shared" si="1"/>
        <v>31897620375</v>
      </c>
      <c r="L24" s="37">
        <f t="shared" si="1"/>
        <v>32169736356</v>
      </c>
      <c r="M24" s="37">
        <f t="shared" si="1"/>
        <v>32401571220</v>
      </c>
      <c r="N24" s="37">
        <f t="shared" si="1"/>
        <v>32401571220</v>
      </c>
      <c r="O24" s="37">
        <f t="shared" si="1"/>
        <v>32362062725</v>
      </c>
      <c r="P24" s="37">
        <f t="shared" si="1"/>
        <v>32460174680</v>
      </c>
      <c r="Q24" s="37">
        <f t="shared" si="1"/>
        <v>32658923508</v>
      </c>
      <c r="R24" s="37">
        <f t="shared" si="1"/>
        <v>32658923508</v>
      </c>
      <c r="S24" s="37">
        <f t="shared" si="1"/>
        <v>32923596702</v>
      </c>
      <c r="T24" s="37">
        <f t="shared" si="1"/>
        <v>33246068906</v>
      </c>
      <c r="U24" s="37">
        <f t="shared" si="1"/>
        <v>34614990792</v>
      </c>
      <c r="V24" s="37">
        <f t="shared" si="1"/>
        <v>34614990792</v>
      </c>
      <c r="W24" s="37">
        <f t="shared" si="1"/>
        <v>34614990792</v>
      </c>
      <c r="X24" s="37">
        <f t="shared" si="1"/>
        <v>37427251174</v>
      </c>
      <c r="Y24" s="37">
        <f t="shared" si="1"/>
        <v>-2812260382</v>
      </c>
      <c r="Z24" s="38">
        <f>+IF(X24&lt;&gt;0,+(Y24/X24)*100,0)</f>
        <v>-7.5139378228065645</v>
      </c>
      <c r="AA24" s="39">
        <f>SUM(AA15:AA23)</f>
        <v>37427251174</v>
      </c>
    </row>
    <row r="25" spans="1:27" ht="13.5">
      <c r="A25" s="27" t="s">
        <v>51</v>
      </c>
      <c r="B25" s="28"/>
      <c r="C25" s="29">
        <f aca="true" t="shared" si="2" ref="C25:Y25">+C12+C24</f>
        <v>44722030320</v>
      </c>
      <c r="D25" s="29">
        <f>+D12+D24</f>
        <v>44722030320</v>
      </c>
      <c r="E25" s="30">
        <f t="shared" si="2"/>
        <v>48169698077</v>
      </c>
      <c r="F25" s="31">
        <f t="shared" si="2"/>
        <v>47849768620</v>
      </c>
      <c r="G25" s="31">
        <f t="shared" si="2"/>
        <v>43527741337</v>
      </c>
      <c r="H25" s="31">
        <f t="shared" si="2"/>
        <v>43892563973</v>
      </c>
      <c r="I25" s="31">
        <f t="shared" si="2"/>
        <v>43306936117</v>
      </c>
      <c r="J25" s="31">
        <f t="shared" si="2"/>
        <v>43306936117</v>
      </c>
      <c r="K25" s="31">
        <f t="shared" si="2"/>
        <v>43287755549</v>
      </c>
      <c r="L25" s="31">
        <f t="shared" si="2"/>
        <v>43095365327</v>
      </c>
      <c r="M25" s="31">
        <f t="shared" si="2"/>
        <v>44526023502</v>
      </c>
      <c r="N25" s="31">
        <f t="shared" si="2"/>
        <v>44526023502</v>
      </c>
      <c r="O25" s="31">
        <f t="shared" si="2"/>
        <v>44960787299</v>
      </c>
      <c r="P25" s="31">
        <f t="shared" si="2"/>
        <v>45454416045</v>
      </c>
      <c r="Q25" s="31">
        <f t="shared" si="2"/>
        <v>48055662160</v>
      </c>
      <c r="R25" s="31">
        <f t="shared" si="2"/>
        <v>48055662160</v>
      </c>
      <c r="S25" s="31">
        <f t="shared" si="2"/>
        <v>47967104613</v>
      </c>
      <c r="T25" s="31">
        <f t="shared" si="2"/>
        <v>48326600977</v>
      </c>
      <c r="U25" s="31">
        <f t="shared" si="2"/>
        <v>48153695107</v>
      </c>
      <c r="V25" s="31">
        <f t="shared" si="2"/>
        <v>48153695107</v>
      </c>
      <c r="W25" s="31">
        <f t="shared" si="2"/>
        <v>48153695107</v>
      </c>
      <c r="X25" s="31">
        <f t="shared" si="2"/>
        <v>47849768620</v>
      </c>
      <c r="Y25" s="31">
        <f t="shared" si="2"/>
        <v>303926487</v>
      </c>
      <c r="Z25" s="32">
        <f>+IF(X25&lt;&gt;0,+(Y25/X25)*100,0)</f>
        <v>0.6351681434734595</v>
      </c>
      <c r="AA25" s="33">
        <f>+AA12+AA24</f>
        <v>47849768620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368325252</v>
      </c>
      <c r="D30" s="18">
        <v>368325252</v>
      </c>
      <c r="E30" s="19">
        <v>378885000</v>
      </c>
      <c r="F30" s="20">
        <v>378885000</v>
      </c>
      <c r="G30" s="20">
        <v>368325252</v>
      </c>
      <c r="H30" s="20">
        <v>368325252</v>
      </c>
      <c r="I30" s="20">
        <v>368325252</v>
      </c>
      <c r="J30" s="20">
        <v>368325252</v>
      </c>
      <c r="K30" s="20">
        <v>368325252</v>
      </c>
      <c r="L30" s="20">
        <v>368325252</v>
      </c>
      <c r="M30" s="20">
        <v>368325252</v>
      </c>
      <c r="N30" s="20">
        <v>368325252</v>
      </c>
      <c r="O30" s="20">
        <v>368325252</v>
      </c>
      <c r="P30" s="20">
        <v>368325252</v>
      </c>
      <c r="Q30" s="20">
        <v>368325252</v>
      </c>
      <c r="R30" s="20">
        <v>368325252</v>
      </c>
      <c r="S30" s="20">
        <v>368325252</v>
      </c>
      <c r="T30" s="20">
        <v>368325252</v>
      </c>
      <c r="U30" s="20">
        <v>368325252</v>
      </c>
      <c r="V30" s="20">
        <v>368325252</v>
      </c>
      <c r="W30" s="20">
        <v>368325252</v>
      </c>
      <c r="X30" s="20">
        <v>378885000</v>
      </c>
      <c r="Y30" s="20">
        <v>-10559748</v>
      </c>
      <c r="Z30" s="21">
        <v>-2.79</v>
      </c>
      <c r="AA30" s="22">
        <v>378885000</v>
      </c>
    </row>
    <row r="31" spans="1:27" ht="13.5">
      <c r="A31" s="23" t="s">
        <v>56</v>
      </c>
      <c r="B31" s="17"/>
      <c r="C31" s="18">
        <v>370216911</v>
      </c>
      <c r="D31" s="18">
        <v>370216911</v>
      </c>
      <c r="E31" s="19">
        <v>372942569</v>
      </c>
      <c r="F31" s="20">
        <v>407238700</v>
      </c>
      <c r="G31" s="20">
        <v>377707542</v>
      </c>
      <c r="H31" s="20">
        <v>263263461</v>
      </c>
      <c r="I31" s="20">
        <v>255829311</v>
      </c>
      <c r="J31" s="20">
        <v>255829311</v>
      </c>
      <c r="K31" s="20">
        <v>253033593</v>
      </c>
      <c r="L31" s="20">
        <v>256195896</v>
      </c>
      <c r="M31" s="20">
        <v>257758731</v>
      </c>
      <c r="N31" s="20">
        <v>257758731</v>
      </c>
      <c r="O31" s="20">
        <v>261765431</v>
      </c>
      <c r="P31" s="20">
        <v>262528570</v>
      </c>
      <c r="Q31" s="20">
        <v>272602804</v>
      </c>
      <c r="R31" s="20">
        <v>272602804</v>
      </c>
      <c r="S31" s="20">
        <v>274082868</v>
      </c>
      <c r="T31" s="20">
        <v>268437610</v>
      </c>
      <c r="U31" s="20">
        <v>272259178</v>
      </c>
      <c r="V31" s="20">
        <v>272259178</v>
      </c>
      <c r="W31" s="20">
        <v>272259178</v>
      </c>
      <c r="X31" s="20">
        <v>407238700</v>
      </c>
      <c r="Y31" s="20">
        <v>-134979522</v>
      </c>
      <c r="Z31" s="21">
        <v>-33.15</v>
      </c>
      <c r="AA31" s="22">
        <v>407238700</v>
      </c>
    </row>
    <row r="32" spans="1:27" ht="13.5">
      <c r="A32" s="23" t="s">
        <v>57</v>
      </c>
      <c r="B32" s="17"/>
      <c r="C32" s="18">
        <v>6338164523</v>
      </c>
      <c r="D32" s="18">
        <v>6338164523</v>
      </c>
      <c r="E32" s="19">
        <v>5125322936</v>
      </c>
      <c r="F32" s="20">
        <v>4904435617</v>
      </c>
      <c r="G32" s="20">
        <v>4034859305</v>
      </c>
      <c r="H32" s="20">
        <v>3927504532</v>
      </c>
      <c r="I32" s="20">
        <v>4607254277</v>
      </c>
      <c r="J32" s="20">
        <v>4607254277</v>
      </c>
      <c r="K32" s="20">
        <v>3658695812</v>
      </c>
      <c r="L32" s="20">
        <v>3574097391</v>
      </c>
      <c r="M32" s="20">
        <v>3817052259</v>
      </c>
      <c r="N32" s="20">
        <v>3817052259</v>
      </c>
      <c r="O32" s="20">
        <v>3656133157</v>
      </c>
      <c r="P32" s="20">
        <v>3639812586</v>
      </c>
      <c r="Q32" s="20">
        <v>5214364750</v>
      </c>
      <c r="R32" s="20">
        <v>5214364750</v>
      </c>
      <c r="S32" s="20">
        <v>4758331069</v>
      </c>
      <c r="T32" s="20">
        <v>4787029348</v>
      </c>
      <c r="U32" s="20">
        <v>5662397924</v>
      </c>
      <c r="V32" s="20">
        <v>5662397924</v>
      </c>
      <c r="W32" s="20">
        <v>5662397924</v>
      </c>
      <c r="X32" s="20">
        <v>4904435617</v>
      </c>
      <c r="Y32" s="20">
        <v>757962307</v>
      </c>
      <c r="Z32" s="21">
        <v>15.45</v>
      </c>
      <c r="AA32" s="22">
        <v>4904435617</v>
      </c>
    </row>
    <row r="33" spans="1:27" ht="13.5">
      <c r="A33" s="23" t="s">
        <v>58</v>
      </c>
      <c r="B33" s="17"/>
      <c r="C33" s="18">
        <v>1078550401</v>
      </c>
      <c r="D33" s="18">
        <v>1078550401</v>
      </c>
      <c r="E33" s="19">
        <v>1444664594</v>
      </c>
      <c r="F33" s="20">
        <v>1154048499</v>
      </c>
      <c r="G33" s="20">
        <v>1079587801</v>
      </c>
      <c r="H33" s="20">
        <v>1063868428</v>
      </c>
      <c r="I33" s="20">
        <v>1053561959</v>
      </c>
      <c r="J33" s="20">
        <v>1053561959</v>
      </c>
      <c r="K33" s="20">
        <v>1025852826</v>
      </c>
      <c r="L33" s="20">
        <v>996612279</v>
      </c>
      <c r="M33" s="20">
        <v>996437065</v>
      </c>
      <c r="N33" s="20">
        <v>996437065</v>
      </c>
      <c r="O33" s="20">
        <v>995832074</v>
      </c>
      <c r="P33" s="20">
        <v>996054373</v>
      </c>
      <c r="Q33" s="20">
        <v>995295753</v>
      </c>
      <c r="R33" s="20">
        <v>995295753</v>
      </c>
      <c r="S33" s="20">
        <v>987024333</v>
      </c>
      <c r="T33" s="20">
        <v>985261953</v>
      </c>
      <c r="U33" s="20">
        <v>983211953</v>
      </c>
      <c r="V33" s="20">
        <v>983211953</v>
      </c>
      <c r="W33" s="20">
        <v>983211953</v>
      </c>
      <c r="X33" s="20">
        <v>1154048499</v>
      </c>
      <c r="Y33" s="20">
        <v>-170836546</v>
      </c>
      <c r="Z33" s="21">
        <v>-14.8</v>
      </c>
      <c r="AA33" s="22">
        <v>1154048499</v>
      </c>
    </row>
    <row r="34" spans="1:27" ht="13.5">
      <c r="A34" s="27" t="s">
        <v>59</v>
      </c>
      <c r="B34" s="28"/>
      <c r="C34" s="29">
        <f aca="true" t="shared" si="3" ref="C34:Y34">SUM(C29:C33)</f>
        <v>8155257087</v>
      </c>
      <c r="D34" s="29">
        <f>SUM(D29:D33)</f>
        <v>8155257087</v>
      </c>
      <c r="E34" s="30">
        <f t="shared" si="3"/>
        <v>7321815099</v>
      </c>
      <c r="F34" s="31">
        <f t="shared" si="3"/>
        <v>6844607816</v>
      </c>
      <c r="G34" s="31">
        <f t="shared" si="3"/>
        <v>5860479900</v>
      </c>
      <c r="H34" s="31">
        <f t="shared" si="3"/>
        <v>5622961673</v>
      </c>
      <c r="I34" s="31">
        <f t="shared" si="3"/>
        <v>6284970799</v>
      </c>
      <c r="J34" s="31">
        <f t="shared" si="3"/>
        <v>6284970799</v>
      </c>
      <c r="K34" s="31">
        <f t="shared" si="3"/>
        <v>5305907483</v>
      </c>
      <c r="L34" s="31">
        <f t="shared" si="3"/>
        <v>5195230818</v>
      </c>
      <c r="M34" s="31">
        <f t="shared" si="3"/>
        <v>5439573307</v>
      </c>
      <c r="N34" s="31">
        <f t="shared" si="3"/>
        <v>5439573307</v>
      </c>
      <c r="O34" s="31">
        <f t="shared" si="3"/>
        <v>5282055914</v>
      </c>
      <c r="P34" s="31">
        <f t="shared" si="3"/>
        <v>5266720781</v>
      </c>
      <c r="Q34" s="31">
        <f t="shared" si="3"/>
        <v>6850588559</v>
      </c>
      <c r="R34" s="31">
        <f t="shared" si="3"/>
        <v>6850588559</v>
      </c>
      <c r="S34" s="31">
        <f t="shared" si="3"/>
        <v>6387763522</v>
      </c>
      <c r="T34" s="31">
        <f t="shared" si="3"/>
        <v>6409054163</v>
      </c>
      <c r="U34" s="31">
        <f t="shared" si="3"/>
        <v>7286194307</v>
      </c>
      <c r="V34" s="31">
        <f t="shared" si="3"/>
        <v>7286194307</v>
      </c>
      <c r="W34" s="31">
        <f t="shared" si="3"/>
        <v>7286194307</v>
      </c>
      <c r="X34" s="31">
        <f t="shared" si="3"/>
        <v>6844607816</v>
      </c>
      <c r="Y34" s="31">
        <f t="shared" si="3"/>
        <v>441586491</v>
      </c>
      <c r="Z34" s="32">
        <f>+IF(X34&lt;&gt;0,+(Y34/X34)*100,0)</f>
        <v>6.451596685609137</v>
      </c>
      <c r="AA34" s="33">
        <f>SUM(AA29:AA33)</f>
        <v>6844607816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6666138570</v>
      </c>
      <c r="D37" s="18">
        <v>6666138570</v>
      </c>
      <c r="E37" s="19">
        <v>7902043000</v>
      </c>
      <c r="F37" s="20">
        <v>7902043000</v>
      </c>
      <c r="G37" s="20">
        <v>6728294074</v>
      </c>
      <c r="H37" s="20">
        <v>6790449578</v>
      </c>
      <c r="I37" s="20">
        <v>6576499958</v>
      </c>
      <c r="J37" s="20">
        <v>6576499958</v>
      </c>
      <c r="K37" s="20">
        <v>6638655462</v>
      </c>
      <c r="L37" s="20">
        <v>6700810966</v>
      </c>
      <c r="M37" s="20">
        <v>6526051918</v>
      </c>
      <c r="N37" s="20">
        <v>6526051918</v>
      </c>
      <c r="O37" s="20">
        <v>6588207422</v>
      </c>
      <c r="P37" s="20">
        <v>6650362926</v>
      </c>
      <c r="Q37" s="20">
        <v>6439738561</v>
      </c>
      <c r="R37" s="20">
        <v>6439738561</v>
      </c>
      <c r="S37" s="20">
        <v>6501894064</v>
      </c>
      <c r="T37" s="20">
        <v>6564049568</v>
      </c>
      <c r="U37" s="20">
        <v>6392855530</v>
      </c>
      <c r="V37" s="20">
        <v>6392855530</v>
      </c>
      <c r="W37" s="20">
        <v>6392855530</v>
      </c>
      <c r="X37" s="20">
        <v>7902043000</v>
      </c>
      <c r="Y37" s="20">
        <v>-1509187470</v>
      </c>
      <c r="Z37" s="21">
        <v>-19.1</v>
      </c>
      <c r="AA37" s="22">
        <v>7902043000</v>
      </c>
    </row>
    <row r="38" spans="1:27" ht="13.5">
      <c r="A38" s="23" t="s">
        <v>58</v>
      </c>
      <c r="B38" s="17"/>
      <c r="C38" s="18">
        <v>5758962366</v>
      </c>
      <c r="D38" s="18">
        <v>5758962366</v>
      </c>
      <c r="E38" s="19">
        <v>5099008090</v>
      </c>
      <c r="F38" s="20">
        <v>5979014251</v>
      </c>
      <c r="G38" s="20">
        <v>4737328366</v>
      </c>
      <c r="H38" s="20">
        <v>5858530366</v>
      </c>
      <c r="I38" s="20">
        <v>5967799411</v>
      </c>
      <c r="J38" s="20">
        <v>5967799411</v>
      </c>
      <c r="K38" s="20">
        <v>6006565465</v>
      </c>
      <c r="L38" s="20">
        <v>6035295920</v>
      </c>
      <c r="M38" s="20">
        <v>6087030219</v>
      </c>
      <c r="N38" s="20">
        <v>6087030219</v>
      </c>
      <c r="O38" s="20">
        <v>5994029367</v>
      </c>
      <c r="P38" s="20">
        <v>6061029368</v>
      </c>
      <c r="Q38" s="20">
        <v>6171029367</v>
      </c>
      <c r="R38" s="20">
        <v>6171029367</v>
      </c>
      <c r="S38" s="20">
        <v>6235800787</v>
      </c>
      <c r="T38" s="20">
        <v>6254637798</v>
      </c>
      <c r="U38" s="20">
        <v>6254637798</v>
      </c>
      <c r="V38" s="20">
        <v>6254637798</v>
      </c>
      <c r="W38" s="20">
        <v>6254637798</v>
      </c>
      <c r="X38" s="20">
        <v>5979014251</v>
      </c>
      <c r="Y38" s="20">
        <v>275623547</v>
      </c>
      <c r="Z38" s="21">
        <v>4.61</v>
      </c>
      <c r="AA38" s="22">
        <v>5979014251</v>
      </c>
    </row>
    <row r="39" spans="1:27" ht="13.5">
      <c r="A39" s="27" t="s">
        <v>61</v>
      </c>
      <c r="B39" s="35"/>
      <c r="C39" s="29">
        <f aca="true" t="shared" si="4" ref="C39:Y39">SUM(C37:C38)</f>
        <v>12425100936</v>
      </c>
      <c r="D39" s="29">
        <f>SUM(D37:D38)</f>
        <v>12425100936</v>
      </c>
      <c r="E39" s="36">
        <f t="shared" si="4"/>
        <v>13001051090</v>
      </c>
      <c r="F39" s="37">
        <f t="shared" si="4"/>
        <v>13881057251</v>
      </c>
      <c r="G39" s="37">
        <f t="shared" si="4"/>
        <v>11465622440</v>
      </c>
      <c r="H39" s="37">
        <f t="shared" si="4"/>
        <v>12648979944</v>
      </c>
      <c r="I39" s="37">
        <f t="shared" si="4"/>
        <v>12544299369</v>
      </c>
      <c r="J39" s="37">
        <f t="shared" si="4"/>
        <v>12544299369</v>
      </c>
      <c r="K39" s="37">
        <f t="shared" si="4"/>
        <v>12645220927</v>
      </c>
      <c r="L39" s="37">
        <f t="shared" si="4"/>
        <v>12736106886</v>
      </c>
      <c r="M39" s="37">
        <f t="shared" si="4"/>
        <v>12613082137</v>
      </c>
      <c r="N39" s="37">
        <f t="shared" si="4"/>
        <v>12613082137</v>
      </c>
      <c r="O39" s="37">
        <f t="shared" si="4"/>
        <v>12582236789</v>
      </c>
      <c r="P39" s="37">
        <f t="shared" si="4"/>
        <v>12711392294</v>
      </c>
      <c r="Q39" s="37">
        <f t="shared" si="4"/>
        <v>12610767928</v>
      </c>
      <c r="R39" s="37">
        <f t="shared" si="4"/>
        <v>12610767928</v>
      </c>
      <c r="S39" s="37">
        <f t="shared" si="4"/>
        <v>12737694851</v>
      </c>
      <c r="T39" s="37">
        <f t="shared" si="4"/>
        <v>12818687366</v>
      </c>
      <c r="U39" s="37">
        <f t="shared" si="4"/>
        <v>12647493328</v>
      </c>
      <c r="V39" s="37">
        <f t="shared" si="4"/>
        <v>12647493328</v>
      </c>
      <c r="W39" s="37">
        <f t="shared" si="4"/>
        <v>12647493328</v>
      </c>
      <c r="X39" s="37">
        <f t="shared" si="4"/>
        <v>13881057251</v>
      </c>
      <c r="Y39" s="37">
        <f t="shared" si="4"/>
        <v>-1233563923</v>
      </c>
      <c r="Z39" s="38">
        <f>+IF(X39&lt;&gt;0,+(Y39/X39)*100,0)</f>
        <v>-8.886671243367527</v>
      </c>
      <c r="AA39" s="39">
        <f>SUM(AA37:AA38)</f>
        <v>13881057251</v>
      </c>
    </row>
    <row r="40" spans="1:27" ht="13.5">
      <c r="A40" s="27" t="s">
        <v>62</v>
      </c>
      <c r="B40" s="28"/>
      <c r="C40" s="29">
        <f aca="true" t="shared" si="5" ref="C40:Y40">+C34+C39</f>
        <v>20580358023</v>
      </c>
      <c r="D40" s="29">
        <f>+D34+D39</f>
        <v>20580358023</v>
      </c>
      <c r="E40" s="30">
        <f t="shared" si="5"/>
        <v>20322866189</v>
      </c>
      <c r="F40" s="31">
        <f t="shared" si="5"/>
        <v>20725665067</v>
      </c>
      <c r="G40" s="31">
        <f t="shared" si="5"/>
        <v>17326102340</v>
      </c>
      <c r="H40" s="31">
        <f t="shared" si="5"/>
        <v>18271941617</v>
      </c>
      <c r="I40" s="31">
        <f t="shared" si="5"/>
        <v>18829270168</v>
      </c>
      <c r="J40" s="31">
        <f t="shared" si="5"/>
        <v>18829270168</v>
      </c>
      <c r="K40" s="31">
        <f t="shared" si="5"/>
        <v>17951128410</v>
      </c>
      <c r="L40" s="31">
        <f t="shared" si="5"/>
        <v>17931337704</v>
      </c>
      <c r="M40" s="31">
        <f t="shared" si="5"/>
        <v>18052655444</v>
      </c>
      <c r="N40" s="31">
        <f t="shared" si="5"/>
        <v>18052655444</v>
      </c>
      <c r="O40" s="31">
        <f t="shared" si="5"/>
        <v>17864292703</v>
      </c>
      <c r="P40" s="31">
        <f t="shared" si="5"/>
        <v>17978113075</v>
      </c>
      <c r="Q40" s="31">
        <f t="shared" si="5"/>
        <v>19461356487</v>
      </c>
      <c r="R40" s="31">
        <f t="shared" si="5"/>
        <v>19461356487</v>
      </c>
      <c r="S40" s="31">
        <f t="shared" si="5"/>
        <v>19125458373</v>
      </c>
      <c r="T40" s="31">
        <f t="shared" si="5"/>
        <v>19227741529</v>
      </c>
      <c r="U40" s="31">
        <f t="shared" si="5"/>
        <v>19933687635</v>
      </c>
      <c r="V40" s="31">
        <f t="shared" si="5"/>
        <v>19933687635</v>
      </c>
      <c r="W40" s="31">
        <f t="shared" si="5"/>
        <v>19933687635</v>
      </c>
      <c r="X40" s="31">
        <f t="shared" si="5"/>
        <v>20725665067</v>
      </c>
      <c r="Y40" s="31">
        <f t="shared" si="5"/>
        <v>-791977432</v>
      </c>
      <c r="Z40" s="32">
        <f>+IF(X40&lt;&gt;0,+(Y40/X40)*100,0)</f>
        <v>-3.8212401360331216</v>
      </c>
      <c r="AA40" s="33">
        <f>+AA34+AA39</f>
        <v>20725665067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24141672297</v>
      </c>
      <c r="D42" s="43">
        <f>+D25-D40</f>
        <v>24141672297</v>
      </c>
      <c r="E42" s="44">
        <f t="shared" si="6"/>
        <v>27846831888</v>
      </c>
      <c r="F42" s="45">
        <f t="shared" si="6"/>
        <v>27124103553</v>
      </c>
      <c r="G42" s="45">
        <f t="shared" si="6"/>
        <v>26201638997</v>
      </c>
      <c r="H42" s="45">
        <f t="shared" si="6"/>
        <v>25620622356</v>
      </c>
      <c r="I42" s="45">
        <f t="shared" si="6"/>
        <v>24477665949</v>
      </c>
      <c r="J42" s="45">
        <f t="shared" si="6"/>
        <v>24477665949</v>
      </c>
      <c r="K42" s="45">
        <f t="shared" si="6"/>
        <v>25336627139</v>
      </c>
      <c r="L42" s="45">
        <f t="shared" si="6"/>
        <v>25164027623</v>
      </c>
      <c r="M42" s="45">
        <f t="shared" si="6"/>
        <v>26473368058</v>
      </c>
      <c r="N42" s="45">
        <f t="shared" si="6"/>
        <v>26473368058</v>
      </c>
      <c r="O42" s="45">
        <f t="shared" si="6"/>
        <v>27096494596</v>
      </c>
      <c r="P42" s="45">
        <f t="shared" si="6"/>
        <v>27476302970</v>
      </c>
      <c r="Q42" s="45">
        <f t="shared" si="6"/>
        <v>28594305673</v>
      </c>
      <c r="R42" s="45">
        <f t="shared" si="6"/>
        <v>28594305673</v>
      </c>
      <c r="S42" s="45">
        <f t="shared" si="6"/>
        <v>28841646240</v>
      </c>
      <c r="T42" s="45">
        <f t="shared" si="6"/>
        <v>29098859448</v>
      </c>
      <c r="U42" s="45">
        <f t="shared" si="6"/>
        <v>28220007472</v>
      </c>
      <c r="V42" s="45">
        <f t="shared" si="6"/>
        <v>28220007472</v>
      </c>
      <c r="W42" s="45">
        <f t="shared" si="6"/>
        <v>28220007472</v>
      </c>
      <c r="X42" s="45">
        <f t="shared" si="6"/>
        <v>27124103553</v>
      </c>
      <c r="Y42" s="45">
        <f t="shared" si="6"/>
        <v>1095903919</v>
      </c>
      <c r="Z42" s="46">
        <f>+IF(X42&lt;&gt;0,+(Y42/X42)*100,0)</f>
        <v>4.0403323076046505</v>
      </c>
      <c r="AA42" s="47">
        <f>+AA25-AA40</f>
        <v>27124103553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21921756011</v>
      </c>
      <c r="D45" s="18">
        <v>21921756011</v>
      </c>
      <c r="E45" s="19">
        <v>25806310111</v>
      </c>
      <c r="F45" s="20">
        <v>25072171815</v>
      </c>
      <c r="G45" s="20">
        <v>24261278041</v>
      </c>
      <c r="H45" s="20">
        <v>23402780629</v>
      </c>
      <c r="I45" s="20">
        <v>22263549704</v>
      </c>
      <c r="J45" s="20">
        <v>22263549704</v>
      </c>
      <c r="K45" s="20">
        <v>23141678030</v>
      </c>
      <c r="L45" s="20">
        <v>23001124363</v>
      </c>
      <c r="M45" s="20">
        <v>24327335961</v>
      </c>
      <c r="N45" s="20">
        <v>24327335961</v>
      </c>
      <c r="O45" s="20">
        <v>24957508885</v>
      </c>
      <c r="P45" s="20">
        <v>25340020717</v>
      </c>
      <c r="Q45" s="20">
        <v>26497528605</v>
      </c>
      <c r="R45" s="20">
        <v>26497528605</v>
      </c>
      <c r="S45" s="20">
        <v>26788426009</v>
      </c>
      <c r="T45" s="20">
        <v>27096840121</v>
      </c>
      <c r="U45" s="20">
        <v>26220353742</v>
      </c>
      <c r="V45" s="20">
        <v>26220353742</v>
      </c>
      <c r="W45" s="20">
        <v>26220353742</v>
      </c>
      <c r="X45" s="20">
        <v>25072171815</v>
      </c>
      <c r="Y45" s="20">
        <v>1148181927</v>
      </c>
      <c r="Z45" s="48">
        <v>4.58</v>
      </c>
      <c r="AA45" s="22">
        <v>25072171815</v>
      </c>
    </row>
    <row r="46" spans="1:27" ht="13.5">
      <c r="A46" s="23" t="s">
        <v>67</v>
      </c>
      <c r="B46" s="17"/>
      <c r="C46" s="18">
        <v>2219916286</v>
      </c>
      <c r="D46" s="18">
        <v>2219916286</v>
      </c>
      <c r="E46" s="19">
        <v>2040521777</v>
      </c>
      <c r="F46" s="20">
        <v>2051931738</v>
      </c>
      <c r="G46" s="20">
        <v>1940360956</v>
      </c>
      <c r="H46" s="20">
        <v>2217841727</v>
      </c>
      <c r="I46" s="20">
        <v>2214116245</v>
      </c>
      <c r="J46" s="20">
        <v>2214116245</v>
      </c>
      <c r="K46" s="20">
        <v>2194949109</v>
      </c>
      <c r="L46" s="20">
        <v>2162903260</v>
      </c>
      <c r="M46" s="20">
        <v>2146032097</v>
      </c>
      <c r="N46" s="20">
        <v>2146032097</v>
      </c>
      <c r="O46" s="20">
        <v>2138985711</v>
      </c>
      <c r="P46" s="20">
        <v>2136282253</v>
      </c>
      <c r="Q46" s="20">
        <v>2096777068</v>
      </c>
      <c r="R46" s="20">
        <v>2096777068</v>
      </c>
      <c r="S46" s="20">
        <v>2053220231</v>
      </c>
      <c r="T46" s="20">
        <v>2002019327</v>
      </c>
      <c r="U46" s="20">
        <v>1999653730</v>
      </c>
      <c r="V46" s="20">
        <v>1999653730</v>
      </c>
      <c r="W46" s="20">
        <v>1999653730</v>
      </c>
      <c r="X46" s="20">
        <v>2051931738</v>
      </c>
      <c r="Y46" s="20">
        <v>-52278008</v>
      </c>
      <c r="Z46" s="48">
        <v>-2.55</v>
      </c>
      <c r="AA46" s="22">
        <v>2051931738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24141672297</v>
      </c>
      <c r="D48" s="51">
        <f>SUM(D45:D47)</f>
        <v>24141672297</v>
      </c>
      <c r="E48" s="52">
        <f t="shared" si="7"/>
        <v>27846831888</v>
      </c>
      <c r="F48" s="53">
        <f t="shared" si="7"/>
        <v>27124103553</v>
      </c>
      <c r="G48" s="53">
        <f t="shared" si="7"/>
        <v>26201638997</v>
      </c>
      <c r="H48" s="53">
        <f t="shared" si="7"/>
        <v>25620622356</v>
      </c>
      <c r="I48" s="53">
        <f t="shared" si="7"/>
        <v>24477665949</v>
      </c>
      <c r="J48" s="53">
        <f t="shared" si="7"/>
        <v>24477665949</v>
      </c>
      <c r="K48" s="53">
        <f t="shared" si="7"/>
        <v>25336627139</v>
      </c>
      <c r="L48" s="53">
        <f t="shared" si="7"/>
        <v>25164027623</v>
      </c>
      <c r="M48" s="53">
        <f t="shared" si="7"/>
        <v>26473368058</v>
      </c>
      <c r="N48" s="53">
        <f t="shared" si="7"/>
        <v>26473368058</v>
      </c>
      <c r="O48" s="53">
        <f t="shared" si="7"/>
        <v>27096494596</v>
      </c>
      <c r="P48" s="53">
        <f t="shared" si="7"/>
        <v>27476302970</v>
      </c>
      <c r="Q48" s="53">
        <f t="shared" si="7"/>
        <v>28594305673</v>
      </c>
      <c r="R48" s="53">
        <f t="shared" si="7"/>
        <v>28594305673</v>
      </c>
      <c r="S48" s="53">
        <f t="shared" si="7"/>
        <v>28841646240</v>
      </c>
      <c r="T48" s="53">
        <f t="shared" si="7"/>
        <v>29098859448</v>
      </c>
      <c r="U48" s="53">
        <f t="shared" si="7"/>
        <v>28220007472</v>
      </c>
      <c r="V48" s="53">
        <f t="shared" si="7"/>
        <v>28220007472</v>
      </c>
      <c r="W48" s="53">
        <f t="shared" si="7"/>
        <v>28220007472</v>
      </c>
      <c r="X48" s="53">
        <f t="shared" si="7"/>
        <v>27124103553</v>
      </c>
      <c r="Y48" s="53">
        <f t="shared" si="7"/>
        <v>1095903919</v>
      </c>
      <c r="Z48" s="54">
        <f>+IF(X48&lt;&gt;0,+(Y48/X48)*100,0)</f>
        <v>4.0403323076046505</v>
      </c>
      <c r="AA48" s="55">
        <f>SUM(AA45:AA47)</f>
        <v>27124103553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2015-08-05T06:38:49Z</dcterms:created>
  <dcterms:modified xsi:type="dcterms:W3CDTF">2015-08-05T06:39:47Z</dcterms:modified>
  <cp:category/>
  <cp:version/>
  <cp:contentType/>
  <cp:contentStatus/>
</cp:coreProperties>
</file>