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92" sheetId="2" r:id="rId2"/>
    <sheet name="DC20" sheetId="3" r:id="rId3"/>
    <sheet name="FS162" sheetId="4" r:id="rId4"/>
    <sheet name="DC18" sheetId="5" r:id="rId5"/>
    <sheet name="FS161" sheetId="6" r:id="rId6"/>
    <sheet name="FS205" sheetId="7" r:id="rId7"/>
    <sheet name="FS194" sheetId="8" r:id="rId8"/>
    <sheet name="MAN" sheetId="9" r:id="rId9"/>
    <sheet name="FS196" sheetId="10" r:id="rId10"/>
    <sheet name="FS181" sheetId="11" r:id="rId11"/>
    <sheet name="FS184" sheetId="12" r:id="rId12"/>
    <sheet name="FS204" sheetId="13" r:id="rId13"/>
    <sheet name="FS163" sheetId="14" r:id="rId14"/>
    <sheet name="FS201" sheetId="15" r:id="rId15"/>
    <sheet name="FS185" sheetId="16" r:id="rId16"/>
    <sheet name="FS164" sheetId="17" r:id="rId17"/>
    <sheet name="FS203" sheetId="18" r:id="rId18"/>
    <sheet name="FS193" sheetId="19" r:id="rId19"/>
    <sheet name="FS195" sheetId="20" r:id="rId20"/>
    <sheet name="FS191" sheetId="21" r:id="rId21"/>
    <sheet name="DC19" sheetId="22" r:id="rId22"/>
    <sheet name="FS182" sheetId="23" r:id="rId23"/>
    <sheet name="FS183" sheetId="24" r:id="rId24"/>
    <sheet name="DC16" sheetId="25" r:id="rId25"/>
  </sheets>
  <definedNames>
    <definedName name="_xlnm.Print_Area" localSheetId="24">'DC16'!$A$1:$AA$43</definedName>
    <definedName name="_xlnm.Print_Area" localSheetId="4">'DC18'!$A$1:$AA$43</definedName>
    <definedName name="_xlnm.Print_Area" localSheetId="21">'DC19'!$A$1:$AA$43</definedName>
    <definedName name="_xlnm.Print_Area" localSheetId="2">'DC20'!$A$1:$AA$43</definedName>
    <definedName name="_xlnm.Print_Area" localSheetId="5">'FS161'!$A$1:$AA$43</definedName>
    <definedName name="_xlnm.Print_Area" localSheetId="3">'FS162'!$A$1:$AA$43</definedName>
    <definedName name="_xlnm.Print_Area" localSheetId="13">'FS163'!$A$1:$AA$43</definedName>
    <definedName name="_xlnm.Print_Area" localSheetId="16">'FS164'!$A$1:$AA$43</definedName>
    <definedName name="_xlnm.Print_Area" localSheetId="10">'FS181'!$A$1:$AA$43</definedName>
    <definedName name="_xlnm.Print_Area" localSheetId="22">'FS182'!$A$1:$AA$43</definedName>
    <definedName name="_xlnm.Print_Area" localSheetId="23">'FS183'!$A$1:$AA$43</definedName>
    <definedName name="_xlnm.Print_Area" localSheetId="11">'FS184'!$A$1:$AA$43</definedName>
    <definedName name="_xlnm.Print_Area" localSheetId="15">'FS185'!$A$1:$AA$43</definedName>
    <definedName name="_xlnm.Print_Area" localSheetId="20">'FS191'!$A$1:$AA$43</definedName>
    <definedName name="_xlnm.Print_Area" localSheetId="1">'FS192'!$A$1:$AA$43</definedName>
    <definedName name="_xlnm.Print_Area" localSheetId="18">'FS193'!$A$1:$AA$43</definedName>
    <definedName name="_xlnm.Print_Area" localSheetId="7">'FS194'!$A$1:$AA$43</definedName>
    <definedName name="_xlnm.Print_Area" localSheetId="19">'FS195'!$A$1:$AA$43</definedName>
    <definedName name="_xlnm.Print_Area" localSheetId="9">'FS196'!$A$1:$AA$43</definedName>
    <definedName name="_xlnm.Print_Area" localSheetId="14">'FS201'!$A$1:$AA$43</definedName>
    <definedName name="_xlnm.Print_Area" localSheetId="17">'FS203'!$A$1:$AA$43</definedName>
    <definedName name="_xlnm.Print_Area" localSheetId="12">'FS204'!$A$1:$AA$43</definedName>
    <definedName name="_xlnm.Print_Area" localSheetId="6">'FS205'!$A$1:$AA$43</definedName>
    <definedName name="_xlnm.Print_Area" localSheetId="8">'MAN'!$A$1:$AA$43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<sst xmlns="http://schemas.openxmlformats.org/spreadsheetml/2006/main" count="1725" uniqueCount="88">
  <si>
    <t>Free State: Dihlabeng(FS192)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</si>
  <si>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</si>
  <si>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</si>
  <si>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</si>
  <si>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</si>
  <si>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</si>
  <si>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</si>
  <si>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</si>
  <si>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</si>
  <si>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</si>
  <si>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</si>
  <si>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</si>
  <si>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</si>
  <si>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</si>
  <si>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</si>
  <si>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</si>
  <si>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</si>
  <si>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</si>
  <si>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</si>
  <si>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</si>
  <si>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</si>
  <si>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</si>
  <si>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</si>
  <si>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</si>
  <si>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</si>
  <si>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</si>
  <si>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</si>
  <si>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</si>
  <si>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</si>
  <si>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</si>
  <si>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</si>
  <si>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</si>
  <si>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</si>
  <si>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</si>
  <si>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</si>
  <si>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</si>
  <si>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</si>
  <si>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</si>
  <si>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</si>
  <si>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</si>
  <si>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</si>
  <si>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</si>
  <si>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</si>
  <si>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</si>
  <si>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</si>
  <si>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</si>
  <si>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</si>
  <si>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</si>
  <si>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</si>
  <si>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</si>
  <si>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</si>
  <si>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</si>
  <si>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</si>
  <si>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</si>
  <si>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</si>
  <si>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</si>
  <si>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</si>
  <si>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</si>
  <si>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</si>
  <si>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</si>
  <si>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</si>
  <si>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C7 Quarterly Budget Statement - Cash Flows for 4th Quarter ended 30 June 2015 (Figures Finalised as at 2015/07/31)</t>
  </si>
  <si>
    <t>Free State: Kopanong(FS162) - Table C7 Quarterly Budget Statement - Cash Flows for 4th Quarter ended 30 June 2015 (Figures Finalised as at 2015/07/31)</t>
  </si>
  <si>
    <t>Free State: Lejweleputswa(DC18) - Table C7 Quarterly Budget Statement - Cash Flows for 4th Quarter ended 30 June 2015 (Figures Finalised as at 2015/07/31)</t>
  </si>
  <si>
    <t>Free State: Letsemeng(FS161) - Table C7 Quarterly Budget Statement - Cash Flows for 4th Quarter ended 30 June 2015 (Figures Finalised as at 2015/07/31)</t>
  </si>
  <si>
    <t>Free State: Mafube(FS205) - Table C7 Quarterly Budget Statement - Cash Flows for 4th Quarter ended 30 June 2015 (Figures Finalised as at 2015/07/31)</t>
  </si>
  <si>
    <t>Free State: Maluti-a-Phofung(FS194) - Table C7 Quarterly Budget Statement - Cash Flows for 4th Quarter ended 30 June 2015 (Figures Finalised as at 2015/07/31)</t>
  </si>
  <si>
    <t>Free State: Mangaung(MAN) - Table C7 Quarterly Budget Statement - Cash Flows for 4th Quarter ended 30 June 2015 (Figures Finalised as at 2015/07/31)</t>
  </si>
  <si>
    <t>Free State: Mantsopa(FS196) - Table C7 Quarterly Budget Statement - Cash Flows for 4th Quarter ended 30 June 2015 (Figures Finalised as at 2015/07/31)</t>
  </si>
  <si>
    <t>Free State: Masilonyana(FS181) - Table C7 Quarterly Budget Statement - Cash Flows for 4th Quarter ended 30 June 2015 (Figures Finalised as at 2015/07/31)</t>
  </si>
  <si>
    <t>Free State: Matjhabeng(FS184) - Table C7 Quarterly Budget Statement - Cash Flows for 4th Quarter ended 30 June 2015 (Figures Finalised as at 2015/07/31)</t>
  </si>
  <si>
    <t>Free State: Metsimaholo(FS204) - Table C7 Quarterly Budget Statement - Cash Flows for 4th Quarter ended 30 June 2015 (Figures Finalised as at 2015/07/31)</t>
  </si>
  <si>
    <t>Free State: Mohokare(FS163) - Table C7 Quarterly Budget Statement - Cash Flows for 4th Quarter ended 30 June 2015 (Figures Finalised as at 2015/07/31)</t>
  </si>
  <si>
    <t>Free State: Moqhaka(FS201) - Table C7 Quarterly Budget Statement - Cash Flows for 4th Quarter ended 30 June 2015 (Figures Finalised as at 2015/07/31)</t>
  </si>
  <si>
    <t>Free State: Nala(FS185) - Table C7 Quarterly Budget Statement - Cash Flows for 4th Quarter ended 30 June 2015 (Figures Finalised as at 2015/07/31)</t>
  </si>
  <si>
    <t>Free State: Naledi (Fs)(FS164) - Table C7 Quarterly Budget Statement - Cash Flows for 4th Quarter ended 30 June 2015 (Figures Finalised as at 2015/07/31)</t>
  </si>
  <si>
    <t>Free State: Ngwathe(FS203) - Table C7 Quarterly Budget Statement - Cash Flows for 4th Quarter ended 30 June 2015 (Figures Finalised as at 2015/07/31)</t>
  </si>
  <si>
    <t>Free State: Nketoana(FS193) - Table C7 Quarterly Budget Statement - Cash Flows for 4th Quarter ended 30 June 2015 (Figures Finalised as at 2015/07/31)</t>
  </si>
  <si>
    <t>Free State: Phumelela(FS195) - Table C7 Quarterly Budget Statement - Cash Flows for 4th Quarter ended 30 June 2015 (Figures Finalised as at 2015/07/31)</t>
  </si>
  <si>
    <t>Free State: Setsoto(FS191) - Table C7 Quarterly Budget Statement - Cash Flows for 4th Quarter ended 30 June 2015 (Figures Finalised as at 2015/07/31)</t>
  </si>
  <si>
    <t>Free State: Thabo Mofutsanyana(DC19) - Table C7 Quarterly Budget Statement - Cash Flows for 4th Quarter ended 30 June 2015 (Figures Finalised as at 2015/07/31)</t>
  </si>
  <si>
    <t>Free State: Tokologo(FS182) - Table C7 Quarterly Budget Statement - Cash Flows for 4th Quarter ended 30 June 2015 (Figures Finalised as at 2015/07/31)</t>
  </si>
  <si>
    <t>Free State: Tswelopele(FS183) - Table C7 Quarterly Budget Statement - Cash Flows for 4th Quarter ended 30 June 2015 (Figures Finalised as at 2015/07/31)</t>
  </si>
  <si>
    <t>Free State: Xhariep(DC16)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</si>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</sst>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527114597</v>
      </c>
      <c r="D6" s="17"/>
      <c r="E6" s="18">
        <v>1678072966</v>
      </c>
      <c r="F6" s="19">
        <v>1074882078</v>
      </c>
      <c r="G6" s="19">
        <v>74647269</v>
      </c>
      <c r="H6" s="19">
        <v>72908573</v>
      </c>
      <c r="I6" s="19">
        <v>96723272</v>
      </c>
      <c r="J6" s="19">
        <v>244279114</v>
      </c>
      <c r="K6" s="19">
        <v>84193409</v>
      </c>
      <c r="L6" s="19">
        <v>81530929</v>
      </c>
      <c r="M6" s="19">
        <v>95798307</v>
      </c>
      <c r="N6" s="19">
        <v>261522645</v>
      </c>
      <c r="O6" s="19">
        <v>91755623</v>
      </c>
      <c r="P6" s="19">
        <v>88021831</v>
      </c>
      <c r="Q6" s="19">
        <v>87279324</v>
      </c>
      <c r="R6" s="19">
        <v>267056778</v>
      </c>
      <c r="S6" s="19">
        <v>166180204</v>
      </c>
      <c r="T6" s="19">
        <v>83828098</v>
      </c>
      <c r="U6" s="19">
        <v>81374533</v>
      </c>
      <c r="V6" s="19">
        <v>331382835</v>
      </c>
      <c r="W6" s="19">
        <v>1104241372</v>
      </c>
      <c r="X6" s="19">
        <v>1074882078</v>
      </c>
      <c r="Y6" s="19">
        <v>29359294</v>
      </c>
      <c r="Z6" s="20">
        <v>2.73</v>
      </c>
      <c r="AA6" s="21">
        <v>1074882078</v>
      </c>
    </row>
    <row r="7" spans="1:27" ht="13.5">
      <c r="A7" s="22" t="s">
        <v>34</v>
      </c>
      <c r="B7" s="16"/>
      <c r="C7" s="17">
        <v>2396856682</v>
      </c>
      <c r="D7" s="17"/>
      <c r="E7" s="18">
        <v>6744378028</v>
      </c>
      <c r="F7" s="19">
        <v>6446036303</v>
      </c>
      <c r="G7" s="19">
        <v>450128114</v>
      </c>
      <c r="H7" s="19">
        <v>475134936</v>
      </c>
      <c r="I7" s="19">
        <v>514441576</v>
      </c>
      <c r="J7" s="19">
        <v>1439704626</v>
      </c>
      <c r="K7" s="19">
        <v>546448585</v>
      </c>
      <c r="L7" s="19">
        <v>450473204</v>
      </c>
      <c r="M7" s="19">
        <v>453823592</v>
      </c>
      <c r="N7" s="19">
        <v>1450745381</v>
      </c>
      <c r="O7" s="19">
        <v>435993301</v>
      </c>
      <c r="P7" s="19">
        <v>410357957</v>
      </c>
      <c r="Q7" s="19">
        <v>442149595</v>
      </c>
      <c r="R7" s="19">
        <v>1288500853</v>
      </c>
      <c r="S7" s="19">
        <v>546731755</v>
      </c>
      <c r="T7" s="19">
        <v>487195659</v>
      </c>
      <c r="U7" s="19">
        <v>521135430</v>
      </c>
      <c r="V7" s="19">
        <v>1555062844</v>
      </c>
      <c r="W7" s="19">
        <v>5734013704</v>
      </c>
      <c r="X7" s="19">
        <v>6446036303</v>
      </c>
      <c r="Y7" s="19">
        <v>-712022599</v>
      </c>
      <c r="Z7" s="20">
        <v>-11.05</v>
      </c>
      <c r="AA7" s="21">
        <v>6446036303</v>
      </c>
    </row>
    <row r="8" spans="1:27" ht="13.5">
      <c r="A8" s="22" t="s">
        <v>35</v>
      </c>
      <c r="B8" s="16"/>
      <c r="C8" s="17">
        <v>3531910469</v>
      </c>
      <c r="D8" s="17"/>
      <c r="E8" s="18">
        <v>779873944</v>
      </c>
      <c r="F8" s="19">
        <v>777513590</v>
      </c>
      <c r="G8" s="19">
        <v>84631407</v>
      </c>
      <c r="H8" s="19">
        <v>131723025</v>
      </c>
      <c r="I8" s="19">
        <v>72014932</v>
      </c>
      <c r="J8" s="19">
        <v>288369364</v>
      </c>
      <c r="K8" s="19">
        <v>136697107</v>
      </c>
      <c r="L8" s="19">
        <v>92828568</v>
      </c>
      <c r="M8" s="19">
        <v>65292571</v>
      </c>
      <c r="N8" s="19">
        <v>294818246</v>
      </c>
      <c r="O8" s="19">
        <v>64297164</v>
      </c>
      <c r="P8" s="19">
        <v>61683021</v>
      </c>
      <c r="Q8" s="19">
        <v>171483931</v>
      </c>
      <c r="R8" s="19">
        <v>297464116</v>
      </c>
      <c r="S8" s="19">
        <v>51713980</v>
      </c>
      <c r="T8" s="19">
        <v>60922792</v>
      </c>
      <c r="U8" s="19">
        <v>167280849</v>
      </c>
      <c r="V8" s="19">
        <v>279917621</v>
      </c>
      <c r="W8" s="19">
        <v>1160569347</v>
      </c>
      <c r="X8" s="19">
        <v>777513590</v>
      </c>
      <c r="Y8" s="19">
        <v>383055757</v>
      </c>
      <c r="Z8" s="20">
        <v>49.27</v>
      </c>
      <c r="AA8" s="21">
        <v>777513590</v>
      </c>
    </row>
    <row r="9" spans="1:27" ht="13.5">
      <c r="A9" s="22" t="s">
        <v>36</v>
      </c>
      <c r="B9" s="16"/>
      <c r="C9" s="17">
        <v>4136246098</v>
      </c>
      <c r="D9" s="17"/>
      <c r="E9" s="18">
        <v>3502507628</v>
      </c>
      <c r="F9" s="19">
        <v>3376086498</v>
      </c>
      <c r="G9" s="19">
        <v>1354317666</v>
      </c>
      <c r="H9" s="19">
        <v>59504443</v>
      </c>
      <c r="I9" s="19">
        <v>17285497</v>
      </c>
      <c r="J9" s="19">
        <v>1431107606</v>
      </c>
      <c r="K9" s="19">
        <v>7131715</v>
      </c>
      <c r="L9" s="19">
        <v>492647480</v>
      </c>
      <c r="M9" s="19">
        <v>617357322</v>
      </c>
      <c r="N9" s="19">
        <v>1117136517</v>
      </c>
      <c r="O9" s="19">
        <v>64044473</v>
      </c>
      <c r="P9" s="19">
        <v>19829916</v>
      </c>
      <c r="Q9" s="19">
        <v>441290782</v>
      </c>
      <c r="R9" s="19">
        <v>525165171</v>
      </c>
      <c r="S9" s="19">
        <v>78422426</v>
      </c>
      <c r="T9" s="19">
        <v>108135300</v>
      </c>
      <c r="U9" s="19">
        <v>192348333</v>
      </c>
      <c r="V9" s="19">
        <v>378906059</v>
      </c>
      <c r="W9" s="19">
        <v>3452315353</v>
      </c>
      <c r="X9" s="19">
        <v>3376086498</v>
      </c>
      <c r="Y9" s="19">
        <v>76228855</v>
      </c>
      <c r="Z9" s="20">
        <v>2.26</v>
      </c>
      <c r="AA9" s="21">
        <v>3376086498</v>
      </c>
    </row>
    <row r="10" spans="1:27" ht="13.5">
      <c r="A10" s="22" t="s">
        <v>37</v>
      </c>
      <c r="B10" s="16"/>
      <c r="C10" s="17">
        <v>972335607</v>
      </c>
      <c r="D10" s="17"/>
      <c r="E10" s="18">
        <v>1970241012</v>
      </c>
      <c r="F10" s="19">
        <v>1882143146</v>
      </c>
      <c r="G10" s="19">
        <v>471569129</v>
      </c>
      <c r="H10" s="19">
        <v>9542210</v>
      </c>
      <c r="I10" s="19">
        <v>18022214</v>
      </c>
      <c r="J10" s="19">
        <v>499133553</v>
      </c>
      <c r="K10" s="19">
        <v>37762432</v>
      </c>
      <c r="L10" s="19">
        <v>193802827</v>
      </c>
      <c r="M10" s="19">
        <v>329865165</v>
      </c>
      <c r="N10" s="19">
        <v>561430424</v>
      </c>
      <c r="O10" s="19">
        <v>110057488</v>
      </c>
      <c r="P10" s="19">
        <v>226861144</v>
      </c>
      <c r="Q10" s="19">
        <v>351634136</v>
      </c>
      <c r="R10" s="19">
        <v>688552768</v>
      </c>
      <c r="S10" s="19">
        <v>3755918</v>
      </c>
      <c r="T10" s="19">
        <v>6933120</v>
      </c>
      <c r="U10" s="19">
        <v>17729902</v>
      </c>
      <c r="V10" s="19">
        <v>28418940</v>
      </c>
      <c r="W10" s="19">
        <v>1777535685</v>
      </c>
      <c r="X10" s="19">
        <v>1882143146</v>
      </c>
      <c r="Y10" s="19">
        <v>-104607461</v>
      </c>
      <c r="Z10" s="20">
        <v>-5.56</v>
      </c>
      <c r="AA10" s="21">
        <v>1882143146</v>
      </c>
    </row>
    <row r="11" spans="1:27" ht="13.5">
      <c r="A11" s="22" t="s">
        <v>38</v>
      </c>
      <c r="B11" s="16"/>
      <c r="C11" s="17">
        <v>269276752</v>
      </c>
      <c r="D11" s="17"/>
      <c r="E11" s="18">
        <v>543960817</v>
      </c>
      <c r="F11" s="19">
        <v>409855189</v>
      </c>
      <c r="G11" s="19">
        <v>20331811</v>
      </c>
      <c r="H11" s="19">
        <v>23914565</v>
      </c>
      <c r="I11" s="19">
        <v>27682094</v>
      </c>
      <c r="J11" s="19">
        <v>71928470</v>
      </c>
      <c r="K11" s="19">
        <v>22472521</v>
      </c>
      <c r="L11" s="19">
        <v>19803664</v>
      </c>
      <c r="M11" s="19">
        <v>20423731</v>
      </c>
      <c r="N11" s="19">
        <v>62699916</v>
      </c>
      <c r="O11" s="19">
        <v>19829947</v>
      </c>
      <c r="P11" s="19">
        <v>21592007</v>
      </c>
      <c r="Q11" s="19">
        <v>20642786</v>
      </c>
      <c r="R11" s="19">
        <v>62064740</v>
      </c>
      <c r="S11" s="19">
        <v>20290288</v>
      </c>
      <c r="T11" s="19">
        <v>19237533</v>
      </c>
      <c r="U11" s="19">
        <v>10574140</v>
      </c>
      <c r="V11" s="19">
        <v>50101961</v>
      </c>
      <c r="W11" s="19">
        <v>246795087</v>
      </c>
      <c r="X11" s="19">
        <v>409855189</v>
      </c>
      <c r="Y11" s="19">
        <v>-163060102</v>
      </c>
      <c r="Z11" s="20">
        <v>-39.78</v>
      </c>
      <c r="AA11" s="21">
        <v>409855189</v>
      </c>
    </row>
    <row r="12" spans="1:27" ht="13.5">
      <c r="A12" s="22" t="s">
        <v>39</v>
      </c>
      <c r="B12" s="16"/>
      <c r="C12" s="17">
        <v>119350</v>
      </c>
      <c r="D12" s="17"/>
      <c r="E12" s="18">
        <v>211523</v>
      </c>
      <c r="F12" s="19">
        <v>516661</v>
      </c>
      <c r="G12" s="19"/>
      <c r="H12" s="19">
        <v>2000</v>
      </c>
      <c r="I12" s="19">
        <v>21178</v>
      </c>
      <c r="J12" s="19">
        <v>23178</v>
      </c>
      <c r="K12" s="19"/>
      <c r="L12" s="19">
        <v>320000</v>
      </c>
      <c r="M12" s="19">
        <v>22185</v>
      </c>
      <c r="N12" s="19">
        <v>342185</v>
      </c>
      <c r="O12" s="19">
        <v>4000</v>
      </c>
      <c r="P12" s="19">
        <v>326911</v>
      </c>
      <c r="Q12" s="19"/>
      <c r="R12" s="19">
        <v>330911</v>
      </c>
      <c r="S12" s="19">
        <v>6503</v>
      </c>
      <c r="T12" s="19"/>
      <c r="U12" s="19">
        <v>58425</v>
      </c>
      <c r="V12" s="19">
        <v>64928</v>
      </c>
      <c r="W12" s="19">
        <v>761202</v>
      </c>
      <c r="X12" s="19">
        <v>516661</v>
      </c>
      <c r="Y12" s="19">
        <v>244541</v>
      </c>
      <c r="Z12" s="20">
        <v>47.33</v>
      </c>
      <c r="AA12" s="21">
        <v>516661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-9622403136</v>
      </c>
      <c r="D14" s="17"/>
      <c r="E14" s="18">
        <v>-11828060719</v>
      </c>
      <c r="F14" s="19">
        <v>-11435716194</v>
      </c>
      <c r="G14" s="19">
        <v>-1248927058</v>
      </c>
      <c r="H14" s="19">
        <v>-1031800823</v>
      </c>
      <c r="I14" s="19">
        <v>-954519102</v>
      </c>
      <c r="J14" s="19">
        <v>-3235246983</v>
      </c>
      <c r="K14" s="19">
        <v>-855536359</v>
      </c>
      <c r="L14" s="19">
        <v>-794313492</v>
      </c>
      <c r="M14" s="19">
        <v>-1169185192</v>
      </c>
      <c r="N14" s="19">
        <v>-2819035043</v>
      </c>
      <c r="O14" s="19">
        <v>-751813718</v>
      </c>
      <c r="P14" s="19">
        <v>-822168650</v>
      </c>
      <c r="Q14" s="19">
        <v>-900100054</v>
      </c>
      <c r="R14" s="19">
        <v>-2474082422</v>
      </c>
      <c r="S14" s="19">
        <v>-856942171</v>
      </c>
      <c r="T14" s="19">
        <v>-887926015</v>
      </c>
      <c r="U14" s="19">
        <v>-1064274942</v>
      </c>
      <c r="V14" s="19">
        <v>-2809143128</v>
      </c>
      <c r="W14" s="19">
        <v>-11337507576</v>
      </c>
      <c r="X14" s="19">
        <v>-11435716194</v>
      </c>
      <c r="Y14" s="19">
        <v>98208618</v>
      </c>
      <c r="Z14" s="20">
        <v>-0.86</v>
      </c>
      <c r="AA14" s="21">
        <v>-11435716194</v>
      </c>
    </row>
    <row r="15" spans="1:27" ht="13.5">
      <c r="A15" s="22" t="s">
        <v>42</v>
      </c>
      <c r="B15" s="16"/>
      <c r="C15" s="17">
        <v>-57859743</v>
      </c>
      <c r="D15" s="17"/>
      <c r="E15" s="18">
        <v>-272099536</v>
      </c>
      <c r="F15" s="19">
        <v>-277383601</v>
      </c>
      <c r="G15" s="19">
        <v>-3585429</v>
      </c>
      <c r="H15" s="19">
        <v>-3687307</v>
      </c>
      <c r="I15" s="19">
        <v>-6551487</v>
      </c>
      <c r="J15" s="19">
        <v>-13824223</v>
      </c>
      <c r="K15" s="19">
        <v>-3383285</v>
      </c>
      <c r="L15" s="19">
        <v>-2857411</v>
      </c>
      <c r="M15" s="19">
        <v>-8427679</v>
      </c>
      <c r="N15" s="19">
        <v>-14668375</v>
      </c>
      <c r="O15" s="19">
        <v>-4760282</v>
      </c>
      <c r="P15" s="19">
        <v>-4325804</v>
      </c>
      <c r="Q15" s="19">
        <v>-2901474</v>
      </c>
      <c r="R15" s="19">
        <v>-11987560</v>
      </c>
      <c r="S15" s="19">
        <v>-5251205</v>
      </c>
      <c r="T15" s="19">
        <v>-6574779</v>
      </c>
      <c r="U15" s="19">
        <v>-17072039</v>
      </c>
      <c r="V15" s="19">
        <v>-28898023</v>
      </c>
      <c r="W15" s="19">
        <v>-69378181</v>
      </c>
      <c r="X15" s="19">
        <v>-277383601</v>
      </c>
      <c r="Y15" s="19">
        <v>208005420</v>
      </c>
      <c r="Z15" s="20">
        <v>-74.99</v>
      </c>
      <c r="AA15" s="21">
        <v>-277383601</v>
      </c>
    </row>
    <row r="16" spans="1:27" ht="13.5">
      <c r="A16" s="22" t="s">
        <v>43</v>
      </c>
      <c r="B16" s="16"/>
      <c r="C16" s="17">
        <v>-175840179</v>
      </c>
      <c r="D16" s="17"/>
      <c r="E16" s="18">
        <v>-330507282</v>
      </c>
      <c r="F16" s="19">
        <v>-412531769</v>
      </c>
      <c r="G16" s="19">
        <v>-13954643</v>
      </c>
      <c r="H16" s="19">
        <v>-14733705</v>
      </c>
      <c r="I16" s="19">
        <v>-8810840</v>
      </c>
      <c r="J16" s="19">
        <v>-37499188</v>
      </c>
      <c r="K16" s="19">
        <v>-17018052</v>
      </c>
      <c r="L16" s="19">
        <v>-8480404</v>
      </c>
      <c r="M16" s="19">
        <v>-28418973</v>
      </c>
      <c r="N16" s="19">
        <v>-53917429</v>
      </c>
      <c r="O16" s="19">
        <v>-15343342</v>
      </c>
      <c r="P16" s="19">
        <v>-22578858</v>
      </c>
      <c r="Q16" s="19">
        <v>-13281884</v>
      </c>
      <c r="R16" s="19">
        <v>-51204084</v>
      </c>
      <c r="S16" s="19">
        <v>-14417001</v>
      </c>
      <c r="T16" s="19">
        <v>-15792227</v>
      </c>
      <c r="U16" s="19">
        <v>-57112698</v>
      </c>
      <c r="V16" s="19">
        <v>-87321926</v>
      </c>
      <c r="W16" s="19">
        <v>-229942627</v>
      </c>
      <c r="X16" s="19">
        <v>-412531769</v>
      </c>
      <c r="Y16" s="19">
        <v>182589142</v>
      </c>
      <c r="Z16" s="20">
        <v>-44.26</v>
      </c>
      <c r="AA16" s="21">
        <v>-412531769</v>
      </c>
    </row>
    <row r="17" spans="1:27" ht="13.5">
      <c r="A17" s="23" t="s">
        <v>44</v>
      </c>
      <c r="B17" s="24"/>
      <c r="C17" s="25">
        <f aca="true" t="shared" si="0" ref="C17:Y17">SUM(C6:C16)</f>
        <v>1977756497</v>
      </c>
      <c r="D17" s="25">
        <f>SUM(D6:D16)</f>
        <v>0</v>
      </c>
      <c r="E17" s="26">
        <f t="shared" si="0"/>
        <v>2788578381</v>
      </c>
      <c r="F17" s="27">
        <f t="shared" si="0"/>
        <v>1841401901</v>
      </c>
      <c r="G17" s="27">
        <f t="shared" si="0"/>
        <v>1189158266</v>
      </c>
      <c r="H17" s="27">
        <f t="shared" si="0"/>
        <v>-277492083</v>
      </c>
      <c r="I17" s="27">
        <f t="shared" si="0"/>
        <v>-223690666</v>
      </c>
      <c r="J17" s="27">
        <f t="shared" si="0"/>
        <v>687975517</v>
      </c>
      <c r="K17" s="27">
        <f t="shared" si="0"/>
        <v>-41231927</v>
      </c>
      <c r="L17" s="27">
        <f t="shared" si="0"/>
        <v>525755365</v>
      </c>
      <c r="M17" s="27">
        <f t="shared" si="0"/>
        <v>376551029</v>
      </c>
      <c r="N17" s="27">
        <f t="shared" si="0"/>
        <v>861074467</v>
      </c>
      <c r="O17" s="27">
        <f t="shared" si="0"/>
        <v>14064654</v>
      </c>
      <c r="P17" s="27">
        <f t="shared" si="0"/>
        <v>-20400525</v>
      </c>
      <c r="Q17" s="27">
        <f t="shared" si="0"/>
        <v>598197142</v>
      </c>
      <c r="R17" s="27">
        <f t="shared" si="0"/>
        <v>591861271</v>
      </c>
      <c r="S17" s="27">
        <f t="shared" si="0"/>
        <v>-9509303</v>
      </c>
      <c r="T17" s="27">
        <f t="shared" si="0"/>
        <v>-144040519</v>
      </c>
      <c r="U17" s="27">
        <f t="shared" si="0"/>
        <v>-147958067</v>
      </c>
      <c r="V17" s="27">
        <f t="shared" si="0"/>
        <v>-301507889</v>
      </c>
      <c r="W17" s="27">
        <f t="shared" si="0"/>
        <v>1839403366</v>
      </c>
      <c r="X17" s="27">
        <f t="shared" si="0"/>
        <v>1841401901</v>
      </c>
      <c r="Y17" s="27">
        <f t="shared" si="0"/>
        <v>-1998535</v>
      </c>
      <c r="Z17" s="28">
        <f>+IF(X17&lt;&gt;0,+(Y17/X17)*100,0)</f>
        <v>-0.10853334076144196</v>
      </c>
      <c r="AA17" s="29">
        <f>SUM(AA6:AA16)</f>
        <v>1841401901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22242069</v>
      </c>
      <c r="D21" s="17"/>
      <c r="E21" s="18">
        <v>25540014</v>
      </c>
      <c r="F21" s="19">
        <v>-5320998</v>
      </c>
      <c r="G21" s="36"/>
      <c r="H21" s="36"/>
      <c r="I21" s="36">
        <v>7018</v>
      </c>
      <c r="J21" s="19">
        <v>7018</v>
      </c>
      <c r="K21" s="36">
        <v>789</v>
      </c>
      <c r="L21" s="36"/>
      <c r="M21" s="19"/>
      <c r="N21" s="36">
        <v>789</v>
      </c>
      <c r="O21" s="36">
        <v>33794</v>
      </c>
      <c r="P21" s="36"/>
      <c r="Q21" s="19">
        <v>132</v>
      </c>
      <c r="R21" s="36">
        <v>33926</v>
      </c>
      <c r="S21" s="36"/>
      <c r="T21" s="19">
        <v>149</v>
      </c>
      <c r="U21" s="36">
        <v>583283</v>
      </c>
      <c r="V21" s="36">
        <v>583432</v>
      </c>
      <c r="W21" s="36">
        <v>625165</v>
      </c>
      <c r="X21" s="19">
        <v>-5320998</v>
      </c>
      <c r="Y21" s="36">
        <v>5946163</v>
      </c>
      <c r="Z21" s="37">
        <v>-111.75</v>
      </c>
      <c r="AA21" s="38">
        <v>-5320998</v>
      </c>
    </row>
    <row r="22" spans="1:27" ht="13.5">
      <c r="A22" s="22" t="s">
        <v>47</v>
      </c>
      <c r="B22" s="16"/>
      <c r="C22" s="17">
        <v>-25987048</v>
      </c>
      <c r="D22" s="17"/>
      <c r="E22" s="39">
        <v>-159000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-135867521</v>
      </c>
      <c r="D23" s="40"/>
      <c r="E23" s="18">
        <v>1381268</v>
      </c>
      <c r="F23" s="19">
        <v>8977240</v>
      </c>
      <c r="G23" s="36">
        <v>-15871501</v>
      </c>
      <c r="H23" s="36">
        <v>-3797</v>
      </c>
      <c r="I23" s="36">
        <v>5310585</v>
      </c>
      <c r="J23" s="19">
        <v>-10564713</v>
      </c>
      <c r="K23" s="36">
        <v>4512227</v>
      </c>
      <c r="L23" s="36">
        <v>3060609</v>
      </c>
      <c r="M23" s="19">
        <v>1910528</v>
      </c>
      <c r="N23" s="36">
        <v>9483364</v>
      </c>
      <c r="O23" s="36">
        <v>1700000</v>
      </c>
      <c r="P23" s="36">
        <v>15455641</v>
      </c>
      <c r="Q23" s="19">
        <v>-706088</v>
      </c>
      <c r="R23" s="36">
        <v>16449553</v>
      </c>
      <c r="S23" s="36">
        <v>13942519</v>
      </c>
      <c r="T23" s="19">
        <v>7040824</v>
      </c>
      <c r="U23" s="36">
        <v>10608877</v>
      </c>
      <c r="V23" s="36">
        <v>31592220</v>
      </c>
      <c r="W23" s="36">
        <v>46960424</v>
      </c>
      <c r="X23" s="19">
        <v>8977240</v>
      </c>
      <c r="Y23" s="36">
        <v>37983184</v>
      </c>
      <c r="Z23" s="37">
        <v>423.11</v>
      </c>
      <c r="AA23" s="38">
        <v>8977240</v>
      </c>
    </row>
    <row r="24" spans="1:27" ht="13.5">
      <c r="A24" s="22" t="s">
        <v>49</v>
      </c>
      <c r="B24" s="16"/>
      <c r="C24" s="17">
        <v>-11014784</v>
      </c>
      <c r="D24" s="17"/>
      <c r="E24" s="18">
        <v>6159600</v>
      </c>
      <c r="F24" s="19">
        <v>-10713004</v>
      </c>
      <c r="G24" s="19">
        <v>-17789115</v>
      </c>
      <c r="H24" s="19">
        <v>5659568</v>
      </c>
      <c r="I24" s="19">
        <v>50055349</v>
      </c>
      <c r="J24" s="19">
        <v>37925802</v>
      </c>
      <c r="K24" s="19">
        <v>26629239</v>
      </c>
      <c r="L24" s="19">
        <v>17042087</v>
      </c>
      <c r="M24" s="19">
        <v>19475070</v>
      </c>
      <c r="N24" s="19">
        <v>63146396</v>
      </c>
      <c r="O24" s="19">
        <v>19355779</v>
      </c>
      <c r="P24" s="19">
        <v>6353443</v>
      </c>
      <c r="Q24" s="19">
        <v>-7140448</v>
      </c>
      <c r="R24" s="19">
        <v>18568774</v>
      </c>
      <c r="S24" s="19">
        <v>15890624</v>
      </c>
      <c r="T24" s="19">
        <v>11379239</v>
      </c>
      <c r="U24" s="19">
        <v>21924670</v>
      </c>
      <c r="V24" s="19">
        <v>49194533</v>
      </c>
      <c r="W24" s="19">
        <v>168835505</v>
      </c>
      <c r="X24" s="19">
        <v>-10713004</v>
      </c>
      <c r="Y24" s="19">
        <v>179548509</v>
      </c>
      <c r="Z24" s="20">
        <v>-1675.99</v>
      </c>
      <c r="AA24" s="21">
        <v>-10713004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-1868194640</v>
      </c>
      <c r="D26" s="17"/>
      <c r="E26" s="18">
        <v>-2277912283</v>
      </c>
      <c r="F26" s="19">
        <v>-2316469744</v>
      </c>
      <c r="G26" s="19">
        <v>-167436495</v>
      </c>
      <c r="H26" s="19">
        <v>-117330820</v>
      </c>
      <c r="I26" s="19">
        <v>-97803840</v>
      </c>
      <c r="J26" s="19">
        <v>-382571155</v>
      </c>
      <c r="K26" s="19">
        <v>-148540337</v>
      </c>
      <c r="L26" s="19">
        <v>-137698427</v>
      </c>
      <c r="M26" s="19">
        <v>-242127451</v>
      </c>
      <c r="N26" s="19">
        <v>-528366215</v>
      </c>
      <c r="O26" s="19">
        <v>-80921411</v>
      </c>
      <c r="P26" s="19">
        <v>-191107745</v>
      </c>
      <c r="Q26" s="19">
        <v>-226765344</v>
      </c>
      <c r="R26" s="19">
        <v>-498794500</v>
      </c>
      <c r="S26" s="19">
        <v>-251085246</v>
      </c>
      <c r="T26" s="19">
        <v>-200554623</v>
      </c>
      <c r="U26" s="19">
        <v>-358893872</v>
      </c>
      <c r="V26" s="19">
        <v>-810533741</v>
      </c>
      <c r="W26" s="19">
        <v>-2220265611</v>
      </c>
      <c r="X26" s="19">
        <v>-2316469744</v>
      </c>
      <c r="Y26" s="19">
        <v>96204133</v>
      </c>
      <c r="Z26" s="20">
        <v>-4.15</v>
      </c>
      <c r="AA26" s="21">
        <v>-2316469744</v>
      </c>
    </row>
    <row r="27" spans="1:27" ht="13.5">
      <c r="A27" s="23" t="s">
        <v>51</v>
      </c>
      <c r="B27" s="24"/>
      <c r="C27" s="25">
        <f aca="true" t="shared" si="1" ref="C27:Y27">SUM(C21:C26)</f>
        <v>-2018821924</v>
      </c>
      <c r="D27" s="25">
        <f>SUM(D21:D26)</f>
        <v>0</v>
      </c>
      <c r="E27" s="26">
        <f t="shared" si="1"/>
        <v>-2244990401</v>
      </c>
      <c r="F27" s="27">
        <f t="shared" si="1"/>
        <v>-2323526506</v>
      </c>
      <c r="G27" s="27">
        <f t="shared" si="1"/>
        <v>-201097111</v>
      </c>
      <c r="H27" s="27">
        <f t="shared" si="1"/>
        <v>-111675049</v>
      </c>
      <c r="I27" s="27">
        <f t="shared" si="1"/>
        <v>-42430888</v>
      </c>
      <c r="J27" s="27">
        <f t="shared" si="1"/>
        <v>-355203048</v>
      </c>
      <c r="K27" s="27">
        <f t="shared" si="1"/>
        <v>-117398082</v>
      </c>
      <c r="L27" s="27">
        <f t="shared" si="1"/>
        <v>-117595731</v>
      </c>
      <c r="M27" s="27">
        <f t="shared" si="1"/>
        <v>-220741853</v>
      </c>
      <c r="N27" s="27">
        <f t="shared" si="1"/>
        <v>-455735666</v>
      </c>
      <c r="O27" s="27">
        <f t="shared" si="1"/>
        <v>-59831838</v>
      </c>
      <c r="P27" s="27">
        <f t="shared" si="1"/>
        <v>-169298661</v>
      </c>
      <c r="Q27" s="27">
        <f t="shared" si="1"/>
        <v>-234611748</v>
      </c>
      <c r="R27" s="27">
        <f t="shared" si="1"/>
        <v>-463742247</v>
      </c>
      <c r="S27" s="27">
        <f t="shared" si="1"/>
        <v>-221252103</v>
      </c>
      <c r="T27" s="27">
        <f t="shared" si="1"/>
        <v>-182134411</v>
      </c>
      <c r="U27" s="27">
        <f t="shared" si="1"/>
        <v>-325777042</v>
      </c>
      <c r="V27" s="27">
        <f t="shared" si="1"/>
        <v>-729163556</v>
      </c>
      <c r="W27" s="27">
        <f t="shared" si="1"/>
        <v>-2003844517</v>
      </c>
      <c r="X27" s="27">
        <f t="shared" si="1"/>
        <v>-2323526506</v>
      </c>
      <c r="Y27" s="27">
        <f t="shared" si="1"/>
        <v>319681989</v>
      </c>
      <c r="Z27" s="28">
        <f>+IF(X27&lt;&gt;0,+(Y27/X27)*100,0)</f>
        <v>-13.758482555481551</v>
      </c>
      <c r="AA27" s="29">
        <f>SUM(AA21:AA26)</f>
        <v>-2323526506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400000</v>
      </c>
      <c r="F31" s="19"/>
      <c r="G31" s="19"/>
      <c r="H31" s="19"/>
      <c r="I31" s="19"/>
      <c r="J31" s="19"/>
      <c r="K31" s="19">
        <v>6000000</v>
      </c>
      <c r="L31" s="19"/>
      <c r="M31" s="19"/>
      <c r="N31" s="19">
        <v>6000000</v>
      </c>
      <c r="O31" s="19"/>
      <c r="P31" s="19"/>
      <c r="Q31" s="19"/>
      <c r="R31" s="19"/>
      <c r="S31" s="19"/>
      <c r="T31" s="19"/>
      <c r="U31" s="19"/>
      <c r="V31" s="19"/>
      <c r="W31" s="19">
        <v>6000000</v>
      </c>
      <c r="X31" s="19"/>
      <c r="Y31" s="19">
        <v>6000000</v>
      </c>
      <c r="Z31" s="20"/>
      <c r="AA31" s="21"/>
    </row>
    <row r="32" spans="1:27" ht="13.5">
      <c r="A32" s="22" t="s">
        <v>54</v>
      </c>
      <c r="B32" s="16"/>
      <c r="C32" s="17">
        <v>143340277</v>
      </c>
      <c r="D32" s="17"/>
      <c r="E32" s="18">
        <v>413517760</v>
      </c>
      <c r="F32" s="19">
        <v>434000000</v>
      </c>
      <c r="G32" s="19"/>
      <c r="H32" s="19">
        <v>16000000</v>
      </c>
      <c r="I32" s="19">
        <v>15000000</v>
      </c>
      <c r="J32" s="19">
        <v>31000000</v>
      </c>
      <c r="K32" s="19">
        <v>2000000</v>
      </c>
      <c r="L32" s="19"/>
      <c r="M32" s="19"/>
      <c r="N32" s="19">
        <v>2000000</v>
      </c>
      <c r="O32" s="19">
        <v>2000000</v>
      </c>
      <c r="P32" s="19">
        <v>22000000</v>
      </c>
      <c r="Q32" s="19">
        <v>168796600</v>
      </c>
      <c r="R32" s="19">
        <v>192796600</v>
      </c>
      <c r="S32" s="19">
        <v>23000000</v>
      </c>
      <c r="T32" s="19">
        <v>218203400</v>
      </c>
      <c r="U32" s="19">
        <v>20000000</v>
      </c>
      <c r="V32" s="19">
        <v>261203400</v>
      </c>
      <c r="W32" s="19">
        <v>487000000</v>
      </c>
      <c r="X32" s="19">
        <v>434000000</v>
      </c>
      <c r="Y32" s="19">
        <v>53000000</v>
      </c>
      <c r="Z32" s="20">
        <v>12.21</v>
      </c>
      <c r="AA32" s="21">
        <v>434000000</v>
      </c>
    </row>
    <row r="33" spans="1:27" ht="13.5">
      <c r="A33" s="22" t="s">
        <v>55</v>
      </c>
      <c r="B33" s="16"/>
      <c r="C33" s="17">
        <v>20779965</v>
      </c>
      <c r="D33" s="17"/>
      <c r="E33" s="18">
        <v>2500996</v>
      </c>
      <c r="F33" s="19">
        <v>2464883</v>
      </c>
      <c r="G33" s="19">
        <v>416450</v>
      </c>
      <c r="H33" s="36">
        <v>457207</v>
      </c>
      <c r="I33" s="36">
        <v>415066</v>
      </c>
      <c r="J33" s="36">
        <v>1288723</v>
      </c>
      <c r="K33" s="19">
        <v>349111</v>
      </c>
      <c r="L33" s="19">
        <v>508640</v>
      </c>
      <c r="M33" s="19">
        <v>380612</v>
      </c>
      <c r="N33" s="19">
        <v>1238363</v>
      </c>
      <c r="O33" s="36">
        <v>206385</v>
      </c>
      <c r="P33" s="36">
        <v>476772</v>
      </c>
      <c r="Q33" s="36">
        <v>517364</v>
      </c>
      <c r="R33" s="19">
        <v>1200521</v>
      </c>
      <c r="S33" s="19">
        <v>520886</v>
      </c>
      <c r="T33" s="19">
        <v>333311</v>
      </c>
      <c r="U33" s="19">
        <v>354683</v>
      </c>
      <c r="V33" s="36">
        <v>1208880</v>
      </c>
      <c r="W33" s="36">
        <v>4936487</v>
      </c>
      <c r="X33" s="36">
        <v>2464883</v>
      </c>
      <c r="Y33" s="19">
        <v>2471604</v>
      </c>
      <c r="Z33" s="20">
        <v>100.27</v>
      </c>
      <c r="AA33" s="21">
        <v>2464883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-61268082</v>
      </c>
      <c r="D35" s="17"/>
      <c r="E35" s="18">
        <v>-81912607</v>
      </c>
      <c r="F35" s="19">
        <v>-38378784</v>
      </c>
      <c r="G35" s="19">
        <v>-40430203</v>
      </c>
      <c r="H35" s="19">
        <v>-767254</v>
      </c>
      <c r="I35" s="19">
        <v>-1326004</v>
      </c>
      <c r="J35" s="19">
        <v>-42523461</v>
      </c>
      <c r="K35" s="19">
        <v>-662716</v>
      </c>
      <c r="L35" s="19">
        <v>-4618576</v>
      </c>
      <c r="M35" s="19">
        <v>-35257949</v>
      </c>
      <c r="N35" s="19">
        <v>-40539241</v>
      </c>
      <c r="O35" s="19">
        <v>-735458</v>
      </c>
      <c r="P35" s="19">
        <v>-854151</v>
      </c>
      <c r="Q35" s="19">
        <v>-43135252</v>
      </c>
      <c r="R35" s="19">
        <v>-44724861</v>
      </c>
      <c r="S35" s="19">
        <v>-936460</v>
      </c>
      <c r="T35" s="19">
        <v>-814267</v>
      </c>
      <c r="U35" s="19">
        <v>-19998625</v>
      </c>
      <c r="V35" s="19">
        <v>-21749352</v>
      </c>
      <c r="W35" s="19">
        <v>-149536915</v>
      </c>
      <c r="X35" s="19">
        <v>-38378784</v>
      </c>
      <c r="Y35" s="19">
        <v>-111158131</v>
      </c>
      <c r="Z35" s="20">
        <v>289.63</v>
      </c>
      <c r="AA35" s="21">
        <v>-38378784</v>
      </c>
    </row>
    <row r="36" spans="1:27" ht="13.5">
      <c r="A36" s="23" t="s">
        <v>57</v>
      </c>
      <c r="B36" s="24"/>
      <c r="C36" s="25">
        <f aca="true" t="shared" si="2" ref="C36:Y36">SUM(C31:C35)</f>
        <v>102852160</v>
      </c>
      <c r="D36" s="25">
        <f>SUM(D31:D35)</f>
        <v>0</v>
      </c>
      <c r="E36" s="26">
        <f t="shared" si="2"/>
        <v>334506149</v>
      </c>
      <c r="F36" s="27">
        <f t="shared" si="2"/>
        <v>398086099</v>
      </c>
      <c r="G36" s="27">
        <f t="shared" si="2"/>
        <v>-40013753</v>
      </c>
      <c r="H36" s="27">
        <f t="shared" si="2"/>
        <v>15689953</v>
      </c>
      <c r="I36" s="27">
        <f t="shared" si="2"/>
        <v>14089062</v>
      </c>
      <c r="J36" s="27">
        <f t="shared" si="2"/>
        <v>-10234738</v>
      </c>
      <c r="K36" s="27">
        <f t="shared" si="2"/>
        <v>7686395</v>
      </c>
      <c r="L36" s="27">
        <f t="shared" si="2"/>
        <v>-4109936</v>
      </c>
      <c r="M36" s="27">
        <f t="shared" si="2"/>
        <v>-34877337</v>
      </c>
      <c r="N36" s="27">
        <f t="shared" si="2"/>
        <v>-31300878</v>
      </c>
      <c r="O36" s="27">
        <f t="shared" si="2"/>
        <v>1470927</v>
      </c>
      <c r="P36" s="27">
        <f t="shared" si="2"/>
        <v>21622621</v>
      </c>
      <c r="Q36" s="27">
        <f t="shared" si="2"/>
        <v>126178712</v>
      </c>
      <c r="R36" s="27">
        <f t="shared" si="2"/>
        <v>149272260</v>
      </c>
      <c r="S36" s="27">
        <f t="shared" si="2"/>
        <v>22584426</v>
      </c>
      <c r="T36" s="27">
        <f t="shared" si="2"/>
        <v>217722444</v>
      </c>
      <c r="U36" s="27">
        <f t="shared" si="2"/>
        <v>356058</v>
      </c>
      <c r="V36" s="27">
        <f t="shared" si="2"/>
        <v>240662928</v>
      </c>
      <c r="W36" s="27">
        <f t="shared" si="2"/>
        <v>348399572</v>
      </c>
      <c r="X36" s="27">
        <f t="shared" si="2"/>
        <v>398086099</v>
      </c>
      <c r="Y36" s="27">
        <f t="shared" si="2"/>
        <v>-49686527</v>
      </c>
      <c r="Z36" s="28">
        <f>+IF(X36&lt;&gt;0,+(Y36/X36)*100,0)</f>
        <v>-12.481351929849728</v>
      </c>
      <c r="AA36" s="29">
        <f>SUM(AA31:AA35)</f>
        <v>398086099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61786733</v>
      </c>
      <c r="D38" s="31">
        <f>+D17+D27+D36</f>
        <v>0</v>
      </c>
      <c r="E38" s="32">
        <f t="shared" si="3"/>
        <v>878094129</v>
      </c>
      <c r="F38" s="33">
        <f t="shared" si="3"/>
        <v>-84038506</v>
      </c>
      <c r="G38" s="33">
        <f t="shared" si="3"/>
        <v>948047402</v>
      </c>
      <c r="H38" s="33">
        <f t="shared" si="3"/>
        <v>-373477179</v>
      </c>
      <c r="I38" s="33">
        <f t="shared" si="3"/>
        <v>-252032492</v>
      </c>
      <c r="J38" s="33">
        <f t="shared" si="3"/>
        <v>322537731</v>
      </c>
      <c r="K38" s="33">
        <f t="shared" si="3"/>
        <v>-150943614</v>
      </c>
      <c r="L38" s="33">
        <f t="shared" si="3"/>
        <v>404049698</v>
      </c>
      <c r="M38" s="33">
        <f t="shared" si="3"/>
        <v>120931839</v>
      </c>
      <c r="N38" s="33">
        <f t="shared" si="3"/>
        <v>374037923</v>
      </c>
      <c r="O38" s="33">
        <f t="shared" si="3"/>
        <v>-44296257</v>
      </c>
      <c r="P38" s="33">
        <f t="shared" si="3"/>
        <v>-168076565</v>
      </c>
      <c r="Q38" s="33">
        <f t="shared" si="3"/>
        <v>489764106</v>
      </c>
      <c r="R38" s="33">
        <f t="shared" si="3"/>
        <v>277391284</v>
      </c>
      <c r="S38" s="33">
        <f t="shared" si="3"/>
        <v>-208176980</v>
      </c>
      <c r="T38" s="33">
        <f t="shared" si="3"/>
        <v>-108452486</v>
      </c>
      <c r="U38" s="33">
        <f t="shared" si="3"/>
        <v>-473379051</v>
      </c>
      <c r="V38" s="33">
        <f t="shared" si="3"/>
        <v>-790008517</v>
      </c>
      <c r="W38" s="33">
        <f t="shared" si="3"/>
        <v>183958421</v>
      </c>
      <c r="X38" s="33">
        <f t="shared" si="3"/>
        <v>-84038506</v>
      </c>
      <c r="Y38" s="33">
        <f t="shared" si="3"/>
        <v>267996927</v>
      </c>
      <c r="Z38" s="34">
        <f>+IF(X38&lt;&gt;0,+(Y38/X38)*100,0)</f>
        <v>-318.8977764549979</v>
      </c>
      <c r="AA38" s="35">
        <f>+AA17+AA27+AA36</f>
        <v>-84038506</v>
      </c>
    </row>
    <row r="39" spans="1:27" ht="13.5">
      <c r="A39" s="22" t="s">
        <v>59</v>
      </c>
      <c r="B39" s="16"/>
      <c r="C39" s="31">
        <v>947725069</v>
      </c>
      <c r="D39" s="31"/>
      <c r="E39" s="32">
        <v>948450849</v>
      </c>
      <c r="F39" s="33">
        <v>959345212</v>
      </c>
      <c r="G39" s="33">
        <v>811650779</v>
      </c>
      <c r="H39" s="33">
        <v>1759698181</v>
      </c>
      <c r="I39" s="33">
        <v>1386221002</v>
      </c>
      <c r="J39" s="33">
        <v>811650779</v>
      </c>
      <c r="K39" s="33">
        <v>1134188510</v>
      </c>
      <c r="L39" s="33">
        <v>983244896</v>
      </c>
      <c r="M39" s="33">
        <v>1387294594</v>
      </c>
      <c r="N39" s="33">
        <v>1134188510</v>
      </c>
      <c r="O39" s="33">
        <v>1508226433</v>
      </c>
      <c r="P39" s="33">
        <v>1463930176</v>
      </c>
      <c r="Q39" s="33">
        <v>1295853611</v>
      </c>
      <c r="R39" s="33">
        <v>1508226433</v>
      </c>
      <c r="S39" s="33">
        <v>1785617717</v>
      </c>
      <c r="T39" s="33">
        <v>1577440737</v>
      </c>
      <c r="U39" s="33">
        <v>1480204356</v>
      </c>
      <c r="V39" s="33">
        <v>1785617717</v>
      </c>
      <c r="W39" s="33">
        <v>811650779</v>
      </c>
      <c r="X39" s="33">
        <v>959345212</v>
      </c>
      <c r="Y39" s="33">
        <v>-147694433</v>
      </c>
      <c r="Z39" s="34">
        <v>-15.4</v>
      </c>
      <c r="AA39" s="35">
        <v>959345212</v>
      </c>
    </row>
    <row r="40" spans="1:27" ht="13.5">
      <c r="A40" s="41" t="s">
        <v>60</v>
      </c>
      <c r="B40" s="42"/>
      <c r="C40" s="43">
        <v>1009511802</v>
      </c>
      <c r="D40" s="43"/>
      <c r="E40" s="44">
        <v>1826544980</v>
      </c>
      <c r="F40" s="45">
        <v>875306703</v>
      </c>
      <c r="G40" s="45">
        <v>1759698181</v>
      </c>
      <c r="H40" s="45">
        <v>1386221002</v>
      </c>
      <c r="I40" s="45">
        <v>1134188510</v>
      </c>
      <c r="J40" s="45">
        <v>1134188510</v>
      </c>
      <c r="K40" s="45">
        <v>983244896</v>
      </c>
      <c r="L40" s="45">
        <v>1387294594</v>
      </c>
      <c r="M40" s="45">
        <v>1508226433</v>
      </c>
      <c r="N40" s="45">
        <v>1508226433</v>
      </c>
      <c r="O40" s="45">
        <v>1463930176</v>
      </c>
      <c r="P40" s="45">
        <v>1295853611</v>
      </c>
      <c r="Q40" s="45">
        <v>1785617717</v>
      </c>
      <c r="R40" s="45">
        <v>1463930176</v>
      </c>
      <c r="S40" s="45">
        <v>1577440737</v>
      </c>
      <c r="T40" s="45">
        <v>1468988251</v>
      </c>
      <c r="U40" s="45">
        <v>1006825305</v>
      </c>
      <c r="V40" s="45">
        <v>995609200</v>
      </c>
      <c r="W40" s="45">
        <v>995609200</v>
      </c>
      <c r="X40" s="45">
        <v>875306703</v>
      </c>
      <c r="Y40" s="45">
        <v>120302497</v>
      </c>
      <c r="Z40" s="46">
        <v>13.74</v>
      </c>
      <c r="AA40" s="47">
        <v>875306703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9412800</v>
      </c>
      <c r="D6" s="17"/>
      <c r="E6" s="18">
        <v>15586</v>
      </c>
      <c r="F6" s="19">
        <v>15586</v>
      </c>
      <c r="G6" s="19">
        <v>473936</v>
      </c>
      <c r="H6" s="19">
        <v>598687</v>
      </c>
      <c r="I6" s="19">
        <v>701817</v>
      </c>
      <c r="J6" s="19">
        <v>1774440</v>
      </c>
      <c r="K6" s="19">
        <v>546213</v>
      </c>
      <c r="L6" s="19">
        <v>665421</v>
      </c>
      <c r="M6" s="19">
        <v>459939</v>
      </c>
      <c r="N6" s="19">
        <v>1671573</v>
      </c>
      <c r="O6" s="19">
        <v>2491520</v>
      </c>
      <c r="P6" s="19">
        <v>848982</v>
      </c>
      <c r="Q6" s="19">
        <v>590283</v>
      </c>
      <c r="R6" s="19">
        <v>3930785</v>
      </c>
      <c r="S6" s="19">
        <v>549449</v>
      </c>
      <c r="T6" s="19">
        <v>592217</v>
      </c>
      <c r="U6" s="19">
        <v>530979</v>
      </c>
      <c r="V6" s="19">
        <v>1672645</v>
      </c>
      <c r="W6" s="19">
        <v>9049443</v>
      </c>
      <c r="X6" s="19">
        <v>15586</v>
      </c>
      <c r="Y6" s="19">
        <v>9033857</v>
      </c>
      <c r="Z6" s="20">
        <v>57961.36</v>
      </c>
      <c r="AA6" s="21">
        <v>15586</v>
      </c>
    </row>
    <row r="7" spans="1:27" ht="13.5">
      <c r="A7" s="22" t="s">
        <v>34</v>
      </c>
      <c r="B7" s="16"/>
      <c r="C7" s="17">
        <v>46748836</v>
      </c>
      <c r="D7" s="17"/>
      <c r="E7" s="18">
        <v>87105</v>
      </c>
      <c r="F7" s="19">
        <v>87105</v>
      </c>
      <c r="G7" s="19">
        <v>2680820</v>
      </c>
      <c r="H7" s="19">
        <v>3391610</v>
      </c>
      <c r="I7" s="19">
        <v>3152270</v>
      </c>
      <c r="J7" s="19">
        <v>9224700</v>
      </c>
      <c r="K7" s="19">
        <v>3862541</v>
      </c>
      <c r="L7" s="19">
        <v>3736112</v>
      </c>
      <c r="M7" s="19">
        <v>3145594</v>
      </c>
      <c r="N7" s="19">
        <v>10744247</v>
      </c>
      <c r="O7" s="19">
        <v>5318586</v>
      </c>
      <c r="P7" s="19">
        <v>3193040</v>
      </c>
      <c r="Q7" s="19">
        <v>2954940</v>
      </c>
      <c r="R7" s="19">
        <v>11466566</v>
      </c>
      <c r="S7" s="19">
        <v>5013907</v>
      </c>
      <c r="T7" s="19">
        <v>2852469</v>
      </c>
      <c r="U7" s="19">
        <v>2916665</v>
      </c>
      <c r="V7" s="19">
        <v>10783041</v>
      </c>
      <c r="W7" s="19">
        <v>42218554</v>
      </c>
      <c r="X7" s="19">
        <v>87105</v>
      </c>
      <c r="Y7" s="19">
        <v>42131449</v>
      </c>
      <c r="Z7" s="20">
        <v>48368.58</v>
      </c>
      <c r="AA7" s="21">
        <v>87105</v>
      </c>
    </row>
    <row r="8" spans="1:27" ht="13.5">
      <c r="A8" s="22" t="s">
        <v>35</v>
      </c>
      <c r="B8" s="16"/>
      <c r="C8" s="17">
        <v>33659884</v>
      </c>
      <c r="D8" s="17"/>
      <c r="E8" s="18">
        <v>1754</v>
      </c>
      <c r="F8" s="19">
        <v>1754</v>
      </c>
      <c r="G8" s="19">
        <v>3693705</v>
      </c>
      <c r="H8" s="19">
        <v>314602</v>
      </c>
      <c r="I8" s="19">
        <v>7261722</v>
      </c>
      <c r="J8" s="19">
        <v>11270029</v>
      </c>
      <c r="K8" s="19">
        <v>1267942</v>
      </c>
      <c r="L8" s="19">
        <v>221758</v>
      </c>
      <c r="M8" s="19">
        <v>86217</v>
      </c>
      <c r="N8" s="19">
        <v>1575917</v>
      </c>
      <c r="O8" s="19">
        <v>753091</v>
      </c>
      <c r="P8" s="19">
        <v>288304</v>
      </c>
      <c r="Q8" s="19">
        <v>1620104</v>
      </c>
      <c r="R8" s="19">
        <v>2661499</v>
      </c>
      <c r="S8" s="19">
        <v>2279939</v>
      </c>
      <c r="T8" s="19">
        <v>206468</v>
      </c>
      <c r="U8" s="19">
        <v>157272</v>
      </c>
      <c r="V8" s="19">
        <v>2643679</v>
      </c>
      <c r="W8" s="19">
        <v>18151124</v>
      </c>
      <c r="X8" s="19">
        <v>1754</v>
      </c>
      <c r="Y8" s="19">
        <v>18149370</v>
      </c>
      <c r="Z8" s="20">
        <v>1034741.73</v>
      </c>
      <c r="AA8" s="21">
        <v>1754</v>
      </c>
    </row>
    <row r="9" spans="1:27" ht="13.5">
      <c r="A9" s="22" t="s">
        <v>36</v>
      </c>
      <c r="B9" s="16"/>
      <c r="C9" s="17">
        <v>69411000</v>
      </c>
      <c r="D9" s="17"/>
      <c r="E9" s="18">
        <v>71600</v>
      </c>
      <c r="F9" s="19">
        <v>71600</v>
      </c>
      <c r="G9" s="19">
        <v>28485000</v>
      </c>
      <c r="H9" s="19">
        <v>1334000</v>
      </c>
      <c r="I9" s="19"/>
      <c r="J9" s="19">
        <v>29819000</v>
      </c>
      <c r="K9" s="19"/>
      <c r="L9" s="19">
        <v>2481609</v>
      </c>
      <c r="M9" s="19">
        <v>22640000</v>
      </c>
      <c r="N9" s="19">
        <v>25121609</v>
      </c>
      <c r="O9" s="19"/>
      <c r="P9" s="19">
        <v>300000</v>
      </c>
      <c r="Q9" s="19"/>
      <c r="R9" s="19">
        <v>300000</v>
      </c>
      <c r="S9" s="19"/>
      <c r="T9" s="19">
        <v>9654502</v>
      </c>
      <c r="U9" s="19">
        <v>4542637</v>
      </c>
      <c r="V9" s="19">
        <v>14197139</v>
      </c>
      <c r="W9" s="19">
        <v>69437748</v>
      </c>
      <c r="X9" s="19">
        <v>71600</v>
      </c>
      <c r="Y9" s="19">
        <v>69366148</v>
      </c>
      <c r="Z9" s="20">
        <v>96880.09</v>
      </c>
      <c r="AA9" s="21">
        <v>71600</v>
      </c>
    </row>
    <row r="10" spans="1:27" ht="13.5">
      <c r="A10" s="22" t="s">
        <v>37</v>
      </c>
      <c r="B10" s="16"/>
      <c r="C10" s="17">
        <v>30438130</v>
      </c>
      <c r="D10" s="17"/>
      <c r="E10" s="18">
        <v>33711</v>
      </c>
      <c r="F10" s="19">
        <v>33711</v>
      </c>
      <c r="G10" s="19">
        <v>5350000</v>
      </c>
      <c r="H10" s="19"/>
      <c r="I10" s="19">
        <v>2000000</v>
      </c>
      <c r="J10" s="19">
        <v>7350000</v>
      </c>
      <c r="K10" s="19">
        <v>500000</v>
      </c>
      <c r="L10" s="19">
        <v>301000</v>
      </c>
      <c r="M10" s="19"/>
      <c r="N10" s="19">
        <v>801000</v>
      </c>
      <c r="O10" s="19"/>
      <c r="P10" s="19"/>
      <c r="Q10" s="19">
        <v>10019898</v>
      </c>
      <c r="R10" s="19">
        <v>10019898</v>
      </c>
      <c r="S10" s="19"/>
      <c r="T10" s="19">
        <v>1031343</v>
      </c>
      <c r="U10" s="19">
        <v>6065638</v>
      </c>
      <c r="V10" s="19">
        <v>7096981</v>
      </c>
      <c r="W10" s="19">
        <v>25267879</v>
      </c>
      <c r="X10" s="19">
        <v>33711</v>
      </c>
      <c r="Y10" s="19">
        <v>25234168</v>
      </c>
      <c r="Z10" s="20">
        <v>74854.4</v>
      </c>
      <c r="AA10" s="21">
        <v>33711</v>
      </c>
    </row>
    <row r="11" spans="1:27" ht="13.5">
      <c r="A11" s="22" t="s">
        <v>38</v>
      </c>
      <c r="B11" s="16"/>
      <c r="C11" s="17">
        <v>531083</v>
      </c>
      <c r="D11" s="17"/>
      <c r="E11" s="18">
        <v>18920</v>
      </c>
      <c r="F11" s="19">
        <v>18920</v>
      </c>
      <c r="G11" s="19">
        <v>953</v>
      </c>
      <c r="H11" s="19">
        <v>4386</v>
      </c>
      <c r="I11" s="19">
        <v>108834</v>
      </c>
      <c r="J11" s="19">
        <v>114173</v>
      </c>
      <c r="K11" s="19">
        <v>2668</v>
      </c>
      <c r="L11" s="19">
        <v>115036</v>
      </c>
      <c r="M11" s="19">
        <v>24090</v>
      </c>
      <c r="N11" s="19">
        <v>141794</v>
      </c>
      <c r="O11" s="19">
        <v>56762</v>
      </c>
      <c r="P11" s="19">
        <v>59130</v>
      </c>
      <c r="Q11" s="19">
        <v>2711</v>
      </c>
      <c r="R11" s="19">
        <v>118603</v>
      </c>
      <c r="S11" s="19">
        <v>88256</v>
      </c>
      <c r="T11" s="19">
        <v>65048</v>
      </c>
      <c r="U11" s="19">
        <v>50222</v>
      </c>
      <c r="V11" s="19">
        <v>203526</v>
      </c>
      <c r="W11" s="19">
        <v>578096</v>
      </c>
      <c r="X11" s="19">
        <v>18920</v>
      </c>
      <c r="Y11" s="19">
        <v>559176</v>
      </c>
      <c r="Z11" s="20">
        <v>2955.48</v>
      </c>
      <c r="AA11" s="21">
        <v>18920</v>
      </c>
    </row>
    <row r="12" spans="1:27" ht="13.5">
      <c r="A12" s="22" t="s">
        <v>39</v>
      </c>
      <c r="B12" s="16"/>
      <c r="C12" s="17">
        <v>25031</v>
      </c>
      <c r="D12" s="17"/>
      <c r="E12" s="18">
        <v>20</v>
      </c>
      <c r="F12" s="19">
        <v>20</v>
      </c>
      <c r="G12" s="19"/>
      <c r="H12" s="19"/>
      <c r="I12" s="19"/>
      <c r="J12" s="19"/>
      <c r="K12" s="19"/>
      <c r="L12" s="19"/>
      <c r="M12" s="19">
        <v>811</v>
      </c>
      <c r="N12" s="19">
        <v>811</v>
      </c>
      <c r="O12" s="19"/>
      <c r="P12" s="19"/>
      <c r="Q12" s="19"/>
      <c r="R12" s="19"/>
      <c r="S12" s="19"/>
      <c r="T12" s="19"/>
      <c r="U12" s="19">
        <v>26236</v>
      </c>
      <c r="V12" s="19">
        <v>26236</v>
      </c>
      <c r="W12" s="19">
        <v>27047</v>
      </c>
      <c r="X12" s="19">
        <v>20</v>
      </c>
      <c r="Y12" s="19">
        <v>27027</v>
      </c>
      <c r="Z12" s="20">
        <v>135135</v>
      </c>
      <c r="AA12" s="21">
        <v>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-159554530</v>
      </c>
      <c r="D14" s="17"/>
      <c r="E14" s="18">
        <v>-192234</v>
      </c>
      <c r="F14" s="19">
        <v>-192234</v>
      </c>
      <c r="G14" s="19">
        <v>-25453102</v>
      </c>
      <c r="H14" s="19">
        <v>-9004875</v>
      </c>
      <c r="I14" s="19">
        <v>-16745529</v>
      </c>
      <c r="J14" s="19">
        <v>-51203506</v>
      </c>
      <c r="K14" s="19">
        <v>-8151156</v>
      </c>
      <c r="L14" s="19">
        <v>-9240315</v>
      </c>
      <c r="M14" s="19">
        <v>-14512177</v>
      </c>
      <c r="N14" s="19">
        <v>-31903648</v>
      </c>
      <c r="O14" s="19">
        <v>-9401582</v>
      </c>
      <c r="P14" s="19">
        <v>-6758650</v>
      </c>
      <c r="Q14" s="19">
        <v>-11443940</v>
      </c>
      <c r="R14" s="19">
        <v>-27604172</v>
      </c>
      <c r="S14" s="19">
        <v>-6805210</v>
      </c>
      <c r="T14" s="19">
        <v>-8542699</v>
      </c>
      <c r="U14" s="19">
        <v>-21892327</v>
      </c>
      <c r="V14" s="19">
        <v>-37240236</v>
      </c>
      <c r="W14" s="19">
        <v>-147951562</v>
      </c>
      <c r="X14" s="19">
        <v>-192234</v>
      </c>
      <c r="Y14" s="19">
        <v>-147759328</v>
      </c>
      <c r="Z14" s="20">
        <v>76864.3</v>
      </c>
      <c r="AA14" s="21">
        <v>-192234</v>
      </c>
    </row>
    <row r="15" spans="1:27" ht="13.5">
      <c r="A15" s="22" t="s">
        <v>42</v>
      </c>
      <c r="B15" s="16"/>
      <c r="C15" s="17">
        <v>-888298</v>
      </c>
      <c r="D15" s="17"/>
      <c r="E15" s="18">
        <v>-512</v>
      </c>
      <c r="F15" s="19">
        <v>-512</v>
      </c>
      <c r="G15" s="19"/>
      <c r="H15" s="19"/>
      <c r="I15" s="19"/>
      <c r="J15" s="19"/>
      <c r="K15" s="19">
        <v>-57013</v>
      </c>
      <c r="L15" s="19"/>
      <c r="M15" s="19">
        <v>-274</v>
      </c>
      <c r="N15" s="19">
        <v>-57287</v>
      </c>
      <c r="O15" s="19"/>
      <c r="P15" s="19"/>
      <c r="Q15" s="19"/>
      <c r="R15" s="19"/>
      <c r="S15" s="19"/>
      <c r="T15" s="19"/>
      <c r="U15" s="19"/>
      <c r="V15" s="19"/>
      <c r="W15" s="19">
        <v>-57287</v>
      </c>
      <c r="X15" s="19">
        <v>-512</v>
      </c>
      <c r="Y15" s="19">
        <v>-56775</v>
      </c>
      <c r="Z15" s="20">
        <v>11088.87</v>
      </c>
      <c r="AA15" s="21">
        <v>-512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-299672</v>
      </c>
      <c r="V16" s="19">
        <v>-299672</v>
      </c>
      <c r="W16" s="19">
        <v>-299672</v>
      </c>
      <c r="X16" s="19"/>
      <c r="Y16" s="19">
        <v>-299672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29783936</v>
      </c>
      <c r="D17" s="25">
        <f>SUM(D6:D16)</f>
        <v>0</v>
      </c>
      <c r="E17" s="26">
        <f t="shared" si="0"/>
        <v>35950</v>
      </c>
      <c r="F17" s="27">
        <f t="shared" si="0"/>
        <v>35950</v>
      </c>
      <c r="G17" s="27">
        <f t="shared" si="0"/>
        <v>15231312</v>
      </c>
      <c r="H17" s="27">
        <f t="shared" si="0"/>
        <v>-3361590</v>
      </c>
      <c r="I17" s="27">
        <f t="shared" si="0"/>
        <v>-3520886</v>
      </c>
      <c r="J17" s="27">
        <f t="shared" si="0"/>
        <v>8348836</v>
      </c>
      <c r="K17" s="27">
        <f t="shared" si="0"/>
        <v>-2028805</v>
      </c>
      <c r="L17" s="27">
        <f t="shared" si="0"/>
        <v>-1719379</v>
      </c>
      <c r="M17" s="27">
        <f t="shared" si="0"/>
        <v>11844200</v>
      </c>
      <c r="N17" s="27">
        <f t="shared" si="0"/>
        <v>8096016</v>
      </c>
      <c r="O17" s="27">
        <f t="shared" si="0"/>
        <v>-781623</v>
      </c>
      <c r="P17" s="27">
        <f t="shared" si="0"/>
        <v>-2069194</v>
      </c>
      <c r="Q17" s="27">
        <f t="shared" si="0"/>
        <v>3743996</v>
      </c>
      <c r="R17" s="27">
        <f t="shared" si="0"/>
        <v>893179</v>
      </c>
      <c r="S17" s="27">
        <f t="shared" si="0"/>
        <v>1126341</v>
      </c>
      <c r="T17" s="27">
        <f t="shared" si="0"/>
        <v>5859348</v>
      </c>
      <c r="U17" s="27">
        <f t="shared" si="0"/>
        <v>-7902350</v>
      </c>
      <c r="V17" s="27">
        <f t="shared" si="0"/>
        <v>-916661</v>
      </c>
      <c r="W17" s="27">
        <f t="shared" si="0"/>
        <v>16421370</v>
      </c>
      <c r="X17" s="27">
        <f t="shared" si="0"/>
        <v>35950</v>
      </c>
      <c r="Y17" s="27">
        <f t="shared" si="0"/>
        <v>16385420</v>
      </c>
      <c r="Z17" s="28">
        <f>+IF(X17&lt;&gt;0,+(Y17/X17)*100,0)</f>
        <v>45578.35883171071</v>
      </c>
      <c r="AA17" s="29">
        <f>SUM(AA6:AA16)</f>
        <v>35950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3239333</v>
      </c>
      <c r="D23" s="40"/>
      <c r="E23" s="18"/>
      <c r="F23" s="19"/>
      <c r="G23" s="36">
        <v>-15871501</v>
      </c>
      <c r="H23" s="36"/>
      <c r="I23" s="36">
        <v>5310585</v>
      </c>
      <c r="J23" s="19">
        <v>-10560916</v>
      </c>
      <c r="K23" s="36">
        <v>4512227</v>
      </c>
      <c r="L23" s="36">
        <v>3060609</v>
      </c>
      <c r="M23" s="19"/>
      <c r="N23" s="36">
        <v>7572836</v>
      </c>
      <c r="O23" s="36">
        <v>1700000</v>
      </c>
      <c r="P23" s="36">
        <v>5455641</v>
      </c>
      <c r="Q23" s="19">
        <v>-3711900</v>
      </c>
      <c r="R23" s="36">
        <v>3443741</v>
      </c>
      <c r="S23" s="36">
        <v>323916</v>
      </c>
      <c r="T23" s="19">
        <v>-159176</v>
      </c>
      <c r="U23" s="36">
        <v>10608877</v>
      </c>
      <c r="V23" s="36">
        <v>10773617</v>
      </c>
      <c r="W23" s="36">
        <v>11229278</v>
      </c>
      <c r="X23" s="19"/>
      <c r="Y23" s="36">
        <v>11229278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5896603</v>
      </c>
      <c r="I24" s="19"/>
      <c r="J24" s="19">
        <v>5896603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5896603</v>
      </c>
      <c r="X24" s="19"/>
      <c r="Y24" s="19">
        <v>5896603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-32446847</v>
      </c>
      <c r="D26" s="17"/>
      <c r="E26" s="18">
        <v>-37215</v>
      </c>
      <c r="F26" s="19">
        <v>-37215</v>
      </c>
      <c r="G26" s="19">
        <v>-670</v>
      </c>
      <c r="H26" s="19">
        <v>-2041009</v>
      </c>
      <c r="I26" s="19">
        <v>-1691088</v>
      </c>
      <c r="J26" s="19">
        <v>-3732767</v>
      </c>
      <c r="K26" s="19">
        <v>-2890761</v>
      </c>
      <c r="L26" s="19">
        <v>-1667703</v>
      </c>
      <c r="M26" s="19">
        <v>-1435089</v>
      </c>
      <c r="N26" s="19">
        <v>-5993553</v>
      </c>
      <c r="O26" s="19">
        <v>-889283</v>
      </c>
      <c r="P26" s="19">
        <v>-2902521</v>
      </c>
      <c r="Q26" s="19">
        <v>-2280052</v>
      </c>
      <c r="R26" s="19">
        <v>-6071856</v>
      </c>
      <c r="S26" s="19">
        <v>-1183599</v>
      </c>
      <c r="T26" s="19">
        <v>-6201649</v>
      </c>
      <c r="U26" s="19">
        <v>-2739691</v>
      </c>
      <c r="V26" s="19">
        <v>-10124939</v>
      </c>
      <c r="W26" s="19">
        <v>-25923115</v>
      </c>
      <c r="X26" s="19">
        <v>-37215</v>
      </c>
      <c r="Y26" s="19">
        <v>-25885900</v>
      </c>
      <c r="Z26" s="20">
        <v>69557.71</v>
      </c>
      <c r="AA26" s="21">
        <v>-37215</v>
      </c>
    </row>
    <row r="27" spans="1:27" ht="13.5">
      <c r="A27" s="23" t="s">
        <v>51</v>
      </c>
      <c r="B27" s="24"/>
      <c r="C27" s="25">
        <f aca="true" t="shared" si="1" ref="C27:Y27">SUM(C21:C26)</f>
        <v>-29207514</v>
      </c>
      <c r="D27" s="25">
        <f>SUM(D21:D26)</f>
        <v>0</v>
      </c>
      <c r="E27" s="26">
        <f t="shared" si="1"/>
        <v>-37215</v>
      </c>
      <c r="F27" s="27">
        <f t="shared" si="1"/>
        <v>-37215</v>
      </c>
      <c r="G27" s="27">
        <f t="shared" si="1"/>
        <v>-15872171</v>
      </c>
      <c r="H27" s="27">
        <f t="shared" si="1"/>
        <v>3855594</v>
      </c>
      <c r="I27" s="27">
        <f t="shared" si="1"/>
        <v>3619497</v>
      </c>
      <c r="J27" s="27">
        <f t="shared" si="1"/>
        <v>-8397080</v>
      </c>
      <c r="K27" s="27">
        <f t="shared" si="1"/>
        <v>1621466</v>
      </c>
      <c r="L27" s="27">
        <f t="shared" si="1"/>
        <v>1392906</v>
      </c>
      <c r="M27" s="27">
        <f t="shared" si="1"/>
        <v>-1435089</v>
      </c>
      <c r="N27" s="27">
        <f t="shared" si="1"/>
        <v>1579283</v>
      </c>
      <c r="O27" s="27">
        <f t="shared" si="1"/>
        <v>810717</v>
      </c>
      <c r="P27" s="27">
        <f t="shared" si="1"/>
        <v>2553120</v>
      </c>
      <c r="Q27" s="27">
        <f t="shared" si="1"/>
        <v>-5991952</v>
      </c>
      <c r="R27" s="27">
        <f t="shared" si="1"/>
        <v>-2628115</v>
      </c>
      <c r="S27" s="27">
        <f t="shared" si="1"/>
        <v>-859683</v>
      </c>
      <c r="T27" s="27">
        <f t="shared" si="1"/>
        <v>-6360825</v>
      </c>
      <c r="U27" s="27">
        <f t="shared" si="1"/>
        <v>7869186</v>
      </c>
      <c r="V27" s="27">
        <f t="shared" si="1"/>
        <v>648678</v>
      </c>
      <c r="W27" s="27">
        <f t="shared" si="1"/>
        <v>-8797234</v>
      </c>
      <c r="X27" s="27">
        <f t="shared" si="1"/>
        <v>-37215</v>
      </c>
      <c r="Y27" s="27">
        <f t="shared" si="1"/>
        <v>-8760019</v>
      </c>
      <c r="Z27" s="28">
        <f>+IF(X27&lt;&gt;0,+(Y27/X27)*100,0)</f>
        <v>23538.94666129249</v>
      </c>
      <c r="AA27" s="29">
        <f>SUM(AA21:AA26)</f>
        <v>-37215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>
        <v>40418</v>
      </c>
      <c r="N33" s="19">
        <v>40418</v>
      </c>
      <c r="O33" s="36"/>
      <c r="P33" s="36"/>
      <c r="Q33" s="36"/>
      <c r="R33" s="19"/>
      <c r="S33" s="19"/>
      <c r="T33" s="19"/>
      <c r="U33" s="19"/>
      <c r="V33" s="36"/>
      <c r="W33" s="36">
        <v>40418</v>
      </c>
      <c r="X33" s="36"/>
      <c r="Y33" s="19">
        <v>40418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-1343</v>
      </c>
      <c r="F35" s="19">
        <v>-1343</v>
      </c>
      <c r="G35" s="19"/>
      <c r="H35" s="19"/>
      <c r="I35" s="19"/>
      <c r="J35" s="19"/>
      <c r="K35" s="19"/>
      <c r="L35" s="19"/>
      <c r="M35" s="19">
        <v>-23957</v>
      </c>
      <c r="N35" s="19">
        <v>-23957</v>
      </c>
      <c r="O35" s="19"/>
      <c r="P35" s="19"/>
      <c r="Q35" s="19"/>
      <c r="R35" s="19"/>
      <c r="S35" s="19"/>
      <c r="T35" s="19"/>
      <c r="U35" s="19"/>
      <c r="V35" s="19"/>
      <c r="W35" s="19">
        <v>-23957</v>
      </c>
      <c r="X35" s="19">
        <v>-1343</v>
      </c>
      <c r="Y35" s="19">
        <v>-22614</v>
      </c>
      <c r="Z35" s="20">
        <v>1683.84</v>
      </c>
      <c r="AA35" s="21">
        <v>-1343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-1343</v>
      </c>
      <c r="F36" s="27">
        <f t="shared" si="2"/>
        <v>-1343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16461</v>
      </c>
      <c r="N36" s="27">
        <f t="shared" si="2"/>
        <v>16461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16461</v>
      </c>
      <c r="X36" s="27">
        <f t="shared" si="2"/>
        <v>-1343</v>
      </c>
      <c r="Y36" s="27">
        <f t="shared" si="2"/>
        <v>17804</v>
      </c>
      <c r="Z36" s="28">
        <f>+IF(X36&lt;&gt;0,+(Y36/X36)*100,0)</f>
        <v>-1325.6887565152645</v>
      </c>
      <c r="AA36" s="29">
        <f>SUM(AA31:AA35)</f>
        <v>-1343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576422</v>
      </c>
      <c r="D38" s="31">
        <f>+D17+D27+D36</f>
        <v>0</v>
      </c>
      <c r="E38" s="32">
        <f t="shared" si="3"/>
        <v>-2608</v>
      </c>
      <c r="F38" s="33">
        <f t="shared" si="3"/>
        <v>-2608</v>
      </c>
      <c r="G38" s="33">
        <f t="shared" si="3"/>
        <v>-640859</v>
      </c>
      <c r="H38" s="33">
        <f t="shared" si="3"/>
        <v>494004</v>
      </c>
      <c r="I38" s="33">
        <f t="shared" si="3"/>
        <v>98611</v>
      </c>
      <c r="J38" s="33">
        <f t="shared" si="3"/>
        <v>-48244</v>
      </c>
      <c r="K38" s="33">
        <f t="shared" si="3"/>
        <v>-407339</v>
      </c>
      <c r="L38" s="33">
        <f t="shared" si="3"/>
        <v>-326473</v>
      </c>
      <c r="M38" s="33">
        <f t="shared" si="3"/>
        <v>10425572</v>
      </c>
      <c r="N38" s="33">
        <f t="shared" si="3"/>
        <v>9691760</v>
      </c>
      <c r="O38" s="33">
        <f t="shared" si="3"/>
        <v>29094</v>
      </c>
      <c r="P38" s="33">
        <f t="shared" si="3"/>
        <v>483926</v>
      </c>
      <c r="Q38" s="33">
        <f t="shared" si="3"/>
        <v>-2247956</v>
      </c>
      <c r="R38" s="33">
        <f t="shared" si="3"/>
        <v>-1734936</v>
      </c>
      <c r="S38" s="33">
        <f t="shared" si="3"/>
        <v>266658</v>
      </c>
      <c r="T38" s="33">
        <f t="shared" si="3"/>
        <v>-501477</v>
      </c>
      <c r="U38" s="33">
        <f t="shared" si="3"/>
        <v>-33164</v>
      </c>
      <c r="V38" s="33">
        <f t="shared" si="3"/>
        <v>-267983</v>
      </c>
      <c r="W38" s="33">
        <f t="shared" si="3"/>
        <v>7640597</v>
      </c>
      <c r="X38" s="33">
        <f t="shared" si="3"/>
        <v>-2608</v>
      </c>
      <c r="Y38" s="33">
        <f t="shared" si="3"/>
        <v>7643205</v>
      </c>
      <c r="Z38" s="34">
        <f>+IF(X38&lt;&gt;0,+(Y38/X38)*100,0)</f>
        <v>-293067.67638036807</v>
      </c>
      <c r="AA38" s="35">
        <f>+AA17+AA27+AA36</f>
        <v>-2608</v>
      </c>
    </row>
    <row r="39" spans="1:27" ht="13.5">
      <c r="A39" s="22" t="s">
        <v>59</v>
      </c>
      <c r="B39" s="16"/>
      <c r="C39" s="31">
        <v>32441</v>
      </c>
      <c r="D39" s="31"/>
      <c r="E39" s="32">
        <v>193</v>
      </c>
      <c r="F39" s="33">
        <v>193</v>
      </c>
      <c r="G39" s="33">
        <v>608863</v>
      </c>
      <c r="H39" s="33">
        <v>-31996</v>
      </c>
      <c r="I39" s="33">
        <v>462008</v>
      </c>
      <c r="J39" s="33">
        <v>608863</v>
      </c>
      <c r="K39" s="33">
        <v>560619</v>
      </c>
      <c r="L39" s="33">
        <v>153280</v>
      </c>
      <c r="M39" s="33">
        <v>-173193</v>
      </c>
      <c r="N39" s="33">
        <v>560619</v>
      </c>
      <c r="O39" s="33">
        <v>10252379</v>
      </c>
      <c r="P39" s="33">
        <v>10281473</v>
      </c>
      <c r="Q39" s="33">
        <v>10765399</v>
      </c>
      <c r="R39" s="33">
        <v>10252379</v>
      </c>
      <c r="S39" s="33">
        <v>8517443</v>
      </c>
      <c r="T39" s="33">
        <v>8784101</v>
      </c>
      <c r="U39" s="33">
        <v>8282624</v>
      </c>
      <c r="V39" s="33">
        <v>8517443</v>
      </c>
      <c r="W39" s="33">
        <v>608863</v>
      </c>
      <c r="X39" s="33">
        <v>193</v>
      </c>
      <c r="Y39" s="33">
        <v>608670</v>
      </c>
      <c r="Z39" s="34">
        <v>315373.06</v>
      </c>
      <c r="AA39" s="35">
        <v>193</v>
      </c>
    </row>
    <row r="40" spans="1:27" ht="13.5">
      <c r="A40" s="41" t="s">
        <v>60</v>
      </c>
      <c r="B40" s="42"/>
      <c r="C40" s="43">
        <v>608863</v>
      </c>
      <c r="D40" s="43"/>
      <c r="E40" s="44">
        <v>-2415</v>
      </c>
      <c r="F40" s="45">
        <v>-2415</v>
      </c>
      <c r="G40" s="45">
        <v>-31996</v>
      </c>
      <c r="H40" s="45">
        <v>462008</v>
      </c>
      <c r="I40" s="45">
        <v>560619</v>
      </c>
      <c r="J40" s="45">
        <v>560619</v>
      </c>
      <c r="K40" s="45">
        <v>153280</v>
      </c>
      <c r="L40" s="45">
        <v>-173193</v>
      </c>
      <c r="M40" s="45">
        <v>10252379</v>
      </c>
      <c r="N40" s="45">
        <v>10252379</v>
      </c>
      <c r="O40" s="45">
        <v>10281473</v>
      </c>
      <c r="P40" s="45">
        <v>10765399</v>
      </c>
      <c r="Q40" s="45">
        <v>8517443</v>
      </c>
      <c r="R40" s="45">
        <v>10281473</v>
      </c>
      <c r="S40" s="45">
        <v>8784101</v>
      </c>
      <c r="T40" s="45">
        <v>8282624</v>
      </c>
      <c r="U40" s="45">
        <v>8249460</v>
      </c>
      <c r="V40" s="45">
        <v>8249460</v>
      </c>
      <c r="W40" s="45">
        <v>8249460</v>
      </c>
      <c r="X40" s="45">
        <v>-2415</v>
      </c>
      <c r="Y40" s="45">
        <v>8251875</v>
      </c>
      <c r="Z40" s="46">
        <v>-341692.55</v>
      </c>
      <c r="AA40" s="47">
        <v>-2415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17907996</v>
      </c>
      <c r="F6" s="19">
        <v>17908495</v>
      </c>
      <c r="G6" s="19">
        <v>306303</v>
      </c>
      <c r="H6" s="19">
        <v>226487</v>
      </c>
      <c r="I6" s="19">
        <v>90165</v>
      </c>
      <c r="J6" s="19">
        <v>622955</v>
      </c>
      <c r="K6" s="19">
        <v>1203885</v>
      </c>
      <c r="L6" s="19">
        <v>357783</v>
      </c>
      <c r="M6" s="19">
        <v>454066</v>
      </c>
      <c r="N6" s="19">
        <v>2015734</v>
      </c>
      <c r="O6" s="19">
        <v>141437</v>
      </c>
      <c r="P6" s="19">
        <v>463744</v>
      </c>
      <c r="Q6" s="19">
        <v>499292</v>
      </c>
      <c r="R6" s="19">
        <v>1104473</v>
      </c>
      <c r="S6" s="19">
        <v>75787</v>
      </c>
      <c r="T6" s="19">
        <v>687711</v>
      </c>
      <c r="U6" s="19">
        <v>1601325</v>
      </c>
      <c r="V6" s="19">
        <v>2364823</v>
      </c>
      <c r="W6" s="19">
        <v>6107985</v>
      </c>
      <c r="X6" s="19">
        <v>17908495</v>
      </c>
      <c r="Y6" s="19">
        <v>-11800510</v>
      </c>
      <c r="Z6" s="20">
        <v>-65.89</v>
      </c>
      <c r="AA6" s="21">
        <v>17908495</v>
      </c>
    </row>
    <row r="7" spans="1:27" ht="13.5">
      <c r="A7" s="22" t="s">
        <v>34</v>
      </c>
      <c r="B7" s="16"/>
      <c r="C7" s="17">
        <v>32546842</v>
      </c>
      <c r="D7" s="17"/>
      <c r="E7" s="18">
        <v>66676992</v>
      </c>
      <c r="F7" s="19">
        <v>76583245</v>
      </c>
      <c r="G7" s="19">
        <v>2791541</v>
      </c>
      <c r="H7" s="19">
        <v>2920509</v>
      </c>
      <c r="I7" s="19">
        <v>3217469</v>
      </c>
      <c r="J7" s="19">
        <v>8929519</v>
      </c>
      <c r="K7" s="19">
        <v>2994820</v>
      </c>
      <c r="L7" s="19">
        <v>2827777</v>
      </c>
      <c r="M7" s="19">
        <v>2701924</v>
      </c>
      <c r="N7" s="19">
        <v>8524521</v>
      </c>
      <c r="O7" s="19">
        <v>3282694</v>
      </c>
      <c r="P7" s="19">
        <v>2718575</v>
      </c>
      <c r="Q7" s="19">
        <v>2851023</v>
      </c>
      <c r="R7" s="19">
        <v>8852292</v>
      </c>
      <c r="S7" s="19">
        <v>3317032</v>
      </c>
      <c r="T7" s="19">
        <v>2920533</v>
      </c>
      <c r="U7" s="19">
        <v>5934842</v>
      </c>
      <c r="V7" s="19">
        <v>12172407</v>
      </c>
      <c r="W7" s="19">
        <v>38478739</v>
      </c>
      <c r="X7" s="19">
        <v>76583245</v>
      </c>
      <c r="Y7" s="19">
        <v>-38104506</v>
      </c>
      <c r="Z7" s="20">
        <v>-49.76</v>
      </c>
      <c r="AA7" s="21">
        <v>76583245</v>
      </c>
    </row>
    <row r="8" spans="1:27" ht="13.5">
      <c r="A8" s="22" t="s">
        <v>35</v>
      </c>
      <c r="B8" s="16"/>
      <c r="C8" s="17">
        <v>21031</v>
      </c>
      <c r="D8" s="17"/>
      <c r="E8" s="18">
        <v>732996</v>
      </c>
      <c r="F8" s="19">
        <v>3837358</v>
      </c>
      <c r="G8" s="19">
        <v>61065</v>
      </c>
      <c r="H8" s="19">
        <v>42090</v>
      </c>
      <c r="I8" s="19">
        <v>52417</v>
      </c>
      <c r="J8" s="19">
        <v>155572</v>
      </c>
      <c r="K8" s="19">
        <v>61483</v>
      </c>
      <c r="L8" s="19">
        <v>36100</v>
      </c>
      <c r="M8" s="19">
        <v>63354</v>
      </c>
      <c r="N8" s="19">
        <v>160937</v>
      </c>
      <c r="O8" s="19">
        <v>50337</v>
      </c>
      <c r="P8" s="19">
        <v>41589</v>
      </c>
      <c r="Q8" s="19">
        <v>91256</v>
      </c>
      <c r="R8" s="19">
        <v>183182</v>
      </c>
      <c r="S8" s="19">
        <v>71813</v>
      </c>
      <c r="T8" s="19">
        <v>31931</v>
      </c>
      <c r="U8" s="19">
        <v>29437</v>
      </c>
      <c r="V8" s="19">
        <v>133181</v>
      </c>
      <c r="W8" s="19">
        <v>632872</v>
      </c>
      <c r="X8" s="19">
        <v>3837358</v>
      </c>
      <c r="Y8" s="19">
        <v>-3204486</v>
      </c>
      <c r="Z8" s="20">
        <v>-83.51</v>
      </c>
      <c r="AA8" s="21">
        <v>3837358</v>
      </c>
    </row>
    <row r="9" spans="1:27" ht="13.5">
      <c r="A9" s="22" t="s">
        <v>36</v>
      </c>
      <c r="B9" s="16"/>
      <c r="C9" s="17">
        <v>136936912</v>
      </c>
      <c r="D9" s="17"/>
      <c r="E9" s="18">
        <v>88607334</v>
      </c>
      <c r="F9" s="19">
        <v>85160000</v>
      </c>
      <c r="G9" s="19">
        <v>35387000</v>
      </c>
      <c r="H9" s="19">
        <v>1343000</v>
      </c>
      <c r="I9" s="19"/>
      <c r="J9" s="19">
        <v>36730000</v>
      </c>
      <c r="K9" s="19">
        <v>31359</v>
      </c>
      <c r="L9" s="19">
        <v>28283000</v>
      </c>
      <c r="M9" s="19">
        <v>307000</v>
      </c>
      <c r="N9" s="19">
        <v>28621359</v>
      </c>
      <c r="O9" s="19"/>
      <c r="P9" s="19">
        <v>307000</v>
      </c>
      <c r="Q9" s="19"/>
      <c r="R9" s="19">
        <v>307000</v>
      </c>
      <c r="S9" s="19"/>
      <c r="T9" s="19"/>
      <c r="U9" s="19">
        <v>22980000</v>
      </c>
      <c r="V9" s="19">
        <v>22980000</v>
      </c>
      <c r="W9" s="19">
        <v>88638359</v>
      </c>
      <c r="X9" s="19">
        <v>85160000</v>
      </c>
      <c r="Y9" s="19">
        <v>3478359</v>
      </c>
      <c r="Z9" s="20">
        <v>4.08</v>
      </c>
      <c r="AA9" s="21">
        <v>85160000</v>
      </c>
    </row>
    <row r="10" spans="1:27" ht="13.5">
      <c r="A10" s="22" t="s">
        <v>37</v>
      </c>
      <c r="B10" s="16"/>
      <c r="C10" s="17"/>
      <c r="D10" s="17"/>
      <c r="E10" s="18">
        <v>78567000</v>
      </c>
      <c r="F10" s="19">
        <v>74731000</v>
      </c>
      <c r="G10" s="19">
        <v>25508522</v>
      </c>
      <c r="H10" s="19"/>
      <c r="I10" s="19">
        <v>1836675</v>
      </c>
      <c r="J10" s="19">
        <v>27345197</v>
      </c>
      <c r="K10" s="19">
        <v>2513783</v>
      </c>
      <c r="L10" s="19">
        <v>15690348</v>
      </c>
      <c r="M10" s="19">
        <v>5207900</v>
      </c>
      <c r="N10" s="19">
        <v>23412031</v>
      </c>
      <c r="O10" s="19">
        <v>3309452</v>
      </c>
      <c r="P10" s="19"/>
      <c r="Q10" s="19">
        <v>25408507</v>
      </c>
      <c r="R10" s="19">
        <v>28717959</v>
      </c>
      <c r="S10" s="19"/>
      <c r="T10" s="19"/>
      <c r="U10" s="19">
        <v>8382138</v>
      </c>
      <c r="V10" s="19">
        <v>8382138</v>
      </c>
      <c r="W10" s="19">
        <v>87857325</v>
      </c>
      <c r="X10" s="19">
        <v>74731000</v>
      </c>
      <c r="Y10" s="19">
        <v>13126325</v>
      </c>
      <c r="Z10" s="20">
        <v>17.56</v>
      </c>
      <c r="AA10" s="21">
        <v>74731000</v>
      </c>
    </row>
    <row r="11" spans="1:27" ht="13.5">
      <c r="A11" s="22" t="s">
        <v>38</v>
      </c>
      <c r="B11" s="16"/>
      <c r="C11" s="17">
        <v>8648388</v>
      </c>
      <c r="D11" s="17"/>
      <c r="E11" s="18">
        <v>6610200</v>
      </c>
      <c r="F11" s="19">
        <v>8608951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>
        <v>-2707957</v>
      </c>
      <c r="V11" s="19">
        <v>-2707957</v>
      </c>
      <c r="W11" s="19">
        <v>-2707957</v>
      </c>
      <c r="X11" s="19">
        <v>8608951</v>
      </c>
      <c r="Y11" s="19">
        <v>-11316908</v>
      </c>
      <c r="Z11" s="20">
        <v>-131.46</v>
      </c>
      <c r="AA11" s="21">
        <v>8608951</v>
      </c>
    </row>
    <row r="12" spans="1:27" ht="13.5">
      <c r="A12" s="22" t="s">
        <v>39</v>
      </c>
      <c r="B12" s="16"/>
      <c r="C12" s="17"/>
      <c r="D12" s="17"/>
      <c r="E12" s="18"/>
      <c r="F12" s="19">
        <v>10000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10000</v>
      </c>
      <c r="Y12" s="19">
        <v>-10000</v>
      </c>
      <c r="Z12" s="20">
        <v>-100</v>
      </c>
      <c r="AA12" s="21">
        <v>10000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-125334720</v>
      </c>
      <c r="D14" s="17"/>
      <c r="E14" s="18">
        <v>-109517016</v>
      </c>
      <c r="F14" s="19">
        <v>-125074776</v>
      </c>
      <c r="G14" s="19">
        <v>-16842353</v>
      </c>
      <c r="H14" s="19">
        <v>-32276767</v>
      </c>
      <c r="I14" s="19">
        <v>-12176268</v>
      </c>
      <c r="J14" s="19">
        <v>-61295388</v>
      </c>
      <c r="K14" s="19">
        <v>-21961789</v>
      </c>
      <c r="L14" s="19">
        <v>-23691044</v>
      </c>
      <c r="M14" s="19">
        <v>-37091371</v>
      </c>
      <c r="N14" s="19">
        <v>-82744204</v>
      </c>
      <c r="O14" s="19">
        <v>-10904985</v>
      </c>
      <c r="P14" s="19">
        <v>-8510653</v>
      </c>
      <c r="Q14" s="19">
        <v>-28643485</v>
      </c>
      <c r="R14" s="19">
        <v>-48059123</v>
      </c>
      <c r="S14" s="19">
        <v>-13006048</v>
      </c>
      <c r="T14" s="19">
        <v>-3920585</v>
      </c>
      <c r="U14" s="19">
        <v>-26775157</v>
      </c>
      <c r="V14" s="19">
        <v>-43701790</v>
      </c>
      <c r="W14" s="19">
        <v>-235800505</v>
      </c>
      <c r="X14" s="19">
        <v>-125074776</v>
      </c>
      <c r="Y14" s="19">
        <v>-110725729</v>
      </c>
      <c r="Z14" s="20">
        <v>88.53</v>
      </c>
      <c r="AA14" s="21">
        <v>-125074776</v>
      </c>
    </row>
    <row r="15" spans="1:27" ht="13.5">
      <c r="A15" s="22" t="s">
        <v>42</v>
      </c>
      <c r="B15" s="16"/>
      <c r="C15" s="17">
        <v>-1657112</v>
      </c>
      <c r="D15" s="17"/>
      <c r="E15" s="18">
        <v>-31599000</v>
      </c>
      <c r="F15" s="19">
        <v>-987889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-987889</v>
      </c>
      <c r="Y15" s="19">
        <v>987889</v>
      </c>
      <c r="Z15" s="20">
        <v>-100</v>
      </c>
      <c r="AA15" s="21">
        <v>-987889</v>
      </c>
    </row>
    <row r="16" spans="1:27" ht="13.5">
      <c r="A16" s="22" t="s">
        <v>43</v>
      </c>
      <c r="B16" s="16"/>
      <c r="C16" s="17"/>
      <c r="D16" s="17"/>
      <c r="E16" s="18">
        <v>-51918967</v>
      </c>
      <c r="F16" s="19">
        <v>-45158459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-45158459</v>
      </c>
      <c r="Y16" s="19">
        <v>45158459</v>
      </c>
      <c r="Z16" s="20">
        <v>-100</v>
      </c>
      <c r="AA16" s="21">
        <v>-45158459</v>
      </c>
    </row>
    <row r="17" spans="1:27" ht="13.5">
      <c r="A17" s="23" t="s">
        <v>44</v>
      </c>
      <c r="B17" s="24"/>
      <c r="C17" s="25">
        <f aca="true" t="shared" si="0" ref="C17:Y17">SUM(C6:C16)</f>
        <v>51161341</v>
      </c>
      <c r="D17" s="25">
        <f>SUM(D6:D16)</f>
        <v>0</v>
      </c>
      <c r="E17" s="26">
        <f t="shared" si="0"/>
        <v>66067535</v>
      </c>
      <c r="F17" s="27">
        <f t="shared" si="0"/>
        <v>95617925</v>
      </c>
      <c r="G17" s="27">
        <f t="shared" si="0"/>
        <v>47212078</v>
      </c>
      <c r="H17" s="27">
        <f t="shared" si="0"/>
        <v>-27744681</v>
      </c>
      <c r="I17" s="27">
        <f t="shared" si="0"/>
        <v>-6979542</v>
      </c>
      <c r="J17" s="27">
        <f t="shared" si="0"/>
        <v>12487855</v>
      </c>
      <c r="K17" s="27">
        <f t="shared" si="0"/>
        <v>-15156459</v>
      </c>
      <c r="L17" s="27">
        <f t="shared" si="0"/>
        <v>23503964</v>
      </c>
      <c r="M17" s="27">
        <f t="shared" si="0"/>
        <v>-28357127</v>
      </c>
      <c r="N17" s="27">
        <f t="shared" si="0"/>
        <v>-20009622</v>
      </c>
      <c r="O17" s="27">
        <f t="shared" si="0"/>
        <v>-4121065</v>
      </c>
      <c r="P17" s="27">
        <f t="shared" si="0"/>
        <v>-4979745</v>
      </c>
      <c r="Q17" s="27">
        <f t="shared" si="0"/>
        <v>206593</v>
      </c>
      <c r="R17" s="27">
        <f t="shared" si="0"/>
        <v>-8894217</v>
      </c>
      <c r="S17" s="27">
        <f t="shared" si="0"/>
        <v>-9541416</v>
      </c>
      <c r="T17" s="27">
        <f t="shared" si="0"/>
        <v>-280410</v>
      </c>
      <c r="U17" s="27">
        <f t="shared" si="0"/>
        <v>9444628</v>
      </c>
      <c r="V17" s="27">
        <f t="shared" si="0"/>
        <v>-377198</v>
      </c>
      <c r="W17" s="27">
        <f t="shared" si="0"/>
        <v>-16793182</v>
      </c>
      <c r="X17" s="27">
        <f t="shared" si="0"/>
        <v>95617925</v>
      </c>
      <c r="Y17" s="27">
        <f t="shared" si="0"/>
        <v>-112411107</v>
      </c>
      <c r="Z17" s="28">
        <f>+IF(X17&lt;&gt;0,+(Y17/X17)*100,0)</f>
        <v>-117.56279693373392</v>
      </c>
      <c r="AA17" s="29">
        <f>SUM(AA6:AA16)</f>
        <v>95617925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410885</v>
      </c>
      <c r="H24" s="19">
        <v>1262965</v>
      </c>
      <c r="I24" s="19">
        <v>15055349</v>
      </c>
      <c r="J24" s="19">
        <v>16729199</v>
      </c>
      <c r="K24" s="19">
        <v>11562231</v>
      </c>
      <c r="L24" s="19">
        <v>5539583</v>
      </c>
      <c r="M24" s="19">
        <v>11375070</v>
      </c>
      <c r="N24" s="19">
        <v>28476884</v>
      </c>
      <c r="O24" s="19">
        <v>6542779</v>
      </c>
      <c r="P24" s="19">
        <v>6353443</v>
      </c>
      <c r="Q24" s="19">
        <v>5194552</v>
      </c>
      <c r="R24" s="19">
        <v>18090774</v>
      </c>
      <c r="S24" s="19">
        <v>16932404</v>
      </c>
      <c r="T24" s="19">
        <v>4459514</v>
      </c>
      <c r="U24" s="19">
        <v>17753742</v>
      </c>
      <c r="V24" s="19">
        <v>39145660</v>
      </c>
      <c r="W24" s="19">
        <v>102442517</v>
      </c>
      <c r="X24" s="19"/>
      <c r="Y24" s="19">
        <v>102442517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-53881853</v>
      </c>
      <c r="D26" s="17"/>
      <c r="E26" s="18"/>
      <c r="F26" s="19">
        <v>-74730996</v>
      </c>
      <c r="G26" s="19">
        <v>-3181724</v>
      </c>
      <c r="H26" s="19">
        <v>-15106820</v>
      </c>
      <c r="I26" s="19">
        <v>-4497708</v>
      </c>
      <c r="J26" s="19">
        <v>-22786252</v>
      </c>
      <c r="K26" s="19">
        <v>-4726425</v>
      </c>
      <c r="L26" s="19">
        <v>-10632684</v>
      </c>
      <c r="M26" s="19">
        <v>-1013439</v>
      </c>
      <c r="N26" s="19">
        <v>-16372548</v>
      </c>
      <c r="O26" s="19">
        <v>-2225486</v>
      </c>
      <c r="P26" s="19">
        <v>-1190416</v>
      </c>
      <c r="Q26" s="19">
        <v>-5271285</v>
      </c>
      <c r="R26" s="19">
        <v>-8687187</v>
      </c>
      <c r="S26" s="19">
        <v>-6745360</v>
      </c>
      <c r="T26" s="19">
        <v>-4654683</v>
      </c>
      <c r="U26" s="19">
        <v>-10421313</v>
      </c>
      <c r="V26" s="19">
        <v>-21821356</v>
      </c>
      <c r="W26" s="19">
        <v>-69667343</v>
      </c>
      <c r="X26" s="19">
        <v>-74730996</v>
      </c>
      <c r="Y26" s="19">
        <v>5063653</v>
      </c>
      <c r="Z26" s="20">
        <v>-6.78</v>
      </c>
      <c r="AA26" s="21">
        <v>-74730996</v>
      </c>
    </row>
    <row r="27" spans="1:27" ht="13.5">
      <c r="A27" s="23" t="s">
        <v>51</v>
      </c>
      <c r="B27" s="24"/>
      <c r="C27" s="25">
        <f aca="true" t="shared" si="1" ref="C27:Y27">SUM(C21:C26)</f>
        <v>-53881853</v>
      </c>
      <c r="D27" s="25">
        <f>SUM(D21:D26)</f>
        <v>0</v>
      </c>
      <c r="E27" s="26">
        <f t="shared" si="1"/>
        <v>0</v>
      </c>
      <c r="F27" s="27">
        <f t="shared" si="1"/>
        <v>-74730996</v>
      </c>
      <c r="G27" s="27">
        <f t="shared" si="1"/>
        <v>-2770839</v>
      </c>
      <c r="H27" s="27">
        <f t="shared" si="1"/>
        <v>-13843855</v>
      </c>
      <c r="I27" s="27">
        <f t="shared" si="1"/>
        <v>10557641</v>
      </c>
      <c r="J27" s="27">
        <f t="shared" si="1"/>
        <v>-6057053</v>
      </c>
      <c r="K27" s="27">
        <f t="shared" si="1"/>
        <v>6835806</v>
      </c>
      <c r="L27" s="27">
        <f t="shared" si="1"/>
        <v>-5093101</v>
      </c>
      <c r="M27" s="27">
        <f t="shared" si="1"/>
        <v>10361631</v>
      </c>
      <c r="N27" s="27">
        <f t="shared" si="1"/>
        <v>12104336</v>
      </c>
      <c r="O27" s="27">
        <f t="shared" si="1"/>
        <v>4317293</v>
      </c>
      <c r="P27" s="27">
        <f t="shared" si="1"/>
        <v>5163027</v>
      </c>
      <c r="Q27" s="27">
        <f t="shared" si="1"/>
        <v>-76733</v>
      </c>
      <c r="R27" s="27">
        <f t="shared" si="1"/>
        <v>9403587</v>
      </c>
      <c r="S27" s="27">
        <f t="shared" si="1"/>
        <v>10187044</v>
      </c>
      <c r="T27" s="27">
        <f t="shared" si="1"/>
        <v>-195169</v>
      </c>
      <c r="U27" s="27">
        <f t="shared" si="1"/>
        <v>7332429</v>
      </c>
      <c r="V27" s="27">
        <f t="shared" si="1"/>
        <v>17324304</v>
      </c>
      <c r="W27" s="27">
        <f t="shared" si="1"/>
        <v>32775174</v>
      </c>
      <c r="X27" s="27">
        <f t="shared" si="1"/>
        <v>-74730996</v>
      </c>
      <c r="Y27" s="27">
        <f t="shared" si="1"/>
        <v>107506170</v>
      </c>
      <c r="Z27" s="28">
        <f>+IF(X27&lt;&gt;0,+(Y27/X27)*100,0)</f>
        <v>-143.85753670404716</v>
      </c>
      <c r="AA27" s="29">
        <f>SUM(AA21:AA26)</f>
        <v>-74730996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-1315716</v>
      </c>
      <c r="F35" s="19">
        <v>-987889</v>
      </c>
      <c r="G35" s="19">
        <v>-184384</v>
      </c>
      <c r="H35" s="19"/>
      <c r="I35" s="19">
        <v>-225146</v>
      </c>
      <c r="J35" s="19">
        <v>-409530</v>
      </c>
      <c r="K35" s="19"/>
      <c r="L35" s="19"/>
      <c r="M35" s="19">
        <v>-183940</v>
      </c>
      <c r="N35" s="19">
        <v>-183940</v>
      </c>
      <c r="O35" s="19"/>
      <c r="P35" s="19"/>
      <c r="Q35" s="19"/>
      <c r="R35" s="19"/>
      <c r="S35" s="19">
        <v>-183941</v>
      </c>
      <c r="T35" s="19"/>
      <c r="U35" s="19"/>
      <c r="V35" s="19">
        <v>-183941</v>
      </c>
      <c r="W35" s="19">
        <v>-777411</v>
      </c>
      <c r="X35" s="19">
        <v>-987889</v>
      </c>
      <c r="Y35" s="19">
        <v>210478</v>
      </c>
      <c r="Z35" s="20">
        <v>-21.31</v>
      </c>
      <c r="AA35" s="21">
        <v>-987889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-1315716</v>
      </c>
      <c r="F36" s="27">
        <f t="shared" si="2"/>
        <v>-987889</v>
      </c>
      <c r="G36" s="27">
        <f t="shared" si="2"/>
        <v>-184384</v>
      </c>
      <c r="H36" s="27">
        <f t="shared" si="2"/>
        <v>0</v>
      </c>
      <c r="I36" s="27">
        <f t="shared" si="2"/>
        <v>-225146</v>
      </c>
      <c r="J36" s="27">
        <f t="shared" si="2"/>
        <v>-409530</v>
      </c>
      <c r="K36" s="27">
        <f t="shared" si="2"/>
        <v>0</v>
      </c>
      <c r="L36" s="27">
        <f t="shared" si="2"/>
        <v>0</v>
      </c>
      <c r="M36" s="27">
        <f t="shared" si="2"/>
        <v>-183940</v>
      </c>
      <c r="N36" s="27">
        <f t="shared" si="2"/>
        <v>-183940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-183941</v>
      </c>
      <c r="T36" s="27">
        <f t="shared" si="2"/>
        <v>0</v>
      </c>
      <c r="U36" s="27">
        <f t="shared" si="2"/>
        <v>0</v>
      </c>
      <c r="V36" s="27">
        <f t="shared" si="2"/>
        <v>-183941</v>
      </c>
      <c r="W36" s="27">
        <f t="shared" si="2"/>
        <v>-777411</v>
      </c>
      <c r="X36" s="27">
        <f t="shared" si="2"/>
        <v>-987889</v>
      </c>
      <c r="Y36" s="27">
        <f t="shared" si="2"/>
        <v>210478</v>
      </c>
      <c r="Z36" s="28">
        <f>+IF(X36&lt;&gt;0,+(Y36/X36)*100,0)</f>
        <v>-21.305834967288835</v>
      </c>
      <c r="AA36" s="29">
        <f>SUM(AA31:AA35)</f>
        <v>-987889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-2720512</v>
      </c>
      <c r="D38" s="31">
        <f>+D17+D27+D36</f>
        <v>0</v>
      </c>
      <c r="E38" s="32">
        <f t="shared" si="3"/>
        <v>64751819</v>
      </c>
      <c r="F38" s="33">
        <f t="shared" si="3"/>
        <v>19899040</v>
      </c>
      <c r="G38" s="33">
        <f t="shared" si="3"/>
        <v>44256855</v>
      </c>
      <c r="H38" s="33">
        <f t="shared" si="3"/>
        <v>-41588536</v>
      </c>
      <c r="I38" s="33">
        <f t="shared" si="3"/>
        <v>3352953</v>
      </c>
      <c r="J38" s="33">
        <f t="shared" si="3"/>
        <v>6021272</v>
      </c>
      <c r="K38" s="33">
        <f t="shared" si="3"/>
        <v>-8320653</v>
      </c>
      <c r="L38" s="33">
        <f t="shared" si="3"/>
        <v>18410863</v>
      </c>
      <c r="M38" s="33">
        <f t="shared" si="3"/>
        <v>-18179436</v>
      </c>
      <c r="N38" s="33">
        <f t="shared" si="3"/>
        <v>-8089226</v>
      </c>
      <c r="O38" s="33">
        <f t="shared" si="3"/>
        <v>196228</v>
      </c>
      <c r="P38" s="33">
        <f t="shared" si="3"/>
        <v>183282</v>
      </c>
      <c r="Q38" s="33">
        <f t="shared" si="3"/>
        <v>129860</v>
      </c>
      <c r="R38" s="33">
        <f t="shared" si="3"/>
        <v>509370</v>
      </c>
      <c r="S38" s="33">
        <f t="shared" si="3"/>
        <v>461687</v>
      </c>
      <c r="T38" s="33">
        <f t="shared" si="3"/>
        <v>-475579</v>
      </c>
      <c r="U38" s="33">
        <f t="shared" si="3"/>
        <v>16777057</v>
      </c>
      <c r="V38" s="33">
        <f t="shared" si="3"/>
        <v>16763165</v>
      </c>
      <c r="W38" s="33">
        <f t="shared" si="3"/>
        <v>15204581</v>
      </c>
      <c r="X38" s="33">
        <f t="shared" si="3"/>
        <v>19899040</v>
      </c>
      <c r="Y38" s="33">
        <f t="shared" si="3"/>
        <v>-4694459</v>
      </c>
      <c r="Z38" s="34">
        <f>+IF(X38&lt;&gt;0,+(Y38/X38)*100,0)</f>
        <v>-23.59138430798672</v>
      </c>
      <c r="AA38" s="35">
        <f>+AA17+AA27+AA36</f>
        <v>19899040</v>
      </c>
    </row>
    <row r="39" spans="1:27" ht="13.5">
      <c r="A39" s="22" t="s">
        <v>59</v>
      </c>
      <c r="B39" s="16"/>
      <c r="C39" s="31">
        <v>6298710</v>
      </c>
      <c r="D39" s="31"/>
      <c r="E39" s="32"/>
      <c r="F39" s="33"/>
      <c r="G39" s="33">
        <v>2494383</v>
      </c>
      <c r="H39" s="33">
        <v>46751238</v>
      </c>
      <c r="I39" s="33">
        <v>5162702</v>
      </c>
      <c r="J39" s="33">
        <v>2494383</v>
      </c>
      <c r="K39" s="33">
        <v>8515655</v>
      </c>
      <c r="L39" s="33">
        <v>195002</v>
      </c>
      <c r="M39" s="33">
        <v>18605865</v>
      </c>
      <c r="N39" s="33">
        <v>8515655</v>
      </c>
      <c r="O39" s="33">
        <v>426429</v>
      </c>
      <c r="P39" s="33">
        <v>622657</v>
      </c>
      <c r="Q39" s="33">
        <v>805939</v>
      </c>
      <c r="R39" s="33">
        <v>426429</v>
      </c>
      <c r="S39" s="33">
        <v>935799</v>
      </c>
      <c r="T39" s="33">
        <v>1397486</v>
      </c>
      <c r="U39" s="33">
        <v>921907</v>
      </c>
      <c r="V39" s="33">
        <v>935799</v>
      </c>
      <c r="W39" s="33">
        <v>2494383</v>
      </c>
      <c r="X39" s="33"/>
      <c r="Y39" s="33">
        <v>2494383</v>
      </c>
      <c r="Z39" s="34"/>
      <c r="AA39" s="35"/>
    </row>
    <row r="40" spans="1:27" ht="13.5">
      <c r="A40" s="41" t="s">
        <v>60</v>
      </c>
      <c r="B40" s="42"/>
      <c r="C40" s="43">
        <v>3578198</v>
      </c>
      <c r="D40" s="43"/>
      <c r="E40" s="44">
        <v>64751819</v>
      </c>
      <c r="F40" s="45">
        <v>19899040</v>
      </c>
      <c r="G40" s="45">
        <v>46751238</v>
      </c>
      <c r="H40" s="45">
        <v>5162702</v>
      </c>
      <c r="I40" s="45">
        <v>8515655</v>
      </c>
      <c r="J40" s="45">
        <v>8515655</v>
      </c>
      <c r="K40" s="45">
        <v>195002</v>
      </c>
      <c r="L40" s="45">
        <v>18605865</v>
      </c>
      <c r="M40" s="45">
        <v>426429</v>
      </c>
      <c r="N40" s="45">
        <v>426429</v>
      </c>
      <c r="O40" s="45">
        <v>622657</v>
      </c>
      <c r="P40" s="45">
        <v>805939</v>
      </c>
      <c r="Q40" s="45">
        <v>935799</v>
      </c>
      <c r="R40" s="45">
        <v>622657</v>
      </c>
      <c r="S40" s="45">
        <v>1397486</v>
      </c>
      <c r="T40" s="45">
        <v>921907</v>
      </c>
      <c r="U40" s="45">
        <v>17698964</v>
      </c>
      <c r="V40" s="45">
        <v>17698964</v>
      </c>
      <c r="W40" s="45">
        <v>17698964</v>
      </c>
      <c r="X40" s="45">
        <v>19899040</v>
      </c>
      <c r="Y40" s="45">
        <v>-2200076</v>
      </c>
      <c r="Z40" s="46">
        <v>-11.06</v>
      </c>
      <c r="AA40" s="47">
        <v>19899040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192976982</v>
      </c>
      <c r="D6" s="17"/>
      <c r="E6" s="18">
        <v>180514208</v>
      </c>
      <c r="F6" s="19">
        <v>180514208</v>
      </c>
      <c r="G6" s="19">
        <v>7867714</v>
      </c>
      <c r="H6" s="19">
        <v>11052570</v>
      </c>
      <c r="I6" s="19">
        <v>21885169</v>
      </c>
      <c r="J6" s="19">
        <v>40805453</v>
      </c>
      <c r="K6" s="19">
        <v>9120880</v>
      </c>
      <c r="L6" s="19">
        <v>10568134</v>
      </c>
      <c r="M6" s="19">
        <v>11107915</v>
      </c>
      <c r="N6" s="19">
        <v>30796929</v>
      </c>
      <c r="O6" s="19">
        <v>10159710</v>
      </c>
      <c r="P6" s="19">
        <v>9851177</v>
      </c>
      <c r="Q6" s="19">
        <v>10983359</v>
      </c>
      <c r="R6" s="19">
        <v>30994246</v>
      </c>
      <c r="S6" s="19">
        <v>9994900</v>
      </c>
      <c r="T6" s="19">
        <v>11054204</v>
      </c>
      <c r="U6" s="19">
        <v>10819237</v>
      </c>
      <c r="V6" s="19">
        <v>31868341</v>
      </c>
      <c r="W6" s="19">
        <v>134464969</v>
      </c>
      <c r="X6" s="19">
        <v>180514208</v>
      </c>
      <c r="Y6" s="19">
        <v>-46049239</v>
      </c>
      <c r="Z6" s="20">
        <v>-25.51</v>
      </c>
      <c r="AA6" s="21">
        <v>180514208</v>
      </c>
    </row>
    <row r="7" spans="1:27" ht="13.5">
      <c r="A7" s="22" t="s">
        <v>34</v>
      </c>
      <c r="B7" s="16"/>
      <c r="C7" s="17">
        <v>854689371</v>
      </c>
      <c r="D7" s="17"/>
      <c r="E7" s="18">
        <v>1041210723</v>
      </c>
      <c r="F7" s="19">
        <v>1041210723</v>
      </c>
      <c r="G7" s="19">
        <v>35935746</v>
      </c>
      <c r="H7" s="19">
        <v>45838533</v>
      </c>
      <c r="I7" s="19">
        <v>46695751</v>
      </c>
      <c r="J7" s="19">
        <v>128470030</v>
      </c>
      <c r="K7" s="19">
        <v>51542970</v>
      </c>
      <c r="L7" s="19">
        <v>43025211</v>
      </c>
      <c r="M7" s="19">
        <v>44895988</v>
      </c>
      <c r="N7" s="19">
        <v>139464169</v>
      </c>
      <c r="O7" s="19">
        <v>45408674</v>
      </c>
      <c r="P7" s="19">
        <v>42669997</v>
      </c>
      <c r="Q7" s="19">
        <v>46201882</v>
      </c>
      <c r="R7" s="19">
        <v>134280553</v>
      </c>
      <c r="S7" s="19">
        <v>49084028</v>
      </c>
      <c r="T7" s="19">
        <v>49919014</v>
      </c>
      <c r="U7" s="19">
        <v>45217479</v>
      </c>
      <c r="V7" s="19">
        <v>144220521</v>
      </c>
      <c r="W7" s="19">
        <v>546435273</v>
      </c>
      <c r="X7" s="19">
        <v>1041210723</v>
      </c>
      <c r="Y7" s="19">
        <v>-494775450</v>
      </c>
      <c r="Z7" s="20">
        <v>-47.52</v>
      </c>
      <c r="AA7" s="21">
        <v>1041210723</v>
      </c>
    </row>
    <row r="8" spans="1:27" ht="13.5">
      <c r="A8" s="22" t="s">
        <v>35</v>
      </c>
      <c r="B8" s="16"/>
      <c r="C8" s="17">
        <v>39788741</v>
      </c>
      <c r="D8" s="17"/>
      <c r="E8" s="18">
        <v>50051191</v>
      </c>
      <c r="F8" s="19">
        <v>84051174</v>
      </c>
      <c r="G8" s="19">
        <v>11743696</v>
      </c>
      <c r="H8" s="19">
        <v>7211880</v>
      </c>
      <c r="I8" s="19">
        <v>17627464</v>
      </c>
      <c r="J8" s="19">
        <v>36583040</v>
      </c>
      <c r="K8" s="19">
        <v>14754575</v>
      </c>
      <c r="L8" s="19">
        <v>17366113</v>
      </c>
      <c r="M8" s="19">
        <v>14509830</v>
      </c>
      <c r="N8" s="19">
        <v>46630518</v>
      </c>
      <c r="O8" s="19">
        <v>18356053</v>
      </c>
      <c r="P8" s="19">
        <v>25696778</v>
      </c>
      <c r="Q8" s="19">
        <v>23888164</v>
      </c>
      <c r="R8" s="19">
        <v>67940995</v>
      </c>
      <c r="S8" s="19">
        <v>16499557</v>
      </c>
      <c r="T8" s="19">
        <v>19643114</v>
      </c>
      <c r="U8" s="19">
        <v>18196646</v>
      </c>
      <c r="V8" s="19">
        <v>54339317</v>
      </c>
      <c r="W8" s="19">
        <v>205493870</v>
      </c>
      <c r="X8" s="19">
        <v>84051174</v>
      </c>
      <c r="Y8" s="19">
        <v>121442696</v>
      </c>
      <c r="Z8" s="20">
        <v>144.49</v>
      </c>
      <c r="AA8" s="21">
        <v>84051174</v>
      </c>
    </row>
    <row r="9" spans="1:27" ht="13.5">
      <c r="A9" s="22" t="s">
        <v>36</v>
      </c>
      <c r="B9" s="16"/>
      <c r="C9" s="17">
        <v>428512177</v>
      </c>
      <c r="D9" s="17"/>
      <c r="E9" s="18">
        <v>417931000</v>
      </c>
      <c r="F9" s="19">
        <v>417931000</v>
      </c>
      <c r="G9" s="19">
        <v>166273000</v>
      </c>
      <c r="H9" s="19">
        <v>1389000</v>
      </c>
      <c r="I9" s="19"/>
      <c r="J9" s="19">
        <v>167662000</v>
      </c>
      <c r="K9" s="19"/>
      <c r="L9" s="19">
        <v>98173000</v>
      </c>
      <c r="M9" s="19">
        <v>342000</v>
      </c>
      <c r="N9" s="19">
        <v>98515000</v>
      </c>
      <c r="O9" s="19"/>
      <c r="P9" s="19"/>
      <c r="Q9" s="19">
        <v>342000</v>
      </c>
      <c r="R9" s="19">
        <v>342000</v>
      </c>
      <c r="S9" s="19"/>
      <c r="T9" s="19">
        <v>40500000</v>
      </c>
      <c r="U9" s="19">
        <v>112672000</v>
      </c>
      <c r="V9" s="19">
        <v>153172000</v>
      </c>
      <c r="W9" s="19">
        <v>419691000</v>
      </c>
      <c r="X9" s="19">
        <v>417931000</v>
      </c>
      <c r="Y9" s="19">
        <v>1760000</v>
      </c>
      <c r="Z9" s="20">
        <v>0.42</v>
      </c>
      <c r="AA9" s="21">
        <v>417931000</v>
      </c>
    </row>
    <row r="10" spans="1:27" ht="13.5">
      <c r="A10" s="22" t="s">
        <v>37</v>
      </c>
      <c r="B10" s="16"/>
      <c r="C10" s="17">
        <v>189129592</v>
      </c>
      <c r="D10" s="17"/>
      <c r="E10" s="18">
        <v>156246000</v>
      </c>
      <c r="F10" s="19">
        <v>156246000</v>
      </c>
      <c r="G10" s="19">
        <v>43722000</v>
      </c>
      <c r="H10" s="19"/>
      <c r="I10" s="19">
        <v>1500000</v>
      </c>
      <c r="J10" s="19">
        <v>45222000</v>
      </c>
      <c r="K10" s="19">
        <v>2000000</v>
      </c>
      <c r="L10" s="19">
        <v>64825000</v>
      </c>
      <c r="M10" s="19">
        <v>1700000</v>
      </c>
      <c r="N10" s="19">
        <v>68525000</v>
      </c>
      <c r="O10" s="19"/>
      <c r="P10" s="19"/>
      <c r="Q10" s="19">
        <v>50699000</v>
      </c>
      <c r="R10" s="19">
        <v>50699000</v>
      </c>
      <c r="S10" s="19"/>
      <c r="T10" s="19"/>
      <c r="U10" s="19"/>
      <c r="V10" s="19"/>
      <c r="W10" s="19">
        <v>164446000</v>
      </c>
      <c r="X10" s="19">
        <v>156246000</v>
      </c>
      <c r="Y10" s="19">
        <v>8200000</v>
      </c>
      <c r="Z10" s="20">
        <v>5.25</v>
      </c>
      <c r="AA10" s="21">
        <v>156246000</v>
      </c>
    </row>
    <row r="11" spans="1:27" ht="13.5">
      <c r="A11" s="22" t="s">
        <v>38</v>
      </c>
      <c r="B11" s="16"/>
      <c r="C11" s="17">
        <v>129041338</v>
      </c>
      <c r="D11" s="17"/>
      <c r="E11" s="18">
        <v>108118515</v>
      </c>
      <c r="F11" s="19">
        <v>64118515</v>
      </c>
      <c r="G11" s="19">
        <v>11730381</v>
      </c>
      <c r="H11" s="19">
        <v>12209736</v>
      </c>
      <c r="I11" s="19">
        <v>18713531</v>
      </c>
      <c r="J11" s="19">
        <v>42653648</v>
      </c>
      <c r="K11" s="19">
        <v>7592692</v>
      </c>
      <c r="L11" s="19">
        <v>7809956</v>
      </c>
      <c r="M11" s="19">
        <v>7881204</v>
      </c>
      <c r="N11" s="19">
        <v>23283852</v>
      </c>
      <c r="O11" s="19">
        <v>8341605</v>
      </c>
      <c r="P11" s="19">
        <v>5634936</v>
      </c>
      <c r="Q11" s="19">
        <v>8483018</v>
      </c>
      <c r="R11" s="19">
        <v>22459559</v>
      </c>
      <c r="S11" s="19">
        <v>8692364</v>
      </c>
      <c r="T11" s="19">
        <v>8821674</v>
      </c>
      <c r="U11" s="19">
        <v>8975912</v>
      </c>
      <c r="V11" s="19">
        <v>26489950</v>
      </c>
      <c r="W11" s="19">
        <v>114887009</v>
      </c>
      <c r="X11" s="19">
        <v>64118515</v>
      </c>
      <c r="Y11" s="19">
        <v>50768494</v>
      </c>
      <c r="Z11" s="20">
        <v>79.18</v>
      </c>
      <c r="AA11" s="21">
        <v>64118515</v>
      </c>
    </row>
    <row r="12" spans="1:27" ht="13.5">
      <c r="A12" s="22" t="s">
        <v>39</v>
      </c>
      <c r="B12" s="16"/>
      <c r="C12" s="17">
        <v>15648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-1956854070</v>
      </c>
      <c r="D14" s="17"/>
      <c r="E14" s="18">
        <v>-1858320637</v>
      </c>
      <c r="F14" s="19">
        <v>-1845970949</v>
      </c>
      <c r="G14" s="19">
        <v>-154127836</v>
      </c>
      <c r="H14" s="19">
        <v>-96911150</v>
      </c>
      <c r="I14" s="19">
        <v>-81509336</v>
      </c>
      <c r="J14" s="19">
        <v>-332548322</v>
      </c>
      <c r="K14" s="19">
        <v>-78947005</v>
      </c>
      <c r="L14" s="19">
        <v>-100641780</v>
      </c>
      <c r="M14" s="19">
        <v>-114160584</v>
      </c>
      <c r="N14" s="19">
        <v>-293749369</v>
      </c>
      <c r="O14" s="19">
        <v>-81907098</v>
      </c>
      <c r="P14" s="19">
        <v>-76194755</v>
      </c>
      <c r="Q14" s="19">
        <v>-96788322</v>
      </c>
      <c r="R14" s="19">
        <v>-254890175</v>
      </c>
      <c r="S14" s="19">
        <v>-98800498</v>
      </c>
      <c r="T14" s="19">
        <v>-105528165</v>
      </c>
      <c r="U14" s="19">
        <v>-171341064</v>
      </c>
      <c r="V14" s="19">
        <v>-375669727</v>
      </c>
      <c r="W14" s="19">
        <v>-1256857593</v>
      </c>
      <c r="X14" s="19">
        <v>-1845970949</v>
      </c>
      <c r="Y14" s="19">
        <v>589113356</v>
      </c>
      <c r="Z14" s="20">
        <v>-31.91</v>
      </c>
      <c r="AA14" s="21">
        <v>-1845970949</v>
      </c>
    </row>
    <row r="15" spans="1:27" ht="13.5">
      <c r="A15" s="22" t="s">
        <v>42</v>
      </c>
      <c r="B15" s="16"/>
      <c r="C15" s="17"/>
      <c r="D15" s="17"/>
      <c r="E15" s="18">
        <v>-95751000</v>
      </c>
      <c r="F15" s="19">
        <v>-98100996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-98100996</v>
      </c>
      <c r="Y15" s="19">
        <v>98100996</v>
      </c>
      <c r="Z15" s="20">
        <v>-100</v>
      </c>
      <c r="AA15" s="21">
        <v>-98100996</v>
      </c>
    </row>
    <row r="16" spans="1:27" ht="13.5">
      <c r="A16" s="22" t="s">
        <v>43</v>
      </c>
      <c r="B16" s="16"/>
      <c r="C16" s="17">
        <v>-29457023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-152157244</v>
      </c>
      <c r="D17" s="25">
        <f>SUM(D6:D16)</f>
        <v>0</v>
      </c>
      <c r="E17" s="26">
        <f t="shared" si="0"/>
        <v>0</v>
      </c>
      <c r="F17" s="27">
        <f t="shared" si="0"/>
        <v>-325</v>
      </c>
      <c r="G17" s="27">
        <f t="shared" si="0"/>
        <v>123144701</v>
      </c>
      <c r="H17" s="27">
        <f t="shared" si="0"/>
        <v>-19209431</v>
      </c>
      <c r="I17" s="27">
        <f t="shared" si="0"/>
        <v>24912579</v>
      </c>
      <c r="J17" s="27">
        <f t="shared" si="0"/>
        <v>128847849</v>
      </c>
      <c r="K17" s="27">
        <f t="shared" si="0"/>
        <v>6064112</v>
      </c>
      <c r="L17" s="27">
        <f t="shared" si="0"/>
        <v>141125634</v>
      </c>
      <c r="M17" s="27">
        <f t="shared" si="0"/>
        <v>-33723647</v>
      </c>
      <c r="N17" s="27">
        <f t="shared" si="0"/>
        <v>113466099</v>
      </c>
      <c r="O17" s="27">
        <f t="shared" si="0"/>
        <v>358944</v>
      </c>
      <c r="P17" s="27">
        <f t="shared" si="0"/>
        <v>7658133</v>
      </c>
      <c r="Q17" s="27">
        <f t="shared" si="0"/>
        <v>43809101</v>
      </c>
      <c r="R17" s="27">
        <f t="shared" si="0"/>
        <v>51826178</v>
      </c>
      <c r="S17" s="27">
        <f t="shared" si="0"/>
        <v>-14529649</v>
      </c>
      <c r="T17" s="27">
        <f t="shared" si="0"/>
        <v>24409841</v>
      </c>
      <c r="U17" s="27">
        <f t="shared" si="0"/>
        <v>24540210</v>
      </c>
      <c r="V17" s="27">
        <f t="shared" si="0"/>
        <v>34420402</v>
      </c>
      <c r="W17" s="27">
        <f t="shared" si="0"/>
        <v>328560528</v>
      </c>
      <c r="X17" s="27">
        <f t="shared" si="0"/>
        <v>-325</v>
      </c>
      <c r="Y17" s="27">
        <f t="shared" si="0"/>
        <v>328560853</v>
      </c>
      <c r="Z17" s="28">
        <f>+IF(X17&lt;&gt;0,+(Y17/X17)*100,0)</f>
        <v>-101095647.07692307</v>
      </c>
      <c r="AA17" s="29">
        <f>SUM(AA6:AA16)</f>
        <v>-325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-13357052</v>
      </c>
      <c r="H26" s="19">
        <v>-18761151</v>
      </c>
      <c r="I26" s="19">
        <v>-10877543</v>
      </c>
      <c r="J26" s="19">
        <v>-42995746</v>
      </c>
      <c r="K26" s="19">
        <v>-6058121</v>
      </c>
      <c r="L26" s="19">
        <v>-18034156</v>
      </c>
      <c r="M26" s="19">
        <v>-17714976</v>
      </c>
      <c r="N26" s="19">
        <v>-41807253</v>
      </c>
      <c r="O26" s="19">
        <v>-9967453</v>
      </c>
      <c r="P26" s="19">
        <v>-13314636</v>
      </c>
      <c r="Q26" s="19">
        <v>-11231906</v>
      </c>
      <c r="R26" s="19">
        <v>-34513995</v>
      </c>
      <c r="S26" s="19">
        <v>-24515450</v>
      </c>
      <c r="T26" s="19">
        <v>-12535971</v>
      </c>
      <c r="U26" s="19">
        <v>-15480642</v>
      </c>
      <c r="V26" s="19">
        <v>-52532063</v>
      </c>
      <c r="W26" s="19">
        <v>-171849057</v>
      </c>
      <c r="X26" s="19"/>
      <c r="Y26" s="19">
        <v>-171849057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-13357052</v>
      </c>
      <c r="H27" s="27">
        <f t="shared" si="1"/>
        <v>-18761151</v>
      </c>
      <c r="I27" s="27">
        <f t="shared" si="1"/>
        <v>-10877543</v>
      </c>
      <c r="J27" s="27">
        <f t="shared" si="1"/>
        <v>-42995746</v>
      </c>
      <c r="K27" s="27">
        <f t="shared" si="1"/>
        <v>-6058121</v>
      </c>
      <c r="L27" s="27">
        <f t="shared" si="1"/>
        <v>-18034156</v>
      </c>
      <c r="M27" s="27">
        <f t="shared" si="1"/>
        <v>-17714976</v>
      </c>
      <c r="N27" s="27">
        <f t="shared" si="1"/>
        <v>-41807253</v>
      </c>
      <c r="O27" s="27">
        <f t="shared" si="1"/>
        <v>-9967453</v>
      </c>
      <c r="P27" s="27">
        <f t="shared" si="1"/>
        <v>-13314636</v>
      </c>
      <c r="Q27" s="27">
        <f t="shared" si="1"/>
        <v>-11231906</v>
      </c>
      <c r="R27" s="27">
        <f t="shared" si="1"/>
        <v>-34513995</v>
      </c>
      <c r="S27" s="27">
        <f t="shared" si="1"/>
        <v>-24515450</v>
      </c>
      <c r="T27" s="27">
        <f t="shared" si="1"/>
        <v>-12535971</v>
      </c>
      <c r="U27" s="27">
        <f t="shared" si="1"/>
        <v>-15480642</v>
      </c>
      <c r="V27" s="27">
        <f t="shared" si="1"/>
        <v>-52532063</v>
      </c>
      <c r="W27" s="27">
        <f t="shared" si="1"/>
        <v>-171849057</v>
      </c>
      <c r="X27" s="27">
        <f t="shared" si="1"/>
        <v>0</v>
      </c>
      <c r="Y27" s="27">
        <f t="shared" si="1"/>
        <v>-171849057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-152157244</v>
      </c>
      <c r="D38" s="31">
        <f>+D17+D27+D36</f>
        <v>0</v>
      </c>
      <c r="E38" s="32">
        <f t="shared" si="3"/>
        <v>0</v>
      </c>
      <c r="F38" s="33">
        <f t="shared" si="3"/>
        <v>-325</v>
      </c>
      <c r="G38" s="33">
        <f t="shared" si="3"/>
        <v>109787649</v>
      </c>
      <c r="H38" s="33">
        <f t="shared" si="3"/>
        <v>-37970582</v>
      </c>
      <c r="I38" s="33">
        <f t="shared" si="3"/>
        <v>14035036</v>
      </c>
      <c r="J38" s="33">
        <f t="shared" si="3"/>
        <v>85852103</v>
      </c>
      <c r="K38" s="33">
        <f t="shared" si="3"/>
        <v>5991</v>
      </c>
      <c r="L38" s="33">
        <f t="shared" si="3"/>
        <v>123091478</v>
      </c>
      <c r="M38" s="33">
        <f t="shared" si="3"/>
        <v>-51438623</v>
      </c>
      <c r="N38" s="33">
        <f t="shared" si="3"/>
        <v>71658846</v>
      </c>
      <c r="O38" s="33">
        <f t="shared" si="3"/>
        <v>-9608509</v>
      </c>
      <c r="P38" s="33">
        <f t="shared" si="3"/>
        <v>-5656503</v>
      </c>
      <c r="Q38" s="33">
        <f t="shared" si="3"/>
        <v>32577195</v>
      </c>
      <c r="R38" s="33">
        <f t="shared" si="3"/>
        <v>17312183</v>
      </c>
      <c r="S38" s="33">
        <f t="shared" si="3"/>
        <v>-39045099</v>
      </c>
      <c r="T38" s="33">
        <f t="shared" si="3"/>
        <v>11873870</v>
      </c>
      <c r="U38" s="33">
        <f t="shared" si="3"/>
        <v>9059568</v>
      </c>
      <c r="V38" s="33">
        <f t="shared" si="3"/>
        <v>-18111661</v>
      </c>
      <c r="W38" s="33">
        <f t="shared" si="3"/>
        <v>156711471</v>
      </c>
      <c r="X38" s="33">
        <f t="shared" si="3"/>
        <v>-325</v>
      </c>
      <c r="Y38" s="33">
        <f t="shared" si="3"/>
        <v>156711796</v>
      </c>
      <c r="Z38" s="34">
        <f>+IF(X38&lt;&gt;0,+(Y38/X38)*100,0)</f>
        <v>-48219014.15384615</v>
      </c>
      <c r="AA38" s="35">
        <f>+AA17+AA27+AA36</f>
        <v>-325</v>
      </c>
    </row>
    <row r="39" spans="1:27" ht="13.5">
      <c r="A39" s="22" t="s">
        <v>59</v>
      </c>
      <c r="B39" s="16"/>
      <c r="C39" s="31">
        <v>13552286</v>
      </c>
      <c r="D39" s="31"/>
      <c r="E39" s="32"/>
      <c r="F39" s="33"/>
      <c r="G39" s="33"/>
      <c r="H39" s="33">
        <v>109787649</v>
      </c>
      <c r="I39" s="33">
        <v>71817067</v>
      </c>
      <c r="J39" s="33"/>
      <c r="K39" s="33">
        <v>85852103</v>
      </c>
      <c r="L39" s="33">
        <v>85858094</v>
      </c>
      <c r="M39" s="33">
        <v>208949572</v>
      </c>
      <c r="N39" s="33">
        <v>85852103</v>
      </c>
      <c r="O39" s="33">
        <v>157510949</v>
      </c>
      <c r="P39" s="33">
        <v>147902440</v>
      </c>
      <c r="Q39" s="33">
        <v>142245937</v>
      </c>
      <c r="R39" s="33">
        <v>157510949</v>
      </c>
      <c r="S39" s="33">
        <v>174823132</v>
      </c>
      <c r="T39" s="33">
        <v>135778033</v>
      </c>
      <c r="U39" s="33">
        <v>147651903</v>
      </c>
      <c r="V39" s="33">
        <v>174823132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-138604958</v>
      </c>
      <c r="D40" s="43"/>
      <c r="E40" s="44"/>
      <c r="F40" s="45">
        <v>-325</v>
      </c>
      <c r="G40" s="45">
        <v>109787649</v>
      </c>
      <c r="H40" s="45">
        <v>71817067</v>
      </c>
      <c r="I40" s="45">
        <v>85852103</v>
      </c>
      <c r="J40" s="45">
        <v>85852103</v>
      </c>
      <c r="K40" s="45">
        <v>85858094</v>
      </c>
      <c r="L40" s="45">
        <v>208949572</v>
      </c>
      <c r="M40" s="45">
        <v>157510949</v>
      </c>
      <c r="N40" s="45">
        <v>157510949</v>
      </c>
      <c r="O40" s="45">
        <v>147902440</v>
      </c>
      <c r="P40" s="45">
        <v>142245937</v>
      </c>
      <c r="Q40" s="45">
        <v>174823132</v>
      </c>
      <c r="R40" s="45">
        <v>147902440</v>
      </c>
      <c r="S40" s="45">
        <v>135778033</v>
      </c>
      <c r="T40" s="45">
        <v>147651903</v>
      </c>
      <c r="U40" s="45">
        <v>156711471</v>
      </c>
      <c r="V40" s="45">
        <v>156711471</v>
      </c>
      <c r="W40" s="45">
        <v>156711471</v>
      </c>
      <c r="X40" s="45">
        <v>-325</v>
      </c>
      <c r="Y40" s="45">
        <v>156711796</v>
      </c>
      <c r="Z40" s="46">
        <v>-48219014.15</v>
      </c>
      <c r="AA40" s="47">
        <v>-325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84237048</v>
      </c>
      <c r="D6" s="17"/>
      <c r="E6" s="18">
        <v>93902000</v>
      </c>
      <c r="F6" s="19">
        <v>97692000</v>
      </c>
      <c r="G6" s="19">
        <v>8949588</v>
      </c>
      <c r="H6" s="19">
        <v>6727988</v>
      </c>
      <c r="I6" s="19">
        <v>6999672</v>
      </c>
      <c r="J6" s="19">
        <v>22677248</v>
      </c>
      <c r="K6" s="19">
        <v>8189061</v>
      </c>
      <c r="L6" s="19">
        <v>7320011</v>
      </c>
      <c r="M6" s="19">
        <v>8056216</v>
      </c>
      <c r="N6" s="19">
        <v>23565288</v>
      </c>
      <c r="O6" s="19">
        <v>7915636</v>
      </c>
      <c r="P6" s="19">
        <v>6452448</v>
      </c>
      <c r="Q6" s="19">
        <v>8123562</v>
      </c>
      <c r="R6" s="19">
        <v>22491646</v>
      </c>
      <c r="S6" s="19">
        <v>6503330</v>
      </c>
      <c r="T6" s="19">
        <v>7696600</v>
      </c>
      <c r="U6" s="19">
        <v>7056491</v>
      </c>
      <c r="V6" s="19">
        <v>21256421</v>
      </c>
      <c r="W6" s="19">
        <v>89990603</v>
      </c>
      <c r="X6" s="19">
        <v>97692000</v>
      </c>
      <c r="Y6" s="19">
        <v>-7701397</v>
      </c>
      <c r="Z6" s="20">
        <v>-7.88</v>
      </c>
      <c r="AA6" s="21">
        <v>97692000</v>
      </c>
    </row>
    <row r="7" spans="1:27" ht="13.5">
      <c r="A7" s="22" t="s">
        <v>34</v>
      </c>
      <c r="B7" s="16"/>
      <c r="C7" s="17">
        <v>332384166</v>
      </c>
      <c r="D7" s="17"/>
      <c r="E7" s="18">
        <v>527263397</v>
      </c>
      <c r="F7" s="19">
        <v>511911218</v>
      </c>
      <c r="G7" s="19">
        <v>33667119</v>
      </c>
      <c r="H7" s="19">
        <v>26467137</v>
      </c>
      <c r="I7" s="19">
        <v>31730790</v>
      </c>
      <c r="J7" s="19">
        <v>91865046</v>
      </c>
      <c r="K7" s="19">
        <v>31794814</v>
      </c>
      <c r="L7" s="19">
        <v>33775443</v>
      </c>
      <c r="M7" s="19">
        <v>32773768</v>
      </c>
      <c r="N7" s="19">
        <v>98344025</v>
      </c>
      <c r="O7" s="19">
        <v>37814325</v>
      </c>
      <c r="P7" s="19">
        <v>28630811</v>
      </c>
      <c r="Q7" s="19">
        <v>36220172</v>
      </c>
      <c r="R7" s="19">
        <v>102665308</v>
      </c>
      <c r="S7" s="19">
        <v>31170981</v>
      </c>
      <c r="T7" s="19">
        <v>41823432</v>
      </c>
      <c r="U7" s="19">
        <v>41028583</v>
      </c>
      <c r="V7" s="19">
        <v>114022996</v>
      </c>
      <c r="W7" s="19">
        <v>406897375</v>
      </c>
      <c r="X7" s="19">
        <v>511911218</v>
      </c>
      <c r="Y7" s="19">
        <v>-105013843</v>
      </c>
      <c r="Z7" s="20">
        <v>-20.51</v>
      </c>
      <c r="AA7" s="21">
        <v>511911218</v>
      </c>
    </row>
    <row r="8" spans="1:27" ht="13.5">
      <c r="A8" s="22" t="s">
        <v>35</v>
      </c>
      <c r="B8" s="16"/>
      <c r="C8" s="17">
        <v>36487779</v>
      </c>
      <c r="D8" s="17"/>
      <c r="E8" s="18">
        <v>13352770</v>
      </c>
      <c r="F8" s="19">
        <v>20769777</v>
      </c>
      <c r="G8" s="19">
        <v>1259998</v>
      </c>
      <c r="H8" s="19">
        <v>7722414</v>
      </c>
      <c r="I8" s="19">
        <v>1571412</v>
      </c>
      <c r="J8" s="19">
        <v>10553824</v>
      </c>
      <c r="K8" s="19">
        <v>539966</v>
      </c>
      <c r="L8" s="19">
        <v>497974</v>
      </c>
      <c r="M8" s="19">
        <v>5591880</v>
      </c>
      <c r="N8" s="19">
        <v>6629820</v>
      </c>
      <c r="O8" s="19">
        <v>3622517</v>
      </c>
      <c r="P8" s="19">
        <v>5053533</v>
      </c>
      <c r="Q8" s="19">
        <v>1366220</v>
      </c>
      <c r="R8" s="19">
        <v>10042270</v>
      </c>
      <c r="S8" s="19">
        <v>277400</v>
      </c>
      <c r="T8" s="19">
        <v>-2703049</v>
      </c>
      <c r="U8" s="19">
        <v>5189700</v>
      </c>
      <c r="V8" s="19">
        <v>2764051</v>
      </c>
      <c r="W8" s="19">
        <v>29989965</v>
      </c>
      <c r="X8" s="19">
        <v>20769777</v>
      </c>
      <c r="Y8" s="19">
        <v>9220188</v>
      </c>
      <c r="Z8" s="20">
        <v>44.39</v>
      </c>
      <c r="AA8" s="21">
        <v>20769777</v>
      </c>
    </row>
    <row r="9" spans="1:27" ht="13.5">
      <c r="A9" s="22" t="s">
        <v>36</v>
      </c>
      <c r="B9" s="16"/>
      <c r="C9" s="17">
        <v>105275172</v>
      </c>
      <c r="D9" s="17"/>
      <c r="E9" s="18">
        <v>118259000</v>
      </c>
      <c r="F9" s="19">
        <v>117947750</v>
      </c>
      <c r="G9" s="19">
        <v>44169000</v>
      </c>
      <c r="H9" s="19">
        <v>1378000</v>
      </c>
      <c r="I9" s="19">
        <v>3865126</v>
      </c>
      <c r="J9" s="19">
        <v>49412126</v>
      </c>
      <c r="K9" s="19"/>
      <c r="L9" s="19"/>
      <c r="M9" s="19">
        <v>35629500</v>
      </c>
      <c r="N9" s="19">
        <v>35629500</v>
      </c>
      <c r="O9" s="19">
        <v>753351</v>
      </c>
      <c r="P9" s="19"/>
      <c r="Q9" s="19">
        <v>652432</v>
      </c>
      <c r="R9" s="19">
        <v>1405783</v>
      </c>
      <c r="S9" s="19">
        <v>29690064</v>
      </c>
      <c r="T9" s="19"/>
      <c r="U9" s="19">
        <v>125377</v>
      </c>
      <c r="V9" s="19">
        <v>29815441</v>
      </c>
      <c r="W9" s="19">
        <v>116262850</v>
      </c>
      <c r="X9" s="19">
        <v>117947750</v>
      </c>
      <c r="Y9" s="19">
        <v>-1684900</v>
      </c>
      <c r="Z9" s="20">
        <v>-1.43</v>
      </c>
      <c r="AA9" s="21">
        <v>117947750</v>
      </c>
    </row>
    <row r="10" spans="1:27" ht="13.5">
      <c r="A10" s="22" t="s">
        <v>37</v>
      </c>
      <c r="B10" s="16"/>
      <c r="C10" s="17">
        <v>83124268</v>
      </c>
      <c r="D10" s="17"/>
      <c r="E10" s="18">
        <v>60731000</v>
      </c>
      <c r="F10" s="19">
        <v>51042000</v>
      </c>
      <c r="G10" s="19">
        <v>17344000</v>
      </c>
      <c r="H10" s="19">
        <v>1500000</v>
      </c>
      <c r="I10" s="19"/>
      <c r="J10" s="19">
        <v>18844000</v>
      </c>
      <c r="K10" s="19"/>
      <c r="L10" s="19"/>
      <c r="M10" s="19"/>
      <c r="N10" s="19"/>
      <c r="O10" s="19">
        <v>19522000</v>
      </c>
      <c r="P10" s="19"/>
      <c r="Q10" s="19">
        <v>14773000</v>
      </c>
      <c r="R10" s="19">
        <v>34295000</v>
      </c>
      <c r="S10" s="19"/>
      <c r="T10" s="19"/>
      <c r="U10" s="19"/>
      <c r="V10" s="19"/>
      <c r="W10" s="19">
        <v>53139000</v>
      </c>
      <c r="X10" s="19">
        <v>51042000</v>
      </c>
      <c r="Y10" s="19">
        <v>2097000</v>
      </c>
      <c r="Z10" s="20">
        <v>4.11</v>
      </c>
      <c r="AA10" s="21">
        <v>51042000</v>
      </c>
    </row>
    <row r="11" spans="1:27" ht="13.5">
      <c r="A11" s="22" t="s">
        <v>38</v>
      </c>
      <c r="B11" s="16"/>
      <c r="C11" s="17">
        <v>10209871</v>
      </c>
      <c r="D11" s="17"/>
      <c r="E11" s="18">
        <v>19140000</v>
      </c>
      <c r="F11" s="19">
        <v>15070000</v>
      </c>
      <c r="G11" s="19">
        <v>255308</v>
      </c>
      <c r="H11" s="19">
        <v>320356</v>
      </c>
      <c r="I11" s="19">
        <v>507312</v>
      </c>
      <c r="J11" s="19">
        <v>1082976</v>
      </c>
      <c r="K11" s="19">
        <v>322523</v>
      </c>
      <c r="L11" s="19">
        <v>304856</v>
      </c>
      <c r="M11" s="19">
        <v>372621</v>
      </c>
      <c r="N11" s="19">
        <v>1000000</v>
      </c>
      <c r="O11" s="19">
        <v>233121</v>
      </c>
      <c r="P11" s="19">
        <v>287481</v>
      </c>
      <c r="Q11" s="19">
        <v>251996</v>
      </c>
      <c r="R11" s="19">
        <v>772598</v>
      </c>
      <c r="S11" s="19">
        <v>287571</v>
      </c>
      <c r="T11" s="19">
        <v>194652</v>
      </c>
      <c r="U11" s="19">
        <v>125643</v>
      </c>
      <c r="V11" s="19">
        <v>607866</v>
      </c>
      <c r="W11" s="19">
        <v>3463440</v>
      </c>
      <c r="X11" s="19">
        <v>15070000</v>
      </c>
      <c r="Y11" s="19">
        <v>-11606560</v>
      </c>
      <c r="Z11" s="20">
        <v>-77.02</v>
      </c>
      <c r="AA11" s="21">
        <v>15070000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-513179295</v>
      </c>
      <c r="D14" s="17"/>
      <c r="E14" s="18">
        <v>-664687365</v>
      </c>
      <c r="F14" s="19">
        <v>-700277387</v>
      </c>
      <c r="G14" s="19">
        <v>-94858481</v>
      </c>
      <c r="H14" s="19">
        <v>-31535388</v>
      </c>
      <c r="I14" s="19">
        <v>-54785764</v>
      </c>
      <c r="J14" s="19">
        <v>-181179633</v>
      </c>
      <c r="K14" s="19">
        <v>-42197492</v>
      </c>
      <c r="L14" s="19">
        <v>-37004572</v>
      </c>
      <c r="M14" s="19">
        <v>-58700401</v>
      </c>
      <c r="N14" s="19">
        <v>-137902465</v>
      </c>
      <c r="O14" s="19">
        <v>-57212277</v>
      </c>
      <c r="P14" s="19">
        <v>-59663985</v>
      </c>
      <c r="Q14" s="19">
        <v>-49949726</v>
      </c>
      <c r="R14" s="19">
        <v>-166825988</v>
      </c>
      <c r="S14" s="19">
        <v>-27985461</v>
      </c>
      <c r="T14" s="19">
        <v>-58223912</v>
      </c>
      <c r="U14" s="19">
        <v>-47284199</v>
      </c>
      <c r="V14" s="19">
        <v>-133493572</v>
      </c>
      <c r="W14" s="19">
        <v>-619401658</v>
      </c>
      <c r="X14" s="19">
        <v>-700277387</v>
      </c>
      <c r="Y14" s="19">
        <v>80875729</v>
      </c>
      <c r="Z14" s="20">
        <v>-11.55</v>
      </c>
      <c r="AA14" s="21">
        <v>-700277387</v>
      </c>
    </row>
    <row r="15" spans="1:27" ht="13.5">
      <c r="A15" s="22" t="s">
        <v>42</v>
      </c>
      <c r="B15" s="16"/>
      <c r="C15" s="17">
        <v>-2647518</v>
      </c>
      <c r="D15" s="17"/>
      <c r="E15" s="18">
        <v>-3034000</v>
      </c>
      <c r="F15" s="19">
        <v>-774140</v>
      </c>
      <c r="G15" s="19"/>
      <c r="H15" s="19"/>
      <c r="I15" s="19"/>
      <c r="J15" s="19"/>
      <c r="K15" s="19"/>
      <c r="L15" s="19"/>
      <c r="M15" s="19">
        <v>-347357</v>
      </c>
      <c r="N15" s="19">
        <v>-347357</v>
      </c>
      <c r="O15" s="19"/>
      <c r="P15" s="19"/>
      <c r="Q15" s="19"/>
      <c r="R15" s="19"/>
      <c r="S15" s="19"/>
      <c r="T15" s="19"/>
      <c r="U15" s="19">
        <v>-322286</v>
      </c>
      <c r="V15" s="19">
        <v>-322286</v>
      </c>
      <c r="W15" s="19">
        <v>-669643</v>
      </c>
      <c r="X15" s="19">
        <v>-774140</v>
      </c>
      <c r="Y15" s="19">
        <v>104497</v>
      </c>
      <c r="Z15" s="20">
        <v>-13.5</v>
      </c>
      <c r="AA15" s="21">
        <v>-774140</v>
      </c>
    </row>
    <row r="16" spans="1:27" ht="13.5">
      <c r="A16" s="22" t="s">
        <v>43</v>
      </c>
      <c r="B16" s="16"/>
      <c r="C16" s="17">
        <v>-32193226</v>
      </c>
      <c r="D16" s="17"/>
      <c r="E16" s="18">
        <v>-40388920</v>
      </c>
      <c r="F16" s="19">
        <v>-31757000</v>
      </c>
      <c r="G16" s="19">
        <v>-281572</v>
      </c>
      <c r="H16" s="19">
        <v>-1846043</v>
      </c>
      <c r="I16" s="19">
        <v>-1881469</v>
      </c>
      <c r="J16" s="19">
        <v>-4009084</v>
      </c>
      <c r="K16" s="19">
        <v>-1813081</v>
      </c>
      <c r="L16" s="19">
        <v>-1748058</v>
      </c>
      <c r="M16" s="19">
        <v>-2054088</v>
      </c>
      <c r="N16" s="19">
        <v>-5615227</v>
      </c>
      <c r="O16" s="19">
        <v>-1827471</v>
      </c>
      <c r="P16" s="19">
        <v>-1840639</v>
      </c>
      <c r="Q16" s="19">
        <v>-2208888</v>
      </c>
      <c r="R16" s="19">
        <v>-5876998</v>
      </c>
      <c r="S16" s="19">
        <v>-1946636</v>
      </c>
      <c r="T16" s="19">
        <v>-1949474</v>
      </c>
      <c r="U16" s="19">
        <v>-2078190</v>
      </c>
      <c r="V16" s="19">
        <v>-5974300</v>
      </c>
      <c r="W16" s="19">
        <v>-21475609</v>
      </c>
      <c r="X16" s="19">
        <v>-31757000</v>
      </c>
      <c r="Y16" s="19">
        <v>10281391</v>
      </c>
      <c r="Z16" s="20">
        <v>-32.38</v>
      </c>
      <c r="AA16" s="21">
        <v>-31757000</v>
      </c>
    </row>
    <row r="17" spans="1:27" ht="13.5">
      <c r="A17" s="23" t="s">
        <v>44</v>
      </c>
      <c r="B17" s="24"/>
      <c r="C17" s="25">
        <f aca="true" t="shared" si="0" ref="C17:Y17">SUM(C6:C16)</f>
        <v>103698265</v>
      </c>
      <c r="D17" s="25">
        <f>SUM(D6:D16)</f>
        <v>0</v>
      </c>
      <c r="E17" s="26">
        <f t="shared" si="0"/>
        <v>124537882</v>
      </c>
      <c r="F17" s="27">
        <f t="shared" si="0"/>
        <v>81624218</v>
      </c>
      <c r="G17" s="27">
        <f t="shared" si="0"/>
        <v>10504960</v>
      </c>
      <c r="H17" s="27">
        <f t="shared" si="0"/>
        <v>10734464</v>
      </c>
      <c r="I17" s="27">
        <f t="shared" si="0"/>
        <v>-11992921</v>
      </c>
      <c r="J17" s="27">
        <f t="shared" si="0"/>
        <v>9246503</v>
      </c>
      <c r="K17" s="27">
        <f t="shared" si="0"/>
        <v>-3164209</v>
      </c>
      <c r="L17" s="27">
        <f t="shared" si="0"/>
        <v>3145654</v>
      </c>
      <c r="M17" s="27">
        <f t="shared" si="0"/>
        <v>21322139</v>
      </c>
      <c r="N17" s="27">
        <f t="shared" si="0"/>
        <v>21303584</v>
      </c>
      <c r="O17" s="27">
        <f t="shared" si="0"/>
        <v>10821202</v>
      </c>
      <c r="P17" s="27">
        <f t="shared" si="0"/>
        <v>-21080351</v>
      </c>
      <c r="Q17" s="27">
        <f t="shared" si="0"/>
        <v>9228768</v>
      </c>
      <c r="R17" s="27">
        <f t="shared" si="0"/>
        <v>-1030381</v>
      </c>
      <c r="S17" s="27">
        <f t="shared" si="0"/>
        <v>37997249</v>
      </c>
      <c r="T17" s="27">
        <f t="shared" si="0"/>
        <v>-13161751</v>
      </c>
      <c r="U17" s="27">
        <f t="shared" si="0"/>
        <v>3841119</v>
      </c>
      <c r="V17" s="27">
        <f t="shared" si="0"/>
        <v>28676617</v>
      </c>
      <c r="W17" s="27">
        <f t="shared" si="0"/>
        <v>58196323</v>
      </c>
      <c r="X17" s="27">
        <f t="shared" si="0"/>
        <v>81624218</v>
      </c>
      <c r="Y17" s="27">
        <f t="shared" si="0"/>
        <v>-23427895</v>
      </c>
      <c r="Z17" s="28">
        <f>+IF(X17&lt;&gt;0,+(Y17/X17)*100,0)</f>
        <v>-28.7021371524809</v>
      </c>
      <c r="AA17" s="29">
        <f>SUM(AA6:AA16)</f>
        <v>81624218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5000003</v>
      </c>
      <c r="F21" s="19">
        <v>5000002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548304</v>
      </c>
      <c r="V21" s="36">
        <v>548304</v>
      </c>
      <c r="W21" s="36">
        <v>548304</v>
      </c>
      <c r="X21" s="19">
        <v>5000002</v>
      </c>
      <c r="Y21" s="36">
        <v>-4451698</v>
      </c>
      <c r="Z21" s="37">
        <v>-89.03</v>
      </c>
      <c r="AA21" s="38">
        <v>5000002</v>
      </c>
    </row>
    <row r="22" spans="1:27" ht="13.5">
      <c r="A22" s="22" t="s">
        <v>47</v>
      </c>
      <c r="B22" s="16"/>
      <c r="C22" s="17">
        <v>-2344375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-70909522</v>
      </c>
      <c r="D26" s="17"/>
      <c r="E26" s="18">
        <v>-136861000</v>
      </c>
      <c r="F26" s="19">
        <v>-78265000</v>
      </c>
      <c r="G26" s="19"/>
      <c r="H26" s="19">
        <v>-2232720</v>
      </c>
      <c r="I26" s="19">
        <v>-4347562</v>
      </c>
      <c r="J26" s="19">
        <v>-6580282</v>
      </c>
      <c r="K26" s="19">
        <v>-399944</v>
      </c>
      <c r="L26" s="19"/>
      <c r="M26" s="19">
        <v>-29274</v>
      </c>
      <c r="N26" s="19">
        <v>-429218</v>
      </c>
      <c r="O26" s="19">
        <v>-1425623</v>
      </c>
      <c r="P26" s="19">
        <v>-2055821</v>
      </c>
      <c r="Q26" s="19">
        <v>-10627948</v>
      </c>
      <c r="R26" s="19">
        <v>-14109392</v>
      </c>
      <c r="S26" s="19">
        <v>-8650349</v>
      </c>
      <c r="T26" s="19">
        <v>-2521100</v>
      </c>
      <c r="U26" s="19">
        <v>-7393440</v>
      </c>
      <c r="V26" s="19">
        <v>-18564889</v>
      </c>
      <c r="W26" s="19">
        <v>-39683781</v>
      </c>
      <c r="X26" s="19">
        <v>-78265000</v>
      </c>
      <c r="Y26" s="19">
        <v>38581219</v>
      </c>
      <c r="Z26" s="20">
        <v>-49.3</v>
      </c>
      <c r="AA26" s="21">
        <v>-78265000</v>
      </c>
    </row>
    <row r="27" spans="1:27" ht="13.5">
      <c r="A27" s="23" t="s">
        <v>51</v>
      </c>
      <c r="B27" s="24"/>
      <c r="C27" s="25">
        <f aca="true" t="shared" si="1" ref="C27:Y27">SUM(C21:C26)</f>
        <v>-73253897</v>
      </c>
      <c r="D27" s="25">
        <f>SUM(D21:D26)</f>
        <v>0</v>
      </c>
      <c r="E27" s="26">
        <f t="shared" si="1"/>
        <v>-131860997</v>
      </c>
      <c r="F27" s="27">
        <f t="shared" si="1"/>
        <v>-73264998</v>
      </c>
      <c r="G27" s="27">
        <f t="shared" si="1"/>
        <v>0</v>
      </c>
      <c r="H27" s="27">
        <f t="shared" si="1"/>
        <v>-2232720</v>
      </c>
      <c r="I27" s="27">
        <f t="shared" si="1"/>
        <v>-4347562</v>
      </c>
      <c r="J27" s="27">
        <f t="shared" si="1"/>
        <v>-6580282</v>
      </c>
      <c r="K27" s="27">
        <f t="shared" si="1"/>
        <v>-399944</v>
      </c>
      <c r="L27" s="27">
        <f t="shared" si="1"/>
        <v>0</v>
      </c>
      <c r="M27" s="27">
        <f t="shared" si="1"/>
        <v>-29274</v>
      </c>
      <c r="N27" s="27">
        <f t="shared" si="1"/>
        <v>-429218</v>
      </c>
      <c r="O27" s="27">
        <f t="shared" si="1"/>
        <v>-1425623</v>
      </c>
      <c r="P27" s="27">
        <f t="shared" si="1"/>
        <v>-2055821</v>
      </c>
      <c r="Q27" s="27">
        <f t="shared" si="1"/>
        <v>-10627948</v>
      </c>
      <c r="R27" s="27">
        <f t="shared" si="1"/>
        <v>-14109392</v>
      </c>
      <c r="S27" s="27">
        <f t="shared" si="1"/>
        <v>-8650349</v>
      </c>
      <c r="T27" s="27">
        <f t="shared" si="1"/>
        <v>-2521100</v>
      </c>
      <c r="U27" s="27">
        <f t="shared" si="1"/>
        <v>-6845136</v>
      </c>
      <c r="V27" s="27">
        <f t="shared" si="1"/>
        <v>-18016585</v>
      </c>
      <c r="W27" s="27">
        <f t="shared" si="1"/>
        <v>-39135477</v>
      </c>
      <c r="X27" s="27">
        <f t="shared" si="1"/>
        <v>-73264998</v>
      </c>
      <c r="Y27" s="27">
        <f t="shared" si="1"/>
        <v>34129521</v>
      </c>
      <c r="Z27" s="28">
        <f>+IF(X27&lt;&gt;0,+(Y27/X27)*100,0)</f>
        <v>-46.583664685283956</v>
      </c>
      <c r="AA27" s="29">
        <f>SUM(AA21:AA26)</f>
        <v>-73264998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400000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45000000</v>
      </c>
      <c r="F32" s="19">
        <v>7000000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7000000</v>
      </c>
      <c r="Y32" s="19">
        <v>-7000000</v>
      </c>
      <c r="Z32" s="20">
        <v>-100</v>
      </c>
      <c r="AA32" s="21">
        <v>7000000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195787</v>
      </c>
      <c r="H33" s="36">
        <v>276975</v>
      </c>
      <c r="I33" s="36">
        <v>256478</v>
      </c>
      <c r="J33" s="36">
        <v>729240</v>
      </c>
      <c r="K33" s="19">
        <v>152813</v>
      </c>
      <c r="L33" s="19">
        <v>245296</v>
      </c>
      <c r="M33" s="19">
        <v>173125</v>
      </c>
      <c r="N33" s="19">
        <v>571234</v>
      </c>
      <c r="O33" s="36">
        <v>-9040</v>
      </c>
      <c r="P33" s="36">
        <v>258097</v>
      </c>
      <c r="Q33" s="36">
        <v>282658</v>
      </c>
      <c r="R33" s="19">
        <v>531715</v>
      </c>
      <c r="S33" s="19">
        <v>291208</v>
      </c>
      <c r="T33" s="19">
        <v>169402</v>
      </c>
      <c r="U33" s="19">
        <v>155364</v>
      </c>
      <c r="V33" s="36">
        <v>615974</v>
      </c>
      <c r="W33" s="36">
        <v>2448163</v>
      </c>
      <c r="X33" s="36"/>
      <c r="Y33" s="19">
        <v>2448163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-13499500</v>
      </c>
      <c r="D35" s="17"/>
      <c r="E35" s="18">
        <v>-6019000</v>
      </c>
      <c r="F35" s="19">
        <v>-2319000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-2319000</v>
      </c>
      <c r="Y35" s="19">
        <v>2319000</v>
      </c>
      <c r="Z35" s="20">
        <v>-100</v>
      </c>
      <c r="AA35" s="21">
        <v>-2319000</v>
      </c>
    </row>
    <row r="36" spans="1:27" ht="13.5">
      <c r="A36" s="23" t="s">
        <v>57</v>
      </c>
      <c r="B36" s="24"/>
      <c r="C36" s="25">
        <f aca="true" t="shared" si="2" ref="C36:Y36">SUM(C31:C35)</f>
        <v>-13499500</v>
      </c>
      <c r="D36" s="25">
        <f>SUM(D31:D35)</f>
        <v>0</v>
      </c>
      <c r="E36" s="26">
        <f t="shared" si="2"/>
        <v>39381000</v>
      </c>
      <c r="F36" s="27">
        <f t="shared" si="2"/>
        <v>4681000</v>
      </c>
      <c r="G36" s="27">
        <f t="shared" si="2"/>
        <v>195787</v>
      </c>
      <c r="H36" s="27">
        <f t="shared" si="2"/>
        <v>276975</v>
      </c>
      <c r="I36" s="27">
        <f t="shared" si="2"/>
        <v>256478</v>
      </c>
      <c r="J36" s="27">
        <f t="shared" si="2"/>
        <v>729240</v>
      </c>
      <c r="K36" s="27">
        <f t="shared" si="2"/>
        <v>152813</v>
      </c>
      <c r="L36" s="27">
        <f t="shared" si="2"/>
        <v>245296</v>
      </c>
      <c r="M36" s="27">
        <f t="shared" si="2"/>
        <v>173125</v>
      </c>
      <c r="N36" s="27">
        <f t="shared" si="2"/>
        <v>571234</v>
      </c>
      <c r="O36" s="27">
        <f t="shared" si="2"/>
        <v>-9040</v>
      </c>
      <c r="P36" s="27">
        <f t="shared" si="2"/>
        <v>258097</v>
      </c>
      <c r="Q36" s="27">
        <f t="shared" si="2"/>
        <v>282658</v>
      </c>
      <c r="R36" s="27">
        <f t="shared" si="2"/>
        <v>531715</v>
      </c>
      <c r="S36" s="27">
        <f t="shared" si="2"/>
        <v>291208</v>
      </c>
      <c r="T36" s="27">
        <f t="shared" si="2"/>
        <v>169402</v>
      </c>
      <c r="U36" s="27">
        <f t="shared" si="2"/>
        <v>155364</v>
      </c>
      <c r="V36" s="27">
        <f t="shared" si="2"/>
        <v>615974</v>
      </c>
      <c r="W36" s="27">
        <f t="shared" si="2"/>
        <v>2448163</v>
      </c>
      <c r="X36" s="27">
        <f t="shared" si="2"/>
        <v>4681000</v>
      </c>
      <c r="Y36" s="27">
        <f t="shared" si="2"/>
        <v>-2232837</v>
      </c>
      <c r="Z36" s="28">
        <f>+IF(X36&lt;&gt;0,+(Y36/X36)*100,0)</f>
        <v>-47.699999999999996</v>
      </c>
      <c r="AA36" s="29">
        <f>SUM(AA31:AA35)</f>
        <v>4681000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16944868</v>
      </c>
      <c r="D38" s="31">
        <f>+D17+D27+D36</f>
        <v>0</v>
      </c>
      <c r="E38" s="32">
        <f t="shared" si="3"/>
        <v>32057885</v>
      </c>
      <c r="F38" s="33">
        <f t="shared" si="3"/>
        <v>13040220</v>
      </c>
      <c r="G38" s="33">
        <f t="shared" si="3"/>
        <v>10700747</v>
      </c>
      <c r="H38" s="33">
        <f t="shared" si="3"/>
        <v>8778719</v>
      </c>
      <c r="I38" s="33">
        <f t="shared" si="3"/>
        <v>-16084005</v>
      </c>
      <c r="J38" s="33">
        <f t="shared" si="3"/>
        <v>3395461</v>
      </c>
      <c r="K38" s="33">
        <f t="shared" si="3"/>
        <v>-3411340</v>
      </c>
      <c r="L38" s="33">
        <f t="shared" si="3"/>
        <v>3390950</v>
      </c>
      <c r="M38" s="33">
        <f t="shared" si="3"/>
        <v>21465990</v>
      </c>
      <c r="N38" s="33">
        <f t="shared" si="3"/>
        <v>21445600</v>
      </c>
      <c r="O38" s="33">
        <f t="shared" si="3"/>
        <v>9386539</v>
      </c>
      <c r="P38" s="33">
        <f t="shared" si="3"/>
        <v>-22878075</v>
      </c>
      <c r="Q38" s="33">
        <f t="shared" si="3"/>
        <v>-1116522</v>
      </c>
      <c r="R38" s="33">
        <f t="shared" si="3"/>
        <v>-14608058</v>
      </c>
      <c r="S38" s="33">
        <f t="shared" si="3"/>
        <v>29638108</v>
      </c>
      <c r="T38" s="33">
        <f t="shared" si="3"/>
        <v>-15513449</v>
      </c>
      <c r="U38" s="33">
        <f t="shared" si="3"/>
        <v>-2848653</v>
      </c>
      <c r="V38" s="33">
        <f t="shared" si="3"/>
        <v>11276006</v>
      </c>
      <c r="W38" s="33">
        <f t="shared" si="3"/>
        <v>21509009</v>
      </c>
      <c r="X38" s="33">
        <f t="shared" si="3"/>
        <v>13040220</v>
      </c>
      <c r="Y38" s="33">
        <f t="shared" si="3"/>
        <v>8468789</v>
      </c>
      <c r="Z38" s="34">
        <f>+IF(X38&lt;&gt;0,+(Y38/X38)*100,0)</f>
        <v>64.94360524592376</v>
      </c>
      <c r="AA38" s="35">
        <f>+AA17+AA27+AA36</f>
        <v>13040220</v>
      </c>
    </row>
    <row r="39" spans="1:27" ht="13.5">
      <c r="A39" s="22" t="s">
        <v>59</v>
      </c>
      <c r="B39" s="16"/>
      <c r="C39" s="31">
        <v>9184281</v>
      </c>
      <c r="D39" s="31"/>
      <c r="E39" s="32">
        <v>-30141000</v>
      </c>
      <c r="F39" s="33">
        <v>26129000</v>
      </c>
      <c r="G39" s="33">
        <v>-9191381</v>
      </c>
      <c r="H39" s="33">
        <v>1509366</v>
      </c>
      <c r="I39" s="33">
        <v>10288085</v>
      </c>
      <c r="J39" s="33">
        <v>-9191381</v>
      </c>
      <c r="K39" s="33">
        <v>-5795920</v>
      </c>
      <c r="L39" s="33">
        <v>-9207260</v>
      </c>
      <c r="M39" s="33">
        <v>-5816310</v>
      </c>
      <c r="N39" s="33">
        <v>-5795920</v>
      </c>
      <c r="O39" s="33">
        <v>15649680</v>
      </c>
      <c r="P39" s="33">
        <v>25036219</v>
      </c>
      <c r="Q39" s="33">
        <v>2158144</v>
      </c>
      <c r="R39" s="33">
        <v>15649680</v>
      </c>
      <c r="S39" s="33">
        <v>1041622</v>
      </c>
      <c r="T39" s="33">
        <v>30679730</v>
      </c>
      <c r="U39" s="33">
        <v>15166281</v>
      </c>
      <c r="V39" s="33">
        <v>1041622</v>
      </c>
      <c r="W39" s="33">
        <v>-9191381</v>
      </c>
      <c r="X39" s="33">
        <v>26129000</v>
      </c>
      <c r="Y39" s="33">
        <v>-35320381</v>
      </c>
      <c r="Z39" s="34">
        <v>-135.18</v>
      </c>
      <c r="AA39" s="35">
        <v>26129000</v>
      </c>
    </row>
    <row r="40" spans="1:27" ht="13.5">
      <c r="A40" s="41" t="s">
        <v>60</v>
      </c>
      <c r="B40" s="42"/>
      <c r="C40" s="43">
        <v>26129149</v>
      </c>
      <c r="D40" s="43"/>
      <c r="E40" s="44">
        <v>1916886</v>
      </c>
      <c r="F40" s="45">
        <v>39169220</v>
      </c>
      <c r="G40" s="45">
        <v>1509366</v>
      </c>
      <c r="H40" s="45">
        <v>10288085</v>
      </c>
      <c r="I40" s="45">
        <v>-5795920</v>
      </c>
      <c r="J40" s="45">
        <v>-5795920</v>
      </c>
      <c r="K40" s="45">
        <v>-9207260</v>
      </c>
      <c r="L40" s="45">
        <v>-5816310</v>
      </c>
      <c r="M40" s="45">
        <v>15649680</v>
      </c>
      <c r="N40" s="45">
        <v>15649680</v>
      </c>
      <c r="O40" s="45">
        <v>25036219</v>
      </c>
      <c r="P40" s="45">
        <v>2158144</v>
      </c>
      <c r="Q40" s="45">
        <v>1041622</v>
      </c>
      <c r="R40" s="45">
        <v>25036219</v>
      </c>
      <c r="S40" s="45">
        <v>30679730</v>
      </c>
      <c r="T40" s="45">
        <v>15166281</v>
      </c>
      <c r="U40" s="45">
        <v>12317628</v>
      </c>
      <c r="V40" s="45">
        <v>12317628</v>
      </c>
      <c r="W40" s="45">
        <v>12317628</v>
      </c>
      <c r="X40" s="45">
        <v>39169220</v>
      </c>
      <c r="Y40" s="45">
        <v>-26851592</v>
      </c>
      <c r="Z40" s="46">
        <v>-68.55</v>
      </c>
      <c r="AA40" s="47">
        <v>39169220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6055112</v>
      </c>
      <c r="D6" s="17"/>
      <c r="E6" s="18">
        <v>11472265</v>
      </c>
      <c r="F6" s="19">
        <v>14586302</v>
      </c>
      <c r="G6" s="19">
        <v>179437</v>
      </c>
      <c r="H6" s="19">
        <v>475672</v>
      </c>
      <c r="I6" s="19">
        <v>364710</v>
      </c>
      <c r="J6" s="19">
        <v>1019819</v>
      </c>
      <c r="K6" s="19">
        <v>731581</v>
      </c>
      <c r="L6" s="19">
        <v>241490</v>
      </c>
      <c r="M6" s="19">
        <v>175802</v>
      </c>
      <c r="N6" s="19">
        <v>1148873</v>
      </c>
      <c r="O6" s="19">
        <v>390612</v>
      </c>
      <c r="P6" s="19">
        <v>391981</v>
      </c>
      <c r="Q6" s="19">
        <v>390018</v>
      </c>
      <c r="R6" s="19">
        <v>1172611</v>
      </c>
      <c r="S6" s="19">
        <v>257839</v>
      </c>
      <c r="T6" s="19">
        <v>205480</v>
      </c>
      <c r="U6" s="19">
        <v>231951</v>
      </c>
      <c r="V6" s="19">
        <v>695270</v>
      </c>
      <c r="W6" s="19">
        <v>4036573</v>
      </c>
      <c r="X6" s="19">
        <v>14586302</v>
      </c>
      <c r="Y6" s="19">
        <v>-10549729</v>
      </c>
      <c r="Z6" s="20">
        <v>-72.33</v>
      </c>
      <c r="AA6" s="21">
        <v>14586302</v>
      </c>
    </row>
    <row r="7" spans="1:27" ht="13.5">
      <c r="A7" s="22" t="s">
        <v>34</v>
      </c>
      <c r="B7" s="16"/>
      <c r="C7" s="17">
        <v>40965595</v>
      </c>
      <c r="D7" s="17"/>
      <c r="E7" s="18">
        <v>45875327</v>
      </c>
      <c r="F7" s="19">
        <v>52819265</v>
      </c>
      <c r="G7" s="19">
        <v>446484</v>
      </c>
      <c r="H7" s="19">
        <v>442665</v>
      </c>
      <c r="I7" s="19">
        <v>233828</v>
      </c>
      <c r="J7" s="19">
        <v>1122977</v>
      </c>
      <c r="K7" s="19">
        <v>355541</v>
      </c>
      <c r="L7" s="19">
        <v>327398</v>
      </c>
      <c r="M7" s="19">
        <v>257830</v>
      </c>
      <c r="N7" s="19">
        <v>940769</v>
      </c>
      <c r="O7" s="19">
        <v>446074</v>
      </c>
      <c r="P7" s="19">
        <v>242086</v>
      </c>
      <c r="Q7" s="19">
        <v>427050</v>
      </c>
      <c r="R7" s="19">
        <v>1115210</v>
      </c>
      <c r="S7" s="19">
        <v>536440</v>
      </c>
      <c r="T7" s="19">
        <v>338665</v>
      </c>
      <c r="U7" s="19">
        <v>555798</v>
      </c>
      <c r="V7" s="19">
        <v>1430903</v>
      </c>
      <c r="W7" s="19">
        <v>4609859</v>
      </c>
      <c r="X7" s="19">
        <v>52819265</v>
      </c>
      <c r="Y7" s="19">
        <v>-48209406</v>
      </c>
      <c r="Z7" s="20">
        <v>-91.27</v>
      </c>
      <c r="AA7" s="21">
        <v>52819265</v>
      </c>
    </row>
    <row r="8" spans="1:27" ht="13.5">
      <c r="A8" s="22" t="s">
        <v>35</v>
      </c>
      <c r="B8" s="16"/>
      <c r="C8" s="17">
        <v>3640844</v>
      </c>
      <c r="D8" s="17"/>
      <c r="E8" s="18">
        <v>5280781</v>
      </c>
      <c r="F8" s="19">
        <v>10787821</v>
      </c>
      <c r="G8" s="19">
        <v>27152</v>
      </c>
      <c r="H8" s="19">
        <v>91951</v>
      </c>
      <c r="I8" s="19">
        <v>95142</v>
      </c>
      <c r="J8" s="19">
        <v>214245</v>
      </c>
      <c r="K8" s="19">
        <v>196282</v>
      </c>
      <c r="L8" s="19">
        <v>86822</v>
      </c>
      <c r="M8" s="19">
        <v>39516</v>
      </c>
      <c r="N8" s="19">
        <v>322620</v>
      </c>
      <c r="O8" s="19">
        <v>96600</v>
      </c>
      <c r="P8" s="19">
        <v>83263</v>
      </c>
      <c r="Q8" s="19">
        <v>80247</v>
      </c>
      <c r="R8" s="19">
        <v>260110</v>
      </c>
      <c r="S8" s="19">
        <v>2491183</v>
      </c>
      <c r="T8" s="19">
        <v>74842</v>
      </c>
      <c r="U8" s="19">
        <v>82084</v>
      </c>
      <c r="V8" s="19">
        <v>2648109</v>
      </c>
      <c r="W8" s="19">
        <v>3445084</v>
      </c>
      <c r="X8" s="19">
        <v>10787821</v>
      </c>
      <c r="Y8" s="19">
        <v>-7342737</v>
      </c>
      <c r="Z8" s="20">
        <v>-68.07</v>
      </c>
      <c r="AA8" s="21">
        <v>10787821</v>
      </c>
    </row>
    <row r="9" spans="1:27" ht="13.5">
      <c r="A9" s="22" t="s">
        <v>36</v>
      </c>
      <c r="B9" s="16"/>
      <c r="C9" s="17">
        <v>59274442</v>
      </c>
      <c r="D9" s="17"/>
      <c r="E9" s="18">
        <v>59508000</v>
      </c>
      <c r="F9" s="19">
        <v>54508000</v>
      </c>
      <c r="G9" s="19">
        <v>17420000</v>
      </c>
      <c r="H9" s="19">
        <v>1347000</v>
      </c>
      <c r="I9" s="19"/>
      <c r="J9" s="19">
        <v>18767000</v>
      </c>
      <c r="K9" s="19"/>
      <c r="L9" s="19"/>
      <c r="M9" s="19">
        <v>16966000</v>
      </c>
      <c r="N9" s="19">
        <v>16966000</v>
      </c>
      <c r="O9" s="19"/>
      <c r="P9" s="19"/>
      <c r="Q9" s="19">
        <v>14064000</v>
      </c>
      <c r="R9" s="19">
        <v>14064000</v>
      </c>
      <c r="S9" s="19"/>
      <c r="T9" s="19"/>
      <c r="U9" s="19"/>
      <c r="V9" s="19"/>
      <c r="W9" s="19">
        <v>49797000</v>
      </c>
      <c r="X9" s="19">
        <v>54508000</v>
      </c>
      <c r="Y9" s="19">
        <v>-4711000</v>
      </c>
      <c r="Z9" s="20">
        <v>-8.64</v>
      </c>
      <c r="AA9" s="21">
        <v>54508000</v>
      </c>
    </row>
    <row r="10" spans="1:27" ht="13.5">
      <c r="A10" s="22" t="s">
        <v>37</v>
      </c>
      <c r="B10" s="16"/>
      <c r="C10" s="17">
        <v>35332000</v>
      </c>
      <c r="D10" s="17"/>
      <c r="E10" s="18">
        <v>65192000</v>
      </c>
      <c r="F10" s="19">
        <v>60192000</v>
      </c>
      <c r="G10" s="19">
        <v>7838944</v>
      </c>
      <c r="H10" s="19">
        <v>1367649</v>
      </c>
      <c r="I10" s="19">
        <v>3216412</v>
      </c>
      <c r="J10" s="19">
        <v>12423005</v>
      </c>
      <c r="K10" s="19">
        <v>1618330</v>
      </c>
      <c r="L10" s="19">
        <v>11838799</v>
      </c>
      <c r="M10" s="19">
        <v>5235265</v>
      </c>
      <c r="N10" s="19">
        <v>18692394</v>
      </c>
      <c r="O10" s="19">
        <v>491461</v>
      </c>
      <c r="P10" s="19"/>
      <c r="Q10" s="19">
        <v>21835030</v>
      </c>
      <c r="R10" s="19">
        <v>22326491</v>
      </c>
      <c r="S10" s="19"/>
      <c r="T10" s="19"/>
      <c r="U10" s="19">
        <v>488080</v>
      </c>
      <c r="V10" s="19">
        <v>488080</v>
      </c>
      <c r="W10" s="19">
        <v>53929970</v>
      </c>
      <c r="X10" s="19">
        <v>60192000</v>
      </c>
      <c r="Y10" s="19">
        <v>-6262030</v>
      </c>
      <c r="Z10" s="20">
        <v>-10.4</v>
      </c>
      <c r="AA10" s="21">
        <v>60192000</v>
      </c>
    </row>
    <row r="11" spans="1:27" ht="13.5">
      <c r="A11" s="22" t="s">
        <v>38</v>
      </c>
      <c r="B11" s="16"/>
      <c r="C11" s="17">
        <v>8260712</v>
      </c>
      <c r="D11" s="17"/>
      <c r="E11" s="18">
        <v>622402</v>
      </c>
      <c r="F11" s="19">
        <v>6631</v>
      </c>
      <c r="G11" s="19">
        <v>2289</v>
      </c>
      <c r="H11" s="19">
        <v>25998</v>
      </c>
      <c r="I11" s="19">
        <v>17606</v>
      </c>
      <c r="J11" s="19">
        <v>45893</v>
      </c>
      <c r="K11" s="19">
        <v>8212</v>
      </c>
      <c r="L11" s="19"/>
      <c r="M11" s="19"/>
      <c r="N11" s="19">
        <v>8212</v>
      </c>
      <c r="O11" s="19"/>
      <c r="P11" s="19"/>
      <c r="Q11" s="19"/>
      <c r="R11" s="19"/>
      <c r="S11" s="19"/>
      <c r="T11" s="19"/>
      <c r="U11" s="19"/>
      <c r="V11" s="19"/>
      <c r="W11" s="19">
        <v>54105</v>
      </c>
      <c r="X11" s="19">
        <v>6631</v>
      </c>
      <c r="Y11" s="19">
        <v>47474</v>
      </c>
      <c r="Z11" s="20">
        <v>715.94</v>
      </c>
      <c r="AA11" s="21">
        <v>6631</v>
      </c>
    </row>
    <row r="12" spans="1:27" ht="13.5">
      <c r="A12" s="22" t="s">
        <v>39</v>
      </c>
      <c r="B12" s="16"/>
      <c r="C12" s="17">
        <v>8925</v>
      </c>
      <c r="D12" s="17"/>
      <c r="E12" s="18">
        <v>9947</v>
      </c>
      <c r="F12" s="19">
        <v>19378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19378</v>
      </c>
      <c r="Y12" s="19">
        <v>-19378</v>
      </c>
      <c r="Z12" s="20">
        <v>-100</v>
      </c>
      <c r="AA12" s="21">
        <v>19378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-160883578</v>
      </c>
      <c r="D14" s="17"/>
      <c r="E14" s="18">
        <v>-120821548</v>
      </c>
      <c r="F14" s="19">
        <v>-110620521</v>
      </c>
      <c r="G14" s="19">
        <v>-8710741</v>
      </c>
      <c r="H14" s="19">
        <v>-6624475</v>
      </c>
      <c r="I14" s="19">
        <v>-5490485</v>
      </c>
      <c r="J14" s="19">
        <v>-20825701</v>
      </c>
      <c r="K14" s="19">
        <v>-5162906</v>
      </c>
      <c r="L14" s="19">
        <v>-9401734</v>
      </c>
      <c r="M14" s="19">
        <v>-7406329</v>
      </c>
      <c r="N14" s="19">
        <v>-21970969</v>
      </c>
      <c r="O14" s="19">
        <v>-4611358</v>
      </c>
      <c r="P14" s="19">
        <v>-5089143</v>
      </c>
      <c r="Q14" s="19">
        <v>-13604989</v>
      </c>
      <c r="R14" s="19">
        <v>-23305490</v>
      </c>
      <c r="S14" s="19">
        <v>-6371688</v>
      </c>
      <c r="T14" s="19">
        <v>-5128325</v>
      </c>
      <c r="U14" s="19">
        <v>-1418722</v>
      </c>
      <c r="V14" s="19">
        <v>-12918735</v>
      </c>
      <c r="W14" s="19">
        <v>-79020895</v>
      </c>
      <c r="X14" s="19">
        <v>-110620521</v>
      </c>
      <c r="Y14" s="19">
        <v>31599626</v>
      </c>
      <c r="Z14" s="20">
        <v>-28.57</v>
      </c>
      <c r="AA14" s="21">
        <v>-110620521</v>
      </c>
    </row>
    <row r="15" spans="1:27" ht="13.5">
      <c r="A15" s="22" t="s">
        <v>42</v>
      </c>
      <c r="B15" s="16"/>
      <c r="C15" s="17">
        <v>-2191427</v>
      </c>
      <c r="D15" s="17"/>
      <c r="E15" s="18">
        <v>-2382000</v>
      </c>
      <c r="F15" s="19">
        <v>-2728708</v>
      </c>
      <c r="G15" s="19">
        <v>-3877</v>
      </c>
      <c r="H15" s="19">
        <v>-6621</v>
      </c>
      <c r="I15" s="19"/>
      <c r="J15" s="19">
        <v>-10498</v>
      </c>
      <c r="K15" s="19"/>
      <c r="L15" s="19">
        <v>-37015</v>
      </c>
      <c r="M15" s="19">
        <v>-48236</v>
      </c>
      <c r="N15" s="19">
        <v>-85251</v>
      </c>
      <c r="O15" s="19">
        <v>-3603</v>
      </c>
      <c r="P15" s="19">
        <v>-10277</v>
      </c>
      <c r="Q15" s="19">
        <v>-24106</v>
      </c>
      <c r="R15" s="19">
        <v>-37986</v>
      </c>
      <c r="S15" s="19">
        <v>-25668</v>
      </c>
      <c r="T15" s="19">
        <v>-17883</v>
      </c>
      <c r="U15" s="19">
        <v>-23251</v>
      </c>
      <c r="V15" s="19">
        <v>-66802</v>
      </c>
      <c r="W15" s="19">
        <v>-200537</v>
      </c>
      <c r="X15" s="19">
        <v>-2728708</v>
      </c>
      <c r="Y15" s="19">
        <v>2528171</v>
      </c>
      <c r="Z15" s="20">
        <v>-92.65</v>
      </c>
      <c r="AA15" s="21">
        <v>-2728708</v>
      </c>
    </row>
    <row r="16" spans="1:27" ht="13.5">
      <c r="A16" s="22" t="s">
        <v>43</v>
      </c>
      <c r="B16" s="16"/>
      <c r="C16" s="17">
        <v>-3014720</v>
      </c>
      <c r="D16" s="17"/>
      <c r="E16" s="18">
        <v>-5763131</v>
      </c>
      <c r="F16" s="19">
        <v>-4963461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-4963461</v>
      </c>
      <c r="Y16" s="19">
        <v>4963461</v>
      </c>
      <c r="Z16" s="20">
        <v>-100</v>
      </c>
      <c r="AA16" s="21">
        <v>-4963461</v>
      </c>
    </row>
    <row r="17" spans="1:27" ht="13.5">
      <c r="A17" s="23" t="s">
        <v>44</v>
      </c>
      <c r="B17" s="24"/>
      <c r="C17" s="25">
        <f aca="true" t="shared" si="0" ref="C17:Y17">SUM(C6:C16)</f>
        <v>-12552095</v>
      </c>
      <c r="D17" s="25">
        <f>SUM(D6:D16)</f>
        <v>0</v>
      </c>
      <c r="E17" s="26">
        <f t="shared" si="0"/>
        <v>58994043</v>
      </c>
      <c r="F17" s="27">
        <f t="shared" si="0"/>
        <v>74606707</v>
      </c>
      <c r="G17" s="27">
        <f t="shared" si="0"/>
        <v>17199688</v>
      </c>
      <c r="H17" s="27">
        <f t="shared" si="0"/>
        <v>-2880161</v>
      </c>
      <c r="I17" s="27">
        <f t="shared" si="0"/>
        <v>-1562787</v>
      </c>
      <c r="J17" s="27">
        <f t="shared" si="0"/>
        <v>12756740</v>
      </c>
      <c r="K17" s="27">
        <f t="shared" si="0"/>
        <v>-2252960</v>
      </c>
      <c r="L17" s="27">
        <f t="shared" si="0"/>
        <v>3055760</v>
      </c>
      <c r="M17" s="27">
        <f t="shared" si="0"/>
        <v>15219848</v>
      </c>
      <c r="N17" s="27">
        <f t="shared" si="0"/>
        <v>16022648</v>
      </c>
      <c r="O17" s="27">
        <f t="shared" si="0"/>
        <v>-3190214</v>
      </c>
      <c r="P17" s="27">
        <f t="shared" si="0"/>
        <v>-4382090</v>
      </c>
      <c r="Q17" s="27">
        <f t="shared" si="0"/>
        <v>23167250</v>
      </c>
      <c r="R17" s="27">
        <f t="shared" si="0"/>
        <v>15594946</v>
      </c>
      <c r="S17" s="27">
        <f t="shared" si="0"/>
        <v>-3111894</v>
      </c>
      <c r="T17" s="27">
        <f t="shared" si="0"/>
        <v>-4527221</v>
      </c>
      <c r="U17" s="27">
        <f t="shared" si="0"/>
        <v>-84060</v>
      </c>
      <c r="V17" s="27">
        <f t="shared" si="0"/>
        <v>-7723175</v>
      </c>
      <c r="W17" s="27">
        <f t="shared" si="0"/>
        <v>36651159</v>
      </c>
      <c r="X17" s="27">
        <f t="shared" si="0"/>
        <v>74606707</v>
      </c>
      <c r="Y17" s="27">
        <f t="shared" si="0"/>
        <v>-37955548</v>
      </c>
      <c r="Z17" s="28">
        <f>+IF(X17&lt;&gt;0,+(Y17/X17)*100,0)</f>
        <v>-50.874176768048486</v>
      </c>
      <c r="AA17" s="29">
        <f>SUM(AA6:AA16)</f>
        <v>74606707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10897392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-23642673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18115874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>
        <v>4450000</v>
      </c>
      <c r="M24" s="19"/>
      <c r="N24" s="19">
        <v>4450000</v>
      </c>
      <c r="O24" s="19">
        <v>813000</v>
      </c>
      <c r="P24" s="19"/>
      <c r="Q24" s="19">
        <v>-12335000</v>
      </c>
      <c r="R24" s="19">
        <v>-11522000</v>
      </c>
      <c r="S24" s="19">
        <v>6958220</v>
      </c>
      <c r="T24" s="19">
        <v>3919725</v>
      </c>
      <c r="U24" s="19">
        <v>310921</v>
      </c>
      <c r="V24" s="19">
        <v>11188866</v>
      </c>
      <c r="W24" s="19">
        <v>4116866</v>
      </c>
      <c r="X24" s="19"/>
      <c r="Y24" s="19">
        <v>4116866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-72435712</v>
      </c>
      <c r="F26" s="19">
        <v>-62423895</v>
      </c>
      <c r="G26" s="19">
        <v>-3680717</v>
      </c>
      <c r="H26" s="19">
        <v>-5700738</v>
      </c>
      <c r="I26" s="19"/>
      <c r="J26" s="19">
        <v>-9381455</v>
      </c>
      <c r="K26" s="19">
        <v>-5310218</v>
      </c>
      <c r="L26" s="19">
        <v>-6681696</v>
      </c>
      <c r="M26" s="19">
        <v>-6474947</v>
      </c>
      <c r="N26" s="19">
        <v>-18466861</v>
      </c>
      <c r="O26" s="19">
        <v>-584304</v>
      </c>
      <c r="P26" s="19">
        <v>-4417998</v>
      </c>
      <c r="Q26" s="19">
        <v>-3500000</v>
      </c>
      <c r="R26" s="19">
        <v>-8502302</v>
      </c>
      <c r="S26" s="19">
        <v>-5247250</v>
      </c>
      <c r="T26" s="19"/>
      <c r="U26" s="19"/>
      <c r="V26" s="19">
        <v>-5247250</v>
      </c>
      <c r="W26" s="19">
        <v>-41597868</v>
      </c>
      <c r="X26" s="19">
        <v>-62423895</v>
      </c>
      <c r="Y26" s="19">
        <v>20826027</v>
      </c>
      <c r="Z26" s="20">
        <v>-33.36</v>
      </c>
      <c r="AA26" s="21">
        <v>-62423895</v>
      </c>
    </row>
    <row r="27" spans="1:27" ht="13.5">
      <c r="A27" s="23" t="s">
        <v>51</v>
      </c>
      <c r="B27" s="24"/>
      <c r="C27" s="25">
        <f aca="true" t="shared" si="1" ref="C27:Y27">SUM(C21:C26)</f>
        <v>5370593</v>
      </c>
      <c r="D27" s="25">
        <f>SUM(D21:D26)</f>
        <v>0</v>
      </c>
      <c r="E27" s="26">
        <f t="shared" si="1"/>
        <v>-72435712</v>
      </c>
      <c r="F27" s="27">
        <f t="shared" si="1"/>
        <v>-62423895</v>
      </c>
      <c r="G27" s="27">
        <f t="shared" si="1"/>
        <v>-3680717</v>
      </c>
      <c r="H27" s="27">
        <f t="shared" si="1"/>
        <v>-5700738</v>
      </c>
      <c r="I27" s="27">
        <f t="shared" si="1"/>
        <v>0</v>
      </c>
      <c r="J27" s="27">
        <f t="shared" si="1"/>
        <v>-9381455</v>
      </c>
      <c r="K27" s="27">
        <f t="shared" si="1"/>
        <v>-5310218</v>
      </c>
      <c r="L27" s="27">
        <f t="shared" si="1"/>
        <v>-2231696</v>
      </c>
      <c r="M27" s="27">
        <f t="shared" si="1"/>
        <v>-6474947</v>
      </c>
      <c r="N27" s="27">
        <f t="shared" si="1"/>
        <v>-14016861</v>
      </c>
      <c r="O27" s="27">
        <f t="shared" si="1"/>
        <v>228696</v>
      </c>
      <c r="P27" s="27">
        <f t="shared" si="1"/>
        <v>-4417998</v>
      </c>
      <c r="Q27" s="27">
        <f t="shared" si="1"/>
        <v>-15835000</v>
      </c>
      <c r="R27" s="27">
        <f t="shared" si="1"/>
        <v>-20024302</v>
      </c>
      <c r="S27" s="27">
        <f t="shared" si="1"/>
        <v>1710970</v>
      </c>
      <c r="T27" s="27">
        <f t="shared" si="1"/>
        <v>3919725</v>
      </c>
      <c r="U27" s="27">
        <f t="shared" si="1"/>
        <v>310921</v>
      </c>
      <c r="V27" s="27">
        <f t="shared" si="1"/>
        <v>5941616</v>
      </c>
      <c r="W27" s="27">
        <f t="shared" si="1"/>
        <v>-37481002</v>
      </c>
      <c r="X27" s="27">
        <f t="shared" si="1"/>
        <v>-62423895</v>
      </c>
      <c r="Y27" s="27">
        <f t="shared" si="1"/>
        <v>24942893</v>
      </c>
      <c r="Z27" s="28">
        <f>+IF(X27&lt;&gt;0,+(Y27/X27)*100,0)</f>
        <v>-39.95728398556354</v>
      </c>
      <c r="AA27" s="29">
        <f>SUM(AA21:AA26)</f>
        <v>-62423895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>
        <v>3000000</v>
      </c>
      <c r="L31" s="19"/>
      <c r="M31" s="19"/>
      <c r="N31" s="19">
        <v>3000000</v>
      </c>
      <c r="O31" s="19"/>
      <c r="P31" s="19"/>
      <c r="Q31" s="19"/>
      <c r="R31" s="19"/>
      <c r="S31" s="19"/>
      <c r="T31" s="19"/>
      <c r="U31" s="19"/>
      <c r="V31" s="19"/>
      <c r="W31" s="19">
        <v>3000000</v>
      </c>
      <c r="X31" s="19"/>
      <c r="Y31" s="19">
        <v>3000000</v>
      </c>
      <c r="Z31" s="20"/>
      <c r="AA31" s="21"/>
    </row>
    <row r="32" spans="1:27" ht="13.5">
      <c r="A32" s="22" t="s">
        <v>54</v>
      </c>
      <c r="B32" s="16"/>
      <c r="C32" s="17">
        <v>4829825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401904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272000</v>
      </c>
      <c r="F35" s="19">
        <v>-272108</v>
      </c>
      <c r="G35" s="19">
        <v>-68837</v>
      </c>
      <c r="H35" s="19"/>
      <c r="I35" s="19"/>
      <c r="J35" s="19">
        <v>-68837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-68837</v>
      </c>
      <c r="X35" s="19">
        <v>-272108</v>
      </c>
      <c r="Y35" s="19">
        <v>203271</v>
      </c>
      <c r="Z35" s="20">
        <v>-74.7</v>
      </c>
      <c r="AA35" s="21">
        <v>-272108</v>
      </c>
    </row>
    <row r="36" spans="1:27" ht="13.5">
      <c r="A36" s="23" t="s">
        <v>57</v>
      </c>
      <c r="B36" s="24"/>
      <c r="C36" s="25">
        <f aca="true" t="shared" si="2" ref="C36:Y36">SUM(C31:C35)</f>
        <v>5231729</v>
      </c>
      <c r="D36" s="25">
        <f>SUM(D31:D35)</f>
        <v>0</v>
      </c>
      <c r="E36" s="26">
        <f t="shared" si="2"/>
        <v>272000</v>
      </c>
      <c r="F36" s="27">
        <f t="shared" si="2"/>
        <v>-272108</v>
      </c>
      <c r="G36" s="27">
        <f t="shared" si="2"/>
        <v>-68837</v>
      </c>
      <c r="H36" s="27">
        <f t="shared" si="2"/>
        <v>0</v>
      </c>
      <c r="I36" s="27">
        <f t="shared" si="2"/>
        <v>0</v>
      </c>
      <c r="J36" s="27">
        <f t="shared" si="2"/>
        <v>-68837</v>
      </c>
      <c r="K36" s="27">
        <f t="shared" si="2"/>
        <v>3000000</v>
      </c>
      <c r="L36" s="27">
        <f t="shared" si="2"/>
        <v>0</v>
      </c>
      <c r="M36" s="27">
        <f t="shared" si="2"/>
        <v>0</v>
      </c>
      <c r="N36" s="27">
        <f t="shared" si="2"/>
        <v>3000000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2931163</v>
      </c>
      <c r="X36" s="27">
        <f t="shared" si="2"/>
        <v>-272108</v>
      </c>
      <c r="Y36" s="27">
        <f t="shared" si="2"/>
        <v>3203271</v>
      </c>
      <c r="Z36" s="28">
        <f>+IF(X36&lt;&gt;0,+(Y36/X36)*100,0)</f>
        <v>-1177.2057418377997</v>
      </c>
      <c r="AA36" s="29">
        <f>SUM(AA31:AA35)</f>
        <v>-272108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-1949773</v>
      </c>
      <c r="D38" s="31">
        <f>+D17+D27+D36</f>
        <v>0</v>
      </c>
      <c r="E38" s="32">
        <f t="shared" si="3"/>
        <v>-13169669</v>
      </c>
      <c r="F38" s="33">
        <f t="shared" si="3"/>
        <v>11910704</v>
      </c>
      <c r="G38" s="33">
        <f t="shared" si="3"/>
        <v>13450134</v>
      </c>
      <c r="H38" s="33">
        <f t="shared" si="3"/>
        <v>-8580899</v>
      </c>
      <c r="I38" s="33">
        <f t="shared" si="3"/>
        <v>-1562787</v>
      </c>
      <c r="J38" s="33">
        <f t="shared" si="3"/>
        <v>3306448</v>
      </c>
      <c r="K38" s="33">
        <f t="shared" si="3"/>
        <v>-4563178</v>
      </c>
      <c r="L38" s="33">
        <f t="shared" si="3"/>
        <v>824064</v>
      </c>
      <c r="M38" s="33">
        <f t="shared" si="3"/>
        <v>8744901</v>
      </c>
      <c r="N38" s="33">
        <f t="shared" si="3"/>
        <v>5005787</v>
      </c>
      <c r="O38" s="33">
        <f t="shared" si="3"/>
        <v>-2961518</v>
      </c>
      <c r="P38" s="33">
        <f t="shared" si="3"/>
        <v>-8800088</v>
      </c>
      <c r="Q38" s="33">
        <f t="shared" si="3"/>
        <v>7332250</v>
      </c>
      <c r="R38" s="33">
        <f t="shared" si="3"/>
        <v>-4429356</v>
      </c>
      <c r="S38" s="33">
        <f t="shared" si="3"/>
        <v>-1400924</v>
      </c>
      <c r="T38" s="33">
        <f t="shared" si="3"/>
        <v>-607496</v>
      </c>
      <c r="U38" s="33">
        <f t="shared" si="3"/>
        <v>226861</v>
      </c>
      <c r="V38" s="33">
        <f t="shared" si="3"/>
        <v>-1781559</v>
      </c>
      <c r="W38" s="33">
        <f t="shared" si="3"/>
        <v>2101320</v>
      </c>
      <c r="X38" s="33">
        <f t="shared" si="3"/>
        <v>11910704</v>
      </c>
      <c r="Y38" s="33">
        <f t="shared" si="3"/>
        <v>-9809384</v>
      </c>
      <c r="Z38" s="34">
        <f>+IF(X38&lt;&gt;0,+(Y38/X38)*100,0)</f>
        <v>-82.3577178981192</v>
      </c>
      <c r="AA38" s="35">
        <f>+AA17+AA27+AA36</f>
        <v>11910704</v>
      </c>
    </row>
    <row r="39" spans="1:27" ht="13.5">
      <c r="A39" s="22" t="s">
        <v>59</v>
      </c>
      <c r="B39" s="16"/>
      <c r="C39" s="31">
        <v>201754</v>
      </c>
      <c r="D39" s="31"/>
      <c r="E39" s="32"/>
      <c r="F39" s="33">
        <v>-2174706</v>
      </c>
      <c r="G39" s="33">
        <v>-2174706</v>
      </c>
      <c r="H39" s="33">
        <v>11275428</v>
      </c>
      <c r="I39" s="33">
        <v>2694529</v>
      </c>
      <c r="J39" s="33">
        <v>-2174706</v>
      </c>
      <c r="K39" s="33">
        <v>1131742</v>
      </c>
      <c r="L39" s="33">
        <v>-3431436</v>
      </c>
      <c r="M39" s="33">
        <v>-2607372</v>
      </c>
      <c r="N39" s="33">
        <v>1131742</v>
      </c>
      <c r="O39" s="33">
        <v>6137529</v>
      </c>
      <c r="P39" s="33">
        <v>3176011</v>
      </c>
      <c r="Q39" s="33">
        <v>-5624077</v>
      </c>
      <c r="R39" s="33">
        <v>6137529</v>
      </c>
      <c r="S39" s="33">
        <v>1708173</v>
      </c>
      <c r="T39" s="33">
        <v>307249</v>
      </c>
      <c r="U39" s="33">
        <v>-300247</v>
      </c>
      <c r="V39" s="33">
        <v>1708173</v>
      </c>
      <c r="W39" s="33">
        <v>-2174706</v>
      </c>
      <c r="X39" s="33">
        <v>-2174706</v>
      </c>
      <c r="Y39" s="33"/>
      <c r="Z39" s="34"/>
      <c r="AA39" s="35">
        <v>-2174706</v>
      </c>
    </row>
    <row r="40" spans="1:27" ht="13.5">
      <c r="A40" s="41" t="s">
        <v>60</v>
      </c>
      <c r="B40" s="42"/>
      <c r="C40" s="43">
        <v>-1748019</v>
      </c>
      <c r="D40" s="43"/>
      <c r="E40" s="44">
        <v>-13169669</v>
      </c>
      <c r="F40" s="45">
        <v>9735998</v>
      </c>
      <c r="G40" s="45">
        <v>11275428</v>
      </c>
      <c r="H40" s="45">
        <v>2694529</v>
      </c>
      <c r="I40" s="45">
        <v>1131742</v>
      </c>
      <c r="J40" s="45">
        <v>1131742</v>
      </c>
      <c r="K40" s="45">
        <v>-3431436</v>
      </c>
      <c r="L40" s="45">
        <v>-2607372</v>
      </c>
      <c r="M40" s="45">
        <v>6137529</v>
      </c>
      <c r="N40" s="45">
        <v>6137529</v>
      </c>
      <c r="O40" s="45">
        <v>3176011</v>
      </c>
      <c r="P40" s="45">
        <v>-5624077</v>
      </c>
      <c r="Q40" s="45">
        <v>1708173</v>
      </c>
      <c r="R40" s="45">
        <v>3176011</v>
      </c>
      <c r="S40" s="45">
        <v>307249</v>
      </c>
      <c r="T40" s="45">
        <v>-300247</v>
      </c>
      <c r="U40" s="45">
        <v>-73386</v>
      </c>
      <c r="V40" s="45">
        <v>-73386</v>
      </c>
      <c r="W40" s="45">
        <v>-73386</v>
      </c>
      <c r="X40" s="45">
        <v>9735998</v>
      </c>
      <c r="Y40" s="45">
        <v>-9809384</v>
      </c>
      <c r="Z40" s="46">
        <v>-100.75</v>
      </c>
      <c r="AA40" s="47">
        <v>9735998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40956000</v>
      </c>
      <c r="F6" s="19">
        <v>40956000</v>
      </c>
      <c r="G6" s="19">
        <v>2315249</v>
      </c>
      <c r="H6" s="19">
        <v>3417468</v>
      </c>
      <c r="I6" s="19">
        <v>6357657</v>
      </c>
      <c r="J6" s="19">
        <v>12090374</v>
      </c>
      <c r="K6" s="19">
        <v>3855353</v>
      </c>
      <c r="L6" s="19">
        <v>2349371</v>
      </c>
      <c r="M6" s="19">
        <v>1956294</v>
      </c>
      <c r="N6" s="19">
        <v>8161018</v>
      </c>
      <c r="O6" s="19">
        <v>3291643</v>
      </c>
      <c r="P6" s="19">
        <v>2676810</v>
      </c>
      <c r="Q6" s="19">
        <v>3070333</v>
      </c>
      <c r="R6" s="19">
        <v>9038786</v>
      </c>
      <c r="S6" s="19">
        <v>2359464</v>
      </c>
      <c r="T6" s="19">
        <v>3444783</v>
      </c>
      <c r="U6" s="19">
        <v>2613352</v>
      </c>
      <c r="V6" s="19">
        <v>8417599</v>
      </c>
      <c r="W6" s="19">
        <v>37707777</v>
      </c>
      <c r="X6" s="19">
        <v>40956000</v>
      </c>
      <c r="Y6" s="19">
        <v>-3248223</v>
      </c>
      <c r="Z6" s="20">
        <v>-7.93</v>
      </c>
      <c r="AA6" s="21">
        <v>40956000</v>
      </c>
    </row>
    <row r="7" spans="1:27" ht="13.5">
      <c r="A7" s="22" t="s">
        <v>34</v>
      </c>
      <c r="B7" s="16"/>
      <c r="C7" s="17"/>
      <c r="D7" s="17"/>
      <c r="E7" s="18">
        <v>303564000</v>
      </c>
      <c r="F7" s="19">
        <v>303564000</v>
      </c>
      <c r="G7" s="19">
        <v>23536956</v>
      </c>
      <c r="H7" s="19">
        <v>18727894</v>
      </c>
      <c r="I7" s="19">
        <v>26468234</v>
      </c>
      <c r="J7" s="19">
        <v>68733084</v>
      </c>
      <c r="K7" s="19">
        <v>31169726</v>
      </c>
      <c r="L7" s="19">
        <v>20110267</v>
      </c>
      <c r="M7" s="19">
        <v>22002263</v>
      </c>
      <c r="N7" s="19">
        <v>73282256</v>
      </c>
      <c r="O7" s="19">
        <v>27042230</v>
      </c>
      <c r="P7" s="19">
        <v>20188096</v>
      </c>
      <c r="Q7" s="19">
        <v>26553548</v>
      </c>
      <c r="R7" s="19">
        <v>73783874</v>
      </c>
      <c r="S7" s="19">
        <v>19399419</v>
      </c>
      <c r="T7" s="19">
        <v>31294723</v>
      </c>
      <c r="U7" s="19">
        <v>29344059</v>
      </c>
      <c r="V7" s="19">
        <v>80038201</v>
      </c>
      <c r="W7" s="19">
        <v>295837415</v>
      </c>
      <c r="X7" s="19">
        <v>303564000</v>
      </c>
      <c r="Y7" s="19">
        <v>-7726585</v>
      </c>
      <c r="Z7" s="20">
        <v>-2.55</v>
      </c>
      <c r="AA7" s="21">
        <v>303564000</v>
      </c>
    </row>
    <row r="8" spans="1:27" ht="13.5">
      <c r="A8" s="22" t="s">
        <v>35</v>
      </c>
      <c r="B8" s="16"/>
      <c r="C8" s="17"/>
      <c r="D8" s="17"/>
      <c r="E8" s="18">
        <v>11714000</v>
      </c>
      <c r="F8" s="19">
        <v>11714000</v>
      </c>
      <c r="G8" s="19">
        <v>19438821</v>
      </c>
      <c r="H8" s="19">
        <v>6187820</v>
      </c>
      <c r="I8" s="19">
        <v>2409061</v>
      </c>
      <c r="J8" s="19">
        <v>28035702</v>
      </c>
      <c r="K8" s="19">
        <v>2872811</v>
      </c>
      <c r="L8" s="19">
        <v>15463327</v>
      </c>
      <c r="M8" s="19">
        <v>16728832</v>
      </c>
      <c r="N8" s="19">
        <v>35064970</v>
      </c>
      <c r="O8" s="19">
        <v>1360489</v>
      </c>
      <c r="P8" s="19">
        <v>8164372</v>
      </c>
      <c r="Q8" s="19">
        <v>4028103</v>
      </c>
      <c r="R8" s="19">
        <v>13552964</v>
      </c>
      <c r="S8" s="19">
        <v>10858102</v>
      </c>
      <c r="T8" s="19">
        <v>383780</v>
      </c>
      <c r="U8" s="19">
        <v>22257109</v>
      </c>
      <c r="V8" s="19">
        <v>33498991</v>
      </c>
      <c r="W8" s="19">
        <v>110152627</v>
      </c>
      <c r="X8" s="19">
        <v>11714000</v>
      </c>
      <c r="Y8" s="19">
        <v>98438627</v>
      </c>
      <c r="Z8" s="20">
        <v>840.35</v>
      </c>
      <c r="AA8" s="21">
        <v>11714000</v>
      </c>
    </row>
    <row r="9" spans="1:27" ht="13.5">
      <c r="A9" s="22" t="s">
        <v>36</v>
      </c>
      <c r="B9" s="16"/>
      <c r="C9" s="17"/>
      <c r="D9" s="17"/>
      <c r="E9" s="18">
        <v>171728000</v>
      </c>
      <c r="F9" s="19">
        <v>171728000</v>
      </c>
      <c r="G9" s="19">
        <v>67820000</v>
      </c>
      <c r="H9" s="19">
        <v>1412000</v>
      </c>
      <c r="I9" s="19">
        <v>1500000</v>
      </c>
      <c r="J9" s="19">
        <v>70732000</v>
      </c>
      <c r="K9" s="19">
        <v>1000000</v>
      </c>
      <c r="L9" s="19">
        <v>52221000</v>
      </c>
      <c r="M9" s="19">
        <v>1858000</v>
      </c>
      <c r="N9" s="19">
        <v>55079000</v>
      </c>
      <c r="O9" s="19">
        <v>2000000</v>
      </c>
      <c r="P9" s="19">
        <v>359000</v>
      </c>
      <c r="Q9" s="19">
        <v>45309000</v>
      </c>
      <c r="R9" s="19">
        <v>47668000</v>
      </c>
      <c r="S9" s="19"/>
      <c r="T9" s="19"/>
      <c r="U9" s="19"/>
      <c r="V9" s="19"/>
      <c r="W9" s="19">
        <v>173479000</v>
      </c>
      <c r="X9" s="19">
        <v>171728000</v>
      </c>
      <c r="Y9" s="19">
        <v>1751000</v>
      </c>
      <c r="Z9" s="20">
        <v>1.02</v>
      </c>
      <c r="AA9" s="21">
        <v>171728000</v>
      </c>
    </row>
    <row r="10" spans="1:27" ht="13.5">
      <c r="A10" s="22" t="s">
        <v>37</v>
      </c>
      <c r="B10" s="16"/>
      <c r="C10" s="17"/>
      <c r="D10" s="17"/>
      <c r="E10" s="18">
        <v>91938000</v>
      </c>
      <c r="F10" s="19">
        <v>91938000</v>
      </c>
      <c r="G10" s="19"/>
      <c r="H10" s="19"/>
      <c r="I10" s="19"/>
      <c r="J10" s="19"/>
      <c r="K10" s="19"/>
      <c r="L10" s="19">
        <v>10660000</v>
      </c>
      <c r="M10" s="19"/>
      <c r="N10" s="19">
        <v>10660000</v>
      </c>
      <c r="O10" s="19">
        <v>2631688</v>
      </c>
      <c r="P10" s="19"/>
      <c r="Q10" s="19">
        <v>21781247</v>
      </c>
      <c r="R10" s="19">
        <v>24412935</v>
      </c>
      <c r="S10" s="19"/>
      <c r="T10" s="19">
        <v>5901777</v>
      </c>
      <c r="U10" s="19"/>
      <c r="V10" s="19">
        <v>5901777</v>
      </c>
      <c r="W10" s="19">
        <v>40974712</v>
      </c>
      <c r="X10" s="19">
        <v>91938000</v>
      </c>
      <c r="Y10" s="19">
        <v>-50963288</v>
      </c>
      <c r="Z10" s="20">
        <v>-55.43</v>
      </c>
      <c r="AA10" s="21">
        <v>91938000</v>
      </c>
    </row>
    <row r="11" spans="1:27" ht="13.5">
      <c r="A11" s="22" t="s">
        <v>38</v>
      </c>
      <c r="B11" s="16"/>
      <c r="C11" s="17"/>
      <c r="D11" s="17"/>
      <c r="E11" s="18">
        <v>5513000</v>
      </c>
      <c r="F11" s="19">
        <v>5513000</v>
      </c>
      <c r="G11" s="19">
        <v>139248</v>
      </c>
      <c r="H11" s="19">
        <v>41627</v>
      </c>
      <c r="I11" s="19">
        <v>119575</v>
      </c>
      <c r="J11" s="19">
        <v>300450</v>
      </c>
      <c r="K11" s="19">
        <v>161092</v>
      </c>
      <c r="L11" s="19">
        <v>116510</v>
      </c>
      <c r="M11" s="19">
        <v>90072</v>
      </c>
      <c r="N11" s="19">
        <v>367674</v>
      </c>
      <c r="O11" s="19">
        <v>136850</v>
      </c>
      <c r="P11" s="19">
        <v>138455</v>
      </c>
      <c r="Q11" s="19">
        <v>94649</v>
      </c>
      <c r="R11" s="19">
        <v>369954</v>
      </c>
      <c r="S11" s="19">
        <v>107837</v>
      </c>
      <c r="T11" s="19">
        <v>94488</v>
      </c>
      <c r="U11" s="19">
        <v>105955</v>
      </c>
      <c r="V11" s="19">
        <v>308280</v>
      </c>
      <c r="W11" s="19">
        <v>1346358</v>
      </c>
      <c r="X11" s="19">
        <v>5513000</v>
      </c>
      <c r="Y11" s="19">
        <v>-4166642</v>
      </c>
      <c r="Z11" s="20">
        <v>-75.58</v>
      </c>
      <c r="AA11" s="21">
        <v>5513000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-528819000</v>
      </c>
      <c r="F14" s="19">
        <v>-528819000</v>
      </c>
      <c r="G14" s="19">
        <v>-62486886</v>
      </c>
      <c r="H14" s="19">
        <v>-53577051</v>
      </c>
      <c r="I14" s="19">
        <v>-51989055</v>
      </c>
      <c r="J14" s="19">
        <v>-168052992</v>
      </c>
      <c r="K14" s="19">
        <v>-40396576</v>
      </c>
      <c r="L14" s="19">
        <v>-47675071</v>
      </c>
      <c r="M14" s="19">
        <v>-48771045</v>
      </c>
      <c r="N14" s="19">
        <v>-136842692</v>
      </c>
      <c r="O14" s="19">
        <v>-45308327</v>
      </c>
      <c r="P14" s="19">
        <v>-45096077</v>
      </c>
      <c r="Q14" s="19">
        <v>-57558610</v>
      </c>
      <c r="R14" s="19">
        <v>-147963014</v>
      </c>
      <c r="S14" s="19">
        <v>-39242390</v>
      </c>
      <c r="T14" s="19">
        <v>-53988822</v>
      </c>
      <c r="U14" s="19">
        <v>-57417344</v>
      </c>
      <c r="V14" s="19">
        <v>-150648556</v>
      </c>
      <c r="W14" s="19">
        <v>-603507254</v>
      </c>
      <c r="X14" s="19">
        <v>-528819000</v>
      </c>
      <c r="Y14" s="19">
        <v>-74688254</v>
      </c>
      <c r="Z14" s="20">
        <v>14.12</v>
      </c>
      <c r="AA14" s="21">
        <v>-528819000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96594000</v>
      </c>
      <c r="F17" s="27">
        <f t="shared" si="0"/>
        <v>96594000</v>
      </c>
      <c r="G17" s="27">
        <f t="shared" si="0"/>
        <v>50763388</v>
      </c>
      <c r="H17" s="27">
        <f t="shared" si="0"/>
        <v>-23790242</v>
      </c>
      <c r="I17" s="27">
        <f t="shared" si="0"/>
        <v>-15134528</v>
      </c>
      <c r="J17" s="27">
        <f t="shared" si="0"/>
        <v>11838618</v>
      </c>
      <c r="K17" s="27">
        <f t="shared" si="0"/>
        <v>-1337594</v>
      </c>
      <c r="L17" s="27">
        <f t="shared" si="0"/>
        <v>53245404</v>
      </c>
      <c r="M17" s="27">
        <f t="shared" si="0"/>
        <v>-6135584</v>
      </c>
      <c r="N17" s="27">
        <f t="shared" si="0"/>
        <v>45772226</v>
      </c>
      <c r="O17" s="27">
        <f t="shared" si="0"/>
        <v>-8845427</v>
      </c>
      <c r="P17" s="27">
        <f t="shared" si="0"/>
        <v>-13569344</v>
      </c>
      <c r="Q17" s="27">
        <f t="shared" si="0"/>
        <v>43278270</v>
      </c>
      <c r="R17" s="27">
        <f t="shared" si="0"/>
        <v>20863499</v>
      </c>
      <c r="S17" s="27">
        <f t="shared" si="0"/>
        <v>-6517568</v>
      </c>
      <c r="T17" s="27">
        <f t="shared" si="0"/>
        <v>-12869271</v>
      </c>
      <c r="U17" s="27">
        <f t="shared" si="0"/>
        <v>-3096869</v>
      </c>
      <c r="V17" s="27">
        <f t="shared" si="0"/>
        <v>-22483708</v>
      </c>
      <c r="W17" s="27">
        <f t="shared" si="0"/>
        <v>55990635</v>
      </c>
      <c r="X17" s="27">
        <f t="shared" si="0"/>
        <v>96594000</v>
      </c>
      <c r="Y17" s="27">
        <f t="shared" si="0"/>
        <v>-40603365</v>
      </c>
      <c r="Z17" s="28">
        <f>+IF(X17&lt;&gt;0,+(Y17/X17)*100,0)</f>
        <v>-42.03507981862227</v>
      </c>
      <c r="AA17" s="29">
        <f>SUM(AA6:AA16)</f>
        <v>96594000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-101399000</v>
      </c>
      <c r="F26" s="19">
        <v>-101399000</v>
      </c>
      <c r="G26" s="19">
        <v>-5929197</v>
      </c>
      <c r="H26" s="19">
        <v>-766992</v>
      </c>
      <c r="I26" s="19">
        <v>-2410839</v>
      </c>
      <c r="J26" s="19">
        <v>-9107028</v>
      </c>
      <c r="K26" s="19">
        <v>-1905097</v>
      </c>
      <c r="L26" s="19"/>
      <c r="M26" s="19">
        <v>-1081106</v>
      </c>
      <c r="N26" s="19">
        <v>-2986203</v>
      </c>
      <c r="O26" s="19">
        <v>-3081973</v>
      </c>
      <c r="P26" s="19">
        <v>-7078675</v>
      </c>
      <c r="Q26" s="19">
        <v>-4309887</v>
      </c>
      <c r="R26" s="19">
        <v>-14470535</v>
      </c>
      <c r="S26" s="19">
        <v>-10545220</v>
      </c>
      <c r="T26" s="19">
        <v>-2162929</v>
      </c>
      <c r="U26" s="19">
        <v>-5602941</v>
      </c>
      <c r="V26" s="19">
        <v>-18311090</v>
      </c>
      <c r="W26" s="19">
        <v>-44874856</v>
      </c>
      <c r="X26" s="19">
        <v>-101399000</v>
      </c>
      <c r="Y26" s="19">
        <v>56524144</v>
      </c>
      <c r="Z26" s="20">
        <v>-55.74</v>
      </c>
      <c r="AA26" s="21">
        <v>-101399000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-101399000</v>
      </c>
      <c r="F27" s="27">
        <f t="shared" si="1"/>
        <v>-101399000</v>
      </c>
      <c r="G27" s="27">
        <f t="shared" si="1"/>
        <v>-5929197</v>
      </c>
      <c r="H27" s="27">
        <f t="shared" si="1"/>
        <v>-766992</v>
      </c>
      <c r="I27" s="27">
        <f t="shared" si="1"/>
        <v>-2410839</v>
      </c>
      <c r="J27" s="27">
        <f t="shared" si="1"/>
        <v>-9107028</v>
      </c>
      <c r="K27" s="27">
        <f t="shared" si="1"/>
        <v>-1905097</v>
      </c>
      <c r="L27" s="27">
        <f t="shared" si="1"/>
        <v>0</v>
      </c>
      <c r="M27" s="27">
        <f t="shared" si="1"/>
        <v>-1081106</v>
      </c>
      <c r="N27" s="27">
        <f t="shared" si="1"/>
        <v>-2986203</v>
      </c>
      <c r="O27" s="27">
        <f t="shared" si="1"/>
        <v>-3081973</v>
      </c>
      <c r="P27" s="27">
        <f t="shared" si="1"/>
        <v>-7078675</v>
      </c>
      <c r="Q27" s="27">
        <f t="shared" si="1"/>
        <v>-4309887</v>
      </c>
      <c r="R27" s="27">
        <f t="shared" si="1"/>
        <v>-14470535</v>
      </c>
      <c r="S27" s="27">
        <f t="shared" si="1"/>
        <v>-10545220</v>
      </c>
      <c r="T27" s="27">
        <f t="shared" si="1"/>
        <v>-2162929</v>
      </c>
      <c r="U27" s="27">
        <f t="shared" si="1"/>
        <v>-5602941</v>
      </c>
      <c r="V27" s="27">
        <f t="shared" si="1"/>
        <v>-18311090</v>
      </c>
      <c r="W27" s="27">
        <f t="shared" si="1"/>
        <v>-44874856</v>
      </c>
      <c r="X27" s="27">
        <f t="shared" si="1"/>
        <v>-101399000</v>
      </c>
      <c r="Y27" s="27">
        <f t="shared" si="1"/>
        <v>56524144</v>
      </c>
      <c r="Z27" s="28">
        <f>+IF(X27&lt;&gt;0,+(Y27/X27)*100,0)</f>
        <v>-55.74428150178996</v>
      </c>
      <c r="AA27" s="29">
        <f>SUM(AA21:AA26)</f>
        <v>-101399000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16000000</v>
      </c>
      <c r="I32" s="19">
        <v>15000000</v>
      </c>
      <c r="J32" s="19">
        <v>31000000</v>
      </c>
      <c r="K32" s="19">
        <v>2000000</v>
      </c>
      <c r="L32" s="19"/>
      <c r="M32" s="19"/>
      <c r="N32" s="19">
        <v>2000000</v>
      </c>
      <c r="O32" s="19">
        <v>2000000</v>
      </c>
      <c r="P32" s="19">
        <v>22000000</v>
      </c>
      <c r="Q32" s="19"/>
      <c r="R32" s="19">
        <v>24000000</v>
      </c>
      <c r="S32" s="19">
        <v>23000000</v>
      </c>
      <c r="T32" s="19">
        <v>10000000</v>
      </c>
      <c r="U32" s="19">
        <v>20000000</v>
      </c>
      <c r="V32" s="19">
        <v>53000000</v>
      </c>
      <c r="W32" s="19">
        <v>110000000</v>
      </c>
      <c r="X32" s="19"/>
      <c r="Y32" s="19">
        <v>110000000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-35000000</v>
      </c>
      <c r="H35" s="19"/>
      <c r="I35" s="19"/>
      <c r="J35" s="19">
        <v>-35000000</v>
      </c>
      <c r="K35" s="19"/>
      <c r="L35" s="19">
        <v>-3084738</v>
      </c>
      <c r="M35" s="19">
        <v>-30000000</v>
      </c>
      <c r="N35" s="19">
        <v>-33084738</v>
      </c>
      <c r="O35" s="19"/>
      <c r="P35" s="19"/>
      <c r="Q35" s="19">
        <v>-42000000</v>
      </c>
      <c r="R35" s="19">
        <v>-42000000</v>
      </c>
      <c r="S35" s="19"/>
      <c r="T35" s="19"/>
      <c r="U35" s="19"/>
      <c r="V35" s="19"/>
      <c r="W35" s="19">
        <v>-110084738</v>
      </c>
      <c r="X35" s="19"/>
      <c r="Y35" s="19">
        <v>-110084738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-35000000</v>
      </c>
      <c r="H36" s="27">
        <f t="shared" si="2"/>
        <v>16000000</v>
      </c>
      <c r="I36" s="27">
        <f t="shared" si="2"/>
        <v>15000000</v>
      </c>
      <c r="J36" s="27">
        <f t="shared" si="2"/>
        <v>-4000000</v>
      </c>
      <c r="K36" s="27">
        <f t="shared" si="2"/>
        <v>2000000</v>
      </c>
      <c r="L36" s="27">
        <f t="shared" si="2"/>
        <v>-3084738</v>
      </c>
      <c r="M36" s="27">
        <f t="shared" si="2"/>
        <v>-30000000</v>
      </c>
      <c r="N36" s="27">
        <f t="shared" si="2"/>
        <v>-31084738</v>
      </c>
      <c r="O36" s="27">
        <f t="shared" si="2"/>
        <v>2000000</v>
      </c>
      <c r="P36" s="27">
        <f t="shared" si="2"/>
        <v>22000000</v>
      </c>
      <c r="Q36" s="27">
        <f t="shared" si="2"/>
        <v>-42000000</v>
      </c>
      <c r="R36" s="27">
        <f t="shared" si="2"/>
        <v>-18000000</v>
      </c>
      <c r="S36" s="27">
        <f t="shared" si="2"/>
        <v>23000000</v>
      </c>
      <c r="T36" s="27">
        <f t="shared" si="2"/>
        <v>10000000</v>
      </c>
      <c r="U36" s="27">
        <f t="shared" si="2"/>
        <v>20000000</v>
      </c>
      <c r="V36" s="27">
        <f t="shared" si="2"/>
        <v>53000000</v>
      </c>
      <c r="W36" s="27">
        <f t="shared" si="2"/>
        <v>-84738</v>
      </c>
      <c r="X36" s="27">
        <f t="shared" si="2"/>
        <v>0</v>
      </c>
      <c r="Y36" s="27">
        <f t="shared" si="2"/>
        <v>-84738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-4805000</v>
      </c>
      <c r="F38" s="33">
        <f t="shared" si="3"/>
        <v>-4805000</v>
      </c>
      <c r="G38" s="33">
        <f t="shared" si="3"/>
        <v>9834191</v>
      </c>
      <c r="H38" s="33">
        <f t="shared" si="3"/>
        <v>-8557234</v>
      </c>
      <c r="I38" s="33">
        <f t="shared" si="3"/>
        <v>-2545367</v>
      </c>
      <c r="J38" s="33">
        <f t="shared" si="3"/>
        <v>-1268410</v>
      </c>
      <c r="K38" s="33">
        <f t="shared" si="3"/>
        <v>-1242691</v>
      </c>
      <c r="L38" s="33">
        <f t="shared" si="3"/>
        <v>50160666</v>
      </c>
      <c r="M38" s="33">
        <f t="shared" si="3"/>
        <v>-37216690</v>
      </c>
      <c r="N38" s="33">
        <f t="shared" si="3"/>
        <v>11701285</v>
      </c>
      <c r="O38" s="33">
        <f t="shared" si="3"/>
        <v>-9927400</v>
      </c>
      <c r="P38" s="33">
        <f t="shared" si="3"/>
        <v>1351981</v>
      </c>
      <c r="Q38" s="33">
        <f t="shared" si="3"/>
        <v>-3031617</v>
      </c>
      <c r="R38" s="33">
        <f t="shared" si="3"/>
        <v>-11607036</v>
      </c>
      <c r="S38" s="33">
        <f t="shared" si="3"/>
        <v>5937212</v>
      </c>
      <c r="T38" s="33">
        <f t="shared" si="3"/>
        <v>-5032200</v>
      </c>
      <c r="U38" s="33">
        <f t="shared" si="3"/>
        <v>11300190</v>
      </c>
      <c r="V38" s="33">
        <f t="shared" si="3"/>
        <v>12205202</v>
      </c>
      <c r="W38" s="33">
        <f t="shared" si="3"/>
        <v>11031041</v>
      </c>
      <c r="X38" s="33">
        <f t="shared" si="3"/>
        <v>-4805000</v>
      </c>
      <c r="Y38" s="33">
        <f t="shared" si="3"/>
        <v>15836041</v>
      </c>
      <c r="Z38" s="34">
        <f>+IF(X38&lt;&gt;0,+(Y38/X38)*100,0)</f>
        <v>-329.5742143600416</v>
      </c>
      <c r="AA38" s="35">
        <f>+AA17+AA27+AA36</f>
        <v>-4805000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6676737</v>
      </c>
      <c r="H39" s="33">
        <v>16510928</v>
      </c>
      <c r="I39" s="33">
        <v>7953694</v>
      </c>
      <c r="J39" s="33">
        <v>6676737</v>
      </c>
      <c r="K39" s="33">
        <v>5408327</v>
      </c>
      <c r="L39" s="33">
        <v>4165636</v>
      </c>
      <c r="M39" s="33">
        <v>54326302</v>
      </c>
      <c r="N39" s="33">
        <v>5408327</v>
      </c>
      <c r="O39" s="33">
        <v>17109612</v>
      </c>
      <c r="P39" s="33">
        <v>7182212</v>
      </c>
      <c r="Q39" s="33">
        <v>8534193</v>
      </c>
      <c r="R39" s="33">
        <v>17109612</v>
      </c>
      <c r="S39" s="33">
        <v>5502576</v>
      </c>
      <c r="T39" s="33">
        <v>11439788</v>
      </c>
      <c r="U39" s="33">
        <v>6407588</v>
      </c>
      <c r="V39" s="33">
        <v>5502576</v>
      </c>
      <c r="W39" s="33">
        <v>6676737</v>
      </c>
      <c r="X39" s="33"/>
      <c r="Y39" s="33">
        <v>6676737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-4805000</v>
      </c>
      <c r="F40" s="45">
        <v>-4805000</v>
      </c>
      <c r="G40" s="45">
        <v>16510928</v>
      </c>
      <c r="H40" s="45">
        <v>7953694</v>
      </c>
      <c r="I40" s="45">
        <v>5408327</v>
      </c>
      <c r="J40" s="45">
        <v>5408327</v>
      </c>
      <c r="K40" s="45">
        <v>4165636</v>
      </c>
      <c r="L40" s="45">
        <v>54326302</v>
      </c>
      <c r="M40" s="45">
        <v>17109612</v>
      </c>
      <c r="N40" s="45">
        <v>17109612</v>
      </c>
      <c r="O40" s="45">
        <v>7182212</v>
      </c>
      <c r="P40" s="45">
        <v>8534193</v>
      </c>
      <c r="Q40" s="45">
        <v>5502576</v>
      </c>
      <c r="R40" s="45">
        <v>7182212</v>
      </c>
      <c r="S40" s="45">
        <v>11439788</v>
      </c>
      <c r="T40" s="45">
        <v>6407588</v>
      </c>
      <c r="U40" s="45">
        <v>17707778</v>
      </c>
      <c r="V40" s="45">
        <v>17707778</v>
      </c>
      <c r="W40" s="45">
        <v>17707778</v>
      </c>
      <c r="X40" s="45">
        <v>-4805000</v>
      </c>
      <c r="Y40" s="45">
        <v>22512778</v>
      </c>
      <c r="Z40" s="46">
        <v>-468.53</v>
      </c>
      <c r="AA40" s="47">
        <v>-4805000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12061322</v>
      </c>
      <c r="D6" s="17"/>
      <c r="E6" s="18">
        <v>11376000</v>
      </c>
      <c r="F6" s="19">
        <v>17310540</v>
      </c>
      <c r="G6" s="19">
        <v>1100528</v>
      </c>
      <c r="H6" s="19">
        <v>1552437</v>
      </c>
      <c r="I6" s="19">
        <v>1213018</v>
      </c>
      <c r="J6" s="19">
        <v>3865983</v>
      </c>
      <c r="K6" s="19">
        <v>1046644</v>
      </c>
      <c r="L6" s="19">
        <v>1146309</v>
      </c>
      <c r="M6" s="19">
        <v>1481019</v>
      </c>
      <c r="N6" s="19">
        <v>3673972</v>
      </c>
      <c r="O6" s="19">
        <v>1218414</v>
      </c>
      <c r="P6" s="19">
        <v>1898518</v>
      </c>
      <c r="Q6" s="19">
        <v>1535926</v>
      </c>
      <c r="R6" s="19">
        <v>4652858</v>
      </c>
      <c r="S6" s="19">
        <v>2231682</v>
      </c>
      <c r="T6" s="19">
        <v>1087004</v>
      </c>
      <c r="U6" s="19">
        <v>1397150</v>
      </c>
      <c r="V6" s="19">
        <v>4715836</v>
      </c>
      <c r="W6" s="19">
        <v>16908649</v>
      </c>
      <c r="X6" s="19">
        <v>17310540</v>
      </c>
      <c r="Y6" s="19">
        <v>-401891</v>
      </c>
      <c r="Z6" s="20">
        <v>-2.32</v>
      </c>
      <c r="AA6" s="21">
        <v>17310540</v>
      </c>
    </row>
    <row r="7" spans="1:27" ht="13.5">
      <c r="A7" s="22" t="s">
        <v>34</v>
      </c>
      <c r="B7" s="16"/>
      <c r="C7" s="17">
        <v>168990610</v>
      </c>
      <c r="D7" s="17"/>
      <c r="E7" s="18">
        <v>133320000</v>
      </c>
      <c r="F7" s="19">
        <v>173385446</v>
      </c>
      <c r="G7" s="19">
        <v>7614723</v>
      </c>
      <c r="H7" s="19">
        <v>7721842</v>
      </c>
      <c r="I7" s="19">
        <v>8689359</v>
      </c>
      <c r="J7" s="19">
        <v>24025924</v>
      </c>
      <c r="K7" s="19">
        <v>6434401</v>
      </c>
      <c r="L7" s="19">
        <v>6215626</v>
      </c>
      <c r="M7" s="19">
        <v>7902219</v>
      </c>
      <c r="N7" s="19">
        <v>20552246</v>
      </c>
      <c r="O7" s="19">
        <v>8805754</v>
      </c>
      <c r="P7" s="19">
        <v>7536056</v>
      </c>
      <c r="Q7" s="19">
        <v>7829054</v>
      </c>
      <c r="R7" s="19">
        <v>24170864</v>
      </c>
      <c r="S7" s="19">
        <v>15830137</v>
      </c>
      <c r="T7" s="19">
        <v>7227937</v>
      </c>
      <c r="U7" s="19">
        <v>6012977</v>
      </c>
      <c r="V7" s="19">
        <v>29071051</v>
      </c>
      <c r="W7" s="19">
        <v>97820085</v>
      </c>
      <c r="X7" s="19">
        <v>173385446</v>
      </c>
      <c r="Y7" s="19">
        <v>-75565361</v>
      </c>
      <c r="Z7" s="20">
        <v>-43.58</v>
      </c>
      <c r="AA7" s="21">
        <v>173385446</v>
      </c>
    </row>
    <row r="8" spans="1:27" ht="13.5">
      <c r="A8" s="22" t="s">
        <v>35</v>
      </c>
      <c r="B8" s="16"/>
      <c r="C8" s="17">
        <v>12117725</v>
      </c>
      <c r="D8" s="17"/>
      <c r="E8" s="18">
        <v>10719000</v>
      </c>
      <c r="F8" s="19">
        <v>1720551</v>
      </c>
      <c r="G8" s="19">
        <v>361610</v>
      </c>
      <c r="H8" s="19">
        <v>1117520</v>
      </c>
      <c r="I8" s="19">
        <v>558740</v>
      </c>
      <c r="J8" s="19">
        <v>2037870</v>
      </c>
      <c r="K8" s="19">
        <v>708172</v>
      </c>
      <c r="L8" s="19">
        <v>387982</v>
      </c>
      <c r="M8" s="19">
        <v>677316</v>
      </c>
      <c r="N8" s="19">
        <v>1773470</v>
      </c>
      <c r="O8" s="19">
        <v>50610</v>
      </c>
      <c r="P8" s="19">
        <v>375102</v>
      </c>
      <c r="Q8" s="19">
        <v>245891</v>
      </c>
      <c r="R8" s="19">
        <v>671603</v>
      </c>
      <c r="S8" s="19">
        <v>178572</v>
      </c>
      <c r="T8" s="19">
        <v>291300</v>
      </c>
      <c r="U8" s="19">
        <v>496168</v>
      </c>
      <c r="V8" s="19">
        <v>966040</v>
      </c>
      <c r="W8" s="19">
        <v>5448983</v>
      </c>
      <c r="X8" s="19">
        <v>1720551</v>
      </c>
      <c r="Y8" s="19">
        <v>3728432</v>
      </c>
      <c r="Z8" s="20">
        <v>216.7</v>
      </c>
      <c r="AA8" s="21">
        <v>1720551</v>
      </c>
    </row>
    <row r="9" spans="1:27" ht="13.5">
      <c r="A9" s="22" t="s">
        <v>36</v>
      </c>
      <c r="B9" s="16"/>
      <c r="C9" s="17">
        <v>133210000</v>
      </c>
      <c r="D9" s="17"/>
      <c r="E9" s="18">
        <v>129831000</v>
      </c>
      <c r="F9" s="19">
        <v>132129000</v>
      </c>
      <c r="G9" s="19">
        <v>51753000</v>
      </c>
      <c r="H9" s="19">
        <v>1348000</v>
      </c>
      <c r="I9" s="19"/>
      <c r="J9" s="19">
        <v>53101000</v>
      </c>
      <c r="K9" s="19"/>
      <c r="L9" s="19">
        <v>1310000</v>
      </c>
      <c r="M9" s="19">
        <v>37896000</v>
      </c>
      <c r="N9" s="19">
        <v>39206000</v>
      </c>
      <c r="O9" s="19"/>
      <c r="P9" s="19">
        <v>300000</v>
      </c>
      <c r="Q9" s="19">
        <v>310000</v>
      </c>
      <c r="R9" s="19">
        <v>610000</v>
      </c>
      <c r="S9" s="19"/>
      <c r="T9" s="19">
        <v>12690000</v>
      </c>
      <c r="U9" s="19">
        <v>21848244</v>
      </c>
      <c r="V9" s="19">
        <v>34538244</v>
      </c>
      <c r="W9" s="19">
        <v>127455244</v>
      </c>
      <c r="X9" s="19">
        <v>132129000</v>
      </c>
      <c r="Y9" s="19">
        <v>-4673756</v>
      </c>
      <c r="Z9" s="20">
        <v>-3.54</v>
      </c>
      <c r="AA9" s="21">
        <v>132129000</v>
      </c>
    </row>
    <row r="10" spans="1:27" ht="13.5">
      <c r="A10" s="22" t="s">
        <v>37</v>
      </c>
      <c r="B10" s="16"/>
      <c r="C10" s="17">
        <v>61895780</v>
      </c>
      <c r="D10" s="17"/>
      <c r="E10" s="18">
        <v>45248000</v>
      </c>
      <c r="F10" s="19">
        <v>53224000</v>
      </c>
      <c r="G10" s="19">
        <v>13706000</v>
      </c>
      <c r="H10" s="19"/>
      <c r="I10" s="19"/>
      <c r="J10" s="19">
        <v>13706000</v>
      </c>
      <c r="K10" s="19"/>
      <c r="L10" s="19"/>
      <c r="M10" s="19">
        <v>18980000</v>
      </c>
      <c r="N10" s="19">
        <v>18980000</v>
      </c>
      <c r="O10" s="19">
        <v>500000</v>
      </c>
      <c r="P10" s="19"/>
      <c r="Q10" s="19">
        <v>11062000</v>
      </c>
      <c r="R10" s="19">
        <v>11562000</v>
      </c>
      <c r="S10" s="19"/>
      <c r="T10" s="19"/>
      <c r="U10" s="19"/>
      <c r="V10" s="19"/>
      <c r="W10" s="19">
        <v>44248000</v>
      </c>
      <c r="X10" s="19">
        <v>53224000</v>
      </c>
      <c r="Y10" s="19">
        <v>-8976000</v>
      </c>
      <c r="Z10" s="20">
        <v>-16.86</v>
      </c>
      <c r="AA10" s="21">
        <v>53224000</v>
      </c>
    </row>
    <row r="11" spans="1:27" ht="13.5">
      <c r="A11" s="22" t="s">
        <v>38</v>
      </c>
      <c r="B11" s="16"/>
      <c r="C11" s="17">
        <v>1318580</v>
      </c>
      <c r="D11" s="17"/>
      <c r="E11" s="18"/>
      <c r="F11" s="19">
        <v>12082051</v>
      </c>
      <c r="G11" s="19">
        <v>87970</v>
      </c>
      <c r="H11" s="19">
        <v>227243</v>
      </c>
      <c r="I11" s="19">
        <v>230262</v>
      </c>
      <c r="J11" s="19">
        <v>545475</v>
      </c>
      <c r="K11" s="19">
        <v>174469</v>
      </c>
      <c r="L11" s="19">
        <v>165083</v>
      </c>
      <c r="M11" s="19">
        <v>3024</v>
      </c>
      <c r="N11" s="19">
        <v>342576</v>
      </c>
      <c r="O11" s="19">
        <v>373</v>
      </c>
      <c r="P11" s="19"/>
      <c r="Q11" s="19">
        <v>314613</v>
      </c>
      <c r="R11" s="19">
        <v>314986</v>
      </c>
      <c r="S11" s="19">
        <v>1297900</v>
      </c>
      <c r="T11" s="19"/>
      <c r="U11" s="19"/>
      <c r="V11" s="19">
        <v>1297900</v>
      </c>
      <c r="W11" s="19">
        <v>2500937</v>
      </c>
      <c r="X11" s="19">
        <v>12082051</v>
      </c>
      <c r="Y11" s="19">
        <v>-9581114</v>
      </c>
      <c r="Z11" s="20">
        <v>-79.3</v>
      </c>
      <c r="AA11" s="21">
        <v>12082051</v>
      </c>
    </row>
    <row r="12" spans="1:27" ht="13.5">
      <c r="A12" s="22" t="s">
        <v>39</v>
      </c>
      <c r="B12" s="16"/>
      <c r="C12" s="17">
        <v>6460</v>
      </c>
      <c r="D12" s="17"/>
      <c r="E12" s="18"/>
      <c r="F12" s="19">
        <v>12000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12000</v>
      </c>
      <c r="Y12" s="19">
        <v>-12000</v>
      </c>
      <c r="Z12" s="20">
        <v>-100</v>
      </c>
      <c r="AA12" s="21">
        <v>12000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-301532302</v>
      </c>
      <c r="D14" s="17"/>
      <c r="E14" s="18">
        <v>-246912594</v>
      </c>
      <c r="F14" s="19">
        <v>-274504780</v>
      </c>
      <c r="G14" s="19">
        <v>-22031707</v>
      </c>
      <c r="H14" s="19">
        <v>-20269336</v>
      </c>
      <c r="I14" s="19">
        <v>-25983024</v>
      </c>
      <c r="J14" s="19">
        <v>-68284067</v>
      </c>
      <c r="K14" s="19">
        <v>-17673964</v>
      </c>
      <c r="L14" s="19">
        <v>-19572183</v>
      </c>
      <c r="M14" s="19">
        <v>-16422314</v>
      </c>
      <c r="N14" s="19">
        <v>-53668461</v>
      </c>
      <c r="O14" s="19">
        <v>-24166624</v>
      </c>
      <c r="P14" s="19">
        <v>-19795367</v>
      </c>
      <c r="Q14" s="19">
        <v>-18992163</v>
      </c>
      <c r="R14" s="19">
        <v>-62954154</v>
      </c>
      <c r="S14" s="19">
        <v>-23139972</v>
      </c>
      <c r="T14" s="19">
        <v>-21153942</v>
      </c>
      <c r="U14" s="19">
        <v>-28326713</v>
      </c>
      <c r="V14" s="19">
        <v>-72620627</v>
      </c>
      <c r="W14" s="19">
        <v>-257527309</v>
      </c>
      <c r="X14" s="19">
        <v>-274504780</v>
      </c>
      <c r="Y14" s="19">
        <v>16977471</v>
      </c>
      <c r="Z14" s="20">
        <v>-6.18</v>
      </c>
      <c r="AA14" s="21">
        <v>-274504780</v>
      </c>
    </row>
    <row r="15" spans="1:27" ht="13.5">
      <c r="A15" s="22" t="s">
        <v>42</v>
      </c>
      <c r="B15" s="16"/>
      <c r="C15" s="17">
        <v>-20616501</v>
      </c>
      <c r="D15" s="17"/>
      <c r="E15" s="18">
        <v>-8000000</v>
      </c>
      <c r="F15" s="19">
        <v>-15776083</v>
      </c>
      <c r="G15" s="19">
        <v>-881608</v>
      </c>
      <c r="H15" s="19">
        <v>-1061607</v>
      </c>
      <c r="I15" s="19">
        <v>-2407705</v>
      </c>
      <c r="J15" s="19">
        <v>-4350920</v>
      </c>
      <c r="K15" s="19">
        <v>-566717</v>
      </c>
      <c r="L15" s="19">
        <v>-298144</v>
      </c>
      <c r="M15" s="19">
        <v>-2672300</v>
      </c>
      <c r="N15" s="19">
        <v>-3537161</v>
      </c>
      <c r="O15" s="19">
        <v>-1434809</v>
      </c>
      <c r="P15" s="19">
        <v>-3187</v>
      </c>
      <c r="Q15" s="19"/>
      <c r="R15" s="19">
        <v>-1437996</v>
      </c>
      <c r="S15" s="19">
        <v>-2149718</v>
      </c>
      <c r="T15" s="19"/>
      <c r="U15" s="19">
        <v>-358244</v>
      </c>
      <c r="V15" s="19">
        <v>-2507962</v>
      </c>
      <c r="W15" s="19">
        <v>-11834039</v>
      </c>
      <c r="X15" s="19">
        <v>-15776083</v>
      </c>
      <c r="Y15" s="19">
        <v>3942044</v>
      </c>
      <c r="Z15" s="20">
        <v>-24.99</v>
      </c>
      <c r="AA15" s="21">
        <v>-15776083</v>
      </c>
    </row>
    <row r="16" spans="1:27" ht="13.5">
      <c r="A16" s="22" t="s">
        <v>43</v>
      </c>
      <c r="B16" s="16"/>
      <c r="C16" s="17"/>
      <c r="D16" s="17"/>
      <c r="E16" s="18"/>
      <c r="F16" s="19">
        <v>-25616000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-565751</v>
      </c>
      <c r="T16" s="19"/>
      <c r="U16" s="19"/>
      <c r="V16" s="19">
        <v>-565751</v>
      </c>
      <c r="W16" s="19">
        <v>-565751</v>
      </c>
      <c r="X16" s="19">
        <v>-25616000</v>
      </c>
      <c r="Y16" s="19">
        <v>25050249</v>
      </c>
      <c r="Z16" s="20">
        <v>-97.79</v>
      </c>
      <c r="AA16" s="21">
        <v>-25616000</v>
      </c>
    </row>
    <row r="17" spans="1:27" ht="13.5">
      <c r="A17" s="23" t="s">
        <v>44</v>
      </c>
      <c r="B17" s="24"/>
      <c r="C17" s="25">
        <f aca="true" t="shared" si="0" ref="C17:Y17">SUM(C6:C16)</f>
        <v>67451674</v>
      </c>
      <c r="D17" s="25">
        <f>SUM(D6:D16)</f>
        <v>0</v>
      </c>
      <c r="E17" s="26">
        <f t="shared" si="0"/>
        <v>75581406</v>
      </c>
      <c r="F17" s="27">
        <f t="shared" si="0"/>
        <v>73966725</v>
      </c>
      <c r="G17" s="27">
        <f t="shared" si="0"/>
        <v>51710516</v>
      </c>
      <c r="H17" s="27">
        <f t="shared" si="0"/>
        <v>-9363901</v>
      </c>
      <c r="I17" s="27">
        <f t="shared" si="0"/>
        <v>-17699350</v>
      </c>
      <c r="J17" s="27">
        <f t="shared" si="0"/>
        <v>24647265</v>
      </c>
      <c r="K17" s="27">
        <f t="shared" si="0"/>
        <v>-9876995</v>
      </c>
      <c r="L17" s="27">
        <f t="shared" si="0"/>
        <v>-10645327</v>
      </c>
      <c r="M17" s="27">
        <f t="shared" si="0"/>
        <v>47844964</v>
      </c>
      <c r="N17" s="27">
        <f t="shared" si="0"/>
        <v>27322642</v>
      </c>
      <c r="O17" s="27">
        <f t="shared" si="0"/>
        <v>-15026282</v>
      </c>
      <c r="P17" s="27">
        <f t="shared" si="0"/>
        <v>-9688878</v>
      </c>
      <c r="Q17" s="27">
        <f t="shared" si="0"/>
        <v>2305321</v>
      </c>
      <c r="R17" s="27">
        <f t="shared" si="0"/>
        <v>-22409839</v>
      </c>
      <c r="S17" s="27">
        <f t="shared" si="0"/>
        <v>-6317150</v>
      </c>
      <c r="T17" s="27">
        <f t="shared" si="0"/>
        <v>142299</v>
      </c>
      <c r="U17" s="27">
        <f t="shared" si="0"/>
        <v>1069582</v>
      </c>
      <c r="V17" s="27">
        <f t="shared" si="0"/>
        <v>-5105269</v>
      </c>
      <c r="W17" s="27">
        <f t="shared" si="0"/>
        <v>24454799</v>
      </c>
      <c r="X17" s="27">
        <f t="shared" si="0"/>
        <v>73966725</v>
      </c>
      <c r="Y17" s="27">
        <f t="shared" si="0"/>
        <v>-49511926</v>
      </c>
      <c r="Z17" s="28">
        <f>+IF(X17&lt;&gt;0,+(Y17/X17)*100,0)</f>
        <v>-66.9381076423216</v>
      </c>
      <c r="AA17" s="29">
        <f>SUM(AA6:AA16)</f>
        <v>73966725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9300000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9300000</v>
      </c>
      <c r="Y21" s="36">
        <v>-9300000</v>
      </c>
      <c r="Z21" s="37">
        <v>-100</v>
      </c>
      <c r="AA21" s="38">
        <v>9300000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-53086000</v>
      </c>
      <c r="F26" s="19">
        <v>-53224313</v>
      </c>
      <c r="G26" s="19"/>
      <c r="H26" s="19">
        <v>-1648412</v>
      </c>
      <c r="I26" s="19">
        <v>-8877513</v>
      </c>
      <c r="J26" s="19">
        <v>-10525925</v>
      </c>
      <c r="K26" s="19">
        <v>-243665</v>
      </c>
      <c r="L26" s="19">
        <v>-1628352</v>
      </c>
      <c r="M26" s="19">
        <v>-8912706</v>
      </c>
      <c r="N26" s="19">
        <v>-10784723</v>
      </c>
      <c r="O26" s="19"/>
      <c r="P26" s="19">
        <v>-3691411</v>
      </c>
      <c r="Q26" s="19">
        <v>-3047678</v>
      </c>
      <c r="R26" s="19">
        <v>-6739089</v>
      </c>
      <c r="S26" s="19"/>
      <c r="T26" s="19">
        <v>-3154452</v>
      </c>
      <c r="U26" s="19">
        <v>-2440679</v>
      </c>
      <c r="V26" s="19">
        <v>-5595131</v>
      </c>
      <c r="W26" s="19">
        <v>-33644868</v>
      </c>
      <c r="X26" s="19">
        <v>-53224313</v>
      </c>
      <c r="Y26" s="19">
        <v>19579445</v>
      </c>
      <c r="Z26" s="20">
        <v>-36.79</v>
      </c>
      <c r="AA26" s="21">
        <v>-53224313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-53086000</v>
      </c>
      <c r="F27" s="27">
        <f t="shared" si="1"/>
        <v>-43924313</v>
      </c>
      <c r="G27" s="27">
        <f t="shared" si="1"/>
        <v>0</v>
      </c>
      <c r="H27" s="27">
        <f t="shared" si="1"/>
        <v>-1648412</v>
      </c>
      <c r="I27" s="27">
        <f t="shared" si="1"/>
        <v>-8877513</v>
      </c>
      <c r="J27" s="27">
        <f t="shared" si="1"/>
        <v>-10525925</v>
      </c>
      <c r="K27" s="27">
        <f t="shared" si="1"/>
        <v>-243665</v>
      </c>
      <c r="L27" s="27">
        <f t="shared" si="1"/>
        <v>-1628352</v>
      </c>
      <c r="M27" s="27">
        <f t="shared" si="1"/>
        <v>-8912706</v>
      </c>
      <c r="N27" s="27">
        <f t="shared" si="1"/>
        <v>-10784723</v>
      </c>
      <c r="O27" s="27">
        <f t="shared" si="1"/>
        <v>0</v>
      </c>
      <c r="P27" s="27">
        <f t="shared" si="1"/>
        <v>-3691411</v>
      </c>
      <c r="Q27" s="27">
        <f t="shared" si="1"/>
        <v>-3047678</v>
      </c>
      <c r="R27" s="27">
        <f t="shared" si="1"/>
        <v>-6739089</v>
      </c>
      <c r="S27" s="27">
        <f t="shared" si="1"/>
        <v>0</v>
      </c>
      <c r="T27" s="27">
        <f t="shared" si="1"/>
        <v>-3154452</v>
      </c>
      <c r="U27" s="27">
        <f t="shared" si="1"/>
        <v>-2440679</v>
      </c>
      <c r="V27" s="27">
        <f t="shared" si="1"/>
        <v>-5595131</v>
      </c>
      <c r="W27" s="27">
        <f t="shared" si="1"/>
        <v>-33644868</v>
      </c>
      <c r="X27" s="27">
        <f t="shared" si="1"/>
        <v>-43924313</v>
      </c>
      <c r="Y27" s="27">
        <f t="shared" si="1"/>
        <v>10279445</v>
      </c>
      <c r="Z27" s="28">
        <f>+IF(X27&lt;&gt;0,+(Y27/X27)*100,0)</f>
        <v>-23.40263124889398</v>
      </c>
      <c r="AA27" s="29">
        <f>SUM(AA21:AA26)</f>
        <v>-43924313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-6506074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-6506074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60945600</v>
      </c>
      <c r="D38" s="31">
        <f>+D17+D27+D36</f>
        <v>0</v>
      </c>
      <c r="E38" s="32">
        <f t="shared" si="3"/>
        <v>22495406</v>
      </c>
      <c r="F38" s="33">
        <f t="shared" si="3"/>
        <v>30042412</v>
      </c>
      <c r="G38" s="33">
        <f t="shared" si="3"/>
        <v>51710516</v>
      </c>
      <c r="H38" s="33">
        <f t="shared" si="3"/>
        <v>-11012313</v>
      </c>
      <c r="I38" s="33">
        <f t="shared" si="3"/>
        <v>-26576863</v>
      </c>
      <c r="J38" s="33">
        <f t="shared" si="3"/>
        <v>14121340</v>
      </c>
      <c r="K38" s="33">
        <f t="shared" si="3"/>
        <v>-10120660</v>
      </c>
      <c r="L38" s="33">
        <f t="shared" si="3"/>
        <v>-12273679</v>
      </c>
      <c r="M38" s="33">
        <f t="shared" si="3"/>
        <v>38932258</v>
      </c>
      <c r="N38" s="33">
        <f t="shared" si="3"/>
        <v>16537919</v>
      </c>
      <c r="O38" s="33">
        <f t="shared" si="3"/>
        <v>-15026282</v>
      </c>
      <c r="P38" s="33">
        <f t="shared" si="3"/>
        <v>-13380289</v>
      </c>
      <c r="Q38" s="33">
        <f t="shared" si="3"/>
        <v>-742357</v>
      </c>
      <c r="R38" s="33">
        <f t="shared" si="3"/>
        <v>-29148928</v>
      </c>
      <c r="S38" s="33">
        <f t="shared" si="3"/>
        <v>-6317150</v>
      </c>
      <c r="T38" s="33">
        <f t="shared" si="3"/>
        <v>-3012153</v>
      </c>
      <c r="U38" s="33">
        <f t="shared" si="3"/>
        <v>-1371097</v>
      </c>
      <c r="V38" s="33">
        <f t="shared" si="3"/>
        <v>-10700400</v>
      </c>
      <c r="W38" s="33">
        <f t="shared" si="3"/>
        <v>-9190069</v>
      </c>
      <c r="X38" s="33">
        <f t="shared" si="3"/>
        <v>30042412</v>
      </c>
      <c r="Y38" s="33">
        <f t="shared" si="3"/>
        <v>-39232481</v>
      </c>
      <c r="Z38" s="34">
        <f>+IF(X38&lt;&gt;0,+(Y38/X38)*100,0)</f>
        <v>-130.59031678282022</v>
      </c>
      <c r="AA38" s="35">
        <f>+AA17+AA27+AA36</f>
        <v>30042412</v>
      </c>
    </row>
    <row r="39" spans="1:27" ht="13.5">
      <c r="A39" s="22" t="s">
        <v>59</v>
      </c>
      <c r="B39" s="16"/>
      <c r="C39" s="31">
        <v>15236742</v>
      </c>
      <c r="D39" s="31"/>
      <c r="E39" s="32">
        <v>15000000</v>
      </c>
      <c r="F39" s="33">
        <v>31954136</v>
      </c>
      <c r="G39" s="33">
        <v>31954136</v>
      </c>
      <c r="H39" s="33">
        <v>83664652</v>
      </c>
      <c r="I39" s="33">
        <v>72652339</v>
      </c>
      <c r="J39" s="33">
        <v>31954136</v>
      </c>
      <c r="K39" s="33">
        <v>46075476</v>
      </c>
      <c r="L39" s="33">
        <v>35954816</v>
      </c>
      <c r="M39" s="33">
        <v>23681137</v>
      </c>
      <c r="N39" s="33">
        <v>46075476</v>
      </c>
      <c r="O39" s="33">
        <v>62613395</v>
      </c>
      <c r="P39" s="33">
        <v>47587113</v>
      </c>
      <c r="Q39" s="33">
        <v>34206824</v>
      </c>
      <c r="R39" s="33">
        <v>62613395</v>
      </c>
      <c r="S39" s="33">
        <v>33464467</v>
      </c>
      <c r="T39" s="33">
        <v>27147317</v>
      </c>
      <c r="U39" s="33">
        <v>24135164</v>
      </c>
      <c r="V39" s="33">
        <v>33464467</v>
      </c>
      <c r="W39" s="33">
        <v>31954136</v>
      </c>
      <c r="X39" s="33">
        <v>31954136</v>
      </c>
      <c r="Y39" s="33"/>
      <c r="Z39" s="34"/>
      <c r="AA39" s="35">
        <v>31954136</v>
      </c>
    </row>
    <row r="40" spans="1:27" ht="13.5">
      <c r="A40" s="41" t="s">
        <v>60</v>
      </c>
      <c r="B40" s="42"/>
      <c r="C40" s="43">
        <v>76182342</v>
      </c>
      <c r="D40" s="43"/>
      <c r="E40" s="44">
        <v>37495406</v>
      </c>
      <c r="F40" s="45">
        <v>61996548</v>
      </c>
      <c r="G40" s="45">
        <v>83664652</v>
      </c>
      <c r="H40" s="45">
        <v>72652339</v>
      </c>
      <c r="I40" s="45">
        <v>46075476</v>
      </c>
      <c r="J40" s="45">
        <v>46075476</v>
      </c>
      <c r="K40" s="45">
        <v>35954816</v>
      </c>
      <c r="L40" s="45">
        <v>23681137</v>
      </c>
      <c r="M40" s="45">
        <v>62613395</v>
      </c>
      <c r="N40" s="45">
        <v>62613395</v>
      </c>
      <c r="O40" s="45">
        <v>47587113</v>
      </c>
      <c r="P40" s="45">
        <v>34206824</v>
      </c>
      <c r="Q40" s="45">
        <v>33464467</v>
      </c>
      <c r="R40" s="45">
        <v>47587113</v>
      </c>
      <c r="S40" s="45">
        <v>27147317</v>
      </c>
      <c r="T40" s="45">
        <v>24135164</v>
      </c>
      <c r="U40" s="45">
        <v>22764067</v>
      </c>
      <c r="V40" s="45">
        <v>22764067</v>
      </c>
      <c r="W40" s="45">
        <v>22764067</v>
      </c>
      <c r="X40" s="45">
        <v>61996548</v>
      </c>
      <c r="Y40" s="45">
        <v>-39232481</v>
      </c>
      <c r="Z40" s="46">
        <v>-63.28</v>
      </c>
      <c r="AA40" s="47">
        <v>61996548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4536996</v>
      </c>
      <c r="F6" s="19">
        <v>18286158</v>
      </c>
      <c r="G6" s="19">
        <v>160000</v>
      </c>
      <c r="H6" s="19">
        <v>338000</v>
      </c>
      <c r="I6" s="19">
        <v>403000</v>
      </c>
      <c r="J6" s="19">
        <v>901000</v>
      </c>
      <c r="K6" s="19">
        <v>242000</v>
      </c>
      <c r="L6" s="19">
        <v>163000</v>
      </c>
      <c r="M6" s="19">
        <v>172000</v>
      </c>
      <c r="N6" s="19">
        <v>577000</v>
      </c>
      <c r="O6" s="19">
        <v>98000</v>
      </c>
      <c r="P6" s="19">
        <v>78235</v>
      </c>
      <c r="Q6" s="19">
        <v>109163</v>
      </c>
      <c r="R6" s="19">
        <v>285398</v>
      </c>
      <c r="S6" s="19">
        <v>91666</v>
      </c>
      <c r="T6" s="19">
        <v>92856</v>
      </c>
      <c r="U6" s="19">
        <v>228133</v>
      </c>
      <c r="V6" s="19">
        <v>412655</v>
      </c>
      <c r="W6" s="19">
        <v>2176053</v>
      </c>
      <c r="X6" s="19">
        <v>18286158</v>
      </c>
      <c r="Y6" s="19">
        <v>-16110105</v>
      </c>
      <c r="Z6" s="20">
        <v>-88.1</v>
      </c>
      <c r="AA6" s="21">
        <v>18286158</v>
      </c>
    </row>
    <row r="7" spans="1:27" ht="13.5">
      <c r="A7" s="22" t="s">
        <v>34</v>
      </c>
      <c r="B7" s="16"/>
      <c r="C7" s="17">
        <v>18286158</v>
      </c>
      <c r="D7" s="17"/>
      <c r="E7" s="18">
        <v>35681004</v>
      </c>
      <c r="F7" s="19"/>
      <c r="G7" s="19">
        <v>81000</v>
      </c>
      <c r="H7" s="19">
        <v>67000</v>
      </c>
      <c r="I7" s="19">
        <v>89000</v>
      </c>
      <c r="J7" s="19">
        <v>237000</v>
      </c>
      <c r="K7" s="19">
        <v>84000</v>
      </c>
      <c r="L7" s="19">
        <v>84000</v>
      </c>
      <c r="M7" s="19">
        <v>78000</v>
      </c>
      <c r="N7" s="19">
        <v>246000</v>
      </c>
      <c r="O7" s="19">
        <v>76000</v>
      </c>
      <c r="P7" s="19">
        <v>52838</v>
      </c>
      <c r="Q7" s="19">
        <v>99465</v>
      </c>
      <c r="R7" s="19">
        <v>228303</v>
      </c>
      <c r="S7" s="19">
        <v>68959</v>
      </c>
      <c r="T7" s="19">
        <v>136684</v>
      </c>
      <c r="U7" s="19">
        <v>49631</v>
      </c>
      <c r="V7" s="19">
        <v>255274</v>
      </c>
      <c r="W7" s="19">
        <v>966577</v>
      </c>
      <c r="X7" s="19"/>
      <c r="Y7" s="19">
        <v>966577</v>
      </c>
      <c r="Z7" s="20"/>
      <c r="AA7" s="21"/>
    </row>
    <row r="8" spans="1:27" ht="13.5">
      <c r="A8" s="22" t="s">
        <v>35</v>
      </c>
      <c r="B8" s="16"/>
      <c r="C8" s="17">
        <v>1834687</v>
      </c>
      <c r="D8" s="17"/>
      <c r="E8" s="18">
        <v>6205996</v>
      </c>
      <c r="F8" s="19">
        <v>1834687</v>
      </c>
      <c r="G8" s="19">
        <v>64000</v>
      </c>
      <c r="H8" s="19">
        <v>6000</v>
      </c>
      <c r="I8" s="19">
        <v>24000</v>
      </c>
      <c r="J8" s="19">
        <v>94000</v>
      </c>
      <c r="K8" s="19">
        <v>25000</v>
      </c>
      <c r="L8" s="19">
        <v>20000</v>
      </c>
      <c r="M8" s="19">
        <v>47000</v>
      </c>
      <c r="N8" s="19">
        <v>92000</v>
      </c>
      <c r="O8" s="19">
        <v>400000</v>
      </c>
      <c r="P8" s="19"/>
      <c r="Q8" s="19">
        <v>1204613</v>
      </c>
      <c r="R8" s="19">
        <v>1604613</v>
      </c>
      <c r="S8" s="19">
        <v>4679</v>
      </c>
      <c r="T8" s="19">
        <v>229737</v>
      </c>
      <c r="U8" s="19">
        <v>90794</v>
      </c>
      <c r="V8" s="19">
        <v>325210</v>
      </c>
      <c r="W8" s="19">
        <v>2115823</v>
      </c>
      <c r="X8" s="19">
        <v>1834687</v>
      </c>
      <c r="Y8" s="19">
        <v>281136</v>
      </c>
      <c r="Z8" s="20">
        <v>15.32</v>
      </c>
      <c r="AA8" s="21">
        <v>1834687</v>
      </c>
    </row>
    <row r="9" spans="1:27" ht="13.5">
      <c r="A9" s="22" t="s">
        <v>36</v>
      </c>
      <c r="B9" s="16"/>
      <c r="C9" s="17">
        <v>69686522</v>
      </c>
      <c r="D9" s="17"/>
      <c r="E9" s="18">
        <v>43045000</v>
      </c>
      <c r="F9" s="19">
        <v>69686522</v>
      </c>
      <c r="G9" s="19">
        <v>18080000</v>
      </c>
      <c r="H9" s="19">
        <v>14718000</v>
      </c>
      <c r="I9" s="19">
        <v>251000</v>
      </c>
      <c r="J9" s="19">
        <v>33049000</v>
      </c>
      <c r="K9" s="19"/>
      <c r="L9" s="19"/>
      <c r="M9" s="19">
        <v>12065000</v>
      </c>
      <c r="N9" s="19">
        <v>12065000</v>
      </c>
      <c r="O9" s="19"/>
      <c r="P9" s="19">
        <v>300000</v>
      </c>
      <c r="Q9" s="19">
        <v>10647000</v>
      </c>
      <c r="R9" s="19">
        <v>10947000</v>
      </c>
      <c r="S9" s="19"/>
      <c r="T9" s="19"/>
      <c r="U9" s="19"/>
      <c r="V9" s="19"/>
      <c r="W9" s="19">
        <v>56061000</v>
      </c>
      <c r="X9" s="19">
        <v>69686522</v>
      </c>
      <c r="Y9" s="19">
        <v>-13625522</v>
      </c>
      <c r="Z9" s="20">
        <v>-19.55</v>
      </c>
      <c r="AA9" s="21">
        <v>69686522</v>
      </c>
    </row>
    <row r="10" spans="1:27" ht="13.5">
      <c r="A10" s="22" t="s">
        <v>37</v>
      </c>
      <c r="B10" s="16"/>
      <c r="C10" s="17"/>
      <c r="D10" s="17"/>
      <c r="E10" s="18">
        <v>21317000</v>
      </c>
      <c r="F10" s="19"/>
      <c r="G10" s="19">
        <v>5616000</v>
      </c>
      <c r="H10" s="19"/>
      <c r="I10" s="19"/>
      <c r="J10" s="19">
        <v>5616000</v>
      </c>
      <c r="K10" s="19"/>
      <c r="L10" s="19"/>
      <c r="M10" s="19"/>
      <c r="N10" s="19"/>
      <c r="O10" s="19">
        <v>4509000</v>
      </c>
      <c r="P10" s="19"/>
      <c r="Q10" s="19">
        <v>3281000</v>
      </c>
      <c r="R10" s="19">
        <v>7790000</v>
      </c>
      <c r="S10" s="19"/>
      <c r="T10" s="19"/>
      <c r="U10" s="19"/>
      <c r="V10" s="19"/>
      <c r="W10" s="19">
        <v>13406000</v>
      </c>
      <c r="X10" s="19"/>
      <c r="Y10" s="19">
        <v>13406000</v>
      </c>
      <c r="Z10" s="20"/>
      <c r="AA10" s="21"/>
    </row>
    <row r="11" spans="1:27" ht="13.5">
      <c r="A11" s="22" t="s">
        <v>38</v>
      </c>
      <c r="B11" s="16"/>
      <c r="C11" s="17">
        <v>121612</v>
      </c>
      <c r="D11" s="17"/>
      <c r="E11" s="18">
        <v>73000</v>
      </c>
      <c r="F11" s="19">
        <v>121612</v>
      </c>
      <c r="G11" s="19">
        <v>10000</v>
      </c>
      <c r="H11" s="19">
        <v>9000</v>
      </c>
      <c r="I11" s="19">
        <v>8000</v>
      </c>
      <c r="J11" s="19">
        <v>27000</v>
      </c>
      <c r="K11" s="19"/>
      <c r="L11" s="19"/>
      <c r="M11" s="19"/>
      <c r="N11" s="19"/>
      <c r="O11" s="19"/>
      <c r="P11" s="19">
        <v>1900</v>
      </c>
      <c r="Q11" s="19">
        <v>5248</v>
      </c>
      <c r="R11" s="19">
        <v>7148</v>
      </c>
      <c r="S11" s="19">
        <v>5128</v>
      </c>
      <c r="T11" s="19">
        <v>8051</v>
      </c>
      <c r="U11" s="19">
        <v>4922</v>
      </c>
      <c r="V11" s="19">
        <v>18101</v>
      </c>
      <c r="W11" s="19">
        <v>52249</v>
      </c>
      <c r="X11" s="19">
        <v>121612</v>
      </c>
      <c r="Y11" s="19">
        <v>-69363</v>
      </c>
      <c r="Z11" s="20">
        <v>-57.04</v>
      </c>
      <c r="AA11" s="21">
        <v>121612</v>
      </c>
    </row>
    <row r="12" spans="1:27" ht="13.5">
      <c r="A12" s="22" t="s">
        <v>39</v>
      </c>
      <c r="B12" s="16"/>
      <c r="C12" s="17">
        <v>3263</v>
      </c>
      <c r="D12" s="17"/>
      <c r="E12" s="18">
        <v>5000</v>
      </c>
      <c r="F12" s="19">
        <v>3263</v>
      </c>
      <c r="G12" s="19"/>
      <c r="H12" s="19">
        <v>2000</v>
      </c>
      <c r="I12" s="19">
        <v>1000</v>
      </c>
      <c r="J12" s="19">
        <v>3000</v>
      </c>
      <c r="K12" s="19"/>
      <c r="L12" s="19"/>
      <c r="M12" s="19">
        <v>1000</v>
      </c>
      <c r="N12" s="19">
        <v>1000</v>
      </c>
      <c r="O12" s="19">
        <v>4000</v>
      </c>
      <c r="P12" s="19">
        <v>600</v>
      </c>
      <c r="Q12" s="19"/>
      <c r="R12" s="19">
        <v>4600</v>
      </c>
      <c r="S12" s="19"/>
      <c r="T12" s="19"/>
      <c r="U12" s="19"/>
      <c r="V12" s="19"/>
      <c r="W12" s="19">
        <v>8600</v>
      </c>
      <c r="X12" s="19">
        <v>3263</v>
      </c>
      <c r="Y12" s="19">
        <v>5337</v>
      </c>
      <c r="Z12" s="20">
        <v>163.56</v>
      </c>
      <c r="AA12" s="21">
        <v>3263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-69368731</v>
      </c>
      <c r="D14" s="17"/>
      <c r="E14" s="18">
        <v>-80218004</v>
      </c>
      <c r="F14" s="19">
        <v>-69368731</v>
      </c>
      <c r="G14" s="19">
        <v>-7414000</v>
      </c>
      <c r="H14" s="19">
        <v>-19264000</v>
      </c>
      <c r="I14" s="19">
        <v>-2562000</v>
      </c>
      <c r="J14" s="19">
        <v>-29240000</v>
      </c>
      <c r="K14" s="19">
        <v>-3777000</v>
      </c>
      <c r="L14" s="19">
        <v>-3512000</v>
      </c>
      <c r="M14" s="19">
        <v>-6261000</v>
      </c>
      <c r="N14" s="19">
        <v>-13550000</v>
      </c>
      <c r="O14" s="19">
        <v>-3087000</v>
      </c>
      <c r="P14" s="19">
        <v>-3393231</v>
      </c>
      <c r="Q14" s="19">
        <v>-5780742</v>
      </c>
      <c r="R14" s="19">
        <v>-12260973</v>
      </c>
      <c r="S14" s="19">
        <v>-5757866</v>
      </c>
      <c r="T14" s="19">
        <v>-4192669</v>
      </c>
      <c r="U14" s="19">
        <v>-3129755</v>
      </c>
      <c r="V14" s="19">
        <v>-13080290</v>
      </c>
      <c r="W14" s="19">
        <v>-68131263</v>
      </c>
      <c r="X14" s="19">
        <v>-69368731</v>
      </c>
      <c r="Y14" s="19">
        <v>1237468</v>
      </c>
      <c r="Z14" s="20">
        <v>-1.78</v>
      </c>
      <c r="AA14" s="21">
        <v>-69368731</v>
      </c>
    </row>
    <row r="15" spans="1:27" ht="13.5">
      <c r="A15" s="22" t="s">
        <v>42</v>
      </c>
      <c r="B15" s="16"/>
      <c r="C15" s="17">
        <v>-1340605</v>
      </c>
      <c r="D15" s="17"/>
      <c r="E15" s="18">
        <v>-52000</v>
      </c>
      <c r="F15" s="19">
        <v>-1340605</v>
      </c>
      <c r="G15" s="19">
        <v>-4000</v>
      </c>
      <c r="H15" s="19"/>
      <c r="I15" s="19"/>
      <c r="J15" s="19">
        <v>-4000</v>
      </c>
      <c r="K15" s="19"/>
      <c r="L15" s="19"/>
      <c r="M15" s="19"/>
      <c r="N15" s="19"/>
      <c r="O15" s="19"/>
      <c r="P15" s="19"/>
      <c r="Q15" s="19"/>
      <c r="R15" s="19"/>
      <c r="S15" s="19">
        <v>-1787</v>
      </c>
      <c r="T15" s="19">
        <v>-1098</v>
      </c>
      <c r="U15" s="19">
        <v>-784</v>
      </c>
      <c r="V15" s="19">
        <v>-3669</v>
      </c>
      <c r="W15" s="19">
        <v>-7669</v>
      </c>
      <c r="X15" s="19">
        <v>-1340605</v>
      </c>
      <c r="Y15" s="19">
        <v>1332936</v>
      </c>
      <c r="Z15" s="20">
        <v>-99.43</v>
      </c>
      <c r="AA15" s="21">
        <v>-1340605</v>
      </c>
    </row>
    <row r="16" spans="1:27" ht="13.5">
      <c r="A16" s="22" t="s">
        <v>43</v>
      </c>
      <c r="B16" s="16"/>
      <c r="C16" s="17"/>
      <c r="D16" s="17"/>
      <c r="E16" s="18">
        <v>-5559000</v>
      </c>
      <c r="F16" s="19"/>
      <c r="G16" s="19">
        <v>-818000</v>
      </c>
      <c r="H16" s="19">
        <v>-263000</v>
      </c>
      <c r="I16" s="19">
        <v>-112000</v>
      </c>
      <c r="J16" s="19">
        <v>-1193000</v>
      </c>
      <c r="K16" s="19">
        <v>-501000</v>
      </c>
      <c r="L16" s="19">
        <v>-2735000</v>
      </c>
      <c r="M16" s="19">
        <v>-1499000</v>
      </c>
      <c r="N16" s="19">
        <v>-4735000</v>
      </c>
      <c r="O16" s="19">
        <v>-419000</v>
      </c>
      <c r="P16" s="19">
        <v>-1428430</v>
      </c>
      <c r="Q16" s="19">
        <v>-1191772</v>
      </c>
      <c r="R16" s="19">
        <v>-3039202</v>
      </c>
      <c r="S16" s="19">
        <v>-153824</v>
      </c>
      <c r="T16" s="19">
        <v>-19020</v>
      </c>
      <c r="U16" s="19">
        <v>-441048</v>
      </c>
      <c r="V16" s="19">
        <v>-613892</v>
      </c>
      <c r="W16" s="19">
        <v>-9581094</v>
      </c>
      <c r="X16" s="19"/>
      <c r="Y16" s="19">
        <v>-9581094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19222906</v>
      </c>
      <c r="D17" s="25">
        <f>SUM(D6:D16)</f>
        <v>0</v>
      </c>
      <c r="E17" s="26">
        <f t="shared" si="0"/>
        <v>25034992</v>
      </c>
      <c r="F17" s="27">
        <f t="shared" si="0"/>
        <v>19222906</v>
      </c>
      <c r="G17" s="27">
        <f t="shared" si="0"/>
        <v>15775000</v>
      </c>
      <c r="H17" s="27">
        <f t="shared" si="0"/>
        <v>-4387000</v>
      </c>
      <c r="I17" s="27">
        <f t="shared" si="0"/>
        <v>-1898000</v>
      </c>
      <c r="J17" s="27">
        <f t="shared" si="0"/>
        <v>9490000</v>
      </c>
      <c r="K17" s="27">
        <f t="shared" si="0"/>
        <v>-3927000</v>
      </c>
      <c r="L17" s="27">
        <f t="shared" si="0"/>
        <v>-5980000</v>
      </c>
      <c r="M17" s="27">
        <f t="shared" si="0"/>
        <v>4603000</v>
      </c>
      <c r="N17" s="27">
        <f t="shared" si="0"/>
        <v>-5304000</v>
      </c>
      <c r="O17" s="27">
        <f t="shared" si="0"/>
        <v>1581000</v>
      </c>
      <c r="P17" s="27">
        <f t="shared" si="0"/>
        <v>-4388088</v>
      </c>
      <c r="Q17" s="27">
        <f t="shared" si="0"/>
        <v>8373975</v>
      </c>
      <c r="R17" s="27">
        <f t="shared" si="0"/>
        <v>5566887</v>
      </c>
      <c r="S17" s="27">
        <f t="shared" si="0"/>
        <v>-5743045</v>
      </c>
      <c r="T17" s="27">
        <f t="shared" si="0"/>
        <v>-3745459</v>
      </c>
      <c r="U17" s="27">
        <f t="shared" si="0"/>
        <v>-3198107</v>
      </c>
      <c r="V17" s="27">
        <f t="shared" si="0"/>
        <v>-12686611</v>
      </c>
      <c r="W17" s="27">
        <f t="shared" si="0"/>
        <v>-2933724</v>
      </c>
      <c r="X17" s="27">
        <f t="shared" si="0"/>
        <v>19222906</v>
      </c>
      <c r="Y17" s="27">
        <f t="shared" si="0"/>
        <v>-22156630</v>
      </c>
      <c r="Z17" s="28">
        <f>+IF(X17&lt;&gt;0,+(Y17/X17)*100,0)</f>
        <v>-115.26160508718088</v>
      </c>
      <c r="AA17" s="29">
        <f>SUM(AA6:AA16)</f>
        <v>19222906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-16128991</v>
      </c>
      <c r="D26" s="17"/>
      <c r="E26" s="18"/>
      <c r="F26" s="19">
        <v>-16128991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-16128991</v>
      </c>
      <c r="Y26" s="19">
        <v>16128991</v>
      </c>
      <c r="Z26" s="20">
        <v>-100</v>
      </c>
      <c r="AA26" s="21">
        <v>-16128991</v>
      </c>
    </row>
    <row r="27" spans="1:27" ht="13.5">
      <c r="A27" s="23" t="s">
        <v>51</v>
      </c>
      <c r="B27" s="24"/>
      <c r="C27" s="25">
        <f aca="true" t="shared" si="1" ref="C27:Y27">SUM(C21:C26)</f>
        <v>-16128991</v>
      </c>
      <c r="D27" s="25">
        <f>SUM(D21:D26)</f>
        <v>0</v>
      </c>
      <c r="E27" s="26">
        <f t="shared" si="1"/>
        <v>0</v>
      </c>
      <c r="F27" s="27">
        <f t="shared" si="1"/>
        <v>-16128991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-16128991</v>
      </c>
      <c r="Y27" s="27">
        <f t="shared" si="1"/>
        <v>16128991</v>
      </c>
      <c r="Z27" s="28">
        <f>+IF(X27&lt;&gt;0,+(Y27/X27)*100,0)</f>
        <v>-100</v>
      </c>
      <c r="AA27" s="29">
        <f>SUM(AA21:AA26)</f>
        <v>-16128991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-113846</v>
      </c>
      <c r="D35" s="17"/>
      <c r="E35" s="18"/>
      <c r="F35" s="19">
        <v>-113846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-113846</v>
      </c>
      <c r="Y35" s="19">
        <v>113846</v>
      </c>
      <c r="Z35" s="20">
        <v>-100</v>
      </c>
      <c r="AA35" s="21">
        <v>-113846</v>
      </c>
    </row>
    <row r="36" spans="1:27" ht="13.5">
      <c r="A36" s="23" t="s">
        <v>57</v>
      </c>
      <c r="B36" s="24"/>
      <c r="C36" s="25">
        <f aca="true" t="shared" si="2" ref="C36:Y36">SUM(C31:C35)</f>
        <v>-113846</v>
      </c>
      <c r="D36" s="25">
        <f>SUM(D31:D35)</f>
        <v>0</v>
      </c>
      <c r="E36" s="26">
        <f t="shared" si="2"/>
        <v>0</v>
      </c>
      <c r="F36" s="27">
        <f t="shared" si="2"/>
        <v>-113846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-113846</v>
      </c>
      <c r="Y36" s="27">
        <f t="shared" si="2"/>
        <v>113846</v>
      </c>
      <c r="Z36" s="28">
        <f>+IF(X36&lt;&gt;0,+(Y36/X36)*100,0)</f>
        <v>-100</v>
      </c>
      <c r="AA36" s="29">
        <f>SUM(AA31:AA35)</f>
        <v>-113846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2980069</v>
      </c>
      <c r="D38" s="31">
        <f>+D17+D27+D36</f>
        <v>0</v>
      </c>
      <c r="E38" s="32">
        <f t="shared" si="3"/>
        <v>25034992</v>
      </c>
      <c r="F38" s="33">
        <f t="shared" si="3"/>
        <v>2980069</v>
      </c>
      <c r="G38" s="33">
        <f t="shared" si="3"/>
        <v>15775000</v>
      </c>
      <c r="H38" s="33">
        <f t="shared" si="3"/>
        <v>-4387000</v>
      </c>
      <c r="I38" s="33">
        <f t="shared" si="3"/>
        <v>-1898000</v>
      </c>
      <c r="J38" s="33">
        <f t="shared" si="3"/>
        <v>9490000</v>
      </c>
      <c r="K38" s="33">
        <f t="shared" si="3"/>
        <v>-3927000</v>
      </c>
      <c r="L38" s="33">
        <f t="shared" si="3"/>
        <v>-5980000</v>
      </c>
      <c r="M38" s="33">
        <f t="shared" si="3"/>
        <v>4603000</v>
      </c>
      <c r="N38" s="33">
        <f t="shared" si="3"/>
        <v>-5304000</v>
      </c>
      <c r="O38" s="33">
        <f t="shared" si="3"/>
        <v>1581000</v>
      </c>
      <c r="P38" s="33">
        <f t="shared" si="3"/>
        <v>-4388088</v>
      </c>
      <c r="Q38" s="33">
        <f t="shared" si="3"/>
        <v>8373975</v>
      </c>
      <c r="R38" s="33">
        <f t="shared" si="3"/>
        <v>5566887</v>
      </c>
      <c r="S38" s="33">
        <f t="shared" si="3"/>
        <v>-5743045</v>
      </c>
      <c r="T38" s="33">
        <f t="shared" si="3"/>
        <v>-3745459</v>
      </c>
      <c r="U38" s="33">
        <f t="shared" si="3"/>
        <v>-3198107</v>
      </c>
      <c r="V38" s="33">
        <f t="shared" si="3"/>
        <v>-12686611</v>
      </c>
      <c r="W38" s="33">
        <f t="shared" si="3"/>
        <v>-2933724</v>
      </c>
      <c r="X38" s="33">
        <f t="shared" si="3"/>
        <v>2980069</v>
      </c>
      <c r="Y38" s="33">
        <f t="shared" si="3"/>
        <v>-5913793</v>
      </c>
      <c r="Z38" s="34">
        <f>+IF(X38&lt;&gt;0,+(Y38/X38)*100,0)</f>
        <v>-198.44483466657988</v>
      </c>
      <c r="AA38" s="35">
        <f>+AA17+AA27+AA36</f>
        <v>2980069</v>
      </c>
    </row>
    <row r="39" spans="1:27" ht="13.5">
      <c r="A39" s="22" t="s">
        <v>59</v>
      </c>
      <c r="B39" s="16"/>
      <c r="C39" s="31">
        <v>1441224</v>
      </c>
      <c r="D39" s="31"/>
      <c r="E39" s="32"/>
      <c r="F39" s="33">
        <v>120102</v>
      </c>
      <c r="G39" s="33">
        <v>3492000</v>
      </c>
      <c r="H39" s="33">
        <v>19267000</v>
      </c>
      <c r="I39" s="33">
        <v>14880000</v>
      </c>
      <c r="J39" s="33">
        <v>3492000</v>
      </c>
      <c r="K39" s="33">
        <v>12982000</v>
      </c>
      <c r="L39" s="33">
        <v>9055000</v>
      </c>
      <c r="M39" s="33">
        <v>3075000</v>
      </c>
      <c r="N39" s="33">
        <v>12982000</v>
      </c>
      <c r="O39" s="33">
        <v>7678000</v>
      </c>
      <c r="P39" s="33">
        <v>9259000</v>
      </c>
      <c r="Q39" s="33">
        <v>4870912</v>
      </c>
      <c r="R39" s="33">
        <v>7678000</v>
      </c>
      <c r="S39" s="33">
        <v>13244887</v>
      </c>
      <c r="T39" s="33">
        <v>7501842</v>
      </c>
      <c r="U39" s="33">
        <v>3756383</v>
      </c>
      <c r="V39" s="33">
        <v>13244887</v>
      </c>
      <c r="W39" s="33">
        <v>3492000</v>
      </c>
      <c r="X39" s="33">
        <v>120102</v>
      </c>
      <c r="Y39" s="33">
        <v>3371898</v>
      </c>
      <c r="Z39" s="34">
        <v>2807.53</v>
      </c>
      <c r="AA39" s="35">
        <v>120102</v>
      </c>
    </row>
    <row r="40" spans="1:27" ht="13.5">
      <c r="A40" s="41" t="s">
        <v>60</v>
      </c>
      <c r="B40" s="42"/>
      <c r="C40" s="43">
        <v>4421293</v>
      </c>
      <c r="D40" s="43"/>
      <c r="E40" s="44">
        <v>25034992</v>
      </c>
      <c r="F40" s="45">
        <v>3100171</v>
      </c>
      <c r="G40" s="45">
        <v>19267000</v>
      </c>
      <c r="H40" s="45">
        <v>14880000</v>
      </c>
      <c r="I40" s="45">
        <v>12982000</v>
      </c>
      <c r="J40" s="45">
        <v>12982000</v>
      </c>
      <c r="K40" s="45">
        <v>9055000</v>
      </c>
      <c r="L40" s="45">
        <v>3075000</v>
      </c>
      <c r="M40" s="45">
        <v>7678000</v>
      </c>
      <c r="N40" s="45">
        <v>7678000</v>
      </c>
      <c r="O40" s="45">
        <v>9259000</v>
      </c>
      <c r="P40" s="45">
        <v>4870912</v>
      </c>
      <c r="Q40" s="45">
        <v>13244887</v>
      </c>
      <c r="R40" s="45">
        <v>9259000</v>
      </c>
      <c r="S40" s="45">
        <v>7501842</v>
      </c>
      <c r="T40" s="45">
        <v>3756383</v>
      </c>
      <c r="U40" s="45">
        <v>558276</v>
      </c>
      <c r="V40" s="45">
        <v>558276</v>
      </c>
      <c r="W40" s="45">
        <v>558276</v>
      </c>
      <c r="X40" s="45">
        <v>3100171</v>
      </c>
      <c r="Y40" s="45">
        <v>-2541895</v>
      </c>
      <c r="Z40" s="46">
        <v>-81.99</v>
      </c>
      <c r="AA40" s="47">
        <v>3100171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42923014</v>
      </c>
      <c r="D6" s="17"/>
      <c r="E6" s="18">
        <v>38472749</v>
      </c>
      <c r="F6" s="19">
        <v>38472750</v>
      </c>
      <c r="G6" s="19">
        <v>2361468</v>
      </c>
      <c r="H6" s="19">
        <v>2339356</v>
      </c>
      <c r="I6" s="19">
        <v>3259643</v>
      </c>
      <c r="J6" s="19">
        <v>7960467</v>
      </c>
      <c r="K6" s="19">
        <v>4795032</v>
      </c>
      <c r="L6" s="19">
        <v>4051935</v>
      </c>
      <c r="M6" s="19">
        <v>2370937</v>
      </c>
      <c r="N6" s="19">
        <v>11217904</v>
      </c>
      <c r="O6" s="19">
        <v>3672208</v>
      </c>
      <c r="P6" s="19">
        <v>4037463</v>
      </c>
      <c r="Q6" s="19">
        <v>3757998</v>
      </c>
      <c r="R6" s="19">
        <v>11467669</v>
      </c>
      <c r="S6" s="19">
        <v>3264281</v>
      </c>
      <c r="T6" s="19">
        <v>2783231</v>
      </c>
      <c r="U6" s="19">
        <v>3126689</v>
      </c>
      <c r="V6" s="19">
        <v>9174201</v>
      </c>
      <c r="W6" s="19">
        <v>39820241</v>
      </c>
      <c r="X6" s="19">
        <v>38472750</v>
      </c>
      <c r="Y6" s="19">
        <v>1347491</v>
      </c>
      <c r="Z6" s="20">
        <v>3.5</v>
      </c>
      <c r="AA6" s="21">
        <v>38472750</v>
      </c>
    </row>
    <row r="7" spans="1:27" ht="13.5">
      <c r="A7" s="22" t="s">
        <v>34</v>
      </c>
      <c r="B7" s="16"/>
      <c r="C7" s="17">
        <v>228750156</v>
      </c>
      <c r="D7" s="17"/>
      <c r="E7" s="18">
        <v>193404749</v>
      </c>
      <c r="F7" s="19">
        <v>194015751</v>
      </c>
      <c r="G7" s="19">
        <v>10004793</v>
      </c>
      <c r="H7" s="19">
        <v>13434317</v>
      </c>
      <c r="I7" s="19">
        <v>15379859</v>
      </c>
      <c r="J7" s="19">
        <v>38818969</v>
      </c>
      <c r="K7" s="19">
        <v>14059676</v>
      </c>
      <c r="L7" s="19">
        <v>11615871</v>
      </c>
      <c r="M7" s="19">
        <v>11515983</v>
      </c>
      <c r="N7" s="19">
        <v>37191530</v>
      </c>
      <c r="O7" s="19">
        <v>14390396</v>
      </c>
      <c r="P7" s="19">
        <v>13776098</v>
      </c>
      <c r="Q7" s="19">
        <v>15103972</v>
      </c>
      <c r="R7" s="19">
        <v>43270466</v>
      </c>
      <c r="S7" s="19">
        <v>14164913</v>
      </c>
      <c r="T7" s="19">
        <v>18848616</v>
      </c>
      <c r="U7" s="19">
        <v>14296248</v>
      </c>
      <c r="V7" s="19">
        <v>47309777</v>
      </c>
      <c r="W7" s="19">
        <v>166590742</v>
      </c>
      <c r="X7" s="19">
        <v>194015751</v>
      </c>
      <c r="Y7" s="19">
        <v>-27425009</v>
      </c>
      <c r="Z7" s="20">
        <v>-14.14</v>
      </c>
      <c r="AA7" s="21">
        <v>194015751</v>
      </c>
    </row>
    <row r="8" spans="1:27" ht="13.5">
      <c r="A8" s="22" t="s">
        <v>35</v>
      </c>
      <c r="B8" s="16"/>
      <c r="C8" s="17">
        <v>3036669</v>
      </c>
      <c r="D8" s="17"/>
      <c r="E8" s="18">
        <v>4120876</v>
      </c>
      <c r="F8" s="19">
        <v>4120500</v>
      </c>
      <c r="G8" s="19">
        <v>6749285</v>
      </c>
      <c r="H8" s="19">
        <v>289298</v>
      </c>
      <c r="I8" s="19">
        <v>2050347</v>
      </c>
      <c r="J8" s="19">
        <v>9088930</v>
      </c>
      <c r="K8" s="19">
        <v>8085084</v>
      </c>
      <c r="L8" s="19">
        <v>665011</v>
      </c>
      <c r="M8" s="19">
        <v>4223508</v>
      </c>
      <c r="N8" s="19">
        <v>12973603</v>
      </c>
      <c r="O8" s="19">
        <v>1524241</v>
      </c>
      <c r="P8" s="19">
        <v>1273741</v>
      </c>
      <c r="Q8" s="19">
        <v>8010936</v>
      </c>
      <c r="R8" s="19">
        <v>10808918</v>
      </c>
      <c r="S8" s="19">
        <v>1110104</v>
      </c>
      <c r="T8" s="19">
        <v>6033138</v>
      </c>
      <c r="U8" s="19">
        <v>1518002</v>
      </c>
      <c r="V8" s="19">
        <v>8661244</v>
      </c>
      <c r="W8" s="19">
        <v>41532695</v>
      </c>
      <c r="X8" s="19">
        <v>4120500</v>
      </c>
      <c r="Y8" s="19">
        <v>37412195</v>
      </c>
      <c r="Z8" s="20">
        <v>907.95</v>
      </c>
      <c r="AA8" s="21">
        <v>4120500</v>
      </c>
    </row>
    <row r="9" spans="1:27" ht="13.5">
      <c r="A9" s="22" t="s">
        <v>36</v>
      </c>
      <c r="B9" s="16"/>
      <c r="C9" s="17">
        <v>149737399</v>
      </c>
      <c r="D9" s="17"/>
      <c r="E9" s="18">
        <v>163765000</v>
      </c>
      <c r="F9" s="19">
        <v>163765000</v>
      </c>
      <c r="G9" s="19">
        <v>65023000</v>
      </c>
      <c r="H9" s="19">
        <v>1334000</v>
      </c>
      <c r="I9" s="19"/>
      <c r="J9" s="19">
        <v>66357000</v>
      </c>
      <c r="K9" s="19"/>
      <c r="L9" s="19">
        <v>300000</v>
      </c>
      <c r="M9" s="19"/>
      <c r="N9" s="19">
        <v>300000</v>
      </c>
      <c r="O9" s="19">
        <v>53411000</v>
      </c>
      <c r="P9" s="19"/>
      <c r="Q9" s="19">
        <v>1336041</v>
      </c>
      <c r="R9" s="19">
        <v>54747041</v>
      </c>
      <c r="S9" s="19">
        <v>1411357</v>
      </c>
      <c r="T9" s="19"/>
      <c r="U9" s="19"/>
      <c r="V9" s="19">
        <v>1411357</v>
      </c>
      <c r="W9" s="19">
        <v>122815398</v>
      </c>
      <c r="X9" s="19">
        <v>163765000</v>
      </c>
      <c r="Y9" s="19">
        <v>-40949602</v>
      </c>
      <c r="Z9" s="20">
        <v>-25.01</v>
      </c>
      <c r="AA9" s="21">
        <v>163765000</v>
      </c>
    </row>
    <row r="10" spans="1:27" ht="13.5">
      <c r="A10" s="22" t="s">
        <v>37</v>
      </c>
      <c r="B10" s="16"/>
      <c r="C10" s="17"/>
      <c r="D10" s="17"/>
      <c r="E10" s="18">
        <v>44881000</v>
      </c>
      <c r="F10" s="19">
        <v>47252200</v>
      </c>
      <c r="G10" s="19">
        <v>17549000</v>
      </c>
      <c r="H10" s="19"/>
      <c r="I10" s="19"/>
      <c r="J10" s="19">
        <v>17549000</v>
      </c>
      <c r="K10" s="19">
        <v>6192896</v>
      </c>
      <c r="L10" s="19">
        <v>1178304</v>
      </c>
      <c r="M10" s="19"/>
      <c r="N10" s="19">
        <v>7371200</v>
      </c>
      <c r="O10" s="19"/>
      <c r="P10" s="19">
        <v>8243000</v>
      </c>
      <c r="Q10" s="19">
        <v>25089000</v>
      </c>
      <c r="R10" s="19">
        <v>33332000</v>
      </c>
      <c r="S10" s="19"/>
      <c r="T10" s="19"/>
      <c r="U10" s="19">
        <v>2794046</v>
      </c>
      <c r="V10" s="19">
        <v>2794046</v>
      </c>
      <c r="W10" s="19">
        <v>61046246</v>
      </c>
      <c r="X10" s="19">
        <v>47252200</v>
      </c>
      <c r="Y10" s="19">
        <v>13794046</v>
      </c>
      <c r="Z10" s="20">
        <v>29.19</v>
      </c>
      <c r="AA10" s="21">
        <v>47252200</v>
      </c>
    </row>
    <row r="11" spans="1:27" ht="13.5">
      <c r="A11" s="22" t="s">
        <v>38</v>
      </c>
      <c r="B11" s="16"/>
      <c r="C11" s="17">
        <v>30358836</v>
      </c>
      <c r="D11" s="17"/>
      <c r="E11" s="18">
        <v>4631599</v>
      </c>
      <c r="F11" s="19">
        <v>3631601</v>
      </c>
      <c r="G11" s="19">
        <v>295534</v>
      </c>
      <c r="H11" s="19">
        <v>499970</v>
      </c>
      <c r="I11" s="19">
        <v>424437</v>
      </c>
      <c r="J11" s="19">
        <v>1219941</v>
      </c>
      <c r="K11" s="19">
        <v>994132</v>
      </c>
      <c r="L11" s="19">
        <v>216375</v>
      </c>
      <c r="M11" s="19">
        <v>171120</v>
      </c>
      <c r="N11" s="19">
        <v>1381627</v>
      </c>
      <c r="O11" s="19">
        <v>354867</v>
      </c>
      <c r="P11" s="19">
        <v>400085</v>
      </c>
      <c r="Q11" s="19">
        <v>449493</v>
      </c>
      <c r="R11" s="19">
        <v>1204445</v>
      </c>
      <c r="S11" s="19">
        <v>527253</v>
      </c>
      <c r="T11" s="19">
        <v>594357</v>
      </c>
      <c r="U11" s="19">
        <v>797147</v>
      </c>
      <c r="V11" s="19">
        <v>1918757</v>
      </c>
      <c r="W11" s="19">
        <v>5724770</v>
      </c>
      <c r="X11" s="19">
        <v>3631601</v>
      </c>
      <c r="Y11" s="19">
        <v>2093169</v>
      </c>
      <c r="Z11" s="20">
        <v>57.64</v>
      </c>
      <c r="AA11" s="21">
        <v>3631601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-437508665</v>
      </c>
      <c r="D14" s="17"/>
      <c r="E14" s="18">
        <v>-383763880</v>
      </c>
      <c r="F14" s="19">
        <v>-391024044</v>
      </c>
      <c r="G14" s="19">
        <v>-54845278</v>
      </c>
      <c r="H14" s="19">
        <v>-42742499</v>
      </c>
      <c r="I14" s="19">
        <v>-27320089</v>
      </c>
      <c r="J14" s="19">
        <v>-124907866</v>
      </c>
      <c r="K14" s="19">
        <v>-23916398</v>
      </c>
      <c r="L14" s="19">
        <v>-27824037</v>
      </c>
      <c r="M14" s="19">
        <v>-24891962</v>
      </c>
      <c r="N14" s="19">
        <v>-76632397</v>
      </c>
      <c r="O14" s="19">
        <v>-58285838</v>
      </c>
      <c r="P14" s="19">
        <v>-20688803</v>
      </c>
      <c r="Q14" s="19">
        <v>-24429198</v>
      </c>
      <c r="R14" s="19">
        <v>-103403839</v>
      </c>
      <c r="S14" s="19">
        <v>-26683617</v>
      </c>
      <c r="T14" s="19">
        <v>-20858835</v>
      </c>
      <c r="U14" s="19">
        <v>-22448769</v>
      </c>
      <c r="V14" s="19">
        <v>-69991221</v>
      </c>
      <c r="W14" s="19">
        <v>-374935323</v>
      </c>
      <c r="X14" s="19">
        <v>-391024044</v>
      </c>
      <c r="Y14" s="19">
        <v>16088721</v>
      </c>
      <c r="Z14" s="20">
        <v>-4.11</v>
      </c>
      <c r="AA14" s="21">
        <v>-391024044</v>
      </c>
    </row>
    <row r="15" spans="1:27" ht="13.5">
      <c r="A15" s="22" t="s">
        <v>42</v>
      </c>
      <c r="B15" s="16"/>
      <c r="C15" s="17">
        <v>-1826968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-38526000</v>
      </c>
      <c r="F16" s="19">
        <v>-34526000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-34526000</v>
      </c>
      <c r="Y16" s="19">
        <v>34526000</v>
      </c>
      <c r="Z16" s="20">
        <v>-100</v>
      </c>
      <c r="AA16" s="21">
        <v>-34526000</v>
      </c>
    </row>
    <row r="17" spans="1:27" ht="13.5">
      <c r="A17" s="23" t="s">
        <v>44</v>
      </c>
      <c r="B17" s="24"/>
      <c r="C17" s="25">
        <f aca="true" t="shared" si="0" ref="C17:Y17">SUM(C6:C16)</f>
        <v>15470441</v>
      </c>
      <c r="D17" s="25">
        <f>SUM(D6:D16)</f>
        <v>0</v>
      </c>
      <c r="E17" s="26">
        <f t="shared" si="0"/>
        <v>26986093</v>
      </c>
      <c r="F17" s="27">
        <f t="shared" si="0"/>
        <v>25707758</v>
      </c>
      <c r="G17" s="27">
        <f t="shared" si="0"/>
        <v>47137802</v>
      </c>
      <c r="H17" s="27">
        <f t="shared" si="0"/>
        <v>-24845558</v>
      </c>
      <c r="I17" s="27">
        <f t="shared" si="0"/>
        <v>-6205803</v>
      </c>
      <c r="J17" s="27">
        <f t="shared" si="0"/>
        <v>16086441</v>
      </c>
      <c r="K17" s="27">
        <f t="shared" si="0"/>
        <v>10210422</v>
      </c>
      <c r="L17" s="27">
        <f t="shared" si="0"/>
        <v>-9796541</v>
      </c>
      <c r="M17" s="27">
        <f t="shared" si="0"/>
        <v>-6610414</v>
      </c>
      <c r="N17" s="27">
        <f t="shared" si="0"/>
        <v>-6196533</v>
      </c>
      <c r="O17" s="27">
        <f t="shared" si="0"/>
        <v>15066874</v>
      </c>
      <c r="P17" s="27">
        <f t="shared" si="0"/>
        <v>7041584</v>
      </c>
      <c r="Q17" s="27">
        <f t="shared" si="0"/>
        <v>29318242</v>
      </c>
      <c r="R17" s="27">
        <f t="shared" si="0"/>
        <v>51426700</v>
      </c>
      <c r="S17" s="27">
        <f t="shared" si="0"/>
        <v>-6205709</v>
      </c>
      <c r="T17" s="27">
        <f t="shared" si="0"/>
        <v>7400507</v>
      </c>
      <c r="U17" s="27">
        <f t="shared" si="0"/>
        <v>83363</v>
      </c>
      <c r="V17" s="27">
        <f t="shared" si="0"/>
        <v>1278161</v>
      </c>
      <c r="W17" s="27">
        <f t="shared" si="0"/>
        <v>62594769</v>
      </c>
      <c r="X17" s="27">
        <f t="shared" si="0"/>
        <v>25707758</v>
      </c>
      <c r="Y17" s="27">
        <f t="shared" si="0"/>
        <v>36887011</v>
      </c>
      <c r="Z17" s="28">
        <f>+IF(X17&lt;&gt;0,+(Y17/X17)*100,0)</f>
        <v>143.48591191810658</v>
      </c>
      <c r="AA17" s="29">
        <f>SUM(AA6:AA16)</f>
        <v>25707758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-122251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-47661175</v>
      </c>
      <c r="D26" s="17"/>
      <c r="E26" s="18">
        <v>-66691002</v>
      </c>
      <c r="F26" s="19">
        <v>-67672200</v>
      </c>
      <c r="G26" s="19">
        <v>-15287738</v>
      </c>
      <c r="H26" s="19">
        <v>-2112198</v>
      </c>
      <c r="I26" s="19">
        <v>-1277843</v>
      </c>
      <c r="J26" s="19">
        <v>-18677779</v>
      </c>
      <c r="K26" s="19">
        <v>-5103034</v>
      </c>
      <c r="L26" s="19">
        <v>-1028867</v>
      </c>
      <c r="M26" s="19">
        <v>-738235</v>
      </c>
      <c r="N26" s="19">
        <v>-6870136</v>
      </c>
      <c r="O26" s="19">
        <v>-5556100</v>
      </c>
      <c r="P26" s="19">
        <v>-10124801</v>
      </c>
      <c r="Q26" s="19">
        <v>-46633</v>
      </c>
      <c r="R26" s="19">
        <v>-15727534</v>
      </c>
      <c r="S26" s="19">
        <v>-6296831</v>
      </c>
      <c r="T26" s="19">
        <v>-4231416</v>
      </c>
      <c r="U26" s="19">
        <v>-13382806</v>
      </c>
      <c r="V26" s="19">
        <v>-23911053</v>
      </c>
      <c r="W26" s="19">
        <v>-65186502</v>
      </c>
      <c r="X26" s="19">
        <v>-67672200</v>
      </c>
      <c r="Y26" s="19">
        <v>2485698</v>
      </c>
      <c r="Z26" s="20">
        <v>-3.67</v>
      </c>
      <c r="AA26" s="21">
        <v>-67672200</v>
      </c>
    </row>
    <row r="27" spans="1:27" ht="13.5">
      <c r="A27" s="23" t="s">
        <v>51</v>
      </c>
      <c r="B27" s="24"/>
      <c r="C27" s="25">
        <f aca="true" t="shared" si="1" ref="C27:Y27">SUM(C21:C26)</f>
        <v>-47783426</v>
      </c>
      <c r="D27" s="25">
        <f>SUM(D21:D26)</f>
        <v>0</v>
      </c>
      <c r="E27" s="26">
        <f t="shared" si="1"/>
        <v>-66691002</v>
      </c>
      <c r="F27" s="27">
        <f t="shared" si="1"/>
        <v>-67672200</v>
      </c>
      <c r="G27" s="27">
        <f t="shared" si="1"/>
        <v>-15287738</v>
      </c>
      <c r="H27" s="27">
        <f t="shared" si="1"/>
        <v>-2112198</v>
      </c>
      <c r="I27" s="27">
        <f t="shared" si="1"/>
        <v>-1277843</v>
      </c>
      <c r="J27" s="27">
        <f t="shared" si="1"/>
        <v>-18677779</v>
      </c>
      <c r="K27" s="27">
        <f t="shared" si="1"/>
        <v>-5103034</v>
      </c>
      <c r="L27" s="27">
        <f t="shared" si="1"/>
        <v>-1028867</v>
      </c>
      <c r="M27" s="27">
        <f t="shared" si="1"/>
        <v>-738235</v>
      </c>
      <c r="N27" s="27">
        <f t="shared" si="1"/>
        <v>-6870136</v>
      </c>
      <c r="O27" s="27">
        <f t="shared" si="1"/>
        <v>-5556100</v>
      </c>
      <c r="P27" s="27">
        <f t="shared" si="1"/>
        <v>-10124801</v>
      </c>
      <c r="Q27" s="27">
        <f t="shared" si="1"/>
        <v>-46633</v>
      </c>
      <c r="R27" s="27">
        <f t="shared" si="1"/>
        <v>-15727534</v>
      </c>
      <c r="S27" s="27">
        <f t="shared" si="1"/>
        <v>-6296831</v>
      </c>
      <c r="T27" s="27">
        <f t="shared" si="1"/>
        <v>-4231416</v>
      </c>
      <c r="U27" s="27">
        <f t="shared" si="1"/>
        <v>-13382806</v>
      </c>
      <c r="V27" s="27">
        <f t="shared" si="1"/>
        <v>-23911053</v>
      </c>
      <c r="W27" s="27">
        <f t="shared" si="1"/>
        <v>-65186502</v>
      </c>
      <c r="X27" s="27">
        <f t="shared" si="1"/>
        <v>-67672200</v>
      </c>
      <c r="Y27" s="27">
        <f t="shared" si="1"/>
        <v>2485698</v>
      </c>
      <c r="Z27" s="28">
        <f>+IF(X27&lt;&gt;0,+(Y27/X27)*100,0)</f>
        <v>-3.673144954649029</v>
      </c>
      <c r="AA27" s="29">
        <f>SUM(AA21:AA26)</f>
        <v>-67672200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-6614620</v>
      </c>
      <c r="D35" s="17"/>
      <c r="E35" s="18">
        <v>-3000000</v>
      </c>
      <c r="F35" s="19">
        <v>-3000000</v>
      </c>
      <c r="G35" s="19">
        <v>-100000</v>
      </c>
      <c r="H35" s="19">
        <v>-100000</v>
      </c>
      <c r="I35" s="19">
        <v>-600000</v>
      </c>
      <c r="J35" s="19">
        <v>-800000</v>
      </c>
      <c r="K35" s="19">
        <v>-100000</v>
      </c>
      <c r="L35" s="19">
        <v>-100000</v>
      </c>
      <c r="M35" s="19">
        <v>-600000</v>
      </c>
      <c r="N35" s="19">
        <v>-800000</v>
      </c>
      <c r="O35" s="19">
        <v>-100000</v>
      </c>
      <c r="P35" s="19">
        <v>-100000</v>
      </c>
      <c r="Q35" s="19">
        <v>-600000</v>
      </c>
      <c r="R35" s="19">
        <v>-800000</v>
      </c>
      <c r="S35" s="19">
        <v>-100000</v>
      </c>
      <c r="T35" s="19">
        <v>-100000</v>
      </c>
      <c r="U35" s="19">
        <v>-600000</v>
      </c>
      <c r="V35" s="19">
        <v>-800000</v>
      </c>
      <c r="W35" s="19">
        <v>-3200000</v>
      </c>
      <c r="X35" s="19">
        <v>-3000000</v>
      </c>
      <c r="Y35" s="19">
        <v>-200000</v>
      </c>
      <c r="Z35" s="20">
        <v>6.67</v>
      </c>
      <c r="AA35" s="21">
        <v>-3000000</v>
      </c>
    </row>
    <row r="36" spans="1:27" ht="13.5">
      <c r="A36" s="23" t="s">
        <v>57</v>
      </c>
      <c r="B36" s="24"/>
      <c r="C36" s="25">
        <f aca="true" t="shared" si="2" ref="C36:Y36">SUM(C31:C35)</f>
        <v>-6614620</v>
      </c>
      <c r="D36" s="25">
        <f>SUM(D31:D35)</f>
        <v>0</v>
      </c>
      <c r="E36" s="26">
        <f t="shared" si="2"/>
        <v>-3000000</v>
      </c>
      <c r="F36" s="27">
        <f t="shared" si="2"/>
        <v>-3000000</v>
      </c>
      <c r="G36" s="27">
        <f t="shared" si="2"/>
        <v>-100000</v>
      </c>
      <c r="H36" s="27">
        <f t="shared" si="2"/>
        <v>-100000</v>
      </c>
      <c r="I36" s="27">
        <f t="shared" si="2"/>
        <v>-600000</v>
      </c>
      <c r="J36" s="27">
        <f t="shared" si="2"/>
        <v>-800000</v>
      </c>
      <c r="K36" s="27">
        <f t="shared" si="2"/>
        <v>-100000</v>
      </c>
      <c r="L36" s="27">
        <f t="shared" si="2"/>
        <v>-100000</v>
      </c>
      <c r="M36" s="27">
        <f t="shared" si="2"/>
        <v>-600000</v>
      </c>
      <c r="N36" s="27">
        <f t="shared" si="2"/>
        <v>-800000</v>
      </c>
      <c r="O36" s="27">
        <f t="shared" si="2"/>
        <v>-100000</v>
      </c>
      <c r="P36" s="27">
        <f t="shared" si="2"/>
        <v>-100000</v>
      </c>
      <c r="Q36" s="27">
        <f t="shared" si="2"/>
        <v>-600000</v>
      </c>
      <c r="R36" s="27">
        <f t="shared" si="2"/>
        <v>-800000</v>
      </c>
      <c r="S36" s="27">
        <f t="shared" si="2"/>
        <v>-100000</v>
      </c>
      <c r="T36" s="27">
        <f t="shared" si="2"/>
        <v>-100000</v>
      </c>
      <c r="U36" s="27">
        <f t="shared" si="2"/>
        <v>-600000</v>
      </c>
      <c r="V36" s="27">
        <f t="shared" si="2"/>
        <v>-800000</v>
      </c>
      <c r="W36" s="27">
        <f t="shared" si="2"/>
        <v>-3200000</v>
      </c>
      <c r="X36" s="27">
        <f t="shared" si="2"/>
        <v>-3000000</v>
      </c>
      <c r="Y36" s="27">
        <f t="shared" si="2"/>
        <v>-200000</v>
      </c>
      <c r="Z36" s="28">
        <f>+IF(X36&lt;&gt;0,+(Y36/X36)*100,0)</f>
        <v>6.666666666666667</v>
      </c>
      <c r="AA36" s="29">
        <f>SUM(AA31:AA35)</f>
        <v>-3000000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-38927605</v>
      </c>
      <c r="D38" s="31">
        <f>+D17+D27+D36</f>
        <v>0</v>
      </c>
      <c r="E38" s="32">
        <f t="shared" si="3"/>
        <v>-42704909</v>
      </c>
      <c r="F38" s="33">
        <f t="shared" si="3"/>
        <v>-44964442</v>
      </c>
      <c r="G38" s="33">
        <f t="shared" si="3"/>
        <v>31750064</v>
      </c>
      <c r="H38" s="33">
        <f t="shared" si="3"/>
        <v>-27057756</v>
      </c>
      <c r="I38" s="33">
        <f t="shared" si="3"/>
        <v>-8083646</v>
      </c>
      <c r="J38" s="33">
        <f t="shared" si="3"/>
        <v>-3391338</v>
      </c>
      <c r="K38" s="33">
        <f t="shared" si="3"/>
        <v>5007388</v>
      </c>
      <c r="L38" s="33">
        <f t="shared" si="3"/>
        <v>-10925408</v>
      </c>
      <c r="M38" s="33">
        <f t="shared" si="3"/>
        <v>-7948649</v>
      </c>
      <c r="N38" s="33">
        <f t="shared" si="3"/>
        <v>-13866669</v>
      </c>
      <c r="O38" s="33">
        <f t="shared" si="3"/>
        <v>9410774</v>
      </c>
      <c r="P38" s="33">
        <f t="shared" si="3"/>
        <v>-3183217</v>
      </c>
      <c r="Q38" s="33">
        <f t="shared" si="3"/>
        <v>28671609</v>
      </c>
      <c r="R38" s="33">
        <f t="shared" si="3"/>
        <v>34899166</v>
      </c>
      <c r="S38" s="33">
        <f t="shared" si="3"/>
        <v>-12602540</v>
      </c>
      <c r="T38" s="33">
        <f t="shared" si="3"/>
        <v>3069091</v>
      </c>
      <c r="U38" s="33">
        <f t="shared" si="3"/>
        <v>-13899443</v>
      </c>
      <c r="V38" s="33">
        <f t="shared" si="3"/>
        <v>-23432892</v>
      </c>
      <c r="W38" s="33">
        <f t="shared" si="3"/>
        <v>-5791733</v>
      </c>
      <c r="X38" s="33">
        <f t="shared" si="3"/>
        <v>-44964442</v>
      </c>
      <c r="Y38" s="33">
        <f t="shared" si="3"/>
        <v>39172709</v>
      </c>
      <c r="Z38" s="34">
        <f>+IF(X38&lt;&gt;0,+(Y38/X38)*100,0)</f>
        <v>-87.11930418262502</v>
      </c>
      <c r="AA38" s="35">
        <f>+AA17+AA27+AA36</f>
        <v>-44964442</v>
      </c>
    </row>
    <row r="39" spans="1:27" ht="13.5">
      <c r="A39" s="22" t="s">
        <v>59</v>
      </c>
      <c r="B39" s="16"/>
      <c r="C39" s="31">
        <v>46652605</v>
      </c>
      <c r="D39" s="31"/>
      <c r="E39" s="32">
        <v>46315000</v>
      </c>
      <c r="F39" s="33">
        <v>46315000</v>
      </c>
      <c r="G39" s="33">
        <v>14436788</v>
      </c>
      <c r="H39" s="33">
        <v>46186852</v>
      </c>
      <c r="I39" s="33">
        <v>19129096</v>
      </c>
      <c r="J39" s="33">
        <v>14436788</v>
      </c>
      <c r="K39" s="33">
        <v>11045450</v>
      </c>
      <c r="L39" s="33">
        <v>16052838</v>
      </c>
      <c r="M39" s="33">
        <v>5127430</v>
      </c>
      <c r="N39" s="33">
        <v>11045450</v>
      </c>
      <c r="O39" s="33">
        <v>-2821219</v>
      </c>
      <c r="P39" s="33">
        <v>6589555</v>
      </c>
      <c r="Q39" s="33">
        <v>3406338</v>
      </c>
      <c r="R39" s="33">
        <v>-2821219</v>
      </c>
      <c r="S39" s="33">
        <v>32077947</v>
      </c>
      <c r="T39" s="33">
        <v>19475407</v>
      </c>
      <c r="U39" s="33">
        <v>22544498</v>
      </c>
      <c r="V39" s="33">
        <v>32077947</v>
      </c>
      <c r="W39" s="33">
        <v>14436788</v>
      </c>
      <c r="X39" s="33">
        <v>46315000</v>
      </c>
      <c r="Y39" s="33">
        <v>-31878212</v>
      </c>
      <c r="Z39" s="34">
        <v>-68.83</v>
      </c>
      <c r="AA39" s="35">
        <v>46315000</v>
      </c>
    </row>
    <row r="40" spans="1:27" ht="13.5">
      <c r="A40" s="41" t="s">
        <v>60</v>
      </c>
      <c r="B40" s="42"/>
      <c r="C40" s="43">
        <v>7725000</v>
      </c>
      <c r="D40" s="43"/>
      <c r="E40" s="44">
        <v>3610091</v>
      </c>
      <c r="F40" s="45">
        <v>1350557</v>
      </c>
      <c r="G40" s="45">
        <v>46186852</v>
      </c>
      <c r="H40" s="45">
        <v>19129096</v>
      </c>
      <c r="I40" s="45">
        <v>11045450</v>
      </c>
      <c r="J40" s="45">
        <v>11045450</v>
      </c>
      <c r="K40" s="45">
        <v>16052838</v>
      </c>
      <c r="L40" s="45">
        <v>5127430</v>
      </c>
      <c r="M40" s="45">
        <v>-2821219</v>
      </c>
      <c r="N40" s="45">
        <v>-2821219</v>
      </c>
      <c r="O40" s="45">
        <v>6589555</v>
      </c>
      <c r="P40" s="45">
        <v>3406338</v>
      </c>
      <c r="Q40" s="45">
        <v>32077947</v>
      </c>
      <c r="R40" s="45">
        <v>6589555</v>
      </c>
      <c r="S40" s="45">
        <v>19475407</v>
      </c>
      <c r="T40" s="45">
        <v>22544498</v>
      </c>
      <c r="U40" s="45">
        <v>8645055</v>
      </c>
      <c r="V40" s="45">
        <v>8645055</v>
      </c>
      <c r="W40" s="45">
        <v>8645055</v>
      </c>
      <c r="X40" s="45">
        <v>1350557</v>
      </c>
      <c r="Y40" s="45">
        <v>7294498</v>
      </c>
      <c r="Z40" s="46">
        <v>540.11</v>
      </c>
      <c r="AA40" s="47">
        <v>1350557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16766245</v>
      </c>
      <c r="D6" s="17"/>
      <c r="E6" s="18">
        <v>15820000</v>
      </c>
      <c r="F6" s="19">
        <v>36560000</v>
      </c>
      <c r="G6" s="19">
        <v>495878</v>
      </c>
      <c r="H6" s="19">
        <v>458547</v>
      </c>
      <c r="I6" s="19">
        <v>1060717</v>
      </c>
      <c r="J6" s="19">
        <v>2015142</v>
      </c>
      <c r="K6" s="19">
        <v>644596</v>
      </c>
      <c r="L6" s="19">
        <v>590762</v>
      </c>
      <c r="M6" s="19">
        <v>229862</v>
      </c>
      <c r="N6" s="19">
        <v>1465220</v>
      </c>
      <c r="O6" s="19">
        <v>821415</v>
      </c>
      <c r="P6" s="19">
        <v>428094</v>
      </c>
      <c r="Q6" s="19">
        <v>383348</v>
      </c>
      <c r="R6" s="19">
        <v>1632857</v>
      </c>
      <c r="S6" s="19">
        <v>300526</v>
      </c>
      <c r="T6" s="19">
        <v>530822</v>
      </c>
      <c r="U6" s="19">
        <v>428127</v>
      </c>
      <c r="V6" s="19">
        <v>1259475</v>
      </c>
      <c r="W6" s="19">
        <v>6372694</v>
      </c>
      <c r="X6" s="19">
        <v>36560000</v>
      </c>
      <c r="Y6" s="19">
        <v>-30187306</v>
      </c>
      <c r="Z6" s="20">
        <v>-82.57</v>
      </c>
      <c r="AA6" s="21">
        <v>36560000</v>
      </c>
    </row>
    <row r="7" spans="1:27" ht="13.5">
      <c r="A7" s="22" t="s">
        <v>34</v>
      </c>
      <c r="B7" s="16"/>
      <c r="C7" s="17">
        <v>97801899</v>
      </c>
      <c r="D7" s="17"/>
      <c r="E7" s="18">
        <v>43680000</v>
      </c>
      <c r="F7" s="19">
        <v>132063000</v>
      </c>
      <c r="G7" s="19">
        <v>3734913</v>
      </c>
      <c r="H7" s="19">
        <v>2990487</v>
      </c>
      <c r="I7" s="19">
        <v>4102300</v>
      </c>
      <c r="J7" s="19">
        <v>10827700</v>
      </c>
      <c r="K7" s="19">
        <v>3529371</v>
      </c>
      <c r="L7" s="19">
        <v>3440045</v>
      </c>
      <c r="M7" s="19">
        <v>2940633</v>
      </c>
      <c r="N7" s="19">
        <v>9910049</v>
      </c>
      <c r="O7" s="19">
        <v>3436592</v>
      </c>
      <c r="P7" s="19">
        <v>2979987</v>
      </c>
      <c r="Q7" s="19">
        <v>2375589</v>
      </c>
      <c r="R7" s="19">
        <v>8792168</v>
      </c>
      <c r="S7" s="19">
        <v>2980113</v>
      </c>
      <c r="T7" s="19">
        <v>2847811</v>
      </c>
      <c r="U7" s="19">
        <v>4025830</v>
      </c>
      <c r="V7" s="19">
        <v>9853754</v>
      </c>
      <c r="W7" s="19">
        <v>39383671</v>
      </c>
      <c r="X7" s="19">
        <v>132063000</v>
      </c>
      <c r="Y7" s="19">
        <v>-92679329</v>
      </c>
      <c r="Z7" s="20">
        <v>-70.18</v>
      </c>
      <c r="AA7" s="21">
        <v>132063000</v>
      </c>
    </row>
    <row r="8" spans="1:27" ht="13.5">
      <c r="A8" s="22" t="s">
        <v>35</v>
      </c>
      <c r="B8" s="16"/>
      <c r="C8" s="17">
        <v>22309021</v>
      </c>
      <c r="D8" s="17"/>
      <c r="E8" s="18">
        <v>15315413</v>
      </c>
      <c r="F8" s="19">
        <v>13637000</v>
      </c>
      <c r="G8" s="19">
        <v>981709</v>
      </c>
      <c r="H8" s="19">
        <v>868635</v>
      </c>
      <c r="I8" s="19">
        <v>1321926</v>
      </c>
      <c r="J8" s="19">
        <v>3172270</v>
      </c>
      <c r="K8" s="19">
        <v>1497320</v>
      </c>
      <c r="L8" s="19">
        <v>1222349</v>
      </c>
      <c r="M8" s="19">
        <v>713332</v>
      </c>
      <c r="N8" s="19">
        <v>3433001</v>
      </c>
      <c r="O8" s="19">
        <v>1371709</v>
      </c>
      <c r="P8" s="19">
        <v>1261642</v>
      </c>
      <c r="Q8" s="19">
        <v>1106229</v>
      </c>
      <c r="R8" s="19">
        <v>3739580</v>
      </c>
      <c r="S8" s="19">
        <v>818929</v>
      </c>
      <c r="T8" s="19">
        <v>1311084</v>
      </c>
      <c r="U8" s="19">
        <v>1474308</v>
      </c>
      <c r="V8" s="19">
        <v>3604321</v>
      </c>
      <c r="W8" s="19">
        <v>13949172</v>
      </c>
      <c r="X8" s="19">
        <v>13637000</v>
      </c>
      <c r="Y8" s="19">
        <v>312172</v>
      </c>
      <c r="Z8" s="20">
        <v>2.29</v>
      </c>
      <c r="AA8" s="21">
        <v>13637000</v>
      </c>
    </row>
    <row r="9" spans="1:27" ht="13.5">
      <c r="A9" s="22" t="s">
        <v>36</v>
      </c>
      <c r="B9" s="16"/>
      <c r="C9" s="17">
        <v>80423038</v>
      </c>
      <c r="D9" s="17"/>
      <c r="E9" s="18">
        <v>82650000</v>
      </c>
      <c r="F9" s="19">
        <v>82649000</v>
      </c>
      <c r="G9" s="19">
        <v>31274000</v>
      </c>
      <c r="H9" s="19">
        <v>2976000</v>
      </c>
      <c r="I9" s="19"/>
      <c r="J9" s="19">
        <v>34250000</v>
      </c>
      <c r="K9" s="19"/>
      <c r="L9" s="19">
        <v>25256549</v>
      </c>
      <c r="M9" s="19"/>
      <c r="N9" s="19">
        <v>25256549</v>
      </c>
      <c r="O9" s="19"/>
      <c r="P9" s="19"/>
      <c r="Q9" s="19"/>
      <c r="R9" s="19"/>
      <c r="S9" s="19">
        <v>9553000</v>
      </c>
      <c r="T9" s="19">
        <v>11847000</v>
      </c>
      <c r="U9" s="19"/>
      <c r="V9" s="19">
        <v>21400000</v>
      </c>
      <c r="W9" s="19">
        <v>80906549</v>
      </c>
      <c r="X9" s="19">
        <v>82649000</v>
      </c>
      <c r="Y9" s="19">
        <v>-1742451</v>
      </c>
      <c r="Z9" s="20">
        <v>-2.11</v>
      </c>
      <c r="AA9" s="21">
        <v>82649000</v>
      </c>
    </row>
    <row r="10" spans="1:27" ht="13.5">
      <c r="A10" s="22" t="s">
        <v>37</v>
      </c>
      <c r="B10" s="16"/>
      <c r="C10" s="17">
        <v>48354627</v>
      </c>
      <c r="D10" s="17"/>
      <c r="E10" s="18">
        <v>56873000</v>
      </c>
      <c r="F10" s="19">
        <v>56022000</v>
      </c>
      <c r="G10" s="19">
        <v>6161000</v>
      </c>
      <c r="H10" s="19"/>
      <c r="I10" s="19"/>
      <c r="J10" s="19">
        <v>6161000</v>
      </c>
      <c r="K10" s="19">
        <v>1300000</v>
      </c>
      <c r="L10" s="19">
        <v>15246000</v>
      </c>
      <c r="M10" s="19">
        <v>1000000</v>
      </c>
      <c r="N10" s="19">
        <v>17546000</v>
      </c>
      <c r="O10" s="19">
        <v>1000000</v>
      </c>
      <c r="P10" s="19"/>
      <c r="Q10" s="19">
        <v>7165000</v>
      </c>
      <c r="R10" s="19">
        <v>8165000</v>
      </c>
      <c r="S10" s="19"/>
      <c r="T10" s="19"/>
      <c r="U10" s="19"/>
      <c r="V10" s="19"/>
      <c r="W10" s="19">
        <v>31872000</v>
      </c>
      <c r="X10" s="19">
        <v>56022000</v>
      </c>
      <c r="Y10" s="19">
        <v>-24150000</v>
      </c>
      <c r="Z10" s="20">
        <v>-43.11</v>
      </c>
      <c r="AA10" s="21">
        <v>56022000</v>
      </c>
    </row>
    <row r="11" spans="1:27" ht="13.5">
      <c r="A11" s="22" t="s">
        <v>38</v>
      </c>
      <c r="B11" s="16"/>
      <c r="C11" s="17">
        <v>411307</v>
      </c>
      <c r="D11" s="17"/>
      <c r="E11" s="18">
        <v>1109147</v>
      </c>
      <c r="F11" s="19">
        <v>21102000</v>
      </c>
      <c r="G11" s="19">
        <v>64462</v>
      </c>
      <c r="H11" s="19">
        <v>114975</v>
      </c>
      <c r="I11" s="19">
        <v>178028</v>
      </c>
      <c r="J11" s="19">
        <v>357465</v>
      </c>
      <c r="K11" s="19">
        <v>100327</v>
      </c>
      <c r="L11" s="19">
        <v>102233</v>
      </c>
      <c r="M11" s="19">
        <v>41862</v>
      </c>
      <c r="N11" s="19">
        <v>244422</v>
      </c>
      <c r="O11" s="19">
        <v>201114</v>
      </c>
      <c r="P11" s="19">
        <v>75346</v>
      </c>
      <c r="Q11" s="19">
        <v>71909</v>
      </c>
      <c r="R11" s="19">
        <v>348369</v>
      </c>
      <c r="S11" s="19">
        <v>50604</v>
      </c>
      <c r="T11" s="19">
        <v>51539</v>
      </c>
      <c r="U11" s="19">
        <v>73089</v>
      </c>
      <c r="V11" s="19">
        <v>175232</v>
      </c>
      <c r="W11" s="19">
        <v>1125488</v>
      </c>
      <c r="X11" s="19">
        <v>21102000</v>
      </c>
      <c r="Y11" s="19">
        <v>-19976512</v>
      </c>
      <c r="Z11" s="20">
        <v>-94.67</v>
      </c>
      <c r="AA11" s="21">
        <v>21102000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-177030218</v>
      </c>
      <c r="D14" s="17"/>
      <c r="E14" s="18">
        <v>-172303420</v>
      </c>
      <c r="F14" s="19">
        <v>-177728000</v>
      </c>
      <c r="G14" s="19">
        <v>-11353050</v>
      </c>
      <c r="H14" s="19">
        <v>-17391123</v>
      </c>
      <c r="I14" s="19">
        <v>-15176598</v>
      </c>
      <c r="J14" s="19">
        <v>-43920771</v>
      </c>
      <c r="K14" s="19">
        <v>-15671230</v>
      </c>
      <c r="L14" s="19">
        <v>-11823933</v>
      </c>
      <c r="M14" s="19">
        <v>-20739601</v>
      </c>
      <c r="N14" s="19">
        <v>-48234764</v>
      </c>
      <c r="O14" s="19">
        <v>-12910989</v>
      </c>
      <c r="P14" s="19">
        <v>-8991231</v>
      </c>
      <c r="Q14" s="19">
        <v>-19217412</v>
      </c>
      <c r="R14" s="19">
        <v>-41119632</v>
      </c>
      <c r="S14" s="19">
        <v>-13457389</v>
      </c>
      <c r="T14" s="19">
        <v>-9364622</v>
      </c>
      <c r="U14" s="19">
        <v>-16691216</v>
      </c>
      <c r="V14" s="19">
        <v>-39513227</v>
      </c>
      <c r="W14" s="19">
        <v>-172788394</v>
      </c>
      <c r="X14" s="19">
        <v>-177728000</v>
      </c>
      <c r="Y14" s="19">
        <v>4939606</v>
      </c>
      <c r="Z14" s="20">
        <v>-2.78</v>
      </c>
      <c r="AA14" s="21">
        <v>-177728000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-17903000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89035919</v>
      </c>
      <c r="D17" s="25">
        <f>SUM(D6:D16)</f>
        <v>0</v>
      </c>
      <c r="E17" s="26">
        <f t="shared" si="0"/>
        <v>25241140</v>
      </c>
      <c r="F17" s="27">
        <f t="shared" si="0"/>
        <v>164305000</v>
      </c>
      <c r="G17" s="27">
        <f t="shared" si="0"/>
        <v>31358912</v>
      </c>
      <c r="H17" s="27">
        <f t="shared" si="0"/>
        <v>-9982479</v>
      </c>
      <c r="I17" s="27">
        <f t="shared" si="0"/>
        <v>-8513627</v>
      </c>
      <c r="J17" s="27">
        <f t="shared" si="0"/>
        <v>12862806</v>
      </c>
      <c r="K17" s="27">
        <f t="shared" si="0"/>
        <v>-8599616</v>
      </c>
      <c r="L17" s="27">
        <f t="shared" si="0"/>
        <v>34034005</v>
      </c>
      <c r="M17" s="27">
        <f t="shared" si="0"/>
        <v>-15813912</v>
      </c>
      <c r="N17" s="27">
        <f t="shared" si="0"/>
        <v>9620477</v>
      </c>
      <c r="O17" s="27">
        <f t="shared" si="0"/>
        <v>-6080159</v>
      </c>
      <c r="P17" s="27">
        <f t="shared" si="0"/>
        <v>-4246162</v>
      </c>
      <c r="Q17" s="27">
        <f t="shared" si="0"/>
        <v>-8115337</v>
      </c>
      <c r="R17" s="27">
        <f t="shared" si="0"/>
        <v>-18441658</v>
      </c>
      <c r="S17" s="27">
        <f t="shared" si="0"/>
        <v>245783</v>
      </c>
      <c r="T17" s="27">
        <f t="shared" si="0"/>
        <v>7223634</v>
      </c>
      <c r="U17" s="27">
        <f t="shared" si="0"/>
        <v>-10689862</v>
      </c>
      <c r="V17" s="27">
        <f t="shared" si="0"/>
        <v>-3220445</v>
      </c>
      <c r="W17" s="27">
        <f t="shared" si="0"/>
        <v>821180</v>
      </c>
      <c r="X17" s="27">
        <f t="shared" si="0"/>
        <v>164305000</v>
      </c>
      <c r="Y17" s="27">
        <f t="shared" si="0"/>
        <v>-163483820</v>
      </c>
      <c r="Z17" s="28">
        <f>+IF(X17&lt;&gt;0,+(Y17/X17)*100,0)</f>
        <v>-99.50020997535071</v>
      </c>
      <c r="AA17" s="29">
        <f>SUM(AA6:AA16)</f>
        <v>164305000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8000</v>
      </c>
      <c r="D21" s="17"/>
      <c r="E21" s="18">
        <v>132000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-9000000</v>
      </c>
      <c r="H24" s="19">
        <v>-2500000</v>
      </c>
      <c r="I24" s="19">
        <v>6000000</v>
      </c>
      <c r="J24" s="19">
        <v>-5500000</v>
      </c>
      <c r="K24" s="19"/>
      <c r="L24" s="19"/>
      <c r="M24" s="19">
        <v>8100000</v>
      </c>
      <c r="N24" s="19">
        <v>8100000</v>
      </c>
      <c r="O24" s="19"/>
      <c r="P24" s="19"/>
      <c r="Q24" s="19"/>
      <c r="R24" s="19"/>
      <c r="S24" s="19"/>
      <c r="T24" s="19"/>
      <c r="U24" s="19"/>
      <c r="V24" s="19"/>
      <c r="W24" s="19">
        <v>2600000</v>
      </c>
      <c r="X24" s="19"/>
      <c r="Y24" s="19">
        <v>2600000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-56872000</v>
      </c>
      <c r="F26" s="19">
        <v>-56023000</v>
      </c>
      <c r="G26" s="19">
        <v>-5143715</v>
      </c>
      <c r="H26" s="19">
        <v>-6622935</v>
      </c>
      <c r="I26" s="19">
        <v>-3496250</v>
      </c>
      <c r="J26" s="19">
        <v>-15262900</v>
      </c>
      <c r="K26" s="19">
        <v>-1289049</v>
      </c>
      <c r="L26" s="19">
        <v>-2379984</v>
      </c>
      <c r="M26" s="19">
        <v>-4747580</v>
      </c>
      <c r="N26" s="19">
        <v>-8416613</v>
      </c>
      <c r="O26" s="19">
        <v>-1036561</v>
      </c>
      <c r="P26" s="19">
        <v>-1701513</v>
      </c>
      <c r="Q26" s="19">
        <v>-3430082</v>
      </c>
      <c r="R26" s="19">
        <v>-6168156</v>
      </c>
      <c r="S26" s="19">
        <v>-8037055</v>
      </c>
      <c r="T26" s="19">
        <v>-6485791</v>
      </c>
      <c r="U26" s="19">
        <v>-2200043</v>
      </c>
      <c r="V26" s="19">
        <v>-16722889</v>
      </c>
      <c r="W26" s="19">
        <v>-46570558</v>
      </c>
      <c r="X26" s="19">
        <v>-56023000</v>
      </c>
      <c r="Y26" s="19">
        <v>9452442</v>
      </c>
      <c r="Z26" s="20">
        <v>-16.87</v>
      </c>
      <c r="AA26" s="21">
        <v>-56023000</v>
      </c>
    </row>
    <row r="27" spans="1:27" ht="13.5">
      <c r="A27" s="23" t="s">
        <v>51</v>
      </c>
      <c r="B27" s="24"/>
      <c r="C27" s="25">
        <f aca="true" t="shared" si="1" ref="C27:Y27">SUM(C21:C26)</f>
        <v>8000</v>
      </c>
      <c r="D27" s="25">
        <f>SUM(D21:D26)</f>
        <v>0</v>
      </c>
      <c r="E27" s="26">
        <f t="shared" si="1"/>
        <v>-56740000</v>
      </c>
      <c r="F27" s="27">
        <f t="shared" si="1"/>
        <v>-56023000</v>
      </c>
      <c r="G27" s="27">
        <f t="shared" si="1"/>
        <v>-14143715</v>
      </c>
      <c r="H27" s="27">
        <f t="shared" si="1"/>
        <v>-9122935</v>
      </c>
      <c r="I27" s="27">
        <f t="shared" si="1"/>
        <v>2503750</v>
      </c>
      <c r="J27" s="27">
        <f t="shared" si="1"/>
        <v>-20762900</v>
      </c>
      <c r="K27" s="27">
        <f t="shared" si="1"/>
        <v>-1289049</v>
      </c>
      <c r="L27" s="27">
        <f t="shared" si="1"/>
        <v>-2379984</v>
      </c>
      <c r="M27" s="27">
        <f t="shared" si="1"/>
        <v>3352420</v>
      </c>
      <c r="N27" s="27">
        <f t="shared" si="1"/>
        <v>-316613</v>
      </c>
      <c r="O27" s="27">
        <f t="shared" si="1"/>
        <v>-1036561</v>
      </c>
      <c r="P27" s="27">
        <f t="shared" si="1"/>
        <v>-1701513</v>
      </c>
      <c r="Q27" s="27">
        <f t="shared" si="1"/>
        <v>-3430082</v>
      </c>
      <c r="R27" s="27">
        <f t="shared" si="1"/>
        <v>-6168156</v>
      </c>
      <c r="S27" s="27">
        <f t="shared" si="1"/>
        <v>-8037055</v>
      </c>
      <c r="T27" s="27">
        <f t="shared" si="1"/>
        <v>-6485791</v>
      </c>
      <c r="U27" s="27">
        <f t="shared" si="1"/>
        <v>-2200043</v>
      </c>
      <c r="V27" s="27">
        <f t="shared" si="1"/>
        <v>-16722889</v>
      </c>
      <c r="W27" s="27">
        <f t="shared" si="1"/>
        <v>-43970558</v>
      </c>
      <c r="X27" s="27">
        <f t="shared" si="1"/>
        <v>-56023000</v>
      </c>
      <c r="Y27" s="27">
        <f t="shared" si="1"/>
        <v>12052442</v>
      </c>
      <c r="Z27" s="28">
        <f>+IF(X27&lt;&gt;0,+(Y27/X27)*100,0)</f>
        <v>-21.51338200381986</v>
      </c>
      <c r="AA27" s="29">
        <f>SUM(AA21:AA26)</f>
        <v>-56023000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19071015</v>
      </c>
      <c r="D33" s="17"/>
      <c r="E33" s="18"/>
      <c r="F33" s="19">
        <v>180000</v>
      </c>
      <c r="G33" s="19">
        <v>15428</v>
      </c>
      <c r="H33" s="36">
        <v>8766</v>
      </c>
      <c r="I33" s="36">
        <v>9468</v>
      </c>
      <c r="J33" s="36">
        <v>33662</v>
      </c>
      <c r="K33" s="19">
        <v>17181</v>
      </c>
      <c r="L33" s="19">
        <v>16831</v>
      </c>
      <c r="M33" s="19">
        <v>2805</v>
      </c>
      <c r="N33" s="19">
        <v>36817</v>
      </c>
      <c r="O33" s="36">
        <v>16130</v>
      </c>
      <c r="P33" s="36">
        <v>19116</v>
      </c>
      <c r="Q33" s="36">
        <v>17181</v>
      </c>
      <c r="R33" s="19">
        <v>52427</v>
      </c>
      <c r="S33" s="19">
        <v>11221</v>
      </c>
      <c r="T33" s="19">
        <v>3756</v>
      </c>
      <c r="U33" s="19">
        <v>15078</v>
      </c>
      <c r="V33" s="36">
        <v>30055</v>
      </c>
      <c r="W33" s="36">
        <v>152961</v>
      </c>
      <c r="X33" s="36">
        <v>180000</v>
      </c>
      <c r="Y33" s="19">
        <v>-27039</v>
      </c>
      <c r="Z33" s="20">
        <v>-15.02</v>
      </c>
      <c r="AA33" s="21">
        <v>180000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-1062377</v>
      </c>
      <c r="D35" s="17"/>
      <c r="E35" s="18">
        <v>-1436904</v>
      </c>
      <c r="F35" s="19">
        <v>-2800000</v>
      </c>
      <c r="G35" s="19"/>
      <c r="H35" s="19"/>
      <c r="I35" s="19"/>
      <c r="J35" s="19"/>
      <c r="K35" s="19"/>
      <c r="L35" s="19">
        <v>-694812</v>
      </c>
      <c r="M35" s="19"/>
      <c r="N35" s="19">
        <v>-694812</v>
      </c>
      <c r="O35" s="19"/>
      <c r="P35" s="19"/>
      <c r="Q35" s="19"/>
      <c r="R35" s="19"/>
      <c r="S35" s="19"/>
      <c r="T35" s="19"/>
      <c r="U35" s="19">
        <v>-502753</v>
      </c>
      <c r="V35" s="19">
        <v>-502753</v>
      </c>
      <c r="W35" s="19">
        <v>-1197565</v>
      </c>
      <c r="X35" s="19">
        <v>-2800000</v>
      </c>
      <c r="Y35" s="19">
        <v>1602435</v>
      </c>
      <c r="Z35" s="20">
        <v>-57.23</v>
      </c>
      <c r="AA35" s="21">
        <v>-2800000</v>
      </c>
    </row>
    <row r="36" spans="1:27" ht="13.5">
      <c r="A36" s="23" t="s">
        <v>57</v>
      </c>
      <c r="B36" s="24"/>
      <c r="C36" s="25">
        <f aca="true" t="shared" si="2" ref="C36:Y36">SUM(C31:C35)</f>
        <v>18008638</v>
      </c>
      <c r="D36" s="25">
        <f>SUM(D31:D35)</f>
        <v>0</v>
      </c>
      <c r="E36" s="26">
        <f t="shared" si="2"/>
        <v>-1436904</v>
      </c>
      <c r="F36" s="27">
        <f t="shared" si="2"/>
        <v>-2620000</v>
      </c>
      <c r="G36" s="27">
        <f t="shared" si="2"/>
        <v>15428</v>
      </c>
      <c r="H36" s="27">
        <f t="shared" si="2"/>
        <v>8766</v>
      </c>
      <c r="I36" s="27">
        <f t="shared" si="2"/>
        <v>9468</v>
      </c>
      <c r="J36" s="27">
        <f t="shared" si="2"/>
        <v>33662</v>
      </c>
      <c r="K36" s="27">
        <f t="shared" si="2"/>
        <v>17181</v>
      </c>
      <c r="L36" s="27">
        <f t="shared" si="2"/>
        <v>-677981</v>
      </c>
      <c r="M36" s="27">
        <f t="shared" si="2"/>
        <v>2805</v>
      </c>
      <c r="N36" s="27">
        <f t="shared" si="2"/>
        <v>-657995</v>
      </c>
      <c r="O36" s="27">
        <f t="shared" si="2"/>
        <v>16130</v>
      </c>
      <c r="P36" s="27">
        <f t="shared" si="2"/>
        <v>19116</v>
      </c>
      <c r="Q36" s="27">
        <f t="shared" si="2"/>
        <v>17181</v>
      </c>
      <c r="R36" s="27">
        <f t="shared" si="2"/>
        <v>52427</v>
      </c>
      <c r="S36" s="27">
        <f t="shared" si="2"/>
        <v>11221</v>
      </c>
      <c r="T36" s="27">
        <f t="shared" si="2"/>
        <v>3756</v>
      </c>
      <c r="U36" s="27">
        <f t="shared" si="2"/>
        <v>-487675</v>
      </c>
      <c r="V36" s="27">
        <f t="shared" si="2"/>
        <v>-472698</v>
      </c>
      <c r="W36" s="27">
        <f t="shared" si="2"/>
        <v>-1044604</v>
      </c>
      <c r="X36" s="27">
        <f t="shared" si="2"/>
        <v>-2620000</v>
      </c>
      <c r="Y36" s="27">
        <f t="shared" si="2"/>
        <v>1575396</v>
      </c>
      <c r="Z36" s="28">
        <f>+IF(X36&lt;&gt;0,+(Y36/X36)*100,0)</f>
        <v>-60.12961832061069</v>
      </c>
      <c r="AA36" s="29">
        <f>SUM(AA31:AA35)</f>
        <v>-2620000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107052557</v>
      </c>
      <c r="D38" s="31">
        <f>+D17+D27+D36</f>
        <v>0</v>
      </c>
      <c r="E38" s="32">
        <f t="shared" si="3"/>
        <v>-32935764</v>
      </c>
      <c r="F38" s="33">
        <f t="shared" si="3"/>
        <v>105662000</v>
      </c>
      <c r="G38" s="33">
        <f t="shared" si="3"/>
        <v>17230625</v>
      </c>
      <c r="H38" s="33">
        <f t="shared" si="3"/>
        <v>-19096648</v>
      </c>
      <c r="I38" s="33">
        <f t="shared" si="3"/>
        <v>-6000409</v>
      </c>
      <c r="J38" s="33">
        <f t="shared" si="3"/>
        <v>-7866432</v>
      </c>
      <c r="K38" s="33">
        <f t="shared" si="3"/>
        <v>-9871484</v>
      </c>
      <c r="L38" s="33">
        <f t="shared" si="3"/>
        <v>30976040</v>
      </c>
      <c r="M38" s="33">
        <f t="shared" si="3"/>
        <v>-12458687</v>
      </c>
      <c r="N38" s="33">
        <f t="shared" si="3"/>
        <v>8645869</v>
      </c>
      <c r="O38" s="33">
        <f t="shared" si="3"/>
        <v>-7100590</v>
      </c>
      <c r="P38" s="33">
        <f t="shared" si="3"/>
        <v>-5928559</v>
      </c>
      <c r="Q38" s="33">
        <f t="shared" si="3"/>
        <v>-11528238</v>
      </c>
      <c r="R38" s="33">
        <f t="shared" si="3"/>
        <v>-24557387</v>
      </c>
      <c r="S38" s="33">
        <f t="shared" si="3"/>
        <v>-7780051</v>
      </c>
      <c r="T38" s="33">
        <f t="shared" si="3"/>
        <v>741599</v>
      </c>
      <c r="U38" s="33">
        <f t="shared" si="3"/>
        <v>-13377580</v>
      </c>
      <c r="V38" s="33">
        <f t="shared" si="3"/>
        <v>-20416032</v>
      </c>
      <c r="W38" s="33">
        <f t="shared" si="3"/>
        <v>-44193982</v>
      </c>
      <c r="X38" s="33">
        <f t="shared" si="3"/>
        <v>105662000</v>
      </c>
      <c r="Y38" s="33">
        <f t="shared" si="3"/>
        <v>-149855982</v>
      </c>
      <c r="Z38" s="34">
        <f>+IF(X38&lt;&gt;0,+(Y38/X38)*100,0)</f>
        <v>-141.82580492513864</v>
      </c>
      <c r="AA38" s="35">
        <f>+AA17+AA27+AA36</f>
        <v>105662000</v>
      </c>
    </row>
    <row r="39" spans="1:27" ht="13.5">
      <c r="A39" s="22" t="s">
        <v>59</v>
      </c>
      <c r="B39" s="16"/>
      <c r="C39" s="31">
        <v>7777474</v>
      </c>
      <c r="D39" s="31"/>
      <c r="E39" s="32"/>
      <c r="F39" s="33">
        <v>8656000</v>
      </c>
      <c r="G39" s="33">
        <v>8656029</v>
      </c>
      <c r="H39" s="33">
        <v>25886654</v>
      </c>
      <c r="I39" s="33">
        <v>6790006</v>
      </c>
      <c r="J39" s="33">
        <v>8656029</v>
      </c>
      <c r="K39" s="33">
        <v>789597</v>
      </c>
      <c r="L39" s="33">
        <v>-9081887</v>
      </c>
      <c r="M39" s="33">
        <v>21894153</v>
      </c>
      <c r="N39" s="33">
        <v>789597</v>
      </c>
      <c r="O39" s="33">
        <v>9435466</v>
      </c>
      <c r="P39" s="33">
        <v>2334876</v>
      </c>
      <c r="Q39" s="33">
        <v>-3593683</v>
      </c>
      <c r="R39" s="33">
        <v>9435466</v>
      </c>
      <c r="S39" s="33">
        <v>-15121921</v>
      </c>
      <c r="T39" s="33">
        <v>-22901972</v>
      </c>
      <c r="U39" s="33">
        <v>-22160373</v>
      </c>
      <c r="V39" s="33">
        <v>-15121921</v>
      </c>
      <c r="W39" s="33">
        <v>8656029</v>
      </c>
      <c r="X39" s="33">
        <v>8656000</v>
      </c>
      <c r="Y39" s="33">
        <v>29</v>
      </c>
      <c r="Z39" s="34"/>
      <c r="AA39" s="35">
        <v>8656000</v>
      </c>
    </row>
    <row r="40" spans="1:27" ht="13.5">
      <c r="A40" s="41" t="s">
        <v>60</v>
      </c>
      <c r="B40" s="42"/>
      <c r="C40" s="43">
        <v>114830031</v>
      </c>
      <c r="D40" s="43"/>
      <c r="E40" s="44">
        <v>-32935764</v>
      </c>
      <c r="F40" s="45">
        <v>114318000</v>
      </c>
      <c r="G40" s="45">
        <v>25886654</v>
      </c>
      <c r="H40" s="45">
        <v>6790006</v>
      </c>
      <c r="I40" s="45">
        <v>789597</v>
      </c>
      <c r="J40" s="45">
        <v>789597</v>
      </c>
      <c r="K40" s="45">
        <v>-9081887</v>
      </c>
      <c r="L40" s="45">
        <v>21894153</v>
      </c>
      <c r="M40" s="45">
        <v>9435466</v>
      </c>
      <c r="N40" s="45">
        <v>9435466</v>
      </c>
      <c r="O40" s="45">
        <v>2334876</v>
      </c>
      <c r="P40" s="45">
        <v>-3593683</v>
      </c>
      <c r="Q40" s="45">
        <v>-15121921</v>
      </c>
      <c r="R40" s="45">
        <v>2334876</v>
      </c>
      <c r="S40" s="45">
        <v>-22901972</v>
      </c>
      <c r="T40" s="45">
        <v>-22160373</v>
      </c>
      <c r="U40" s="45">
        <v>-35537953</v>
      </c>
      <c r="V40" s="45">
        <v>-35537953</v>
      </c>
      <c r="W40" s="45">
        <v>-35537953</v>
      </c>
      <c r="X40" s="45">
        <v>114318000</v>
      </c>
      <c r="Y40" s="45">
        <v>-149855953</v>
      </c>
      <c r="Z40" s="46">
        <v>-131.09</v>
      </c>
      <c r="AA40" s="47">
        <v>114318000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83143000</v>
      </c>
      <c r="F6" s="19">
        <v>83143000</v>
      </c>
      <c r="G6" s="19">
        <v>13643999</v>
      </c>
      <c r="H6" s="19">
        <v>6238215</v>
      </c>
      <c r="I6" s="19">
        <v>6185336</v>
      </c>
      <c r="J6" s="19">
        <v>26067550</v>
      </c>
      <c r="K6" s="19">
        <v>5728568</v>
      </c>
      <c r="L6" s="19">
        <v>6237594</v>
      </c>
      <c r="M6" s="19">
        <v>5812069</v>
      </c>
      <c r="N6" s="19">
        <v>17778231</v>
      </c>
      <c r="O6" s="19">
        <v>6172365</v>
      </c>
      <c r="P6" s="19">
        <v>6247908</v>
      </c>
      <c r="Q6" s="19">
        <v>6325315</v>
      </c>
      <c r="R6" s="19">
        <v>18745588</v>
      </c>
      <c r="S6" s="19">
        <v>6186583</v>
      </c>
      <c r="T6" s="19">
        <v>6242837</v>
      </c>
      <c r="U6" s="19">
        <v>4921754</v>
      </c>
      <c r="V6" s="19">
        <v>17351174</v>
      </c>
      <c r="W6" s="19">
        <v>79942543</v>
      </c>
      <c r="X6" s="19">
        <v>83143000</v>
      </c>
      <c r="Y6" s="19">
        <v>-3200457</v>
      </c>
      <c r="Z6" s="20">
        <v>-3.85</v>
      </c>
      <c r="AA6" s="21">
        <v>83143000</v>
      </c>
    </row>
    <row r="7" spans="1:27" ht="13.5">
      <c r="A7" s="22" t="s">
        <v>34</v>
      </c>
      <c r="B7" s="16"/>
      <c r="C7" s="17">
        <v>274390093</v>
      </c>
      <c r="D7" s="17"/>
      <c r="E7" s="18">
        <v>316332000</v>
      </c>
      <c r="F7" s="19">
        <v>316332000</v>
      </c>
      <c r="G7" s="19">
        <v>30250636</v>
      </c>
      <c r="H7" s="19">
        <v>30770402</v>
      </c>
      <c r="I7" s="19">
        <v>29360987</v>
      </c>
      <c r="J7" s="19">
        <v>90382025</v>
      </c>
      <c r="K7" s="19">
        <v>52433127</v>
      </c>
      <c r="L7" s="19">
        <v>25414699</v>
      </c>
      <c r="M7" s="19">
        <v>26144446</v>
      </c>
      <c r="N7" s="19">
        <v>103992272</v>
      </c>
      <c r="O7" s="19">
        <v>28130287</v>
      </c>
      <c r="P7" s="19">
        <v>26025469</v>
      </c>
      <c r="Q7" s="19">
        <v>25063431</v>
      </c>
      <c r="R7" s="19">
        <v>79219187</v>
      </c>
      <c r="S7" s="19">
        <v>26681851</v>
      </c>
      <c r="T7" s="19">
        <v>23944333</v>
      </c>
      <c r="U7" s="19">
        <v>25688964</v>
      </c>
      <c r="V7" s="19">
        <v>76315148</v>
      </c>
      <c r="W7" s="19">
        <v>349908632</v>
      </c>
      <c r="X7" s="19">
        <v>316332000</v>
      </c>
      <c r="Y7" s="19">
        <v>33576632</v>
      </c>
      <c r="Z7" s="20">
        <v>10.61</v>
      </c>
      <c r="AA7" s="21">
        <v>316332000</v>
      </c>
    </row>
    <row r="8" spans="1:27" ht="13.5">
      <c r="A8" s="22" t="s">
        <v>35</v>
      </c>
      <c r="B8" s="16"/>
      <c r="C8" s="17">
        <v>195936313</v>
      </c>
      <c r="D8" s="17"/>
      <c r="E8" s="18">
        <v>38700000</v>
      </c>
      <c r="F8" s="19">
        <v>38700000</v>
      </c>
      <c r="G8" s="19">
        <v>3831541</v>
      </c>
      <c r="H8" s="19">
        <v>1559148</v>
      </c>
      <c r="I8" s="19">
        <v>1817869</v>
      </c>
      <c r="J8" s="19">
        <v>7208558</v>
      </c>
      <c r="K8" s="19">
        <v>2480078</v>
      </c>
      <c r="L8" s="19">
        <v>1042048</v>
      </c>
      <c r="M8" s="19">
        <v>749606</v>
      </c>
      <c r="N8" s="19">
        <v>4271732</v>
      </c>
      <c r="O8" s="19">
        <v>1133090</v>
      </c>
      <c r="P8" s="19">
        <v>1055691</v>
      </c>
      <c r="Q8" s="19">
        <v>1628124</v>
      </c>
      <c r="R8" s="19">
        <v>3816905</v>
      </c>
      <c r="S8" s="19">
        <v>1206343</v>
      </c>
      <c r="T8" s="19">
        <v>1364060</v>
      </c>
      <c r="U8" s="19">
        <v>778469</v>
      </c>
      <c r="V8" s="19">
        <v>3348872</v>
      </c>
      <c r="W8" s="19">
        <v>18646067</v>
      </c>
      <c r="X8" s="19">
        <v>38700000</v>
      </c>
      <c r="Y8" s="19">
        <v>-20053933</v>
      </c>
      <c r="Z8" s="20">
        <v>-51.82</v>
      </c>
      <c r="AA8" s="21">
        <v>38700000</v>
      </c>
    </row>
    <row r="9" spans="1:27" ht="13.5">
      <c r="A9" s="22" t="s">
        <v>36</v>
      </c>
      <c r="B9" s="16"/>
      <c r="C9" s="17"/>
      <c r="D9" s="17"/>
      <c r="E9" s="18">
        <v>134970000</v>
      </c>
      <c r="F9" s="19">
        <v>134970000</v>
      </c>
      <c r="G9" s="19">
        <v>53600000</v>
      </c>
      <c r="H9" s="19">
        <v>934576</v>
      </c>
      <c r="I9" s="19">
        <v>833500</v>
      </c>
      <c r="J9" s="19">
        <v>55368076</v>
      </c>
      <c r="K9" s="19"/>
      <c r="L9" s="19"/>
      <c r="M9" s="19">
        <v>37874000</v>
      </c>
      <c r="N9" s="19">
        <v>37874000</v>
      </c>
      <c r="O9" s="19">
        <v>416750</v>
      </c>
      <c r="P9" s="19">
        <v>416750</v>
      </c>
      <c r="Q9" s="19"/>
      <c r="R9" s="19">
        <v>833500</v>
      </c>
      <c r="S9" s="19"/>
      <c r="T9" s="19">
        <v>25439000</v>
      </c>
      <c r="U9" s="19"/>
      <c r="V9" s="19">
        <v>25439000</v>
      </c>
      <c r="W9" s="19">
        <v>119514576</v>
      </c>
      <c r="X9" s="19">
        <v>134970000</v>
      </c>
      <c r="Y9" s="19">
        <v>-15455424</v>
      </c>
      <c r="Z9" s="20">
        <v>-11.45</v>
      </c>
      <c r="AA9" s="21">
        <v>134970000</v>
      </c>
    </row>
    <row r="10" spans="1:27" ht="13.5">
      <c r="A10" s="22" t="s">
        <v>37</v>
      </c>
      <c r="B10" s="16"/>
      <c r="C10" s="17"/>
      <c r="D10" s="17"/>
      <c r="E10" s="18">
        <v>73103000</v>
      </c>
      <c r="F10" s="19">
        <v>73103000</v>
      </c>
      <c r="G10" s="19">
        <v>12363000</v>
      </c>
      <c r="H10" s="19"/>
      <c r="I10" s="19">
        <v>1178686</v>
      </c>
      <c r="J10" s="19">
        <v>13541686</v>
      </c>
      <c r="K10" s="19">
        <v>2754046</v>
      </c>
      <c r="L10" s="19">
        <v>17262000</v>
      </c>
      <c r="M10" s="19">
        <v>2750000</v>
      </c>
      <c r="N10" s="19">
        <v>22766046</v>
      </c>
      <c r="O10" s="19"/>
      <c r="P10" s="19">
        <v>434144</v>
      </c>
      <c r="Q10" s="19">
        <v>14332826</v>
      </c>
      <c r="R10" s="19">
        <v>14766970</v>
      </c>
      <c r="S10" s="19">
        <v>1505918</v>
      </c>
      <c r="T10" s="19"/>
      <c r="U10" s="19"/>
      <c r="V10" s="19">
        <v>1505918</v>
      </c>
      <c r="W10" s="19">
        <v>52580620</v>
      </c>
      <c r="X10" s="19">
        <v>73103000</v>
      </c>
      <c r="Y10" s="19">
        <v>-20522380</v>
      </c>
      <c r="Z10" s="20">
        <v>-28.07</v>
      </c>
      <c r="AA10" s="21">
        <v>73103000</v>
      </c>
    </row>
    <row r="11" spans="1:27" ht="13.5">
      <c r="A11" s="22" t="s">
        <v>38</v>
      </c>
      <c r="B11" s="16"/>
      <c r="C11" s="17">
        <v>27024931</v>
      </c>
      <c r="D11" s="17"/>
      <c r="E11" s="18">
        <v>26670543</v>
      </c>
      <c r="F11" s="19">
        <v>26670543</v>
      </c>
      <c r="G11" s="19">
        <v>2368593</v>
      </c>
      <c r="H11" s="19">
        <v>2291167</v>
      </c>
      <c r="I11" s="19">
        <v>29</v>
      </c>
      <c r="J11" s="19">
        <v>4659789</v>
      </c>
      <c r="K11" s="19">
        <v>5295788</v>
      </c>
      <c r="L11" s="19">
        <v>2768446</v>
      </c>
      <c r="M11" s="19">
        <v>5429719</v>
      </c>
      <c r="N11" s="19">
        <v>13493953</v>
      </c>
      <c r="O11" s="19">
        <v>3147481</v>
      </c>
      <c r="P11" s="19">
        <v>3071115</v>
      </c>
      <c r="Q11" s="19">
        <v>4008843</v>
      </c>
      <c r="R11" s="19">
        <v>10227439</v>
      </c>
      <c r="S11" s="19">
        <v>3115605</v>
      </c>
      <c r="T11" s="19">
        <v>3164574</v>
      </c>
      <c r="U11" s="19">
        <v>2999635</v>
      </c>
      <c r="V11" s="19">
        <v>9279814</v>
      </c>
      <c r="W11" s="19">
        <v>37660995</v>
      </c>
      <c r="X11" s="19">
        <v>26670543</v>
      </c>
      <c r="Y11" s="19">
        <v>10990452</v>
      </c>
      <c r="Z11" s="20">
        <v>41.21</v>
      </c>
      <c r="AA11" s="21">
        <v>26670543</v>
      </c>
    </row>
    <row r="12" spans="1:27" ht="13.5">
      <c r="A12" s="22" t="s">
        <v>39</v>
      </c>
      <c r="B12" s="16"/>
      <c r="C12" s="17">
        <v>5860</v>
      </c>
      <c r="D12" s="17"/>
      <c r="E12" s="18"/>
      <c r="F12" s="19"/>
      <c r="G12" s="19"/>
      <c r="H12" s="19"/>
      <c r="I12" s="19"/>
      <c r="J12" s="19"/>
      <c r="K12" s="19"/>
      <c r="L12" s="19">
        <v>320000</v>
      </c>
      <c r="M12" s="19"/>
      <c r="N12" s="19">
        <v>320000</v>
      </c>
      <c r="O12" s="19"/>
      <c r="P12" s="19">
        <v>326311</v>
      </c>
      <c r="Q12" s="19"/>
      <c r="R12" s="19">
        <v>326311</v>
      </c>
      <c r="S12" s="19"/>
      <c r="T12" s="19"/>
      <c r="U12" s="19"/>
      <c r="V12" s="19"/>
      <c r="W12" s="19">
        <v>646311</v>
      </c>
      <c r="X12" s="19"/>
      <c r="Y12" s="19">
        <v>646311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-427171149</v>
      </c>
      <c r="D14" s="17"/>
      <c r="E14" s="18">
        <v>-496698000</v>
      </c>
      <c r="F14" s="19">
        <v>-496698000</v>
      </c>
      <c r="G14" s="19">
        <v>-42965600</v>
      </c>
      <c r="H14" s="19">
        <v>-28878143</v>
      </c>
      <c r="I14" s="19">
        <v>-66872749</v>
      </c>
      <c r="J14" s="19">
        <v>-138716492</v>
      </c>
      <c r="K14" s="19">
        <v>-31913434</v>
      </c>
      <c r="L14" s="19">
        <v>-47337825</v>
      </c>
      <c r="M14" s="19">
        <v>-61775523</v>
      </c>
      <c r="N14" s="19">
        <v>-141026782</v>
      </c>
      <c r="O14" s="19">
        <v>-36627087</v>
      </c>
      <c r="P14" s="19">
        <v>-43086130</v>
      </c>
      <c r="Q14" s="19">
        <v>-32165576</v>
      </c>
      <c r="R14" s="19">
        <v>-111878793</v>
      </c>
      <c r="S14" s="19">
        <v>-25583834</v>
      </c>
      <c r="T14" s="19">
        <v>-62725500</v>
      </c>
      <c r="U14" s="19">
        <v>-35443083</v>
      </c>
      <c r="V14" s="19">
        <v>-123752417</v>
      </c>
      <c r="W14" s="19">
        <v>-515374484</v>
      </c>
      <c r="X14" s="19">
        <v>-496698000</v>
      </c>
      <c r="Y14" s="19">
        <v>-18676484</v>
      </c>
      <c r="Z14" s="20">
        <v>3.76</v>
      </c>
      <c r="AA14" s="21">
        <v>-496698000</v>
      </c>
    </row>
    <row r="15" spans="1:27" ht="13.5">
      <c r="A15" s="22" t="s">
        <v>42</v>
      </c>
      <c r="B15" s="16"/>
      <c r="C15" s="17">
        <v>-14802371</v>
      </c>
      <c r="D15" s="17"/>
      <c r="E15" s="18">
        <v>-10780612</v>
      </c>
      <c r="F15" s="19">
        <v>-10780612</v>
      </c>
      <c r="G15" s="19">
        <v>-522654</v>
      </c>
      <c r="H15" s="19">
        <v>-696035</v>
      </c>
      <c r="I15" s="19">
        <v>-1994244</v>
      </c>
      <c r="J15" s="19">
        <v>-3212933</v>
      </c>
      <c r="K15" s="19">
        <v>-631320</v>
      </c>
      <c r="L15" s="19">
        <v>-636012</v>
      </c>
      <c r="M15" s="19">
        <v>-2354703</v>
      </c>
      <c r="N15" s="19">
        <v>-3622035</v>
      </c>
      <c r="O15" s="19">
        <v>-1409857</v>
      </c>
      <c r="P15" s="19">
        <v>-2221056</v>
      </c>
      <c r="Q15" s="19">
        <v>-615214</v>
      </c>
      <c r="R15" s="19">
        <v>-4246127</v>
      </c>
      <c r="S15" s="19">
        <v>-721929</v>
      </c>
      <c r="T15" s="19">
        <v>-4493507</v>
      </c>
      <c r="U15" s="19">
        <v>-1271975</v>
      </c>
      <c r="V15" s="19">
        <v>-6487411</v>
      </c>
      <c r="W15" s="19">
        <v>-17568506</v>
      </c>
      <c r="X15" s="19">
        <v>-10780612</v>
      </c>
      <c r="Y15" s="19">
        <v>-6787894</v>
      </c>
      <c r="Z15" s="20">
        <v>62.96</v>
      </c>
      <c r="AA15" s="21">
        <v>-10780612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55383677</v>
      </c>
      <c r="D17" s="25">
        <f>SUM(D6:D16)</f>
        <v>0</v>
      </c>
      <c r="E17" s="26">
        <f t="shared" si="0"/>
        <v>165439931</v>
      </c>
      <c r="F17" s="27">
        <f t="shared" si="0"/>
        <v>165439931</v>
      </c>
      <c r="G17" s="27">
        <f t="shared" si="0"/>
        <v>72569515</v>
      </c>
      <c r="H17" s="27">
        <f t="shared" si="0"/>
        <v>12219330</v>
      </c>
      <c r="I17" s="27">
        <f t="shared" si="0"/>
        <v>-29490586</v>
      </c>
      <c r="J17" s="27">
        <f t="shared" si="0"/>
        <v>55298259</v>
      </c>
      <c r="K17" s="27">
        <f t="shared" si="0"/>
        <v>36146853</v>
      </c>
      <c r="L17" s="27">
        <f t="shared" si="0"/>
        <v>5070950</v>
      </c>
      <c r="M17" s="27">
        <f t="shared" si="0"/>
        <v>14629614</v>
      </c>
      <c r="N17" s="27">
        <f t="shared" si="0"/>
        <v>55847417</v>
      </c>
      <c r="O17" s="27">
        <f t="shared" si="0"/>
        <v>963029</v>
      </c>
      <c r="P17" s="27">
        <f t="shared" si="0"/>
        <v>-7729798</v>
      </c>
      <c r="Q17" s="27">
        <f t="shared" si="0"/>
        <v>18577749</v>
      </c>
      <c r="R17" s="27">
        <f t="shared" si="0"/>
        <v>11810980</v>
      </c>
      <c r="S17" s="27">
        <f t="shared" si="0"/>
        <v>12390537</v>
      </c>
      <c r="T17" s="27">
        <f t="shared" si="0"/>
        <v>-7064203</v>
      </c>
      <c r="U17" s="27">
        <f t="shared" si="0"/>
        <v>-2326236</v>
      </c>
      <c r="V17" s="27">
        <f t="shared" si="0"/>
        <v>3000098</v>
      </c>
      <c r="W17" s="27">
        <f t="shared" si="0"/>
        <v>125956754</v>
      </c>
      <c r="X17" s="27">
        <f t="shared" si="0"/>
        <v>165439931</v>
      </c>
      <c r="Y17" s="27">
        <f t="shared" si="0"/>
        <v>-39483177</v>
      </c>
      <c r="Z17" s="28">
        <f>+IF(X17&lt;&gt;0,+(Y17/X17)*100,0)</f>
        <v>-23.865566650895182</v>
      </c>
      <c r="AA17" s="29">
        <f>SUM(AA6:AA16)</f>
        <v>165439931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4574999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-73380923</v>
      </c>
      <c r="D26" s="17"/>
      <c r="E26" s="18">
        <v>-73103000</v>
      </c>
      <c r="F26" s="19">
        <v>-73103000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-73103000</v>
      </c>
      <c r="Y26" s="19">
        <v>73103000</v>
      </c>
      <c r="Z26" s="20">
        <v>-100</v>
      </c>
      <c r="AA26" s="21">
        <v>-73103000</v>
      </c>
    </row>
    <row r="27" spans="1:27" ht="13.5">
      <c r="A27" s="23" t="s">
        <v>51</v>
      </c>
      <c r="B27" s="24"/>
      <c r="C27" s="25">
        <f aca="true" t="shared" si="1" ref="C27:Y27">SUM(C21:C26)</f>
        <v>-68805924</v>
      </c>
      <c r="D27" s="25">
        <f>SUM(D21:D26)</f>
        <v>0</v>
      </c>
      <c r="E27" s="26">
        <f t="shared" si="1"/>
        <v>-73103000</v>
      </c>
      <c r="F27" s="27">
        <f t="shared" si="1"/>
        <v>-73103000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-73103000</v>
      </c>
      <c r="Y27" s="27">
        <f t="shared" si="1"/>
        <v>73103000</v>
      </c>
      <c r="Z27" s="28">
        <f>+IF(X27&lt;&gt;0,+(Y27/X27)*100,0)</f>
        <v>-100</v>
      </c>
      <c r="AA27" s="29">
        <f>SUM(AA21:AA26)</f>
        <v>-73103000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4509467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6225152</v>
      </c>
      <c r="F35" s="19">
        <v>6225152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6225152</v>
      </c>
      <c r="Y35" s="19">
        <v>-6225152</v>
      </c>
      <c r="Z35" s="20">
        <v>-100</v>
      </c>
      <c r="AA35" s="21">
        <v>6225152</v>
      </c>
    </row>
    <row r="36" spans="1:27" ht="13.5">
      <c r="A36" s="23" t="s">
        <v>57</v>
      </c>
      <c r="B36" s="24"/>
      <c r="C36" s="25">
        <f aca="true" t="shared" si="2" ref="C36:Y36">SUM(C31:C35)</f>
        <v>4509467</v>
      </c>
      <c r="D36" s="25">
        <f>SUM(D31:D35)</f>
        <v>0</v>
      </c>
      <c r="E36" s="26">
        <f t="shared" si="2"/>
        <v>6225152</v>
      </c>
      <c r="F36" s="27">
        <f t="shared" si="2"/>
        <v>6225152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6225152</v>
      </c>
      <c r="Y36" s="27">
        <f t="shared" si="2"/>
        <v>-6225152</v>
      </c>
      <c r="Z36" s="28">
        <f>+IF(X36&lt;&gt;0,+(Y36/X36)*100,0)</f>
        <v>-100</v>
      </c>
      <c r="AA36" s="29">
        <f>SUM(AA31:AA35)</f>
        <v>6225152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-8912780</v>
      </c>
      <c r="D38" s="31">
        <f>+D17+D27+D36</f>
        <v>0</v>
      </c>
      <c r="E38" s="32">
        <f t="shared" si="3"/>
        <v>98562083</v>
      </c>
      <c r="F38" s="33">
        <f t="shared" si="3"/>
        <v>98562083</v>
      </c>
      <c r="G38" s="33">
        <f t="shared" si="3"/>
        <v>72569515</v>
      </c>
      <c r="H38" s="33">
        <f t="shared" si="3"/>
        <v>12219330</v>
      </c>
      <c r="I38" s="33">
        <f t="shared" si="3"/>
        <v>-29490586</v>
      </c>
      <c r="J38" s="33">
        <f t="shared" si="3"/>
        <v>55298259</v>
      </c>
      <c r="K38" s="33">
        <f t="shared" si="3"/>
        <v>36146853</v>
      </c>
      <c r="L38" s="33">
        <f t="shared" si="3"/>
        <v>5070950</v>
      </c>
      <c r="M38" s="33">
        <f t="shared" si="3"/>
        <v>14629614</v>
      </c>
      <c r="N38" s="33">
        <f t="shared" si="3"/>
        <v>55847417</v>
      </c>
      <c r="O38" s="33">
        <f t="shared" si="3"/>
        <v>963029</v>
      </c>
      <c r="P38" s="33">
        <f t="shared" si="3"/>
        <v>-7729798</v>
      </c>
      <c r="Q38" s="33">
        <f t="shared" si="3"/>
        <v>18577749</v>
      </c>
      <c r="R38" s="33">
        <f t="shared" si="3"/>
        <v>11810980</v>
      </c>
      <c r="S38" s="33">
        <f t="shared" si="3"/>
        <v>12390537</v>
      </c>
      <c r="T38" s="33">
        <f t="shared" si="3"/>
        <v>-7064203</v>
      </c>
      <c r="U38" s="33">
        <f t="shared" si="3"/>
        <v>-2326236</v>
      </c>
      <c r="V38" s="33">
        <f t="shared" si="3"/>
        <v>3000098</v>
      </c>
      <c r="W38" s="33">
        <f t="shared" si="3"/>
        <v>125956754</v>
      </c>
      <c r="X38" s="33">
        <f t="shared" si="3"/>
        <v>98562083</v>
      </c>
      <c r="Y38" s="33">
        <f t="shared" si="3"/>
        <v>27394671</v>
      </c>
      <c r="Z38" s="34">
        <f>+IF(X38&lt;&gt;0,+(Y38/X38)*100,0)</f>
        <v>27.79433040188487</v>
      </c>
      <c r="AA38" s="35">
        <f>+AA17+AA27+AA36</f>
        <v>98562083</v>
      </c>
    </row>
    <row r="39" spans="1:27" ht="13.5">
      <c r="A39" s="22" t="s">
        <v>59</v>
      </c>
      <c r="B39" s="16"/>
      <c r="C39" s="31">
        <v>-2244686</v>
      </c>
      <c r="D39" s="31"/>
      <c r="E39" s="32"/>
      <c r="F39" s="33"/>
      <c r="G39" s="33">
        <v>-62930700</v>
      </c>
      <c r="H39" s="33">
        <v>9638815</v>
      </c>
      <c r="I39" s="33">
        <v>21858145</v>
      </c>
      <c r="J39" s="33">
        <v>-62930700</v>
      </c>
      <c r="K39" s="33">
        <v>-7632441</v>
      </c>
      <c r="L39" s="33">
        <v>28514412</v>
      </c>
      <c r="M39" s="33">
        <v>33585362</v>
      </c>
      <c r="N39" s="33">
        <v>-7632441</v>
      </c>
      <c r="O39" s="33">
        <v>48214976</v>
      </c>
      <c r="P39" s="33">
        <v>49178005</v>
      </c>
      <c r="Q39" s="33">
        <v>41448207</v>
      </c>
      <c r="R39" s="33">
        <v>48214976</v>
      </c>
      <c r="S39" s="33">
        <v>60025956</v>
      </c>
      <c r="T39" s="33">
        <v>72416493</v>
      </c>
      <c r="U39" s="33">
        <v>65352290</v>
      </c>
      <c r="V39" s="33">
        <v>60025956</v>
      </c>
      <c r="W39" s="33">
        <v>-62930700</v>
      </c>
      <c r="X39" s="33"/>
      <c r="Y39" s="33">
        <v>-62930700</v>
      </c>
      <c r="Z39" s="34"/>
      <c r="AA39" s="35"/>
    </row>
    <row r="40" spans="1:27" ht="13.5">
      <c r="A40" s="41" t="s">
        <v>60</v>
      </c>
      <c r="B40" s="42"/>
      <c r="C40" s="43">
        <v>-11157466</v>
      </c>
      <c r="D40" s="43"/>
      <c r="E40" s="44">
        <v>98562083</v>
      </c>
      <c r="F40" s="45">
        <v>98562083</v>
      </c>
      <c r="G40" s="45">
        <v>9638815</v>
      </c>
      <c r="H40" s="45">
        <v>21858145</v>
      </c>
      <c r="I40" s="45">
        <v>-7632441</v>
      </c>
      <c r="J40" s="45">
        <v>-7632441</v>
      </c>
      <c r="K40" s="45">
        <v>28514412</v>
      </c>
      <c r="L40" s="45">
        <v>33585362</v>
      </c>
      <c r="M40" s="45">
        <v>48214976</v>
      </c>
      <c r="N40" s="45">
        <v>48214976</v>
      </c>
      <c r="O40" s="45">
        <v>49178005</v>
      </c>
      <c r="P40" s="45">
        <v>41448207</v>
      </c>
      <c r="Q40" s="45">
        <v>60025956</v>
      </c>
      <c r="R40" s="45">
        <v>49178005</v>
      </c>
      <c r="S40" s="45">
        <v>72416493</v>
      </c>
      <c r="T40" s="45">
        <v>65352290</v>
      </c>
      <c r="U40" s="45">
        <v>63026054</v>
      </c>
      <c r="V40" s="45">
        <v>63026054</v>
      </c>
      <c r="W40" s="45">
        <v>63026054</v>
      </c>
      <c r="X40" s="45">
        <v>98562083</v>
      </c>
      <c r="Y40" s="45">
        <v>-35536029</v>
      </c>
      <c r="Z40" s="46">
        <v>-36.05</v>
      </c>
      <c r="AA40" s="47">
        <v>98562083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5378529</v>
      </c>
      <c r="D6" s="17"/>
      <c r="E6" s="18">
        <v>7885560</v>
      </c>
      <c r="F6" s="19">
        <v>7801731</v>
      </c>
      <c r="G6" s="19">
        <v>384435</v>
      </c>
      <c r="H6" s="19">
        <v>266309</v>
      </c>
      <c r="I6" s="19">
        <v>519191</v>
      </c>
      <c r="J6" s="19">
        <v>1169935</v>
      </c>
      <c r="K6" s="19">
        <v>613444</v>
      </c>
      <c r="L6" s="19">
        <v>875632</v>
      </c>
      <c r="M6" s="19">
        <v>1061999</v>
      </c>
      <c r="N6" s="19">
        <v>2551075</v>
      </c>
      <c r="O6" s="19">
        <v>470879</v>
      </c>
      <c r="P6" s="19">
        <v>1313375</v>
      </c>
      <c r="Q6" s="19">
        <v>499900</v>
      </c>
      <c r="R6" s="19">
        <v>2284154</v>
      </c>
      <c r="S6" s="19">
        <v>274301</v>
      </c>
      <c r="T6" s="19">
        <v>563967</v>
      </c>
      <c r="U6" s="19"/>
      <c r="V6" s="19">
        <v>838268</v>
      </c>
      <c r="W6" s="19">
        <v>6843432</v>
      </c>
      <c r="X6" s="19">
        <v>7801731</v>
      </c>
      <c r="Y6" s="19">
        <v>-958299</v>
      </c>
      <c r="Z6" s="20">
        <v>-12.28</v>
      </c>
      <c r="AA6" s="21">
        <v>7801731</v>
      </c>
    </row>
    <row r="7" spans="1:27" ht="13.5">
      <c r="A7" s="22" t="s">
        <v>34</v>
      </c>
      <c r="B7" s="16"/>
      <c r="C7" s="17">
        <v>14784962</v>
      </c>
      <c r="D7" s="17"/>
      <c r="E7" s="18">
        <v>26621892</v>
      </c>
      <c r="F7" s="19">
        <v>27754869</v>
      </c>
      <c r="G7" s="19">
        <v>1148589</v>
      </c>
      <c r="H7" s="19">
        <v>1028447</v>
      </c>
      <c r="I7" s="19">
        <v>849926</v>
      </c>
      <c r="J7" s="19">
        <v>3026962</v>
      </c>
      <c r="K7" s="19">
        <v>1000841</v>
      </c>
      <c r="L7" s="19">
        <v>977951</v>
      </c>
      <c r="M7" s="19">
        <v>919418</v>
      </c>
      <c r="N7" s="19">
        <v>2898210</v>
      </c>
      <c r="O7" s="19">
        <v>1069353</v>
      </c>
      <c r="P7" s="19">
        <v>1901668</v>
      </c>
      <c r="Q7" s="19">
        <v>1310964</v>
      </c>
      <c r="R7" s="19">
        <v>4281985</v>
      </c>
      <c r="S7" s="19">
        <v>1025293</v>
      </c>
      <c r="T7" s="19">
        <v>1312663</v>
      </c>
      <c r="U7" s="19"/>
      <c r="V7" s="19">
        <v>2337956</v>
      </c>
      <c r="W7" s="19">
        <v>12545113</v>
      </c>
      <c r="X7" s="19">
        <v>27754869</v>
      </c>
      <c r="Y7" s="19">
        <v>-15209756</v>
      </c>
      <c r="Z7" s="20">
        <v>-54.8</v>
      </c>
      <c r="AA7" s="21">
        <v>27754869</v>
      </c>
    </row>
    <row r="8" spans="1:27" ht="13.5">
      <c r="A8" s="22" t="s">
        <v>35</v>
      </c>
      <c r="B8" s="16"/>
      <c r="C8" s="17">
        <v>303020</v>
      </c>
      <c r="D8" s="17"/>
      <c r="E8" s="18">
        <v>4506996</v>
      </c>
      <c r="F8" s="19">
        <v>2042449</v>
      </c>
      <c r="G8" s="19">
        <v>885679</v>
      </c>
      <c r="H8" s="19">
        <v>472508</v>
      </c>
      <c r="I8" s="19">
        <v>523713</v>
      </c>
      <c r="J8" s="19">
        <v>1881900</v>
      </c>
      <c r="K8" s="19">
        <v>588923</v>
      </c>
      <c r="L8" s="19">
        <v>948033</v>
      </c>
      <c r="M8" s="19">
        <v>1080117</v>
      </c>
      <c r="N8" s="19">
        <v>2617073</v>
      </c>
      <c r="O8" s="19">
        <v>702172</v>
      </c>
      <c r="P8" s="19">
        <v>1600283</v>
      </c>
      <c r="Q8" s="19">
        <v>720559</v>
      </c>
      <c r="R8" s="19">
        <v>3023014</v>
      </c>
      <c r="S8" s="19">
        <v>675508</v>
      </c>
      <c r="T8" s="19">
        <v>502441</v>
      </c>
      <c r="U8" s="19"/>
      <c r="V8" s="19">
        <v>1177949</v>
      </c>
      <c r="W8" s="19">
        <v>8699936</v>
      </c>
      <c r="X8" s="19">
        <v>2042449</v>
      </c>
      <c r="Y8" s="19">
        <v>6657487</v>
      </c>
      <c r="Z8" s="20">
        <v>325.96</v>
      </c>
      <c r="AA8" s="21">
        <v>2042449</v>
      </c>
    </row>
    <row r="9" spans="1:27" ht="13.5">
      <c r="A9" s="22" t="s">
        <v>36</v>
      </c>
      <c r="B9" s="16"/>
      <c r="C9" s="17">
        <v>59852000</v>
      </c>
      <c r="D9" s="17"/>
      <c r="E9" s="18">
        <v>63098796</v>
      </c>
      <c r="F9" s="19">
        <v>62265798</v>
      </c>
      <c r="G9" s="19">
        <v>24886000</v>
      </c>
      <c r="H9" s="19">
        <v>1334000</v>
      </c>
      <c r="I9" s="19"/>
      <c r="J9" s="19">
        <v>26220000</v>
      </c>
      <c r="K9" s="19"/>
      <c r="L9" s="19"/>
      <c r="M9" s="19">
        <v>18909000</v>
      </c>
      <c r="N9" s="19">
        <v>18909000</v>
      </c>
      <c r="O9" s="19"/>
      <c r="P9" s="19"/>
      <c r="Q9" s="19">
        <v>15797000</v>
      </c>
      <c r="R9" s="19">
        <v>15797000</v>
      </c>
      <c r="S9" s="19"/>
      <c r="T9" s="19"/>
      <c r="U9" s="19"/>
      <c r="V9" s="19"/>
      <c r="W9" s="19">
        <v>60926000</v>
      </c>
      <c r="X9" s="19">
        <v>62265798</v>
      </c>
      <c r="Y9" s="19">
        <v>-1339798</v>
      </c>
      <c r="Z9" s="20">
        <v>-2.15</v>
      </c>
      <c r="AA9" s="21">
        <v>62265798</v>
      </c>
    </row>
    <row r="10" spans="1:27" ht="13.5">
      <c r="A10" s="22" t="s">
        <v>37</v>
      </c>
      <c r="B10" s="16"/>
      <c r="C10" s="17">
        <v>50562798</v>
      </c>
      <c r="D10" s="17"/>
      <c r="E10" s="18">
        <v>67006200</v>
      </c>
      <c r="F10" s="19">
        <v>47006200</v>
      </c>
      <c r="G10" s="19">
        <v>7523663</v>
      </c>
      <c r="H10" s="19"/>
      <c r="I10" s="19">
        <v>3242395</v>
      </c>
      <c r="J10" s="19">
        <v>10766058</v>
      </c>
      <c r="K10" s="19">
        <v>11213377</v>
      </c>
      <c r="L10" s="19">
        <v>1094864</v>
      </c>
      <c r="M10" s="19">
        <v>9413000</v>
      </c>
      <c r="N10" s="19">
        <v>21721241</v>
      </c>
      <c r="O10" s="19"/>
      <c r="P10" s="19"/>
      <c r="Q10" s="19">
        <v>9021437</v>
      </c>
      <c r="R10" s="19">
        <v>9021437</v>
      </c>
      <c r="S10" s="19"/>
      <c r="T10" s="19"/>
      <c r="U10" s="19"/>
      <c r="V10" s="19"/>
      <c r="W10" s="19">
        <v>41508736</v>
      </c>
      <c r="X10" s="19">
        <v>47006200</v>
      </c>
      <c r="Y10" s="19">
        <v>-5497464</v>
      </c>
      <c r="Z10" s="20">
        <v>-11.7</v>
      </c>
      <c r="AA10" s="21">
        <v>47006200</v>
      </c>
    </row>
    <row r="11" spans="1:27" ht="13.5">
      <c r="A11" s="22" t="s">
        <v>38</v>
      </c>
      <c r="B11" s="16"/>
      <c r="C11" s="17">
        <v>545845</v>
      </c>
      <c r="D11" s="17"/>
      <c r="E11" s="18">
        <v>1116996</v>
      </c>
      <c r="F11" s="19">
        <v>1116998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1116998</v>
      </c>
      <c r="Y11" s="19">
        <v>-1116998</v>
      </c>
      <c r="Z11" s="20">
        <v>-100</v>
      </c>
      <c r="AA11" s="21">
        <v>1116998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6503</v>
      </c>
      <c r="T12" s="19"/>
      <c r="U12" s="19"/>
      <c r="V12" s="19">
        <v>6503</v>
      </c>
      <c r="W12" s="19">
        <v>6503</v>
      </c>
      <c r="X12" s="19"/>
      <c r="Y12" s="19">
        <v>6503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71762018</v>
      </c>
      <c r="D14" s="17"/>
      <c r="E14" s="18">
        <v>72262188</v>
      </c>
      <c r="F14" s="19">
        <v>-76137518</v>
      </c>
      <c r="G14" s="19">
        <v>-24040759</v>
      </c>
      <c r="H14" s="19">
        <v>-6541769</v>
      </c>
      <c r="I14" s="19">
        <v>-6027588</v>
      </c>
      <c r="J14" s="19">
        <v>-36610116</v>
      </c>
      <c r="K14" s="19">
        <v>-10801455</v>
      </c>
      <c r="L14" s="19">
        <v>-5755855</v>
      </c>
      <c r="M14" s="19">
        <v>-11879229</v>
      </c>
      <c r="N14" s="19">
        <v>-28436539</v>
      </c>
      <c r="O14" s="19">
        <v>-7192289</v>
      </c>
      <c r="P14" s="19">
        <v>-7742740</v>
      </c>
      <c r="Q14" s="19">
        <v>-8740572</v>
      </c>
      <c r="R14" s="19">
        <v>-23675601</v>
      </c>
      <c r="S14" s="19">
        <v>-10744384</v>
      </c>
      <c r="T14" s="19">
        <v>-7699422</v>
      </c>
      <c r="U14" s="19"/>
      <c r="V14" s="19">
        <v>-18443806</v>
      </c>
      <c r="W14" s="19">
        <v>-107166062</v>
      </c>
      <c r="X14" s="19">
        <v>-76137518</v>
      </c>
      <c r="Y14" s="19">
        <v>-31028544</v>
      </c>
      <c r="Z14" s="20">
        <v>40.75</v>
      </c>
      <c r="AA14" s="21">
        <v>-76137518</v>
      </c>
    </row>
    <row r="15" spans="1:27" ht="13.5">
      <c r="A15" s="22" t="s">
        <v>42</v>
      </c>
      <c r="B15" s="16"/>
      <c r="C15" s="17">
        <v>2861584</v>
      </c>
      <c r="D15" s="17"/>
      <c r="E15" s="18">
        <v>207996</v>
      </c>
      <c r="F15" s="19">
        <v>-2</v>
      </c>
      <c r="G15" s="19">
        <v>-158062</v>
      </c>
      <c r="H15" s="19"/>
      <c r="I15" s="19">
        <v>-1949</v>
      </c>
      <c r="J15" s="19">
        <v>-160011</v>
      </c>
      <c r="K15" s="19">
        <v>-2815</v>
      </c>
      <c r="L15" s="19">
        <v>-6109</v>
      </c>
      <c r="M15" s="19">
        <v>-137815</v>
      </c>
      <c r="N15" s="19">
        <v>-146739</v>
      </c>
      <c r="O15" s="19">
        <v>-7446</v>
      </c>
      <c r="P15" s="19">
        <v>-41327</v>
      </c>
      <c r="Q15" s="19">
        <v>-61633</v>
      </c>
      <c r="R15" s="19">
        <v>-110406</v>
      </c>
      <c r="S15" s="19">
        <v>-222107</v>
      </c>
      <c r="T15" s="19">
        <v>-326928</v>
      </c>
      <c r="U15" s="19"/>
      <c r="V15" s="19">
        <v>-549035</v>
      </c>
      <c r="W15" s="19">
        <v>-966191</v>
      </c>
      <c r="X15" s="19">
        <v>-2</v>
      </c>
      <c r="Y15" s="19">
        <v>-966189</v>
      </c>
      <c r="Z15" s="20">
        <v>48309450</v>
      </c>
      <c r="AA15" s="21">
        <v>-2</v>
      </c>
    </row>
    <row r="16" spans="1:27" ht="13.5">
      <c r="A16" s="22" t="s">
        <v>43</v>
      </c>
      <c r="B16" s="16"/>
      <c r="C16" s="17"/>
      <c r="D16" s="17"/>
      <c r="E16" s="18">
        <v>34650948</v>
      </c>
      <c r="F16" s="19">
        <v>-35683987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-35683987</v>
      </c>
      <c r="Y16" s="19">
        <v>35683987</v>
      </c>
      <c r="Z16" s="20">
        <v>-100</v>
      </c>
      <c r="AA16" s="21">
        <v>-35683987</v>
      </c>
    </row>
    <row r="17" spans="1:27" ht="13.5">
      <c r="A17" s="23" t="s">
        <v>44</v>
      </c>
      <c r="B17" s="24"/>
      <c r="C17" s="25">
        <f aca="true" t="shared" si="0" ref="C17:Y17">SUM(C6:C16)</f>
        <v>206050756</v>
      </c>
      <c r="D17" s="25">
        <f>SUM(D6:D16)</f>
        <v>0</v>
      </c>
      <c r="E17" s="26">
        <f t="shared" si="0"/>
        <v>277357572</v>
      </c>
      <c r="F17" s="27">
        <f t="shared" si="0"/>
        <v>36166538</v>
      </c>
      <c r="G17" s="27">
        <f t="shared" si="0"/>
        <v>10629545</v>
      </c>
      <c r="H17" s="27">
        <f t="shared" si="0"/>
        <v>-3440505</v>
      </c>
      <c r="I17" s="27">
        <f t="shared" si="0"/>
        <v>-894312</v>
      </c>
      <c r="J17" s="27">
        <f t="shared" si="0"/>
        <v>6294728</v>
      </c>
      <c r="K17" s="27">
        <f t="shared" si="0"/>
        <v>2612315</v>
      </c>
      <c r="L17" s="27">
        <f t="shared" si="0"/>
        <v>-1865484</v>
      </c>
      <c r="M17" s="27">
        <f t="shared" si="0"/>
        <v>19366490</v>
      </c>
      <c r="N17" s="27">
        <f t="shared" si="0"/>
        <v>20113321</v>
      </c>
      <c r="O17" s="27">
        <f t="shared" si="0"/>
        <v>-4957331</v>
      </c>
      <c r="P17" s="27">
        <f t="shared" si="0"/>
        <v>-2968741</v>
      </c>
      <c r="Q17" s="27">
        <f t="shared" si="0"/>
        <v>18547655</v>
      </c>
      <c r="R17" s="27">
        <f t="shared" si="0"/>
        <v>10621583</v>
      </c>
      <c r="S17" s="27">
        <f t="shared" si="0"/>
        <v>-8984886</v>
      </c>
      <c r="T17" s="27">
        <f t="shared" si="0"/>
        <v>-5647279</v>
      </c>
      <c r="U17" s="27">
        <f t="shared" si="0"/>
        <v>0</v>
      </c>
      <c r="V17" s="27">
        <f t="shared" si="0"/>
        <v>-14632165</v>
      </c>
      <c r="W17" s="27">
        <f t="shared" si="0"/>
        <v>22397467</v>
      </c>
      <c r="X17" s="27">
        <f t="shared" si="0"/>
        <v>36166538</v>
      </c>
      <c r="Y17" s="27">
        <f t="shared" si="0"/>
        <v>-13769071</v>
      </c>
      <c r="Z17" s="28">
        <f>+IF(X17&lt;&gt;0,+(Y17/X17)*100,0)</f>
        <v>-38.07129949789499</v>
      </c>
      <c r="AA17" s="29">
        <f>SUM(AA6:AA16)</f>
        <v>36166538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49895738</v>
      </c>
      <c r="D26" s="17"/>
      <c r="E26" s="18">
        <v>70746000</v>
      </c>
      <c r="F26" s="19">
        <v>-48246000</v>
      </c>
      <c r="G26" s="19">
        <v>-4803944</v>
      </c>
      <c r="H26" s="19">
        <v>-405</v>
      </c>
      <c r="I26" s="19">
        <v>-1136900</v>
      </c>
      <c r="J26" s="19">
        <v>-5941249</v>
      </c>
      <c r="K26" s="19">
        <v>-3750447</v>
      </c>
      <c r="L26" s="19">
        <v>-2559805</v>
      </c>
      <c r="M26" s="19">
        <v>-3638100</v>
      </c>
      <c r="N26" s="19">
        <v>-9948352</v>
      </c>
      <c r="O26" s="19">
        <v>-1966720</v>
      </c>
      <c r="P26" s="19">
        <v>-1543021</v>
      </c>
      <c r="Q26" s="19">
        <v>-241444</v>
      </c>
      <c r="R26" s="19">
        <v>-3751185</v>
      </c>
      <c r="S26" s="19">
        <v>-8833844</v>
      </c>
      <c r="T26" s="19">
        <v>-874587</v>
      </c>
      <c r="U26" s="19"/>
      <c r="V26" s="19">
        <v>-9708431</v>
      </c>
      <c r="W26" s="19">
        <v>-29349217</v>
      </c>
      <c r="X26" s="19">
        <v>-48246000</v>
      </c>
      <c r="Y26" s="19">
        <v>18896783</v>
      </c>
      <c r="Z26" s="20">
        <v>-39.17</v>
      </c>
      <c r="AA26" s="21">
        <v>-48246000</v>
      </c>
    </row>
    <row r="27" spans="1:27" ht="13.5">
      <c r="A27" s="23" t="s">
        <v>51</v>
      </c>
      <c r="B27" s="24"/>
      <c r="C27" s="25">
        <f aca="true" t="shared" si="1" ref="C27:Y27">SUM(C21:C26)</f>
        <v>49895738</v>
      </c>
      <c r="D27" s="25">
        <f>SUM(D21:D26)</f>
        <v>0</v>
      </c>
      <c r="E27" s="26">
        <f t="shared" si="1"/>
        <v>70746000</v>
      </c>
      <c r="F27" s="27">
        <f t="shared" si="1"/>
        <v>-48246000</v>
      </c>
      <c r="G27" s="27">
        <f t="shared" si="1"/>
        <v>-4803944</v>
      </c>
      <c r="H27" s="27">
        <f t="shared" si="1"/>
        <v>-405</v>
      </c>
      <c r="I27" s="27">
        <f t="shared" si="1"/>
        <v>-1136900</v>
      </c>
      <c r="J27" s="27">
        <f t="shared" si="1"/>
        <v>-5941249</v>
      </c>
      <c r="K27" s="27">
        <f t="shared" si="1"/>
        <v>-3750447</v>
      </c>
      <c r="L27" s="27">
        <f t="shared" si="1"/>
        <v>-2559805</v>
      </c>
      <c r="M27" s="27">
        <f t="shared" si="1"/>
        <v>-3638100</v>
      </c>
      <c r="N27" s="27">
        <f t="shared" si="1"/>
        <v>-9948352</v>
      </c>
      <c r="O27" s="27">
        <f t="shared" si="1"/>
        <v>-1966720</v>
      </c>
      <c r="P27" s="27">
        <f t="shared" si="1"/>
        <v>-1543021</v>
      </c>
      <c r="Q27" s="27">
        <f t="shared" si="1"/>
        <v>-241444</v>
      </c>
      <c r="R27" s="27">
        <f t="shared" si="1"/>
        <v>-3751185</v>
      </c>
      <c r="S27" s="27">
        <f t="shared" si="1"/>
        <v>-8833844</v>
      </c>
      <c r="T27" s="27">
        <f t="shared" si="1"/>
        <v>-874587</v>
      </c>
      <c r="U27" s="27">
        <f t="shared" si="1"/>
        <v>0</v>
      </c>
      <c r="V27" s="27">
        <f t="shared" si="1"/>
        <v>-9708431</v>
      </c>
      <c r="W27" s="27">
        <f t="shared" si="1"/>
        <v>-29349217</v>
      </c>
      <c r="X27" s="27">
        <f t="shared" si="1"/>
        <v>-48246000</v>
      </c>
      <c r="Y27" s="27">
        <f t="shared" si="1"/>
        <v>18896783</v>
      </c>
      <c r="Z27" s="28">
        <f>+IF(X27&lt;&gt;0,+(Y27/X27)*100,0)</f>
        <v>-39.16756415039589</v>
      </c>
      <c r="AA27" s="29">
        <f>SUM(AA21:AA26)</f>
        <v>-48246000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1203874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1203874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257150368</v>
      </c>
      <c r="D38" s="31">
        <f>+D17+D27+D36</f>
        <v>0</v>
      </c>
      <c r="E38" s="32">
        <f t="shared" si="3"/>
        <v>348103572</v>
      </c>
      <c r="F38" s="33">
        <f t="shared" si="3"/>
        <v>-12079462</v>
      </c>
      <c r="G38" s="33">
        <f t="shared" si="3"/>
        <v>5825601</v>
      </c>
      <c r="H38" s="33">
        <f t="shared" si="3"/>
        <v>-3440910</v>
      </c>
      <c r="I38" s="33">
        <f t="shared" si="3"/>
        <v>-2031212</v>
      </c>
      <c r="J38" s="33">
        <f t="shared" si="3"/>
        <v>353479</v>
      </c>
      <c r="K38" s="33">
        <f t="shared" si="3"/>
        <v>-1138132</v>
      </c>
      <c r="L38" s="33">
        <f t="shared" si="3"/>
        <v>-4425289</v>
      </c>
      <c r="M38" s="33">
        <f t="shared" si="3"/>
        <v>15728390</v>
      </c>
      <c r="N38" s="33">
        <f t="shared" si="3"/>
        <v>10164969</v>
      </c>
      <c r="O38" s="33">
        <f t="shared" si="3"/>
        <v>-6924051</v>
      </c>
      <c r="P38" s="33">
        <f t="shared" si="3"/>
        <v>-4511762</v>
      </c>
      <c r="Q38" s="33">
        <f t="shared" si="3"/>
        <v>18306211</v>
      </c>
      <c r="R38" s="33">
        <f t="shared" si="3"/>
        <v>6870398</v>
      </c>
      <c r="S38" s="33">
        <f t="shared" si="3"/>
        <v>-17818730</v>
      </c>
      <c r="T38" s="33">
        <f t="shared" si="3"/>
        <v>-6521866</v>
      </c>
      <c r="U38" s="33">
        <f t="shared" si="3"/>
        <v>0</v>
      </c>
      <c r="V38" s="33">
        <f t="shared" si="3"/>
        <v>-24340596</v>
      </c>
      <c r="W38" s="33">
        <f t="shared" si="3"/>
        <v>-6951750</v>
      </c>
      <c r="X38" s="33">
        <f t="shared" si="3"/>
        <v>-12079462</v>
      </c>
      <c r="Y38" s="33">
        <f t="shared" si="3"/>
        <v>5127712</v>
      </c>
      <c r="Z38" s="34">
        <f>+IF(X38&lt;&gt;0,+(Y38/X38)*100,0)</f>
        <v>-42.44983758382617</v>
      </c>
      <c r="AA38" s="35">
        <f>+AA17+AA27+AA36</f>
        <v>-12079462</v>
      </c>
    </row>
    <row r="39" spans="1:27" ht="13.5">
      <c r="A39" s="22" t="s">
        <v>59</v>
      </c>
      <c r="B39" s="16"/>
      <c r="C39" s="31">
        <v>-1245284</v>
      </c>
      <c r="D39" s="31"/>
      <c r="E39" s="32">
        <v>-7630700</v>
      </c>
      <c r="F39" s="33">
        <v>4264355</v>
      </c>
      <c r="G39" s="33">
        <v>-4264355</v>
      </c>
      <c r="H39" s="33">
        <v>1561246</v>
      </c>
      <c r="I39" s="33">
        <v>-1879664</v>
      </c>
      <c r="J39" s="33">
        <v>-4264355</v>
      </c>
      <c r="K39" s="33">
        <v>-3910876</v>
      </c>
      <c r="L39" s="33">
        <v>-5049008</v>
      </c>
      <c r="M39" s="33">
        <v>-9474297</v>
      </c>
      <c r="N39" s="33">
        <v>-3910876</v>
      </c>
      <c r="O39" s="33">
        <v>6254093</v>
      </c>
      <c r="P39" s="33">
        <v>-669958</v>
      </c>
      <c r="Q39" s="33">
        <v>-5181720</v>
      </c>
      <c r="R39" s="33">
        <v>6254093</v>
      </c>
      <c r="S39" s="33">
        <v>13124491</v>
      </c>
      <c r="T39" s="33">
        <v>-4694239</v>
      </c>
      <c r="U39" s="33"/>
      <c r="V39" s="33">
        <v>13124491</v>
      </c>
      <c r="W39" s="33">
        <v>-4264355</v>
      </c>
      <c r="X39" s="33">
        <v>4264355</v>
      </c>
      <c r="Y39" s="33">
        <v>-8528710</v>
      </c>
      <c r="Z39" s="34">
        <v>-200</v>
      </c>
      <c r="AA39" s="35">
        <v>4264355</v>
      </c>
    </row>
    <row r="40" spans="1:27" ht="13.5">
      <c r="A40" s="41" t="s">
        <v>60</v>
      </c>
      <c r="B40" s="42"/>
      <c r="C40" s="43">
        <v>255905084</v>
      </c>
      <c r="D40" s="43"/>
      <c r="E40" s="44">
        <v>340472875</v>
      </c>
      <c r="F40" s="45">
        <v>-7815107</v>
      </c>
      <c r="G40" s="45">
        <v>1561246</v>
      </c>
      <c r="H40" s="45">
        <v>-1879664</v>
      </c>
      <c r="I40" s="45">
        <v>-3910876</v>
      </c>
      <c r="J40" s="45">
        <v>-3910876</v>
      </c>
      <c r="K40" s="45">
        <v>-5049008</v>
      </c>
      <c r="L40" s="45">
        <v>-9474297</v>
      </c>
      <c r="M40" s="45">
        <v>6254093</v>
      </c>
      <c r="N40" s="45">
        <v>6254093</v>
      </c>
      <c r="O40" s="45">
        <v>-669958</v>
      </c>
      <c r="P40" s="45">
        <v>-5181720</v>
      </c>
      <c r="Q40" s="45">
        <v>13124491</v>
      </c>
      <c r="R40" s="45">
        <v>-669958</v>
      </c>
      <c r="S40" s="45">
        <v>-4694239</v>
      </c>
      <c r="T40" s="45">
        <v>-11216105</v>
      </c>
      <c r="U40" s="45"/>
      <c r="V40" s="45">
        <v>-11216105</v>
      </c>
      <c r="W40" s="45">
        <v>-11216105</v>
      </c>
      <c r="X40" s="45">
        <v>-7815107</v>
      </c>
      <c r="Y40" s="45">
        <v>-3400998</v>
      </c>
      <c r="Z40" s="46">
        <v>43.52</v>
      </c>
      <c r="AA40" s="47">
        <v>-7815107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29361027</v>
      </c>
      <c r="D6" s="17"/>
      <c r="E6" s="18">
        <v>25171464</v>
      </c>
      <c r="F6" s="19">
        <v>25171464</v>
      </c>
      <c r="G6" s="19">
        <v>889616</v>
      </c>
      <c r="H6" s="19">
        <v>3369355</v>
      </c>
      <c r="I6" s="19">
        <v>3484351</v>
      </c>
      <c r="J6" s="19">
        <v>7743322</v>
      </c>
      <c r="K6" s="19">
        <v>3612756</v>
      </c>
      <c r="L6" s="19">
        <v>3716435</v>
      </c>
      <c r="M6" s="19">
        <v>3676672</v>
      </c>
      <c r="N6" s="19">
        <v>11005863</v>
      </c>
      <c r="O6" s="19">
        <v>3684618</v>
      </c>
      <c r="P6" s="19">
        <v>4886548</v>
      </c>
      <c r="Q6" s="19">
        <v>1790198</v>
      </c>
      <c r="R6" s="19">
        <v>10361364</v>
      </c>
      <c r="S6" s="19">
        <v>935576</v>
      </c>
      <c r="T6" s="19">
        <v>4834717</v>
      </c>
      <c r="U6" s="19">
        <v>1359666</v>
      </c>
      <c r="V6" s="19">
        <v>7129959</v>
      </c>
      <c r="W6" s="19">
        <v>36240508</v>
      </c>
      <c r="X6" s="19">
        <v>25171464</v>
      </c>
      <c r="Y6" s="19">
        <v>11069044</v>
      </c>
      <c r="Z6" s="20">
        <v>43.97</v>
      </c>
      <c r="AA6" s="21">
        <v>25171464</v>
      </c>
    </row>
    <row r="7" spans="1:27" ht="13.5">
      <c r="A7" s="22" t="s">
        <v>34</v>
      </c>
      <c r="B7" s="16"/>
      <c r="C7" s="17">
        <v>85433371</v>
      </c>
      <c r="D7" s="17"/>
      <c r="E7" s="18">
        <v>81118041</v>
      </c>
      <c r="F7" s="19">
        <v>81118041</v>
      </c>
      <c r="G7" s="19">
        <v>6540324</v>
      </c>
      <c r="H7" s="19">
        <v>13047378</v>
      </c>
      <c r="I7" s="19">
        <v>14735905</v>
      </c>
      <c r="J7" s="19">
        <v>34323607</v>
      </c>
      <c r="K7" s="19">
        <v>12337909</v>
      </c>
      <c r="L7" s="19">
        <v>11029094</v>
      </c>
      <c r="M7" s="19">
        <v>11259236</v>
      </c>
      <c r="N7" s="19">
        <v>34626239</v>
      </c>
      <c r="O7" s="19">
        <v>14360754</v>
      </c>
      <c r="P7" s="19">
        <v>10103137</v>
      </c>
      <c r="Q7" s="19">
        <v>6444380</v>
      </c>
      <c r="R7" s="19">
        <v>30908271</v>
      </c>
      <c r="S7" s="19">
        <v>5872147</v>
      </c>
      <c r="T7" s="19">
        <v>7797879</v>
      </c>
      <c r="U7" s="19">
        <v>10253255</v>
      </c>
      <c r="V7" s="19">
        <v>23923281</v>
      </c>
      <c r="W7" s="19">
        <v>123781398</v>
      </c>
      <c r="X7" s="19">
        <v>81118041</v>
      </c>
      <c r="Y7" s="19">
        <v>42663357</v>
      </c>
      <c r="Z7" s="20">
        <v>52.59</v>
      </c>
      <c r="AA7" s="21">
        <v>81118041</v>
      </c>
    </row>
    <row r="8" spans="1:27" ht="13.5">
      <c r="A8" s="22" t="s">
        <v>35</v>
      </c>
      <c r="B8" s="16"/>
      <c r="C8" s="17">
        <v>20594687</v>
      </c>
      <c r="D8" s="17"/>
      <c r="E8" s="18">
        <v>3660272</v>
      </c>
      <c r="F8" s="19">
        <v>3660272</v>
      </c>
      <c r="G8" s="19">
        <v>201917</v>
      </c>
      <c r="H8" s="19">
        <v>220143</v>
      </c>
      <c r="I8" s="19">
        <v>248440</v>
      </c>
      <c r="J8" s="19">
        <v>670500</v>
      </c>
      <c r="K8" s="19">
        <v>1049139</v>
      </c>
      <c r="L8" s="19">
        <v>286759</v>
      </c>
      <c r="M8" s="19">
        <v>221047</v>
      </c>
      <c r="N8" s="19">
        <v>1556945</v>
      </c>
      <c r="O8" s="19">
        <v>343950</v>
      </c>
      <c r="P8" s="19">
        <v>229683</v>
      </c>
      <c r="Q8" s="19">
        <v>265274</v>
      </c>
      <c r="R8" s="19">
        <v>838907</v>
      </c>
      <c r="S8" s="19">
        <v>538553</v>
      </c>
      <c r="T8" s="19">
        <v>410251</v>
      </c>
      <c r="U8" s="19">
        <v>738369</v>
      </c>
      <c r="V8" s="19">
        <v>1687173</v>
      </c>
      <c r="W8" s="19">
        <v>4753525</v>
      </c>
      <c r="X8" s="19">
        <v>3660272</v>
      </c>
      <c r="Y8" s="19">
        <v>1093253</v>
      </c>
      <c r="Z8" s="20">
        <v>29.87</v>
      </c>
      <c r="AA8" s="21">
        <v>3660272</v>
      </c>
    </row>
    <row r="9" spans="1:27" ht="13.5">
      <c r="A9" s="22" t="s">
        <v>36</v>
      </c>
      <c r="B9" s="16"/>
      <c r="C9" s="17">
        <v>192347767</v>
      </c>
      <c r="D9" s="17"/>
      <c r="E9" s="18">
        <v>180030000</v>
      </c>
      <c r="F9" s="19">
        <v>180030000</v>
      </c>
      <c r="G9" s="19">
        <v>67063000</v>
      </c>
      <c r="H9" s="19">
        <v>2014047</v>
      </c>
      <c r="I9" s="19">
        <v>1619742</v>
      </c>
      <c r="J9" s="19">
        <v>70696789</v>
      </c>
      <c r="K9" s="19">
        <v>710773</v>
      </c>
      <c r="L9" s="19">
        <v>56027000</v>
      </c>
      <c r="M9" s="19"/>
      <c r="N9" s="19">
        <v>56737773</v>
      </c>
      <c r="O9" s="19"/>
      <c r="P9" s="19">
        <v>790000</v>
      </c>
      <c r="Q9" s="19">
        <v>44681000</v>
      </c>
      <c r="R9" s="19">
        <v>45471000</v>
      </c>
      <c r="S9" s="19"/>
      <c r="T9" s="19"/>
      <c r="U9" s="19">
        <v>180225</v>
      </c>
      <c r="V9" s="19">
        <v>180225</v>
      </c>
      <c r="W9" s="19">
        <v>173085787</v>
      </c>
      <c r="X9" s="19">
        <v>180030000</v>
      </c>
      <c r="Y9" s="19">
        <v>-6944213</v>
      </c>
      <c r="Z9" s="20">
        <v>-3.86</v>
      </c>
      <c r="AA9" s="21">
        <v>180030000</v>
      </c>
    </row>
    <row r="10" spans="1:27" ht="13.5">
      <c r="A10" s="22" t="s">
        <v>37</v>
      </c>
      <c r="B10" s="16"/>
      <c r="C10" s="17">
        <v>78600659</v>
      </c>
      <c r="D10" s="17"/>
      <c r="E10" s="18">
        <v>56677000</v>
      </c>
      <c r="F10" s="19">
        <v>56677000</v>
      </c>
      <c r="G10" s="19">
        <v>12034000</v>
      </c>
      <c r="H10" s="19"/>
      <c r="I10" s="19"/>
      <c r="J10" s="19">
        <v>12034000</v>
      </c>
      <c r="K10" s="19"/>
      <c r="L10" s="19">
        <v>25575000</v>
      </c>
      <c r="M10" s="19"/>
      <c r="N10" s="19">
        <v>25575000</v>
      </c>
      <c r="O10" s="19"/>
      <c r="P10" s="19"/>
      <c r="Q10" s="19">
        <v>22051000</v>
      </c>
      <c r="R10" s="19">
        <v>22051000</v>
      </c>
      <c r="S10" s="19"/>
      <c r="T10" s="19"/>
      <c r="U10" s="19"/>
      <c r="V10" s="19"/>
      <c r="W10" s="19">
        <v>59660000</v>
      </c>
      <c r="X10" s="19">
        <v>56677000</v>
      </c>
      <c r="Y10" s="19">
        <v>2983000</v>
      </c>
      <c r="Z10" s="20">
        <v>5.26</v>
      </c>
      <c r="AA10" s="21">
        <v>56677000</v>
      </c>
    </row>
    <row r="11" spans="1:27" ht="13.5">
      <c r="A11" s="22" t="s">
        <v>38</v>
      </c>
      <c r="B11" s="16"/>
      <c r="C11" s="17">
        <v>2856483</v>
      </c>
      <c r="D11" s="17"/>
      <c r="E11" s="18">
        <v>21415200</v>
      </c>
      <c r="F11" s="19">
        <v>21415200</v>
      </c>
      <c r="G11" s="19">
        <v>113484</v>
      </c>
      <c r="H11" s="19">
        <v>929449</v>
      </c>
      <c r="I11" s="19">
        <v>2202090</v>
      </c>
      <c r="J11" s="19">
        <v>3245023</v>
      </c>
      <c r="K11" s="19">
        <v>867651</v>
      </c>
      <c r="L11" s="19">
        <v>1847321</v>
      </c>
      <c r="M11" s="19">
        <v>2029590</v>
      </c>
      <c r="N11" s="19">
        <v>4744562</v>
      </c>
      <c r="O11" s="19">
        <v>2070651</v>
      </c>
      <c r="P11" s="19">
        <v>259155</v>
      </c>
      <c r="Q11" s="19">
        <v>142280</v>
      </c>
      <c r="R11" s="19">
        <v>2472086</v>
      </c>
      <c r="S11" s="19">
        <v>259518</v>
      </c>
      <c r="T11" s="19">
        <v>295887</v>
      </c>
      <c r="U11" s="19">
        <v>389565</v>
      </c>
      <c r="V11" s="19">
        <v>944970</v>
      </c>
      <c r="W11" s="19">
        <v>11406641</v>
      </c>
      <c r="X11" s="19">
        <v>21415200</v>
      </c>
      <c r="Y11" s="19">
        <v>-10008559</v>
      </c>
      <c r="Z11" s="20">
        <v>-46.74</v>
      </c>
      <c r="AA11" s="21">
        <v>21415200</v>
      </c>
    </row>
    <row r="12" spans="1:27" ht="13.5">
      <c r="A12" s="22" t="s">
        <v>39</v>
      </c>
      <c r="B12" s="16"/>
      <c r="C12" s="17"/>
      <c r="D12" s="17"/>
      <c r="E12" s="18">
        <v>70000</v>
      </c>
      <c r="F12" s="19">
        <v>70000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32189</v>
      </c>
      <c r="V12" s="19">
        <v>32189</v>
      </c>
      <c r="W12" s="19">
        <v>32189</v>
      </c>
      <c r="X12" s="19">
        <v>70000</v>
      </c>
      <c r="Y12" s="19">
        <v>-37811</v>
      </c>
      <c r="Z12" s="20">
        <v>-54.02</v>
      </c>
      <c r="AA12" s="21">
        <v>70000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-314046902</v>
      </c>
      <c r="D14" s="17"/>
      <c r="E14" s="18">
        <v>-274091618</v>
      </c>
      <c r="F14" s="19">
        <v>-274091618</v>
      </c>
      <c r="G14" s="19">
        <v>-21362558</v>
      </c>
      <c r="H14" s="19">
        <v>-32075922</v>
      </c>
      <c r="I14" s="19">
        <v>-25956826</v>
      </c>
      <c r="J14" s="19">
        <v>-79395306</v>
      </c>
      <c r="K14" s="19">
        <v>-51253987</v>
      </c>
      <c r="L14" s="19">
        <v>-25963735</v>
      </c>
      <c r="M14" s="19">
        <v>-38477295</v>
      </c>
      <c r="N14" s="19">
        <v>-115695017</v>
      </c>
      <c r="O14" s="19">
        <v>-21616745</v>
      </c>
      <c r="P14" s="19">
        <v>-25336020</v>
      </c>
      <c r="Q14" s="19">
        <v>-14287983</v>
      </c>
      <c r="R14" s="19">
        <v>-61240748</v>
      </c>
      <c r="S14" s="19">
        <v>-28855555</v>
      </c>
      <c r="T14" s="19">
        <v>-23770181</v>
      </c>
      <c r="U14" s="19">
        <v>-34467860</v>
      </c>
      <c r="V14" s="19">
        <v>-87093596</v>
      </c>
      <c r="W14" s="19">
        <v>-343424667</v>
      </c>
      <c r="X14" s="19">
        <v>-274091618</v>
      </c>
      <c r="Y14" s="19">
        <v>-69333049</v>
      </c>
      <c r="Z14" s="20">
        <v>25.3</v>
      </c>
      <c r="AA14" s="21">
        <v>-274091618</v>
      </c>
    </row>
    <row r="15" spans="1:27" ht="13.5">
      <c r="A15" s="22" t="s">
        <v>42</v>
      </c>
      <c r="B15" s="16"/>
      <c r="C15" s="17">
        <v>-1041054</v>
      </c>
      <c r="D15" s="17"/>
      <c r="E15" s="18">
        <v>-996996</v>
      </c>
      <c r="F15" s="19">
        <v>-996996</v>
      </c>
      <c r="G15" s="19">
        <v>-729</v>
      </c>
      <c r="H15" s="19">
        <v>-2863</v>
      </c>
      <c r="I15" s="19">
        <v>-62403</v>
      </c>
      <c r="J15" s="19">
        <v>-65995</v>
      </c>
      <c r="K15" s="19">
        <v>-500</v>
      </c>
      <c r="L15" s="19">
        <v>-829</v>
      </c>
      <c r="M15" s="19">
        <v>-462589</v>
      </c>
      <c r="N15" s="19">
        <v>-463918</v>
      </c>
      <c r="O15" s="19">
        <v>-2068</v>
      </c>
      <c r="P15" s="19">
        <v>-773</v>
      </c>
      <c r="Q15" s="19">
        <v>-496</v>
      </c>
      <c r="R15" s="19">
        <v>-3337</v>
      </c>
      <c r="S15" s="19">
        <v>-58</v>
      </c>
      <c r="T15" s="19">
        <v>-662</v>
      </c>
      <c r="U15" s="19">
        <v>-440061</v>
      </c>
      <c r="V15" s="19">
        <v>-440781</v>
      </c>
      <c r="W15" s="19">
        <v>-974031</v>
      </c>
      <c r="X15" s="19">
        <v>-996996</v>
      </c>
      <c r="Y15" s="19">
        <v>22965</v>
      </c>
      <c r="Z15" s="20">
        <v>-2.3</v>
      </c>
      <c r="AA15" s="21">
        <v>-996996</v>
      </c>
    </row>
    <row r="16" spans="1:27" ht="13.5">
      <c r="A16" s="22" t="s">
        <v>43</v>
      </c>
      <c r="B16" s="16"/>
      <c r="C16" s="17">
        <v>-3876829</v>
      </c>
      <c r="D16" s="17"/>
      <c r="E16" s="18">
        <v>-8728000</v>
      </c>
      <c r="F16" s="19">
        <v>-8728000</v>
      </c>
      <c r="G16" s="19">
        <v>-95043</v>
      </c>
      <c r="H16" s="19">
        <v>-1528182</v>
      </c>
      <c r="I16" s="19">
        <v>-1502406</v>
      </c>
      <c r="J16" s="19">
        <v>-3125631</v>
      </c>
      <c r="K16" s="19">
        <v>-1743890</v>
      </c>
      <c r="L16" s="19">
        <v>-1783108</v>
      </c>
      <c r="M16" s="19">
        <v>-1944201</v>
      </c>
      <c r="N16" s="19">
        <v>-5471199</v>
      </c>
      <c r="O16" s="19">
        <v>-1845591</v>
      </c>
      <c r="P16" s="19">
        <v>-1928465</v>
      </c>
      <c r="Q16" s="19">
        <v>-1675799</v>
      </c>
      <c r="R16" s="19">
        <v>-5449855</v>
      </c>
      <c r="S16" s="19">
        <v>-2153868</v>
      </c>
      <c r="T16" s="19">
        <v>-1770840</v>
      </c>
      <c r="U16" s="19">
        <v>-2114012</v>
      </c>
      <c r="V16" s="19">
        <v>-6038720</v>
      </c>
      <c r="W16" s="19">
        <v>-20085405</v>
      </c>
      <c r="X16" s="19">
        <v>-8728000</v>
      </c>
      <c r="Y16" s="19">
        <v>-11357405</v>
      </c>
      <c r="Z16" s="20">
        <v>130.13</v>
      </c>
      <c r="AA16" s="21">
        <v>-8728000</v>
      </c>
    </row>
    <row r="17" spans="1:27" ht="13.5">
      <c r="A17" s="23" t="s">
        <v>44</v>
      </c>
      <c r="B17" s="24"/>
      <c r="C17" s="25">
        <f aca="true" t="shared" si="0" ref="C17:Y17">SUM(C6:C16)</f>
        <v>90229209</v>
      </c>
      <c r="D17" s="25">
        <f>SUM(D6:D16)</f>
        <v>0</v>
      </c>
      <c r="E17" s="26">
        <f t="shared" si="0"/>
        <v>84325363</v>
      </c>
      <c r="F17" s="27">
        <f t="shared" si="0"/>
        <v>84325363</v>
      </c>
      <c r="G17" s="27">
        <f t="shared" si="0"/>
        <v>65384011</v>
      </c>
      <c r="H17" s="27">
        <f t="shared" si="0"/>
        <v>-14026595</v>
      </c>
      <c r="I17" s="27">
        <f t="shared" si="0"/>
        <v>-5231107</v>
      </c>
      <c r="J17" s="27">
        <f t="shared" si="0"/>
        <v>46126309</v>
      </c>
      <c r="K17" s="27">
        <f t="shared" si="0"/>
        <v>-34420149</v>
      </c>
      <c r="L17" s="27">
        <f t="shared" si="0"/>
        <v>70733937</v>
      </c>
      <c r="M17" s="27">
        <f t="shared" si="0"/>
        <v>-23697540</v>
      </c>
      <c r="N17" s="27">
        <f t="shared" si="0"/>
        <v>12616248</v>
      </c>
      <c r="O17" s="27">
        <f t="shared" si="0"/>
        <v>-3004431</v>
      </c>
      <c r="P17" s="27">
        <f t="shared" si="0"/>
        <v>-10996735</v>
      </c>
      <c r="Q17" s="27">
        <f t="shared" si="0"/>
        <v>59409854</v>
      </c>
      <c r="R17" s="27">
        <f t="shared" si="0"/>
        <v>45408688</v>
      </c>
      <c r="S17" s="27">
        <f t="shared" si="0"/>
        <v>-23403687</v>
      </c>
      <c r="T17" s="27">
        <f t="shared" si="0"/>
        <v>-12202949</v>
      </c>
      <c r="U17" s="27">
        <f t="shared" si="0"/>
        <v>-24068664</v>
      </c>
      <c r="V17" s="27">
        <f t="shared" si="0"/>
        <v>-59675300</v>
      </c>
      <c r="W17" s="27">
        <f t="shared" si="0"/>
        <v>44475945</v>
      </c>
      <c r="X17" s="27">
        <f t="shared" si="0"/>
        <v>84325363</v>
      </c>
      <c r="Y17" s="27">
        <f t="shared" si="0"/>
        <v>-39849418</v>
      </c>
      <c r="Z17" s="28">
        <f>+IF(X17&lt;&gt;0,+(Y17/X17)*100,0)</f>
        <v>-47.25674053724501</v>
      </c>
      <c r="AA17" s="29">
        <f>SUM(AA6:AA16)</f>
        <v>84325363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344052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>
        <v>-3797</v>
      </c>
      <c r="I23" s="36"/>
      <c r="J23" s="19">
        <v>-3797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-3797</v>
      </c>
      <c r="X23" s="19"/>
      <c r="Y23" s="36">
        <v>-3797</v>
      </c>
      <c r="Z23" s="37"/>
      <c r="AA23" s="38"/>
    </row>
    <row r="24" spans="1:27" ht="13.5">
      <c r="A24" s="22" t="s">
        <v>49</v>
      </c>
      <c r="B24" s="16"/>
      <c r="C24" s="17">
        <v>-5670141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-439993</v>
      </c>
      <c r="V24" s="19">
        <v>-439993</v>
      </c>
      <c r="W24" s="19">
        <v>-439993</v>
      </c>
      <c r="X24" s="19"/>
      <c r="Y24" s="19">
        <v>-439993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-88069828</v>
      </c>
      <c r="D26" s="17"/>
      <c r="E26" s="18">
        <v>-61377000</v>
      </c>
      <c r="F26" s="19">
        <v>-61377000</v>
      </c>
      <c r="G26" s="19">
        <v>-2377381</v>
      </c>
      <c r="H26" s="19">
        <v>-673114</v>
      </c>
      <c r="I26" s="19">
        <v>-32419</v>
      </c>
      <c r="J26" s="19">
        <v>-3082914</v>
      </c>
      <c r="K26" s="19">
        <v>-12759775</v>
      </c>
      <c r="L26" s="19">
        <v>-5338875</v>
      </c>
      <c r="M26" s="19">
        <v>-1438809</v>
      </c>
      <c r="N26" s="19">
        <v>-19537459</v>
      </c>
      <c r="O26" s="19">
        <v>-80</v>
      </c>
      <c r="P26" s="19">
        <v>-5843833</v>
      </c>
      <c r="Q26" s="19">
        <v>-2184664</v>
      </c>
      <c r="R26" s="19">
        <v>-8028577</v>
      </c>
      <c r="S26" s="19">
        <v>-5284364</v>
      </c>
      <c r="T26" s="19">
        <v>-9524200</v>
      </c>
      <c r="U26" s="19">
        <v>-7124293</v>
      </c>
      <c r="V26" s="19">
        <v>-21932857</v>
      </c>
      <c r="W26" s="19">
        <v>-52581807</v>
      </c>
      <c r="X26" s="19">
        <v>-61377000</v>
      </c>
      <c r="Y26" s="19">
        <v>8795193</v>
      </c>
      <c r="Z26" s="20">
        <v>-14.33</v>
      </c>
      <c r="AA26" s="21">
        <v>-61377000</v>
      </c>
    </row>
    <row r="27" spans="1:27" ht="13.5">
      <c r="A27" s="23" t="s">
        <v>51</v>
      </c>
      <c r="B27" s="24"/>
      <c r="C27" s="25">
        <f aca="true" t="shared" si="1" ref="C27:Y27">SUM(C21:C26)</f>
        <v>-93395917</v>
      </c>
      <c r="D27" s="25">
        <f>SUM(D21:D26)</f>
        <v>0</v>
      </c>
      <c r="E27" s="26">
        <f t="shared" si="1"/>
        <v>-61377000</v>
      </c>
      <c r="F27" s="27">
        <f t="shared" si="1"/>
        <v>-61377000</v>
      </c>
      <c r="G27" s="27">
        <f t="shared" si="1"/>
        <v>-2377381</v>
      </c>
      <c r="H27" s="27">
        <f t="shared" si="1"/>
        <v>-676911</v>
      </c>
      <c r="I27" s="27">
        <f t="shared" si="1"/>
        <v>-32419</v>
      </c>
      <c r="J27" s="27">
        <f t="shared" si="1"/>
        <v>-3086711</v>
      </c>
      <c r="K27" s="27">
        <f t="shared" si="1"/>
        <v>-12759775</v>
      </c>
      <c r="L27" s="27">
        <f t="shared" si="1"/>
        <v>-5338875</v>
      </c>
      <c r="M27" s="27">
        <f t="shared" si="1"/>
        <v>-1438809</v>
      </c>
      <c r="N27" s="27">
        <f t="shared" si="1"/>
        <v>-19537459</v>
      </c>
      <c r="O27" s="27">
        <f t="shared" si="1"/>
        <v>-80</v>
      </c>
      <c r="P27" s="27">
        <f t="shared" si="1"/>
        <v>-5843833</v>
      </c>
      <c r="Q27" s="27">
        <f t="shared" si="1"/>
        <v>-2184664</v>
      </c>
      <c r="R27" s="27">
        <f t="shared" si="1"/>
        <v>-8028577</v>
      </c>
      <c r="S27" s="27">
        <f t="shared" si="1"/>
        <v>-5284364</v>
      </c>
      <c r="T27" s="27">
        <f t="shared" si="1"/>
        <v>-9524200</v>
      </c>
      <c r="U27" s="27">
        <f t="shared" si="1"/>
        <v>-7564286</v>
      </c>
      <c r="V27" s="27">
        <f t="shared" si="1"/>
        <v>-22372850</v>
      </c>
      <c r="W27" s="27">
        <f t="shared" si="1"/>
        <v>-53025597</v>
      </c>
      <c r="X27" s="27">
        <f t="shared" si="1"/>
        <v>-61377000</v>
      </c>
      <c r="Y27" s="27">
        <f t="shared" si="1"/>
        <v>8351403</v>
      </c>
      <c r="Z27" s="28">
        <f>+IF(X27&lt;&gt;0,+(Y27/X27)*100,0)</f>
        <v>-13.606730534239212</v>
      </c>
      <c r="AA27" s="29">
        <f>SUM(AA21:AA26)</f>
        <v>-61377000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1000</v>
      </c>
      <c r="F33" s="19">
        <v>1000</v>
      </c>
      <c r="G33" s="19">
        <v>37294</v>
      </c>
      <c r="H33" s="36">
        <v>22850</v>
      </c>
      <c r="I33" s="36">
        <v>5725</v>
      </c>
      <c r="J33" s="36">
        <v>65869</v>
      </c>
      <c r="K33" s="19">
        <v>1462</v>
      </c>
      <c r="L33" s="19">
        <v>39164</v>
      </c>
      <c r="M33" s="19">
        <v>6061</v>
      </c>
      <c r="N33" s="19">
        <v>46687</v>
      </c>
      <c r="O33" s="36">
        <v>9712</v>
      </c>
      <c r="P33" s="36">
        <v>1047</v>
      </c>
      <c r="Q33" s="36">
        <v>2000</v>
      </c>
      <c r="R33" s="19">
        <v>12759</v>
      </c>
      <c r="S33" s="19">
        <v>-13813</v>
      </c>
      <c r="T33" s="19">
        <v>15239</v>
      </c>
      <c r="U33" s="19">
        <v>6894</v>
      </c>
      <c r="V33" s="36">
        <v>8320</v>
      </c>
      <c r="W33" s="36">
        <v>133635</v>
      </c>
      <c r="X33" s="36">
        <v>1000</v>
      </c>
      <c r="Y33" s="19">
        <v>132635</v>
      </c>
      <c r="Z33" s="20">
        <v>13263.5</v>
      </c>
      <c r="AA33" s="21">
        <v>1000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-1123012</v>
      </c>
      <c r="D35" s="17"/>
      <c r="E35" s="18">
        <v>-1200000</v>
      </c>
      <c r="F35" s="19">
        <v>-1200000</v>
      </c>
      <c r="G35" s="19"/>
      <c r="H35" s="19"/>
      <c r="I35" s="19"/>
      <c r="J35" s="19"/>
      <c r="K35" s="19"/>
      <c r="L35" s="19"/>
      <c r="M35" s="19">
        <v>-227542</v>
      </c>
      <c r="N35" s="19">
        <v>-227542</v>
      </c>
      <c r="O35" s="19"/>
      <c r="P35" s="19"/>
      <c r="Q35" s="19"/>
      <c r="R35" s="19"/>
      <c r="S35" s="19"/>
      <c r="T35" s="19"/>
      <c r="U35" s="19">
        <v>-250096</v>
      </c>
      <c r="V35" s="19">
        <v>-250096</v>
      </c>
      <c r="W35" s="19">
        <v>-477638</v>
      </c>
      <c r="X35" s="19">
        <v>-1200000</v>
      </c>
      <c r="Y35" s="19">
        <v>722362</v>
      </c>
      <c r="Z35" s="20">
        <v>-60.2</v>
      </c>
      <c r="AA35" s="21">
        <v>-1200000</v>
      </c>
    </row>
    <row r="36" spans="1:27" ht="13.5">
      <c r="A36" s="23" t="s">
        <v>57</v>
      </c>
      <c r="B36" s="24"/>
      <c r="C36" s="25">
        <f aca="true" t="shared" si="2" ref="C36:Y36">SUM(C31:C35)</f>
        <v>-1123012</v>
      </c>
      <c r="D36" s="25">
        <f>SUM(D31:D35)</f>
        <v>0</v>
      </c>
      <c r="E36" s="26">
        <f t="shared" si="2"/>
        <v>-1199000</v>
      </c>
      <c r="F36" s="27">
        <f t="shared" si="2"/>
        <v>-1199000</v>
      </c>
      <c r="G36" s="27">
        <f t="shared" si="2"/>
        <v>37294</v>
      </c>
      <c r="H36" s="27">
        <f t="shared" si="2"/>
        <v>22850</v>
      </c>
      <c r="I36" s="27">
        <f t="shared" si="2"/>
        <v>5725</v>
      </c>
      <c r="J36" s="27">
        <f t="shared" si="2"/>
        <v>65869</v>
      </c>
      <c r="K36" s="27">
        <f t="shared" si="2"/>
        <v>1462</v>
      </c>
      <c r="L36" s="27">
        <f t="shared" si="2"/>
        <v>39164</v>
      </c>
      <c r="M36" s="27">
        <f t="shared" si="2"/>
        <v>-221481</v>
      </c>
      <c r="N36" s="27">
        <f t="shared" si="2"/>
        <v>-180855</v>
      </c>
      <c r="O36" s="27">
        <f t="shared" si="2"/>
        <v>9712</v>
      </c>
      <c r="P36" s="27">
        <f t="shared" si="2"/>
        <v>1047</v>
      </c>
      <c r="Q36" s="27">
        <f t="shared" si="2"/>
        <v>2000</v>
      </c>
      <c r="R36" s="27">
        <f t="shared" si="2"/>
        <v>12759</v>
      </c>
      <c r="S36" s="27">
        <f t="shared" si="2"/>
        <v>-13813</v>
      </c>
      <c r="T36" s="27">
        <f t="shared" si="2"/>
        <v>15239</v>
      </c>
      <c r="U36" s="27">
        <f t="shared" si="2"/>
        <v>-243202</v>
      </c>
      <c r="V36" s="27">
        <f t="shared" si="2"/>
        <v>-241776</v>
      </c>
      <c r="W36" s="27">
        <f t="shared" si="2"/>
        <v>-344003</v>
      </c>
      <c r="X36" s="27">
        <f t="shared" si="2"/>
        <v>-1199000</v>
      </c>
      <c r="Y36" s="27">
        <f t="shared" si="2"/>
        <v>854997</v>
      </c>
      <c r="Z36" s="28">
        <f>+IF(X36&lt;&gt;0,+(Y36/X36)*100,0)</f>
        <v>-71.3091743119266</v>
      </c>
      <c r="AA36" s="29">
        <f>SUM(AA31:AA35)</f>
        <v>-1199000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-4289720</v>
      </c>
      <c r="D38" s="31">
        <f>+D17+D27+D36</f>
        <v>0</v>
      </c>
      <c r="E38" s="32">
        <f t="shared" si="3"/>
        <v>21749363</v>
      </c>
      <c r="F38" s="33">
        <f t="shared" si="3"/>
        <v>21749363</v>
      </c>
      <c r="G38" s="33">
        <f t="shared" si="3"/>
        <v>63043924</v>
      </c>
      <c r="H38" s="33">
        <f t="shared" si="3"/>
        <v>-14680656</v>
      </c>
      <c r="I38" s="33">
        <f t="shared" si="3"/>
        <v>-5257801</v>
      </c>
      <c r="J38" s="33">
        <f t="shared" si="3"/>
        <v>43105467</v>
      </c>
      <c r="K38" s="33">
        <f t="shared" si="3"/>
        <v>-47178462</v>
      </c>
      <c r="L38" s="33">
        <f t="shared" si="3"/>
        <v>65434226</v>
      </c>
      <c r="M38" s="33">
        <f t="shared" si="3"/>
        <v>-25357830</v>
      </c>
      <c r="N38" s="33">
        <f t="shared" si="3"/>
        <v>-7102066</v>
      </c>
      <c r="O38" s="33">
        <f t="shared" si="3"/>
        <v>-2994799</v>
      </c>
      <c r="P38" s="33">
        <f t="shared" si="3"/>
        <v>-16839521</v>
      </c>
      <c r="Q38" s="33">
        <f t="shared" si="3"/>
        <v>57227190</v>
      </c>
      <c r="R38" s="33">
        <f t="shared" si="3"/>
        <v>37392870</v>
      </c>
      <c r="S38" s="33">
        <f t="shared" si="3"/>
        <v>-28701864</v>
      </c>
      <c r="T38" s="33">
        <f t="shared" si="3"/>
        <v>-21711910</v>
      </c>
      <c r="U38" s="33">
        <f t="shared" si="3"/>
        <v>-31876152</v>
      </c>
      <c r="V38" s="33">
        <f t="shared" si="3"/>
        <v>-82289926</v>
      </c>
      <c r="W38" s="33">
        <f t="shared" si="3"/>
        <v>-8893655</v>
      </c>
      <c r="X38" s="33">
        <f t="shared" si="3"/>
        <v>21749363</v>
      </c>
      <c r="Y38" s="33">
        <f t="shared" si="3"/>
        <v>-30643018</v>
      </c>
      <c r="Z38" s="34">
        <f>+IF(X38&lt;&gt;0,+(Y38/X38)*100,0)</f>
        <v>-140.89156542193902</v>
      </c>
      <c r="AA38" s="35">
        <f>+AA17+AA27+AA36</f>
        <v>21749363</v>
      </c>
    </row>
    <row r="39" spans="1:27" ht="13.5">
      <c r="A39" s="22" t="s">
        <v>59</v>
      </c>
      <c r="B39" s="16"/>
      <c r="C39" s="31">
        <v>16887355</v>
      </c>
      <c r="D39" s="31"/>
      <c r="E39" s="32">
        <v>49488519</v>
      </c>
      <c r="F39" s="33">
        <v>49488519</v>
      </c>
      <c r="G39" s="33">
        <v>12577344</v>
      </c>
      <c r="H39" s="33">
        <v>75621268</v>
      </c>
      <c r="I39" s="33">
        <v>60940612</v>
      </c>
      <c r="J39" s="33">
        <v>12577344</v>
      </c>
      <c r="K39" s="33">
        <v>55682811</v>
      </c>
      <c r="L39" s="33">
        <v>8504349</v>
      </c>
      <c r="M39" s="33">
        <v>73938575</v>
      </c>
      <c r="N39" s="33">
        <v>55682811</v>
      </c>
      <c r="O39" s="33">
        <v>48580745</v>
      </c>
      <c r="P39" s="33">
        <v>45585946</v>
      </c>
      <c r="Q39" s="33">
        <v>28746425</v>
      </c>
      <c r="R39" s="33">
        <v>48580745</v>
      </c>
      <c r="S39" s="33">
        <v>85973615</v>
      </c>
      <c r="T39" s="33">
        <v>57271751</v>
      </c>
      <c r="U39" s="33">
        <v>35559841</v>
      </c>
      <c r="V39" s="33">
        <v>85973615</v>
      </c>
      <c r="W39" s="33">
        <v>12577344</v>
      </c>
      <c r="X39" s="33">
        <v>49488519</v>
      </c>
      <c r="Y39" s="33">
        <v>-36911175</v>
      </c>
      <c r="Z39" s="34">
        <v>-74.59</v>
      </c>
      <c r="AA39" s="35">
        <v>49488519</v>
      </c>
    </row>
    <row r="40" spans="1:27" ht="13.5">
      <c r="A40" s="41" t="s">
        <v>60</v>
      </c>
      <c r="B40" s="42"/>
      <c r="C40" s="43">
        <v>12597635</v>
      </c>
      <c r="D40" s="43"/>
      <c r="E40" s="44">
        <v>71237881</v>
      </c>
      <c r="F40" s="45">
        <v>71237881</v>
      </c>
      <c r="G40" s="45">
        <v>75621268</v>
      </c>
      <c r="H40" s="45">
        <v>60940612</v>
      </c>
      <c r="I40" s="45">
        <v>55682811</v>
      </c>
      <c r="J40" s="45">
        <v>55682811</v>
      </c>
      <c r="K40" s="45">
        <v>8504349</v>
      </c>
      <c r="L40" s="45">
        <v>73938575</v>
      </c>
      <c r="M40" s="45">
        <v>48580745</v>
      </c>
      <c r="N40" s="45">
        <v>48580745</v>
      </c>
      <c r="O40" s="45">
        <v>45585946</v>
      </c>
      <c r="P40" s="45">
        <v>28746425</v>
      </c>
      <c r="Q40" s="45">
        <v>85973615</v>
      </c>
      <c r="R40" s="45">
        <v>45585946</v>
      </c>
      <c r="S40" s="45">
        <v>57271751</v>
      </c>
      <c r="T40" s="45">
        <v>35559841</v>
      </c>
      <c r="U40" s="45">
        <v>3683689</v>
      </c>
      <c r="V40" s="45">
        <v>3683689</v>
      </c>
      <c r="W40" s="45">
        <v>3683689</v>
      </c>
      <c r="X40" s="45">
        <v>71237881</v>
      </c>
      <c r="Y40" s="45">
        <v>-67554192</v>
      </c>
      <c r="Z40" s="46">
        <v>-94.83</v>
      </c>
      <c r="AA40" s="47">
        <v>71237881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51803</v>
      </c>
      <c r="D8" s="17"/>
      <c r="E8" s="18">
        <v>759066</v>
      </c>
      <c r="F8" s="19">
        <v>27968306</v>
      </c>
      <c r="G8" s="19">
        <v>23974</v>
      </c>
      <c r="H8" s="19">
        <v>39589</v>
      </c>
      <c r="I8" s="19">
        <v>13522</v>
      </c>
      <c r="J8" s="19">
        <v>77085</v>
      </c>
      <c r="K8" s="19">
        <v>6235101</v>
      </c>
      <c r="L8" s="19">
        <v>286215</v>
      </c>
      <c r="M8" s="19">
        <v>249138</v>
      </c>
      <c r="N8" s="19">
        <v>6770454</v>
      </c>
      <c r="O8" s="19">
        <v>1021490</v>
      </c>
      <c r="P8" s="19">
        <v>14016</v>
      </c>
      <c r="Q8" s="19">
        <v>27686</v>
      </c>
      <c r="R8" s="19">
        <v>1063192</v>
      </c>
      <c r="S8" s="19">
        <v>17128</v>
      </c>
      <c r="T8" s="19">
        <v>51014</v>
      </c>
      <c r="U8" s="19">
        <v>118980</v>
      </c>
      <c r="V8" s="19">
        <v>187122</v>
      </c>
      <c r="W8" s="19">
        <v>8097853</v>
      </c>
      <c r="X8" s="19">
        <v>27968306</v>
      </c>
      <c r="Y8" s="19">
        <v>-19870453</v>
      </c>
      <c r="Z8" s="20">
        <v>-71.05</v>
      </c>
      <c r="AA8" s="21">
        <v>27968306</v>
      </c>
    </row>
    <row r="9" spans="1:27" ht="13.5">
      <c r="A9" s="22" t="s">
        <v>36</v>
      </c>
      <c r="B9" s="16"/>
      <c r="C9" s="17">
        <v>83200049</v>
      </c>
      <c r="D9" s="17"/>
      <c r="E9" s="18">
        <v>92297000</v>
      </c>
      <c r="F9" s="19">
        <v>98065156</v>
      </c>
      <c r="G9" s="19">
        <v>35666000</v>
      </c>
      <c r="H9" s="19">
        <v>3332000</v>
      </c>
      <c r="I9" s="19"/>
      <c r="J9" s="19">
        <v>38998000</v>
      </c>
      <c r="K9" s="19">
        <v>1181250</v>
      </c>
      <c r="L9" s="19">
        <v>29366000</v>
      </c>
      <c r="M9" s="19">
        <v>1826156</v>
      </c>
      <c r="N9" s="19">
        <v>32373406</v>
      </c>
      <c r="O9" s="19"/>
      <c r="P9" s="19">
        <v>385000</v>
      </c>
      <c r="Q9" s="19">
        <v>23548000</v>
      </c>
      <c r="R9" s="19">
        <v>23933000</v>
      </c>
      <c r="S9" s="19">
        <v>1115100</v>
      </c>
      <c r="T9" s="19"/>
      <c r="U9" s="19">
        <v>11867850</v>
      </c>
      <c r="V9" s="19">
        <v>12982950</v>
      </c>
      <c r="W9" s="19">
        <v>108287356</v>
      </c>
      <c r="X9" s="19">
        <v>98065156</v>
      </c>
      <c r="Y9" s="19">
        <v>10222200</v>
      </c>
      <c r="Z9" s="20">
        <v>10.42</v>
      </c>
      <c r="AA9" s="21">
        <v>98065156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2473286</v>
      </c>
      <c r="D11" s="17"/>
      <c r="E11" s="18">
        <v>1970000</v>
      </c>
      <c r="F11" s="19">
        <v>2544000</v>
      </c>
      <c r="G11" s="19">
        <v>219399</v>
      </c>
      <c r="H11" s="19">
        <v>220389</v>
      </c>
      <c r="I11" s="19">
        <v>221336</v>
      </c>
      <c r="J11" s="19">
        <v>661124</v>
      </c>
      <c r="K11" s="19">
        <v>204743</v>
      </c>
      <c r="L11" s="19">
        <v>187410</v>
      </c>
      <c r="M11" s="19">
        <v>219208</v>
      </c>
      <c r="N11" s="19">
        <v>611361</v>
      </c>
      <c r="O11" s="19">
        <v>214843</v>
      </c>
      <c r="P11" s="19">
        <v>194385</v>
      </c>
      <c r="Q11" s="19">
        <v>136574</v>
      </c>
      <c r="R11" s="19">
        <v>545802</v>
      </c>
      <c r="S11" s="19">
        <v>202746</v>
      </c>
      <c r="T11" s="19">
        <v>35128</v>
      </c>
      <c r="U11" s="19">
        <v>93190</v>
      </c>
      <c r="V11" s="19">
        <v>331064</v>
      </c>
      <c r="W11" s="19">
        <v>2149351</v>
      </c>
      <c r="X11" s="19">
        <v>2544000</v>
      </c>
      <c r="Y11" s="19">
        <v>-394649</v>
      </c>
      <c r="Z11" s="20">
        <v>-15.51</v>
      </c>
      <c r="AA11" s="21">
        <v>2544000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-96519592</v>
      </c>
      <c r="D14" s="17"/>
      <c r="E14" s="18">
        <v>-85759535</v>
      </c>
      <c r="F14" s="19">
        <v>-100026440</v>
      </c>
      <c r="G14" s="19">
        <v>-7136690</v>
      </c>
      <c r="H14" s="19">
        <v>-9081140</v>
      </c>
      <c r="I14" s="19">
        <v>-7684077</v>
      </c>
      <c r="J14" s="19">
        <v>-23901907</v>
      </c>
      <c r="K14" s="19">
        <v>-9502332</v>
      </c>
      <c r="L14" s="19">
        <v>-9182005</v>
      </c>
      <c r="M14" s="19">
        <v>-13589123</v>
      </c>
      <c r="N14" s="19">
        <v>-32273460</v>
      </c>
      <c r="O14" s="19">
        <v>-7855352</v>
      </c>
      <c r="P14" s="19">
        <v>-8681995</v>
      </c>
      <c r="Q14" s="19">
        <v>-7672622</v>
      </c>
      <c r="R14" s="19">
        <v>-24209969</v>
      </c>
      <c r="S14" s="19">
        <v>-14133860</v>
      </c>
      <c r="T14" s="19">
        <v>-8102204</v>
      </c>
      <c r="U14" s="19">
        <v>-20072056</v>
      </c>
      <c r="V14" s="19">
        <v>-42308120</v>
      </c>
      <c r="W14" s="19">
        <v>-122693456</v>
      </c>
      <c r="X14" s="19">
        <v>-100026440</v>
      </c>
      <c r="Y14" s="19">
        <v>-22667016</v>
      </c>
      <c r="Z14" s="20">
        <v>22.66</v>
      </c>
      <c r="AA14" s="21">
        <v>-100026440</v>
      </c>
    </row>
    <row r="15" spans="1:27" ht="13.5">
      <c r="A15" s="22" t="s">
        <v>42</v>
      </c>
      <c r="B15" s="16"/>
      <c r="C15" s="17">
        <v>-41997</v>
      </c>
      <c r="D15" s="17"/>
      <c r="E15" s="18">
        <v>-70000</v>
      </c>
      <c r="F15" s="19">
        <v>-70000</v>
      </c>
      <c r="G15" s="19">
        <v>-3434</v>
      </c>
      <c r="H15" s="19">
        <v>-3913</v>
      </c>
      <c r="I15" s="19">
        <v>-4310</v>
      </c>
      <c r="J15" s="19">
        <v>-11657</v>
      </c>
      <c r="K15" s="19">
        <v>-5615</v>
      </c>
      <c r="L15" s="19">
        <v>-8780</v>
      </c>
      <c r="M15" s="19">
        <v>-6815</v>
      </c>
      <c r="N15" s="19">
        <v>-21210</v>
      </c>
      <c r="O15" s="19">
        <v>-6348</v>
      </c>
      <c r="P15" s="19">
        <v>-5845</v>
      </c>
      <c r="Q15" s="19">
        <v>-4772</v>
      </c>
      <c r="R15" s="19">
        <v>-16965</v>
      </c>
      <c r="S15" s="19">
        <v>-7759</v>
      </c>
      <c r="T15" s="19">
        <v>-5668</v>
      </c>
      <c r="U15" s="19">
        <v>-8243</v>
      </c>
      <c r="V15" s="19">
        <v>-21670</v>
      </c>
      <c r="W15" s="19">
        <v>-71502</v>
      </c>
      <c r="X15" s="19">
        <v>-70000</v>
      </c>
      <c r="Y15" s="19">
        <v>-1502</v>
      </c>
      <c r="Z15" s="20">
        <v>2.15</v>
      </c>
      <c r="AA15" s="21">
        <v>-70000</v>
      </c>
    </row>
    <row r="16" spans="1:27" ht="13.5">
      <c r="A16" s="22" t="s">
        <v>43</v>
      </c>
      <c r="B16" s="16"/>
      <c r="C16" s="17"/>
      <c r="D16" s="17"/>
      <c r="E16" s="18"/>
      <c r="F16" s="19">
        <v>-20371124</v>
      </c>
      <c r="G16" s="19">
        <v>-507333</v>
      </c>
      <c r="H16" s="19">
        <v>-1001813</v>
      </c>
      <c r="I16" s="19">
        <v>-734046</v>
      </c>
      <c r="J16" s="19">
        <v>-2243192</v>
      </c>
      <c r="K16" s="19">
        <v>-1184232</v>
      </c>
      <c r="L16" s="19">
        <v>-574477</v>
      </c>
      <c r="M16" s="19">
        <v>-1448454</v>
      </c>
      <c r="N16" s="19">
        <v>-3207163</v>
      </c>
      <c r="O16" s="19"/>
      <c r="P16" s="19">
        <v>-2987890</v>
      </c>
      <c r="Q16" s="19">
        <v>-415017</v>
      </c>
      <c r="R16" s="19">
        <v>-3402907</v>
      </c>
      <c r="S16" s="19">
        <v>-3856601</v>
      </c>
      <c r="T16" s="19">
        <v>-750500</v>
      </c>
      <c r="U16" s="19">
        <v>-2976409</v>
      </c>
      <c r="V16" s="19">
        <v>-7583510</v>
      </c>
      <c r="W16" s="19">
        <v>-16436772</v>
      </c>
      <c r="X16" s="19">
        <v>-20371124</v>
      </c>
      <c r="Y16" s="19">
        <v>3934352</v>
      </c>
      <c r="Z16" s="20">
        <v>-19.31</v>
      </c>
      <c r="AA16" s="21">
        <v>-20371124</v>
      </c>
    </row>
    <row r="17" spans="1:27" ht="13.5">
      <c r="A17" s="23" t="s">
        <v>44</v>
      </c>
      <c r="B17" s="24"/>
      <c r="C17" s="25">
        <f aca="true" t="shared" si="0" ref="C17:Y17">SUM(C6:C16)</f>
        <v>-10836451</v>
      </c>
      <c r="D17" s="25">
        <f>SUM(D6:D16)</f>
        <v>0</v>
      </c>
      <c r="E17" s="26">
        <f t="shared" si="0"/>
        <v>9196531</v>
      </c>
      <c r="F17" s="27">
        <f t="shared" si="0"/>
        <v>8109898</v>
      </c>
      <c r="G17" s="27">
        <f t="shared" si="0"/>
        <v>28261916</v>
      </c>
      <c r="H17" s="27">
        <f t="shared" si="0"/>
        <v>-6494888</v>
      </c>
      <c r="I17" s="27">
        <f t="shared" si="0"/>
        <v>-8187575</v>
      </c>
      <c r="J17" s="27">
        <f t="shared" si="0"/>
        <v>13579453</v>
      </c>
      <c r="K17" s="27">
        <f t="shared" si="0"/>
        <v>-3071085</v>
      </c>
      <c r="L17" s="27">
        <f t="shared" si="0"/>
        <v>20074363</v>
      </c>
      <c r="M17" s="27">
        <f t="shared" si="0"/>
        <v>-12749890</v>
      </c>
      <c r="N17" s="27">
        <f t="shared" si="0"/>
        <v>4253388</v>
      </c>
      <c r="O17" s="27">
        <f t="shared" si="0"/>
        <v>-6625367</v>
      </c>
      <c r="P17" s="27">
        <f t="shared" si="0"/>
        <v>-11082329</v>
      </c>
      <c r="Q17" s="27">
        <f t="shared" si="0"/>
        <v>15619849</v>
      </c>
      <c r="R17" s="27">
        <f t="shared" si="0"/>
        <v>-2087847</v>
      </c>
      <c r="S17" s="27">
        <f t="shared" si="0"/>
        <v>-16663246</v>
      </c>
      <c r="T17" s="27">
        <f t="shared" si="0"/>
        <v>-8772230</v>
      </c>
      <c r="U17" s="27">
        <f t="shared" si="0"/>
        <v>-10976688</v>
      </c>
      <c r="V17" s="27">
        <f t="shared" si="0"/>
        <v>-36412164</v>
      </c>
      <c r="W17" s="27">
        <f t="shared" si="0"/>
        <v>-20667170</v>
      </c>
      <c r="X17" s="27">
        <f t="shared" si="0"/>
        <v>8109898</v>
      </c>
      <c r="Y17" s="27">
        <f t="shared" si="0"/>
        <v>-28777068</v>
      </c>
      <c r="Z17" s="28">
        <f>+IF(X17&lt;&gt;0,+(Y17/X17)*100,0)</f>
        <v>-354.83884014324224</v>
      </c>
      <c r="AA17" s="29">
        <f>SUM(AA6:AA16)</f>
        <v>8109898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19500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-236076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-6233430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-7055000</v>
      </c>
      <c r="F26" s="19">
        <v>-6358719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-6358719</v>
      </c>
      <c r="Y26" s="19">
        <v>6358719</v>
      </c>
      <c r="Z26" s="20">
        <v>-100</v>
      </c>
      <c r="AA26" s="21">
        <v>-6358719</v>
      </c>
    </row>
    <row r="27" spans="1:27" ht="13.5">
      <c r="A27" s="23" t="s">
        <v>51</v>
      </c>
      <c r="B27" s="24"/>
      <c r="C27" s="25">
        <f aca="true" t="shared" si="1" ref="C27:Y27">SUM(C21:C26)</f>
        <v>-6450006</v>
      </c>
      <c r="D27" s="25">
        <f>SUM(D21:D26)</f>
        <v>0</v>
      </c>
      <c r="E27" s="26">
        <f t="shared" si="1"/>
        <v>-7055000</v>
      </c>
      <c r="F27" s="27">
        <f t="shared" si="1"/>
        <v>-6358719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-6358719</v>
      </c>
      <c r="Y27" s="27">
        <f t="shared" si="1"/>
        <v>6358719</v>
      </c>
      <c r="Z27" s="28">
        <f>+IF(X27&lt;&gt;0,+(Y27/X27)*100,0)</f>
        <v>-100</v>
      </c>
      <c r="AA27" s="29">
        <f>SUM(AA21:AA26)</f>
        <v>-6358719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1171647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1171647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-16114810</v>
      </c>
      <c r="D38" s="31">
        <f>+D17+D27+D36</f>
        <v>0</v>
      </c>
      <c r="E38" s="32">
        <f t="shared" si="3"/>
        <v>2141531</v>
      </c>
      <c r="F38" s="33">
        <f t="shared" si="3"/>
        <v>1751179</v>
      </c>
      <c r="G38" s="33">
        <f t="shared" si="3"/>
        <v>28261916</v>
      </c>
      <c r="H38" s="33">
        <f t="shared" si="3"/>
        <v>-6494888</v>
      </c>
      <c r="I38" s="33">
        <f t="shared" si="3"/>
        <v>-8187575</v>
      </c>
      <c r="J38" s="33">
        <f t="shared" si="3"/>
        <v>13579453</v>
      </c>
      <c r="K38" s="33">
        <f t="shared" si="3"/>
        <v>-3071085</v>
      </c>
      <c r="L38" s="33">
        <f t="shared" si="3"/>
        <v>20074363</v>
      </c>
      <c r="M38" s="33">
        <f t="shared" si="3"/>
        <v>-12749890</v>
      </c>
      <c r="N38" s="33">
        <f t="shared" si="3"/>
        <v>4253388</v>
      </c>
      <c r="O38" s="33">
        <f t="shared" si="3"/>
        <v>-6625367</v>
      </c>
      <c r="P38" s="33">
        <f t="shared" si="3"/>
        <v>-11082329</v>
      </c>
      <c r="Q38" s="33">
        <f t="shared" si="3"/>
        <v>15619849</v>
      </c>
      <c r="R38" s="33">
        <f t="shared" si="3"/>
        <v>-2087847</v>
      </c>
      <c r="S38" s="33">
        <f t="shared" si="3"/>
        <v>-16663246</v>
      </c>
      <c r="T38" s="33">
        <f t="shared" si="3"/>
        <v>-8772230</v>
      </c>
      <c r="U38" s="33">
        <f t="shared" si="3"/>
        <v>-10976688</v>
      </c>
      <c r="V38" s="33">
        <f t="shared" si="3"/>
        <v>-36412164</v>
      </c>
      <c r="W38" s="33">
        <f t="shared" si="3"/>
        <v>-20667170</v>
      </c>
      <c r="X38" s="33">
        <f t="shared" si="3"/>
        <v>1751179</v>
      </c>
      <c r="Y38" s="33">
        <f t="shared" si="3"/>
        <v>-22418349</v>
      </c>
      <c r="Z38" s="34">
        <f>+IF(X38&lt;&gt;0,+(Y38/X38)*100,0)</f>
        <v>-1280.1860346657882</v>
      </c>
      <c r="AA38" s="35">
        <f>+AA17+AA27+AA36</f>
        <v>1751179</v>
      </c>
    </row>
    <row r="39" spans="1:27" ht="13.5">
      <c r="A39" s="22" t="s">
        <v>59</v>
      </c>
      <c r="B39" s="16"/>
      <c r="C39" s="31">
        <v>43314285</v>
      </c>
      <c r="D39" s="31"/>
      <c r="E39" s="32">
        <v>43314285</v>
      </c>
      <c r="F39" s="33"/>
      <c r="G39" s="33"/>
      <c r="H39" s="33">
        <v>28261916</v>
      </c>
      <c r="I39" s="33">
        <v>21767028</v>
      </c>
      <c r="J39" s="33"/>
      <c r="K39" s="33">
        <v>13579453</v>
      </c>
      <c r="L39" s="33">
        <v>10508368</v>
      </c>
      <c r="M39" s="33">
        <v>30582731</v>
      </c>
      <c r="N39" s="33">
        <v>13579453</v>
      </c>
      <c r="O39" s="33">
        <v>17832841</v>
      </c>
      <c r="P39" s="33">
        <v>11207474</v>
      </c>
      <c r="Q39" s="33">
        <v>125145</v>
      </c>
      <c r="R39" s="33">
        <v>17832841</v>
      </c>
      <c r="S39" s="33">
        <v>15744994</v>
      </c>
      <c r="T39" s="33">
        <v>-918252</v>
      </c>
      <c r="U39" s="33">
        <v>-9690482</v>
      </c>
      <c r="V39" s="33">
        <v>15744994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27199475</v>
      </c>
      <c r="D40" s="43"/>
      <c r="E40" s="44">
        <v>45455816</v>
      </c>
      <c r="F40" s="45">
        <v>1751179</v>
      </c>
      <c r="G40" s="45">
        <v>28261916</v>
      </c>
      <c r="H40" s="45">
        <v>21767028</v>
      </c>
      <c r="I40" s="45">
        <v>13579453</v>
      </c>
      <c r="J40" s="45">
        <v>13579453</v>
      </c>
      <c r="K40" s="45">
        <v>10508368</v>
      </c>
      <c r="L40" s="45">
        <v>30582731</v>
      </c>
      <c r="M40" s="45">
        <v>17832841</v>
      </c>
      <c r="N40" s="45">
        <v>17832841</v>
      </c>
      <c r="O40" s="45">
        <v>11207474</v>
      </c>
      <c r="P40" s="45">
        <v>125145</v>
      </c>
      <c r="Q40" s="45">
        <v>15744994</v>
      </c>
      <c r="R40" s="45">
        <v>11207474</v>
      </c>
      <c r="S40" s="45">
        <v>-918252</v>
      </c>
      <c r="T40" s="45">
        <v>-9690482</v>
      </c>
      <c r="U40" s="45">
        <v>-20667170</v>
      </c>
      <c r="V40" s="45">
        <v>-20667170</v>
      </c>
      <c r="W40" s="45">
        <v>-20667170</v>
      </c>
      <c r="X40" s="45">
        <v>1751179</v>
      </c>
      <c r="Y40" s="45">
        <v>-22418349</v>
      </c>
      <c r="Z40" s="46">
        <v>-1280.19</v>
      </c>
      <c r="AA40" s="47">
        <v>1751179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2357693</v>
      </c>
      <c r="D6" s="17"/>
      <c r="E6" s="18">
        <v>3449507</v>
      </c>
      <c r="F6" s="19">
        <v>2861870</v>
      </c>
      <c r="G6" s="19">
        <v>68178</v>
      </c>
      <c r="H6" s="19">
        <v>36852</v>
      </c>
      <c r="I6" s="19">
        <v>221798</v>
      </c>
      <c r="J6" s="19">
        <v>326828</v>
      </c>
      <c r="K6" s="19">
        <v>425696</v>
      </c>
      <c r="L6" s="19">
        <v>285774</v>
      </c>
      <c r="M6" s="19">
        <v>470504</v>
      </c>
      <c r="N6" s="19">
        <v>1181974</v>
      </c>
      <c r="O6" s="19">
        <v>334146</v>
      </c>
      <c r="P6" s="19">
        <v>304748</v>
      </c>
      <c r="Q6" s="19">
        <v>193666</v>
      </c>
      <c r="R6" s="19">
        <v>832560</v>
      </c>
      <c r="S6" s="19">
        <v>538376</v>
      </c>
      <c r="T6" s="19">
        <v>374842</v>
      </c>
      <c r="U6" s="19">
        <v>263614</v>
      </c>
      <c r="V6" s="19">
        <v>1176832</v>
      </c>
      <c r="W6" s="19">
        <v>3518194</v>
      </c>
      <c r="X6" s="19">
        <v>2861870</v>
      </c>
      <c r="Y6" s="19">
        <v>656324</v>
      </c>
      <c r="Z6" s="20">
        <v>22.93</v>
      </c>
      <c r="AA6" s="21">
        <v>2861870</v>
      </c>
    </row>
    <row r="7" spans="1:27" ht="13.5">
      <c r="A7" s="22" t="s">
        <v>34</v>
      </c>
      <c r="B7" s="16"/>
      <c r="C7" s="17">
        <v>13395491</v>
      </c>
      <c r="D7" s="17"/>
      <c r="E7" s="18">
        <v>18245493</v>
      </c>
      <c r="F7" s="19">
        <v>13189058</v>
      </c>
      <c r="G7" s="19">
        <v>1165165</v>
      </c>
      <c r="H7" s="19">
        <v>1157888</v>
      </c>
      <c r="I7" s="19">
        <v>1537210</v>
      </c>
      <c r="J7" s="19">
        <v>3860263</v>
      </c>
      <c r="K7" s="19">
        <v>1169044</v>
      </c>
      <c r="L7" s="19">
        <v>1129802</v>
      </c>
      <c r="M7" s="19">
        <v>1012856</v>
      </c>
      <c r="N7" s="19">
        <v>3311702</v>
      </c>
      <c r="O7" s="19">
        <v>1368513</v>
      </c>
      <c r="P7" s="19">
        <v>1379364</v>
      </c>
      <c r="Q7" s="19">
        <v>1153868</v>
      </c>
      <c r="R7" s="19">
        <v>3901745</v>
      </c>
      <c r="S7" s="19">
        <v>1548119</v>
      </c>
      <c r="T7" s="19">
        <v>1404791</v>
      </c>
      <c r="U7" s="19">
        <v>1580237</v>
      </c>
      <c r="V7" s="19">
        <v>4533147</v>
      </c>
      <c r="W7" s="19">
        <v>15606857</v>
      </c>
      <c r="X7" s="19">
        <v>13189058</v>
      </c>
      <c r="Y7" s="19">
        <v>2417799</v>
      </c>
      <c r="Z7" s="20">
        <v>18.33</v>
      </c>
      <c r="AA7" s="21">
        <v>13189058</v>
      </c>
    </row>
    <row r="8" spans="1:27" ht="13.5">
      <c r="A8" s="22" t="s">
        <v>35</v>
      </c>
      <c r="B8" s="16"/>
      <c r="C8" s="17">
        <v>883065</v>
      </c>
      <c r="D8" s="17"/>
      <c r="E8" s="18"/>
      <c r="F8" s="19">
        <v>1308998</v>
      </c>
      <c r="G8" s="19">
        <v>72997</v>
      </c>
      <c r="H8" s="19">
        <v>46050</v>
      </c>
      <c r="I8" s="19">
        <v>64022</v>
      </c>
      <c r="J8" s="19">
        <v>183069</v>
      </c>
      <c r="K8" s="19">
        <v>55318</v>
      </c>
      <c r="L8" s="19">
        <v>45873</v>
      </c>
      <c r="M8" s="19">
        <v>57716</v>
      </c>
      <c r="N8" s="19">
        <v>158907</v>
      </c>
      <c r="O8" s="19">
        <v>55584</v>
      </c>
      <c r="P8" s="19">
        <v>47020</v>
      </c>
      <c r="Q8" s="19">
        <v>45154</v>
      </c>
      <c r="R8" s="19">
        <v>147758</v>
      </c>
      <c r="S8" s="19">
        <v>38584</v>
      </c>
      <c r="T8" s="19">
        <v>40419</v>
      </c>
      <c r="U8" s="19">
        <v>109619</v>
      </c>
      <c r="V8" s="19">
        <v>188622</v>
      </c>
      <c r="W8" s="19">
        <v>678356</v>
      </c>
      <c r="X8" s="19">
        <v>1308998</v>
      </c>
      <c r="Y8" s="19">
        <v>-630642</v>
      </c>
      <c r="Z8" s="20">
        <v>-48.18</v>
      </c>
      <c r="AA8" s="21">
        <v>1308998</v>
      </c>
    </row>
    <row r="9" spans="1:27" ht="13.5">
      <c r="A9" s="22" t="s">
        <v>36</v>
      </c>
      <c r="B9" s="16"/>
      <c r="C9" s="17">
        <v>46094396</v>
      </c>
      <c r="D9" s="17"/>
      <c r="E9" s="18">
        <v>47470899</v>
      </c>
      <c r="F9" s="19">
        <v>47471000</v>
      </c>
      <c r="G9" s="19">
        <v>19174000</v>
      </c>
      <c r="H9" s="19">
        <v>1363000</v>
      </c>
      <c r="I9" s="19"/>
      <c r="J9" s="19">
        <v>20537000</v>
      </c>
      <c r="K9" s="19"/>
      <c r="L9" s="19"/>
      <c r="M9" s="19">
        <v>14632000</v>
      </c>
      <c r="N9" s="19">
        <v>14632000</v>
      </c>
      <c r="O9" s="19"/>
      <c r="P9" s="19"/>
      <c r="Q9" s="19">
        <v>12139925</v>
      </c>
      <c r="R9" s="19">
        <v>12139925</v>
      </c>
      <c r="S9" s="19"/>
      <c r="T9" s="19">
        <v>8731</v>
      </c>
      <c r="U9" s="19"/>
      <c r="V9" s="19">
        <v>8731</v>
      </c>
      <c r="W9" s="19">
        <v>47317656</v>
      </c>
      <c r="X9" s="19">
        <v>47471000</v>
      </c>
      <c r="Y9" s="19">
        <v>-153344</v>
      </c>
      <c r="Z9" s="20">
        <v>-0.32</v>
      </c>
      <c r="AA9" s="21">
        <v>47471000</v>
      </c>
    </row>
    <row r="10" spans="1:27" ht="13.5">
      <c r="A10" s="22" t="s">
        <v>37</v>
      </c>
      <c r="B10" s="16"/>
      <c r="C10" s="17">
        <v>31153200</v>
      </c>
      <c r="D10" s="17"/>
      <c r="E10" s="18">
        <v>29155100</v>
      </c>
      <c r="F10" s="19">
        <v>29155100</v>
      </c>
      <c r="G10" s="19">
        <v>7579000</v>
      </c>
      <c r="H10" s="19"/>
      <c r="I10" s="19"/>
      <c r="J10" s="19">
        <v>7579000</v>
      </c>
      <c r="K10" s="19"/>
      <c r="L10" s="19"/>
      <c r="M10" s="19">
        <v>4898000</v>
      </c>
      <c r="N10" s="19">
        <v>4898000</v>
      </c>
      <c r="O10" s="19"/>
      <c r="P10" s="19"/>
      <c r="Q10" s="19">
        <v>4441000</v>
      </c>
      <c r="R10" s="19">
        <v>4441000</v>
      </c>
      <c r="S10" s="19"/>
      <c r="T10" s="19"/>
      <c r="U10" s="19"/>
      <c r="V10" s="19"/>
      <c r="W10" s="19">
        <v>16918000</v>
      </c>
      <c r="X10" s="19">
        <v>29155100</v>
      </c>
      <c r="Y10" s="19">
        <v>-12237100</v>
      </c>
      <c r="Z10" s="20">
        <v>-41.97</v>
      </c>
      <c r="AA10" s="21">
        <v>29155100</v>
      </c>
    </row>
    <row r="11" spans="1:27" ht="13.5">
      <c r="A11" s="22" t="s">
        <v>38</v>
      </c>
      <c r="B11" s="16"/>
      <c r="C11" s="17">
        <v>1643828</v>
      </c>
      <c r="D11" s="17"/>
      <c r="E11" s="18">
        <v>1007408</v>
      </c>
      <c r="F11" s="19">
        <v>1007000</v>
      </c>
      <c r="G11" s="19">
        <v>467032</v>
      </c>
      <c r="H11" s="19">
        <v>435493</v>
      </c>
      <c r="I11" s="19">
        <v>487635</v>
      </c>
      <c r="J11" s="19">
        <v>1390160</v>
      </c>
      <c r="K11" s="19">
        <v>536561</v>
      </c>
      <c r="L11" s="19">
        <v>518011</v>
      </c>
      <c r="M11" s="19">
        <v>532540</v>
      </c>
      <c r="N11" s="19">
        <v>1587112</v>
      </c>
      <c r="O11" s="19">
        <v>504341</v>
      </c>
      <c r="P11" s="19">
        <v>517372</v>
      </c>
      <c r="Q11" s="19">
        <v>144049</v>
      </c>
      <c r="R11" s="19">
        <v>1165762</v>
      </c>
      <c r="S11" s="19">
        <v>628535</v>
      </c>
      <c r="T11" s="19">
        <v>10795</v>
      </c>
      <c r="U11" s="19">
        <v>65277</v>
      </c>
      <c r="V11" s="19">
        <v>704607</v>
      </c>
      <c r="W11" s="19">
        <v>4847641</v>
      </c>
      <c r="X11" s="19">
        <v>1007000</v>
      </c>
      <c r="Y11" s="19">
        <v>3840641</v>
      </c>
      <c r="Z11" s="20">
        <v>381.39</v>
      </c>
      <c r="AA11" s="21">
        <v>1007000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-53085240</v>
      </c>
      <c r="D14" s="17"/>
      <c r="E14" s="18">
        <v>-72321000</v>
      </c>
      <c r="F14" s="19">
        <v>-67868996</v>
      </c>
      <c r="G14" s="19">
        <v>-3364159</v>
      </c>
      <c r="H14" s="19">
        <v>-6179574</v>
      </c>
      <c r="I14" s="19">
        <v>-6341979</v>
      </c>
      <c r="J14" s="19">
        <v>-15885712</v>
      </c>
      <c r="K14" s="19">
        <v>-3586470</v>
      </c>
      <c r="L14" s="19">
        <v>-5105090</v>
      </c>
      <c r="M14" s="19">
        <v>-8353080</v>
      </c>
      <c r="N14" s="19">
        <v>-17044640</v>
      </c>
      <c r="O14" s="19">
        <v>-4266306</v>
      </c>
      <c r="P14" s="19">
        <v>-3901163</v>
      </c>
      <c r="Q14" s="19">
        <v>-4481130</v>
      </c>
      <c r="R14" s="19">
        <v>-12648599</v>
      </c>
      <c r="S14" s="19">
        <v>-7643755</v>
      </c>
      <c r="T14" s="19">
        <v>-5728410</v>
      </c>
      <c r="U14" s="19">
        <v>-4425925</v>
      </c>
      <c r="V14" s="19">
        <v>-17798090</v>
      </c>
      <c r="W14" s="19">
        <v>-63377041</v>
      </c>
      <c r="X14" s="19">
        <v>-67868996</v>
      </c>
      <c r="Y14" s="19">
        <v>4491955</v>
      </c>
      <c r="Z14" s="20">
        <v>-6.62</v>
      </c>
      <c r="AA14" s="21">
        <v>-67868996</v>
      </c>
    </row>
    <row r="15" spans="1:27" ht="13.5">
      <c r="A15" s="22" t="s">
        <v>42</v>
      </c>
      <c r="B15" s="16"/>
      <c r="C15" s="17">
        <v>-386672</v>
      </c>
      <c r="D15" s="17"/>
      <c r="E15" s="18">
        <v>-260542</v>
      </c>
      <c r="F15" s="19">
        <v>-261000</v>
      </c>
      <c r="G15" s="19"/>
      <c r="H15" s="19">
        <v>-43864</v>
      </c>
      <c r="I15" s="19">
        <v>-43633</v>
      </c>
      <c r="J15" s="19">
        <v>-87497</v>
      </c>
      <c r="K15" s="19">
        <v>-903</v>
      </c>
      <c r="L15" s="19">
        <v>-54223</v>
      </c>
      <c r="M15" s="19"/>
      <c r="N15" s="19">
        <v>-55126</v>
      </c>
      <c r="O15" s="19">
        <v>-3377</v>
      </c>
      <c r="P15" s="19">
        <v>-172199</v>
      </c>
      <c r="Q15" s="19">
        <v>-60337</v>
      </c>
      <c r="R15" s="19">
        <v>-235913</v>
      </c>
      <c r="S15" s="19">
        <v>-209350</v>
      </c>
      <c r="T15" s="19">
        <v>-100041</v>
      </c>
      <c r="U15" s="19">
        <v>-23957</v>
      </c>
      <c r="V15" s="19">
        <v>-333348</v>
      </c>
      <c r="W15" s="19">
        <v>-711884</v>
      </c>
      <c r="X15" s="19">
        <v>-261000</v>
      </c>
      <c r="Y15" s="19">
        <v>-450884</v>
      </c>
      <c r="Z15" s="20">
        <v>172.75</v>
      </c>
      <c r="AA15" s="21">
        <v>-261000</v>
      </c>
    </row>
    <row r="16" spans="1:27" ht="13.5">
      <c r="A16" s="22" t="s">
        <v>43</v>
      </c>
      <c r="B16" s="16"/>
      <c r="C16" s="17">
        <v>-1597456</v>
      </c>
      <c r="D16" s="17"/>
      <c r="E16" s="18"/>
      <c r="F16" s="19">
        <v>-1336999</v>
      </c>
      <c r="G16" s="19">
        <v>-129576</v>
      </c>
      <c r="H16" s="19">
        <v>-133933</v>
      </c>
      <c r="I16" s="19">
        <v>-162755</v>
      </c>
      <c r="J16" s="19">
        <v>-426264</v>
      </c>
      <c r="K16" s="19">
        <v>-161195</v>
      </c>
      <c r="L16" s="19">
        <v>-163406</v>
      </c>
      <c r="M16" s="19">
        <v>-169034</v>
      </c>
      <c r="N16" s="19">
        <v>-493635</v>
      </c>
      <c r="O16" s="19">
        <v>-3000</v>
      </c>
      <c r="P16" s="19">
        <v>-178700</v>
      </c>
      <c r="Q16" s="19">
        <v>-169841</v>
      </c>
      <c r="R16" s="19">
        <v>-351541</v>
      </c>
      <c r="S16" s="19">
        <v>-180644</v>
      </c>
      <c r="T16" s="19">
        <v>-177271</v>
      </c>
      <c r="U16" s="19">
        <v>-174458</v>
      </c>
      <c r="V16" s="19">
        <v>-532373</v>
      </c>
      <c r="W16" s="19">
        <v>-1803813</v>
      </c>
      <c r="X16" s="19">
        <v>-1336999</v>
      </c>
      <c r="Y16" s="19">
        <v>-466814</v>
      </c>
      <c r="Z16" s="20">
        <v>34.92</v>
      </c>
      <c r="AA16" s="21">
        <v>-1336999</v>
      </c>
    </row>
    <row r="17" spans="1:27" ht="13.5">
      <c r="A17" s="23" t="s">
        <v>44</v>
      </c>
      <c r="B17" s="24"/>
      <c r="C17" s="25">
        <f aca="true" t="shared" si="0" ref="C17:Y17">SUM(C6:C16)</f>
        <v>40458305</v>
      </c>
      <c r="D17" s="25">
        <f>SUM(D6:D16)</f>
        <v>0</v>
      </c>
      <c r="E17" s="26">
        <f t="shared" si="0"/>
        <v>26746865</v>
      </c>
      <c r="F17" s="27">
        <f t="shared" si="0"/>
        <v>25526031</v>
      </c>
      <c r="G17" s="27">
        <f t="shared" si="0"/>
        <v>25032637</v>
      </c>
      <c r="H17" s="27">
        <f t="shared" si="0"/>
        <v>-3318088</v>
      </c>
      <c r="I17" s="27">
        <f t="shared" si="0"/>
        <v>-4237702</v>
      </c>
      <c r="J17" s="27">
        <f t="shared" si="0"/>
        <v>17476847</v>
      </c>
      <c r="K17" s="27">
        <f t="shared" si="0"/>
        <v>-1561949</v>
      </c>
      <c r="L17" s="27">
        <f t="shared" si="0"/>
        <v>-3343259</v>
      </c>
      <c r="M17" s="27">
        <f t="shared" si="0"/>
        <v>13081502</v>
      </c>
      <c r="N17" s="27">
        <f t="shared" si="0"/>
        <v>8176294</v>
      </c>
      <c r="O17" s="27">
        <f t="shared" si="0"/>
        <v>-2010099</v>
      </c>
      <c r="P17" s="27">
        <f t="shared" si="0"/>
        <v>-2003558</v>
      </c>
      <c r="Q17" s="27">
        <f t="shared" si="0"/>
        <v>13406354</v>
      </c>
      <c r="R17" s="27">
        <f t="shared" si="0"/>
        <v>9392697</v>
      </c>
      <c r="S17" s="27">
        <f t="shared" si="0"/>
        <v>-5280135</v>
      </c>
      <c r="T17" s="27">
        <f t="shared" si="0"/>
        <v>-4166144</v>
      </c>
      <c r="U17" s="27">
        <f t="shared" si="0"/>
        <v>-2605593</v>
      </c>
      <c r="V17" s="27">
        <f t="shared" si="0"/>
        <v>-12051872</v>
      </c>
      <c r="W17" s="27">
        <f t="shared" si="0"/>
        <v>22993966</v>
      </c>
      <c r="X17" s="27">
        <f t="shared" si="0"/>
        <v>25526031</v>
      </c>
      <c r="Y17" s="27">
        <f t="shared" si="0"/>
        <v>-2532065</v>
      </c>
      <c r="Z17" s="28">
        <f>+IF(X17&lt;&gt;0,+(Y17/X17)*100,0)</f>
        <v>-9.919540566255678</v>
      </c>
      <c r="AA17" s="29">
        <f>SUM(AA6:AA16)</f>
        <v>25526031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373337</v>
      </c>
      <c r="D21" s="17"/>
      <c r="E21" s="18"/>
      <c r="F21" s="19"/>
      <c r="G21" s="36"/>
      <c r="H21" s="36"/>
      <c r="I21" s="36">
        <v>7018</v>
      </c>
      <c r="J21" s="19">
        <v>7018</v>
      </c>
      <c r="K21" s="36">
        <v>789</v>
      </c>
      <c r="L21" s="36"/>
      <c r="M21" s="19"/>
      <c r="N21" s="36">
        <v>789</v>
      </c>
      <c r="O21" s="36">
        <v>33794</v>
      </c>
      <c r="P21" s="36"/>
      <c r="Q21" s="19">
        <v>132</v>
      </c>
      <c r="R21" s="36">
        <v>33926</v>
      </c>
      <c r="S21" s="36"/>
      <c r="T21" s="19">
        <v>149</v>
      </c>
      <c r="U21" s="36">
        <v>34979</v>
      </c>
      <c r="V21" s="36">
        <v>35128</v>
      </c>
      <c r="W21" s="36">
        <v>76861</v>
      </c>
      <c r="X21" s="19"/>
      <c r="Y21" s="36">
        <v>76861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888787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-40696319</v>
      </c>
      <c r="D26" s="17"/>
      <c r="E26" s="18">
        <v>-29155100</v>
      </c>
      <c r="F26" s="19">
        <v>-31399012</v>
      </c>
      <c r="G26" s="19">
        <v>-2953228</v>
      </c>
      <c r="H26" s="19"/>
      <c r="I26" s="19">
        <v>-836194</v>
      </c>
      <c r="J26" s="19">
        <v>-3789422</v>
      </c>
      <c r="K26" s="19">
        <v>-1482325</v>
      </c>
      <c r="L26" s="19"/>
      <c r="M26" s="19">
        <v>-920287</v>
      </c>
      <c r="N26" s="19">
        <v>-2402612</v>
      </c>
      <c r="O26" s="19">
        <v>-535020</v>
      </c>
      <c r="P26" s="19"/>
      <c r="Q26" s="19">
        <v>-2141951</v>
      </c>
      <c r="R26" s="19">
        <v>-2676971</v>
      </c>
      <c r="S26" s="19"/>
      <c r="T26" s="19">
        <v>-5404308</v>
      </c>
      <c r="U26" s="19">
        <v>-1870601</v>
      </c>
      <c r="V26" s="19">
        <v>-7274909</v>
      </c>
      <c r="W26" s="19">
        <v>-16143914</v>
      </c>
      <c r="X26" s="19">
        <v>-31399012</v>
      </c>
      <c r="Y26" s="19">
        <v>15255098</v>
      </c>
      <c r="Z26" s="20">
        <v>-48.58</v>
      </c>
      <c r="AA26" s="21">
        <v>-31399012</v>
      </c>
    </row>
    <row r="27" spans="1:27" ht="13.5">
      <c r="A27" s="23" t="s">
        <v>51</v>
      </c>
      <c r="B27" s="24"/>
      <c r="C27" s="25">
        <f aca="true" t="shared" si="1" ref="C27:Y27">SUM(C21:C26)</f>
        <v>-39434195</v>
      </c>
      <c r="D27" s="25">
        <f>SUM(D21:D26)</f>
        <v>0</v>
      </c>
      <c r="E27" s="26">
        <f t="shared" si="1"/>
        <v>-29155100</v>
      </c>
      <c r="F27" s="27">
        <f t="shared" si="1"/>
        <v>-31399012</v>
      </c>
      <c r="G27" s="27">
        <f t="shared" si="1"/>
        <v>-2953228</v>
      </c>
      <c r="H27" s="27">
        <f t="shared" si="1"/>
        <v>0</v>
      </c>
      <c r="I27" s="27">
        <f t="shared" si="1"/>
        <v>-829176</v>
      </c>
      <c r="J27" s="27">
        <f t="shared" si="1"/>
        <v>-3782404</v>
      </c>
      <c r="K27" s="27">
        <f t="shared" si="1"/>
        <v>-1481536</v>
      </c>
      <c r="L27" s="27">
        <f t="shared" si="1"/>
        <v>0</v>
      </c>
      <c r="M27" s="27">
        <f t="shared" si="1"/>
        <v>-920287</v>
      </c>
      <c r="N27" s="27">
        <f t="shared" si="1"/>
        <v>-2401823</v>
      </c>
      <c r="O27" s="27">
        <f t="shared" si="1"/>
        <v>-501226</v>
      </c>
      <c r="P27" s="27">
        <f t="shared" si="1"/>
        <v>0</v>
      </c>
      <c r="Q27" s="27">
        <f t="shared" si="1"/>
        <v>-2141819</v>
      </c>
      <c r="R27" s="27">
        <f t="shared" si="1"/>
        <v>-2643045</v>
      </c>
      <c r="S27" s="27">
        <f t="shared" si="1"/>
        <v>0</v>
      </c>
      <c r="T27" s="27">
        <f t="shared" si="1"/>
        <v>-5404159</v>
      </c>
      <c r="U27" s="27">
        <f t="shared" si="1"/>
        <v>-1835622</v>
      </c>
      <c r="V27" s="27">
        <f t="shared" si="1"/>
        <v>-7239781</v>
      </c>
      <c r="W27" s="27">
        <f t="shared" si="1"/>
        <v>-16067053</v>
      </c>
      <c r="X27" s="27">
        <f t="shared" si="1"/>
        <v>-31399012</v>
      </c>
      <c r="Y27" s="27">
        <f t="shared" si="1"/>
        <v>15331959</v>
      </c>
      <c r="Z27" s="28">
        <f>+IF(X27&lt;&gt;0,+(Y27/X27)*100,0)</f>
        <v>-48.82943132096004</v>
      </c>
      <c r="AA27" s="29">
        <f>SUM(AA21:AA26)</f>
        <v>-31399012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1024110</v>
      </c>
      <c r="D38" s="31">
        <f>+D17+D27+D36</f>
        <v>0</v>
      </c>
      <c r="E38" s="32">
        <f t="shared" si="3"/>
        <v>-2408235</v>
      </c>
      <c r="F38" s="33">
        <f t="shared" si="3"/>
        <v>-5872981</v>
      </c>
      <c r="G38" s="33">
        <f t="shared" si="3"/>
        <v>22079409</v>
      </c>
      <c r="H38" s="33">
        <f t="shared" si="3"/>
        <v>-3318088</v>
      </c>
      <c r="I38" s="33">
        <f t="shared" si="3"/>
        <v>-5066878</v>
      </c>
      <c r="J38" s="33">
        <f t="shared" si="3"/>
        <v>13694443</v>
      </c>
      <c r="K38" s="33">
        <f t="shared" si="3"/>
        <v>-3043485</v>
      </c>
      <c r="L38" s="33">
        <f t="shared" si="3"/>
        <v>-3343259</v>
      </c>
      <c r="M38" s="33">
        <f t="shared" si="3"/>
        <v>12161215</v>
      </c>
      <c r="N38" s="33">
        <f t="shared" si="3"/>
        <v>5774471</v>
      </c>
      <c r="O38" s="33">
        <f t="shared" si="3"/>
        <v>-2511325</v>
      </c>
      <c r="P38" s="33">
        <f t="shared" si="3"/>
        <v>-2003558</v>
      </c>
      <c r="Q38" s="33">
        <f t="shared" si="3"/>
        <v>11264535</v>
      </c>
      <c r="R38" s="33">
        <f t="shared" si="3"/>
        <v>6749652</v>
      </c>
      <c r="S38" s="33">
        <f t="shared" si="3"/>
        <v>-5280135</v>
      </c>
      <c r="T38" s="33">
        <f t="shared" si="3"/>
        <v>-9570303</v>
      </c>
      <c r="U38" s="33">
        <f t="shared" si="3"/>
        <v>-4441215</v>
      </c>
      <c r="V38" s="33">
        <f t="shared" si="3"/>
        <v>-19291653</v>
      </c>
      <c r="W38" s="33">
        <f t="shared" si="3"/>
        <v>6926913</v>
      </c>
      <c r="X38" s="33">
        <f t="shared" si="3"/>
        <v>-5872981</v>
      </c>
      <c r="Y38" s="33">
        <f t="shared" si="3"/>
        <v>12799894</v>
      </c>
      <c r="Z38" s="34">
        <f>+IF(X38&lt;&gt;0,+(Y38/X38)*100,0)</f>
        <v>-217.94543520573285</v>
      </c>
      <c r="AA38" s="35">
        <f>+AA17+AA27+AA36</f>
        <v>-5872981</v>
      </c>
    </row>
    <row r="39" spans="1:27" ht="13.5">
      <c r="A39" s="22" t="s">
        <v>59</v>
      </c>
      <c r="B39" s="16"/>
      <c r="C39" s="31">
        <v>3221213</v>
      </c>
      <c r="D39" s="31"/>
      <c r="E39" s="32"/>
      <c r="F39" s="33">
        <v>4245323</v>
      </c>
      <c r="G39" s="33"/>
      <c r="H39" s="33">
        <v>22079409</v>
      </c>
      <c r="I39" s="33">
        <v>18761321</v>
      </c>
      <c r="J39" s="33"/>
      <c r="K39" s="33">
        <v>13694443</v>
      </c>
      <c r="L39" s="33">
        <v>10650958</v>
      </c>
      <c r="M39" s="33">
        <v>7307699</v>
      </c>
      <c r="N39" s="33">
        <v>13694443</v>
      </c>
      <c r="O39" s="33">
        <v>19468914</v>
      </c>
      <c r="P39" s="33">
        <v>16957589</v>
      </c>
      <c r="Q39" s="33">
        <v>14954031</v>
      </c>
      <c r="R39" s="33">
        <v>19468914</v>
      </c>
      <c r="S39" s="33">
        <v>26218566</v>
      </c>
      <c r="T39" s="33">
        <v>20938431</v>
      </c>
      <c r="U39" s="33">
        <v>11368128</v>
      </c>
      <c r="V39" s="33">
        <v>26218566</v>
      </c>
      <c r="W39" s="33"/>
      <c r="X39" s="33">
        <v>4245323</v>
      </c>
      <c r="Y39" s="33">
        <v>-4245323</v>
      </c>
      <c r="Z39" s="34">
        <v>-100</v>
      </c>
      <c r="AA39" s="35">
        <v>4245323</v>
      </c>
    </row>
    <row r="40" spans="1:27" ht="13.5">
      <c r="A40" s="41" t="s">
        <v>60</v>
      </c>
      <c r="B40" s="42"/>
      <c r="C40" s="43">
        <v>4245323</v>
      </c>
      <c r="D40" s="43"/>
      <c r="E40" s="44">
        <v>-2408235</v>
      </c>
      <c r="F40" s="45">
        <v>-1627658</v>
      </c>
      <c r="G40" s="45">
        <v>22079409</v>
      </c>
      <c r="H40" s="45">
        <v>18761321</v>
      </c>
      <c r="I40" s="45">
        <v>13694443</v>
      </c>
      <c r="J40" s="45">
        <v>13694443</v>
      </c>
      <c r="K40" s="45">
        <v>10650958</v>
      </c>
      <c r="L40" s="45">
        <v>7307699</v>
      </c>
      <c r="M40" s="45">
        <v>19468914</v>
      </c>
      <c r="N40" s="45">
        <v>19468914</v>
      </c>
      <c r="O40" s="45">
        <v>16957589</v>
      </c>
      <c r="P40" s="45">
        <v>14954031</v>
      </c>
      <c r="Q40" s="45">
        <v>26218566</v>
      </c>
      <c r="R40" s="45">
        <v>16957589</v>
      </c>
      <c r="S40" s="45">
        <v>20938431</v>
      </c>
      <c r="T40" s="45">
        <v>11368128</v>
      </c>
      <c r="U40" s="45">
        <v>6926913</v>
      </c>
      <c r="V40" s="45">
        <v>6926913</v>
      </c>
      <c r="W40" s="45">
        <v>6926913</v>
      </c>
      <c r="X40" s="45">
        <v>-1627658</v>
      </c>
      <c r="Y40" s="45">
        <v>8554571</v>
      </c>
      <c r="Z40" s="46">
        <v>-525.58</v>
      </c>
      <c r="AA40" s="47">
        <v>-1627658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8157298</v>
      </c>
      <c r="D6" s="17"/>
      <c r="E6" s="18">
        <v>4958167</v>
      </c>
      <c r="F6" s="19">
        <v>10607853</v>
      </c>
      <c r="G6" s="19">
        <v>280211</v>
      </c>
      <c r="H6" s="19">
        <v>146103</v>
      </c>
      <c r="I6" s="19">
        <v>1260135</v>
      </c>
      <c r="J6" s="19">
        <v>1686449</v>
      </c>
      <c r="K6" s="19">
        <v>1119784</v>
      </c>
      <c r="L6" s="19">
        <v>865407</v>
      </c>
      <c r="M6" s="19">
        <v>1811280</v>
      </c>
      <c r="N6" s="19">
        <v>3796471</v>
      </c>
      <c r="O6" s="19">
        <v>1157412</v>
      </c>
      <c r="P6" s="19">
        <v>572937</v>
      </c>
      <c r="Q6" s="19">
        <v>474477</v>
      </c>
      <c r="R6" s="19">
        <v>2204826</v>
      </c>
      <c r="S6" s="19">
        <v>409410</v>
      </c>
      <c r="T6" s="19">
        <v>692295</v>
      </c>
      <c r="U6" s="19">
        <v>383400</v>
      </c>
      <c r="V6" s="19">
        <v>1485105</v>
      </c>
      <c r="W6" s="19">
        <v>9172851</v>
      </c>
      <c r="X6" s="19">
        <v>10607853</v>
      </c>
      <c r="Y6" s="19">
        <v>-1435002</v>
      </c>
      <c r="Z6" s="20">
        <v>-13.53</v>
      </c>
      <c r="AA6" s="21">
        <v>10607853</v>
      </c>
    </row>
    <row r="7" spans="1:27" ht="13.5">
      <c r="A7" s="22" t="s">
        <v>34</v>
      </c>
      <c r="B7" s="16"/>
      <c r="C7" s="17">
        <v>21359416</v>
      </c>
      <c r="D7" s="17"/>
      <c r="E7" s="18">
        <v>36045287</v>
      </c>
      <c r="F7" s="19">
        <v>41671218</v>
      </c>
      <c r="G7" s="19">
        <v>2238684</v>
      </c>
      <c r="H7" s="19">
        <v>1991103</v>
      </c>
      <c r="I7" s="19">
        <v>3793706</v>
      </c>
      <c r="J7" s="19">
        <v>8023493</v>
      </c>
      <c r="K7" s="19">
        <v>2719091</v>
      </c>
      <c r="L7" s="19">
        <v>2229301</v>
      </c>
      <c r="M7" s="19">
        <v>2146466</v>
      </c>
      <c r="N7" s="19">
        <v>7094858</v>
      </c>
      <c r="O7" s="19">
        <v>2951454</v>
      </c>
      <c r="P7" s="19">
        <v>2965282</v>
      </c>
      <c r="Q7" s="19">
        <v>2726869</v>
      </c>
      <c r="R7" s="19">
        <v>8643605</v>
      </c>
      <c r="S7" s="19">
        <v>2679640</v>
      </c>
      <c r="T7" s="19">
        <v>2889123</v>
      </c>
      <c r="U7" s="19">
        <v>2629429</v>
      </c>
      <c r="V7" s="19">
        <v>8198192</v>
      </c>
      <c r="W7" s="19">
        <v>31960148</v>
      </c>
      <c r="X7" s="19">
        <v>41671218</v>
      </c>
      <c r="Y7" s="19">
        <v>-9711070</v>
      </c>
      <c r="Z7" s="20">
        <v>-23.3</v>
      </c>
      <c r="AA7" s="21">
        <v>41671218</v>
      </c>
    </row>
    <row r="8" spans="1:27" ht="13.5">
      <c r="A8" s="22" t="s">
        <v>35</v>
      </c>
      <c r="B8" s="16"/>
      <c r="C8" s="17">
        <v>5782946</v>
      </c>
      <c r="D8" s="17"/>
      <c r="E8" s="18">
        <v>2125720</v>
      </c>
      <c r="F8" s="19">
        <v>66715720</v>
      </c>
      <c r="G8" s="19">
        <v>965625</v>
      </c>
      <c r="H8" s="19">
        <v>94871</v>
      </c>
      <c r="I8" s="19">
        <v>632854</v>
      </c>
      <c r="J8" s="19">
        <v>1693350</v>
      </c>
      <c r="K8" s="19">
        <v>2285729</v>
      </c>
      <c r="L8" s="19">
        <v>108364</v>
      </c>
      <c r="M8" s="19">
        <v>424244</v>
      </c>
      <c r="N8" s="19">
        <v>2818337</v>
      </c>
      <c r="O8" s="19">
        <v>1003765</v>
      </c>
      <c r="P8" s="19">
        <v>178441</v>
      </c>
      <c r="Q8" s="19">
        <v>1098179</v>
      </c>
      <c r="R8" s="19">
        <v>2280385</v>
      </c>
      <c r="S8" s="19">
        <v>165997</v>
      </c>
      <c r="T8" s="19">
        <v>160675</v>
      </c>
      <c r="U8" s="19">
        <v>11251649</v>
      </c>
      <c r="V8" s="19">
        <v>11578321</v>
      </c>
      <c r="W8" s="19">
        <v>18370393</v>
      </c>
      <c r="X8" s="19">
        <v>66715720</v>
      </c>
      <c r="Y8" s="19">
        <v>-48345327</v>
      </c>
      <c r="Z8" s="20">
        <v>-72.46</v>
      </c>
      <c r="AA8" s="21">
        <v>66715720</v>
      </c>
    </row>
    <row r="9" spans="1:27" ht="13.5">
      <c r="A9" s="22" t="s">
        <v>36</v>
      </c>
      <c r="B9" s="16"/>
      <c r="C9" s="17">
        <v>73450152</v>
      </c>
      <c r="D9" s="17"/>
      <c r="E9" s="18">
        <v>66027999</v>
      </c>
      <c r="F9" s="19">
        <v>2154300</v>
      </c>
      <c r="G9" s="19">
        <v>26369000</v>
      </c>
      <c r="H9" s="19">
        <v>1458031</v>
      </c>
      <c r="I9" s="19"/>
      <c r="J9" s="19">
        <v>27827031</v>
      </c>
      <c r="K9" s="19"/>
      <c r="L9" s="19">
        <v>393708</v>
      </c>
      <c r="M9" s="19">
        <v>20690000</v>
      </c>
      <c r="N9" s="19">
        <v>21083708</v>
      </c>
      <c r="O9" s="19">
        <v>16372</v>
      </c>
      <c r="P9" s="19">
        <v>367000</v>
      </c>
      <c r="Q9" s="19">
        <v>16972717</v>
      </c>
      <c r="R9" s="19">
        <v>17356089</v>
      </c>
      <c r="S9" s="19"/>
      <c r="T9" s="19"/>
      <c r="U9" s="19">
        <v>50000</v>
      </c>
      <c r="V9" s="19">
        <v>50000</v>
      </c>
      <c r="W9" s="19">
        <v>66316828</v>
      </c>
      <c r="X9" s="19">
        <v>2154300</v>
      </c>
      <c r="Y9" s="19">
        <v>64162528</v>
      </c>
      <c r="Z9" s="20">
        <v>2978.35</v>
      </c>
      <c r="AA9" s="21">
        <v>2154300</v>
      </c>
    </row>
    <row r="10" spans="1:27" ht="13.5">
      <c r="A10" s="22" t="s">
        <v>37</v>
      </c>
      <c r="B10" s="16"/>
      <c r="C10" s="17">
        <v>28809000</v>
      </c>
      <c r="D10" s="17"/>
      <c r="E10" s="18">
        <v>24803001</v>
      </c>
      <c r="F10" s="19">
        <v>23704000</v>
      </c>
      <c r="G10" s="19">
        <v>5119000</v>
      </c>
      <c r="H10" s="19"/>
      <c r="I10" s="19"/>
      <c r="J10" s="19">
        <v>5119000</v>
      </c>
      <c r="K10" s="19"/>
      <c r="L10" s="19">
        <v>9703000</v>
      </c>
      <c r="M10" s="19"/>
      <c r="N10" s="19">
        <v>9703000</v>
      </c>
      <c r="O10" s="19"/>
      <c r="P10" s="19">
        <v>8881000</v>
      </c>
      <c r="Q10" s="19">
        <v>10000000</v>
      </c>
      <c r="R10" s="19">
        <v>18881000</v>
      </c>
      <c r="S10" s="19"/>
      <c r="T10" s="19"/>
      <c r="U10" s="19"/>
      <c r="V10" s="19"/>
      <c r="W10" s="19">
        <v>33703000</v>
      </c>
      <c r="X10" s="19">
        <v>23704000</v>
      </c>
      <c r="Y10" s="19">
        <v>9999000</v>
      </c>
      <c r="Z10" s="20">
        <v>42.18</v>
      </c>
      <c r="AA10" s="21">
        <v>23704000</v>
      </c>
    </row>
    <row r="11" spans="1:27" ht="13.5">
      <c r="A11" s="22" t="s">
        <v>38</v>
      </c>
      <c r="B11" s="16"/>
      <c r="C11" s="17">
        <v>1465076</v>
      </c>
      <c r="D11" s="17"/>
      <c r="E11" s="18">
        <v>760000</v>
      </c>
      <c r="F11" s="19">
        <v>860000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860000</v>
      </c>
      <c r="Y11" s="19">
        <v>-860000</v>
      </c>
      <c r="Z11" s="20">
        <v>-100</v>
      </c>
      <c r="AA11" s="21">
        <v>860000</v>
      </c>
    </row>
    <row r="12" spans="1:27" ht="13.5">
      <c r="A12" s="22" t="s">
        <v>39</v>
      </c>
      <c r="B12" s="16"/>
      <c r="C12" s="17">
        <v>51104</v>
      </c>
      <c r="D12" s="17"/>
      <c r="E12" s="18">
        <v>100000</v>
      </c>
      <c r="F12" s="19">
        <v>375000</v>
      </c>
      <c r="G12" s="19"/>
      <c r="H12" s="19"/>
      <c r="I12" s="19">
        <v>20178</v>
      </c>
      <c r="J12" s="19">
        <v>20178</v>
      </c>
      <c r="K12" s="19"/>
      <c r="L12" s="19"/>
      <c r="M12" s="19">
        <v>20374</v>
      </c>
      <c r="N12" s="19">
        <v>20374</v>
      </c>
      <c r="O12" s="19"/>
      <c r="P12" s="19"/>
      <c r="Q12" s="19"/>
      <c r="R12" s="19"/>
      <c r="S12" s="19"/>
      <c r="T12" s="19"/>
      <c r="U12" s="19"/>
      <c r="V12" s="19"/>
      <c r="W12" s="19">
        <v>40552</v>
      </c>
      <c r="X12" s="19">
        <v>375000</v>
      </c>
      <c r="Y12" s="19">
        <v>-334448</v>
      </c>
      <c r="Z12" s="20">
        <v>-89.19</v>
      </c>
      <c r="AA12" s="21">
        <v>375000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-98007258</v>
      </c>
      <c r="D14" s="17"/>
      <c r="E14" s="18">
        <v>-108939483</v>
      </c>
      <c r="F14" s="19">
        <v>-89751212</v>
      </c>
      <c r="G14" s="19">
        <v>-10317148</v>
      </c>
      <c r="H14" s="19">
        <v>-9519231</v>
      </c>
      <c r="I14" s="19">
        <v>-10397220</v>
      </c>
      <c r="J14" s="19">
        <v>-30233599</v>
      </c>
      <c r="K14" s="19">
        <v>-10749717</v>
      </c>
      <c r="L14" s="19">
        <v>-9336932</v>
      </c>
      <c r="M14" s="19">
        <v>-7129973</v>
      </c>
      <c r="N14" s="19">
        <v>-27216622</v>
      </c>
      <c r="O14" s="19">
        <v>-10227464</v>
      </c>
      <c r="P14" s="19">
        <v>-11384507</v>
      </c>
      <c r="Q14" s="19">
        <v>-8870532</v>
      </c>
      <c r="R14" s="19">
        <v>-30482503</v>
      </c>
      <c r="S14" s="19">
        <v>-9318592</v>
      </c>
      <c r="T14" s="19">
        <v>-6365743</v>
      </c>
      <c r="U14" s="19">
        <v>-8163179</v>
      </c>
      <c r="V14" s="19">
        <v>-23847514</v>
      </c>
      <c r="W14" s="19">
        <v>-111780238</v>
      </c>
      <c r="X14" s="19">
        <v>-89751212</v>
      </c>
      <c r="Y14" s="19">
        <v>-22029026</v>
      </c>
      <c r="Z14" s="20">
        <v>24.54</v>
      </c>
      <c r="AA14" s="21">
        <v>-89751212</v>
      </c>
    </row>
    <row r="15" spans="1:27" ht="13.5">
      <c r="A15" s="22" t="s">
        <v>42</v>
      </c>
      <c r="B15" s="16"/>
      <c r="C15" s="17">
        <v>-3906220</v>
      </c>
      <c r="D15" s="17"/>
      <c r="E15" s="18">
        <v>-2081688</v>
      </c>
      <c r="F15" s="19"/>
      <c r="G15" s="19">
        <v>-34</v>
      </c>
      <c r="H15" s="19"/>
      <c r="I15" s="19"/>
      <c r="J15" s="19">
        <v>-34</v>
      </c>
      <c r="K15" s="19">
        <v>-436</v>
      </c>
      <c r="L15" s="19"/>
      <c r="M15" s="19"/>
      <c r="N15" s="19">
        <v>-436</v>
      </c>
      <c r="O15" s="19">
        <v>-1608</v>
      </c>
      <c r="P15" s="19">
        <v>-72537</v>
      </c>
      <c r="Q15" s="19">
        <v>-15668</v>
      </c>
      <c r="R15" s="19">
        <v>-89813</v>
      </c>
      <c r="S15" s="19">
        <v>-138</v>
      </c>
      <c r="T15" s="19">
        <v>-723</v>
      </c>
      <c r="U15" s="19">
        <v>-682195</v>
      </c>
      <c r="V15" s="19">
        <v>-683056</v>
      </c>
      <c r="W15" s="19">
        <v>-773339</v>
      </c>
      <c r="X15" s="19"/>
      <c r="Y15" s="19">
        <v>-773339</v>
      </c>
      <c r="Z15" s="20"/>
      <c r="AA15" s="21"/>
    </row>
    <row r="16" spans="1:27" ht="13.5">
      <c r="A16" s="22" t="s">
        <v>43</v>
      </c>
      <c r="B16" s="16"/>
      <c r="C16" s="17">
        <v>-7209220</v>
      </c>
      <c r="D16" s="17"/>
      <c r="E16" s="18"/>
      <c r="F16" s="19">
        <v>-39120000</v>
      </c>
      <c r="G16" s="19">
        <v>-181825</v>
      </c>
      <c r="H16" s="19">
        <v>-405788</v>
      </c>
      <c r="I16" s="19">
        <v>-425265</v>
      </c>
      <c r="J16" s="19">
        <v>-1012878</v>
      </c>
      <c r="K16" s="19">
        <v>-522863</v>
      </c>
      <c r="L16" s="19">
        <v>-77108</v>
      </c>
      <c r="M16" s="19">
        <v>-156336</v>
      </c>
      <c r="N16" s="19">
        <v>-756307</v>
      </c>
      <c r="O16" s="19">
        <v>-381016</v>
      </c>
      <c r="P16" s="19">
        <v>-300833</v>
      </c>
      <c r="Q16" s="19">
        <v>-41000</v>
      </c>
      <c r="R16" s="19">
        <v>-722849</v>
      </c>
      <c r="S16" s="19">
        <v>-230310</v>
      </c>
      <c r="T16" s="19">
        <v>-42390</v>
      </c>
      <c r="U16" s="19">
        <v>-62204</v>
      </c>
      <c r="V16" s="19">
        <v>-334904</v>
      </c>
      <c r="W16" s="19">
        <v>-2826938</v>
      </c>
      <c r="X16" s="19">
        <v>-39120000</v>
      </c>
      <c r="Y16" s="19">
        <v>36293062</v>
      </c>
      <c r="Z16" s="20">
        <v>-92.77</v>
      </c>
      <c r="AA16" s="21">
        <v>-39120000</v>
      </c>
    </row>
    <row r="17" spans="1:27" ht="13.5">
      <c r="A17" s="23" t="s">
        <v>44</v>
      </c>
      <c r="B17" s="24"/>
      <c r="C17" s="25">
        <f aca="true" t="shared" si="0" ref="C17:Y17">SUM(C6:C16)</f>
        <v>29952294</v>
      </c>
      <c r="D17" s="25">
        <f>SUM(D6:D16)</f>
        <v>0</v>
      </c>
      <c r="E17" s="26">
        <f t="shared" si="0"/>
        <v>23799003</v>
      </c>
      <c r="F17" s="27">
        <f t="shared" si="0"/>
        <v>17216879</v>
      </c>
      <c r="G17" s="27">
        <f t="shared" si="0"/>
        <v>24473513</v>
      </c>
      <c r="H17" s="27">
        <f t="shared" si="0"/>
        <v>-6234911</v>
      </c>
      <c r="I17" s="27">
        <f t="shared" si="0"/>
        <v>-5115612</v>
      </c>
      <c r="J17" s="27">
        <f t="shared" si="0"/>
        <v>13122990</v>
      </c>
      <c r="K17" s="27">
        <f t="shared" si="0"/>
        <v>-5148412</v>
      </c>
      <c r="L17" s="27">
        <f t="shared" si="0"/>
        <v>3885740</v>
      </c>
      <c r="M17" s="27">
        <f t="shared" si="0"/>
        <v>17806055</v>
      </c>
      <c r="N17" s="27">
        <f t="shared" si="0"/>
        <v>16543383</v>
      </c>
      <c r="O17" s="27">
        <f t="shared" si="0"/>
        <v>-5481085</v>
      </c>
      <c r="P17" s="27">
        <f t="shared" si="0"/>
        <v>1206783</v>
      </c>
      <c r="Q17" s="27">
        <f t="shared" si="0"/>
        <v>22345042</v>
      </c>
      <c r="R17" s="27">
        <f t="shared" si="0"/>
        <v>18070740</v>
      </c>
      <c r="S17" s="27">
        <f t="shared" si="0"/>
        <v>-6293993</v>
      </c>
      <c r="T17" s="27">
        <f t="shared" si="0"/>
        <v>-2666763</v>
      </c>
      <c r="U17" s="27">
        <f t="shared" si="0"/>
        <v>5406900</v>
      </c>
      <c r="V17" s="27">
        <f t="shared" si="0"/>
        <v>-3553856</v>
      </c>
      <c r="W17" s="27">
        <f t="shared" si="0"/>
        <v>44183257</v>
      </c>
      <c r="X17" s="27">
        <f t="shared" si="0"/>
        <v>17216879</v>
      </c>
      <c r="Y17" s="27">
        <f t="shared" si="0"/>
        <v>26966378</v>
      </c>
      <c r="Z17" s="28">
        <f>+IF(X17&lt;&gt;0,+(Y17/X17)*100,0)</f>
        <v>156.62756298629967</v>
      </c>
      <c r="AA17" s="29">
        <f>SUM(AA6:AA16)</f>
        <v>17216879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18269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-29400049</v>
      </c>
      <c r="D26" s="17"/>
      <c r="E26" s="18">
        <v>-24802999</v>
      </c>
      <c r="F26" s="19">
        <v>-23703391</v>
      </c>
      <c r="G26" s="19">
        <v>-4299040</v>
      </c>
      <c r="H26" s="19">
        <v>-2331719</v>
      </c>
      <c r="I26" s="19">
        <v>-4925167</v>
      </c>
      <c r="J26" s="19">
        <v>-11555926</v>
      </c>
      <c r="K26" s="19">
        <v>-707882</v>
      </c>
      <c r="L26" s="19">
        <v>-3342414</v>
      </c>
      <c r="M26" s="19">
        <v>-3148345</v>
      </c>
      <c r="N26" s="19">
        <v>-7198641</v>
      </c>
      <c r="O26" s="19">
        <v>-237411</v>
      </c>
      <c r="P26" s="19">
        <v>-1408199</v>
      </c>
      <c r="Q26" s="19"/>
      <c r="R26" s="19">
        <v>-1645610</v>
      </c>
      <c r="S26" s="19">
        <v>-2249591</v>
      </c>
      <c r="T26" s="19">
        <v>-694188</v>
      </c>
      <c r="U26" s="19">
        <v>-1989967</v>
      </c>
      <c r="V26" s="19">
        <v>-4933746</v>
      </c>
      <c r="W26" s="19">
        <v>-25333923</v>
      </c>
      <c r="X26" s="19">
        <v>-23703391</v>
      </c>
      <c r="Y26" s="19">
        <v>-1630532</v>
      </c>
      <c r="Z26" s="20">
        <v>6.88</v>
      </c>
      <c r="AA26" s="21">
        <v>-23703391</v>
      </c>
    </row>
    <row r="27" spans="1:27" ht="13.5">
      <c r="A27" s="23" t="s">
        <v>51</v>
      </c>
      <c r="B27" s="24"/>
      <c r="C27" s="25">
        <f aca="true" t="shared" si="1" ref="C27:Y27">SUM(C21:C26)</f>
        <v>-29381780</v>
      </c>
      <c r="D27" s="25">
        <f>SUM(D21:D26)</f>
        <v>0</v>
      </c>
      <c r="E27" s="26">
        <f t="shared" si="1"/>
        <v>-24802999</v>
      </c>
      <c r="F27" s="27">
        <f t="shared" si="1"/>
        <v>-23703391</v>
      </c>
      <c r="G27" s="27">
        <f t="shared" si="1"/>
        <v>-4299040</v>
      </c>
      <c r="H27" s="27">
        <f t="shared" si="1"/>
        <v>-2331719</v>
      </c>
      <c r="I27" s="27">
        <f t="shared" si="1"/>
        <v>-4925167</v>
      </c>
      <c r="J27" s="27">
        <f t="shared" si="1"/>
        <v>-11555926</v>
      </c>
      <c r="K27" s="27">
        <f t="shared" si="1"/>
        <v>-707882</v>
      </c>
      <c r="L27" s="27">
        <f t="shared" si="1"/>
        <v>-3342414</v>
      </c>
      <c r="M27" s="27">
        <f t="shared" si="1"/>
        <v>-3148345</v>
      </c>
      <c r="N27" s="27">
        <f t="shared" si="1"/>
        <v>-7198641</v>
      </c>
      <c r="O27" s="27">
        <f t="shared" si="1"/>
        <v>-237411</v>
      </c>
      <c r="P27" s="27">
        <f t="shared" si="1"/>
        <v>-1408199</v>
      </c>
      <c r="Q27" s="27">
        <f t="shared" si="1"/>
        <v>0</v>
      </c>
      <c r="R27" s="27">
        <f t="shared" si="1"/>
        <v>-1645610</v>
      </c>
      <c r="S27" s="27">
        <f t="shared" si="1"/>
        <v>-2249591</v>
      </c>
      <c r="T27" s="27">
        <f t="shared" si="1"/>
        <v>-694188</v>
      </c>
      <c r="U27" s="27">
        <f t="shared" si="1"/>
        <v>-1989967</v>
      </c>
      <c r="V27" s="27">
        <f t="shared" si="1"/>
        <v>-4933746</v>
      </c>
      <c r="W27" s="27">
        <f t="shared" si="1"/>
        <v>-25333923</v>
      </c>
      <c r="X27" s="27">
        <f t="shared" si="1"/>
        <v>-23703391</v>
      </c>
      <c r="Y27" s="27">
        <f t="shared" si="1"/>
        <v>-1630532</v>
      </c>
      <c r="Z27" s="28">
        <f>+IF(X27&lt;&gt;0,+(Y27/X27)*100,0)</f>
        <v>6.878897622707232</v>
      </c>
      <c r="AA27" s="29">
        <f>SUM(AA21:AA26)</f>
        <v>-23703391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-1690305</v>
      </c>
      <c r="D35" s="17"/>
      <c r="E35" s="18">
        <v>-503000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-1690305</v>
      </c>
      <c r="D36" s="25">
        <f>SUM(D31:D35)</f>
        <v>0</v>
      </c>
      <c r="E36" s="26">
        <f t="shared" si="2"/>
        <v>-503000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-1119791</v>
      </c>
      <c r="D38" s="31">
        <f>+D17+D27+D36</f>
        <v>0</v>
      </c>
      <c r="E38" s="32">
        <f t="shared" si="3"/>
        <v>-1506996</v>
      </c>
      <c r="F38" s="33">
        <f t="shared" si="3"/>
        <v>-6486512</v>
      </c>
      <c r="G38" s="33">
        <f t="shared" si="3"/>
        <v>20174473</v>
      </c>
      <c r="H38" s="33">
        <f t="shared" si="3"/>
        <v>-8566630</v>
      </c>
      <c r="I38" s="33">
        <f t="shared" si="3"/>
        <v>-10040779</v>
      </c>
      <c r="J38" s="33">
        <f t="shared" si="3"/>
        <v>1567064</v>
      </c>
      <c r="K38" s="33">
        <f t="shared" si="3"/>
        <v>-5856294</v>
      </c>
      <c r="L38" s="33">
        <f t="shared" si="3"/>
        <v>543326</v>
      </c>
      <c r="M38" s="33">
        <f t="shared" si="3"/>
        <v>14657710</v>
      </c>
      <c r="N38" s="33">
        <f t="shared" si="3"/>
        <v>9344742</v>
      </c>
      <c r="O38" s="33">
        <f t="shared" si="3"/>
        <v>-5718496</v>
      </c>
      <c r="P38" s="33">
        <f t="shared" si="3"/>
        <v>-201416</v>
      </c>
      <c r="Q38" s="33">
        <f t="shared" si="3"/>
        <v>22345042</v>
      </c>
      <c r="R38" s="33">
        <f t="shared" si="3"/>
        <v>16425130</v>
      </c>
      <c r="S38" s="33">
        <f t="shared" si="3"/>
        <v>-8543584</v>
      </c>
      <c r="T38" s="33">
        <f t="shared" si="3"/>
        <v>-3360951</v>
      </c>
      <c r="U38" s="33">
        <f t="shared" si="3"/>
        <v>3416933</v>
      </c>
      <c r="V38" s="33">
        <f t="shared" si="3"/>
        <v>-8487602</v>
      </c>
      <c r="W38" s="33">
        <f t="shared" si="3"/>
        <v>18849334</v>
      </c>
      <c r="X38" s="33">
        <f t="shared" si="3"/>
        <v>-6486512</v>
      </c>
      <c r="Y38" s="33">
        <f t="shared" si="3"/>
        <v>25335846</v>
      </c>
      <c r="Z38" s="34">
        <f>+IF(X38&lt;&gt;0,+(Y38/X38)*100,0)</f>
        <v>-390.59275616849243</v>
      </c>
      <c r="AA38" s="35">
        <f>+AA17+AA27+AA36</f>
        <v>-6486512</v>
      </c>
    </row>
    <row r="39" spans="1:27" ht="13.5">
      <c r="A39" s="22" t="s">
        <v>59</v>
      </c>
      <c r="B39" s="16"/>
      <c r="C39" s="31">
        <v>14110511</v>
      </c>
      <c r="D39" s="31"/>
      <c r="E39" s="32">
        <v>8709000</v>
      </c>
      <c r="F39" s="33">
        <v>8708957</v>
      </c>
      <c r="G39" s="33">
        <v>12848020</v>
      </c>
      <c r="H39" s="33">
        <v>33022493</v>
      </c>
      <c r="I39" s="33">
        <v>24455863</v>
      </c>
      <c r="J39" s="33">
        <v>12848020</v>
      </c>
      <c r="K39" s="33">
        <v>14415084</v>
      </c>
      <c r="L39" s="33">
        <v>8558790</v>
      </c>
      <c r="M39" s="33">
        <v>9102116</v>
      </c>
      <c r="N39" s="33">
        <v>14415084</v>
      </c>
      <c r="O39" s="33">
        <v>23759826</v>
      </c>
      <c r="P39" s="33">
        <v>18041330</v>
      </c>
      <c r="Q39" s="33">
        <v>17839914</v>
      </c>
      <c r="R39" s="33">
        <v>23759826</v>
      </c>
      <c r="S39" s="33">
        <v>40184956</v>
      </c>
      <c r="T39" s="33">
        <v>31641372</v>
      </c>
      <c r="U39" s="33">
        <v>28280421</v>
      </c>
      <c r="V39" s="33">
        <v>40184956</v>
      </c>
      <c r="W39" s="33">
        <v>12848020</v>
      </c>
      <c r="X39" s="33">
        <v>8708957</v>
      </c>
      <c r="Y39" s="33">
        <v>4139063</v>
      </c>
      <c r="Z39" s="34">
        <v>47.53</v>
      </c>
      <c r="AA39" s="35">
        <v>8708957</v>
      </c>
    </row>
    <row r="40" spans="1:27" ht="13.5">
      <c r="A40" s="41" t="s">
        <v>60</v>
      </c>
      <c r="B40" s="42"/>
      <c r="C40" s="43">
        <v>12990720</v>
      </c>
      <c r="D40" s="43"/>
      <c r="E40" s="44">
        <v>7202004</v>
      </c>
      <c r="F40" s="45">
        <v>2222444</v>
      </c>
      <c r="G40" s="45">
        <v>33022493</v>
      </c>
      <c r="H40" s="45">
        <v>24455863</v>
      </c>
      <c r="I40" s="45">
        <v>14415084</v>
      </c>
      <c r="J40" s="45">
        <v>14415084</v>
      </c>
      <c r="K40" s="45">
        <v>8558790</v>
      </c>
      <c r="L40" s="45">
        <v>9102116</v>
      </c>
      <c r="M40" s="45">
        <v>23759826</v>
      </c>
      <c r="N40" s="45">
        <v>23759826</v>
      </c>
      <c r="O40" s="45">
        <v>18041330</v>
      </c>
      <c r="P40" s="45">
        <v>17839914</v>
      </c>
      <c r="Q40" s="45">
        <v>40184956</v>
      </c>
      <c r="R40" s="45">
        <v>18041330</v>
      </c>
      <c r="S40" s="45">
        <v>31641372</v>
      </c>
      <c r="T40" s="45">
        <v>28280421</v>
      </c>
      <c r="U40" s="45">
        <v>31697354</v>
      </c>
      <c r="V40" s="45">
        <v>31697354</v>
      </c>
      <c r="W40" s="45">
        <v>31697354</v>
      </c>
      <c r="X40" s="45">
        <v>2222444</v>
      </c>
      <c r="Y40" s="45">
        <v>29474910</v>
      </c>
      <c r="Z40" s="46">
        <v>1326.24</v>
      </c>
      <c r="AA40" s="47">
        <v>2222444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709483</v>
      </c>
      <c r="D8" s="17"/>
      <c r="E8" s="18">
        <v>597562</v>
      </c>
      <c r="F8" s="19">
        <v>594324</v>
      </c>
      <c r="G8" s="19">
        <v>583889</v>
      </c>
      <c r="H8" s="19">
        <v>3526</v>
      </c>
      <c r="I8" s="19">
        <v>2940</v>
      </c>
      <c r="J8" s="19">
        <v>590355</v>
      </c>
      <c r="K8" s="19">
        <v>4420</v>
      </c>
      <c r="L8" s="19">
        <v>2758</v>
      </c>
      <c r="M8" s="19">
        <v>4090</v>
      </c>
      <c r="N8" s="19">
        <v>11268</v>
      </c>
      <c r="O8" s="19">
        <v>6590</v>
      </c>
      <c r="P8" s="19">
        <v>3420</v>
      </c>
      <c r="Q8" s="19">
        <v>12790</v>
      </c>
      <c r="R8" s="19">
        <v>22800</v>
      </c>
      <c r="S8" s="19">
        <v>15680</v>
      </c>
      <c r="T8" s="19">
        <v>1264</v>
      </c>
      <c r="U8" s="19">
        <v>839</v>
      </c>
      <c r="V8" s="19">
        <v>17783</v>
      </c>
      <c r="W8" s="19">
        <v>642206</v>
      </c>
      <c r="X8" s="19">
        <v>594324</v>
      </c>
      <c r="Y8" s="19">
        <v>47882</v>
      </c>
      <c r="Z8" s="20">
        <v>8.06</v>
      </c>
      <c r="AA8" s="21">
        <v>594324</v>
      </c>
    </row>
    <row r="9" spans="1:27" ht="13.5">
      <c r="A9" s="22" t="s">
        <v>36</v>
      </c>
      <c r="B9" s="16"/>
      <c r="C9" s="17">
        <v>55359046</v>
      </c>
      <c r="D9" s="17"/>
      <c r="E9" s="18">
        <v>62992000</v>
      </c>
      <c r="F9" s="19">
        <v>59693968</v>
      </c>
      <c r="G9" s="19">
        <v>13084000</v>
      </c>
      <c r="H9" s="19">
        <v>3218000</v>
      </c>
      <c r="I9" s="19"/>
      <c r="J9" s="19">
        <v>16302000</v>
      </c>
      <c r="K9" s="19"/>
      <c r="L9" s="19">
        <v>9120000</v>
      </c>
      <c r="M9" s="19"/>
      <c r="N9" s="19">
        <v>9120000</v>
      </c>
      <c r="O9" s="19"/>
      <c r="P9" s="19">
        <v>324000</v>
      </c>
      <c r="Q9" s="19">
        <v>7550000</v>
      </c>
      <c r="R9" s="19">
        <v>7874000</v>
      </c>
      <c r="S9" s="19">
        <v>16500000</v>
      </c>
      <c r="T9" s="19"/>
      <c r="U9" s="19"/>
      <c r="V9" s="19">
        <v>16500000</v>
      </c>
      <c r="W9" s="19">
        <v>49796000</v>
      </c>
      <c r="X9" s="19">
        <v>59693968</v>
      </c>
      <c r="Y9" s="19">
        <v>-9897968</v>
      </c>
      <c r="Z9" s="20">
        <v>-16.58</v>
      </c>
      <c r="AA9" s="21">
        <v>59693968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258205</v>
      </c>
      <c r="D11" s="17"/>
      <c r="E11" s="18">
        <v>115815</v>
      </c>
      <c r="F11" s="19">
        <v>15816</v>
      </c>
      <c r="G11" s="19">
        <v>30265</v>
      </c>
      <c r="H11" s="19">
        <v>1738</v>
      </c>
      <c r="I11" s="19">
        <v>790</v>
      </c>
      <c r="J11" s="19">
        <v>32793</v>
      </c>
      <c r="K11" s="19">
        <v>7894</v>
      </c>
      <c r="L11" s="19">
        <v>283</v>
      </c>
      <c r="M11" s="19">
        <v>9684</v>
      </c>
      <c r="N11" s="19">
        <v>17861</v>
      </c>
      <c r="O11" s="19">
        <v>455</v>
      </c>
      <c r="P11" s="19">
        <v>375</v>
      </c>
      <c r="Q11" s="19"/>
      <c r="R11" s="19">
        <v>830</v>
      </c>
      <c r="S11" s="19">
        <v>203</v>
      </c>
      <c r="T11" s="19">
        <v>1671</v>
      </c>
      <c r="U11" s="19">
        <v>1088</v>
      </c>
      <c r="V11" s="19">
        <v>2962</v>
      </c>
      <c r="W11" s="19">
        <v>54446</v>
      </c>
      <c r="X11" s="19">
        <v>15816</v>
      </c>
      <c r="Y11" s="19">
        <v>38630</v>
      </c>
      <c r="Z11" s="20">
        <v>244.25</v>
      </c>
      <c r="AA11" s="21">
        <v>15816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-56682385</v>
      </c>
      <c r="D14" s="17"/>
      <c r="E14" s="18">
        <v>-65533884</v>
      </c>
      <c r="F14" s="19">
        <v>-62788472</v>
      </c>
      <c r="G14" s="19">
        <v>-3693691</v>
      </c>
      <c r="H14" s="19">
        <v>-4489315</v>
      </c>
      <c r="I14" s="19">
        <v>-5536597</v>
      </c>
      <c r="J14" s="19">
        <v>-13719603</v>
      </c>
      <c r="K14" s="19">
        <v>-6229643</v>
      </c>
      <c r="L14" s="19">
        <v>-3504076</v>
      </c>
      <c r="M14" s="19">
        <v>-4395752</v>
      </c>
      <c r="N14" s="19">
        <v>-14129471</v>
      </c>
      <c r="O14" s="19">
        <v>-2874848</v>
      </c>
      <c r="P14" s="19">
        <v>-917205</v>
      </c>
      <c r="Q14" s="19">
        <v>-5265287</v>
      </c>
      <c r="R14" s="19">
        <v>-9057340</v>
      </c>
      <c r="S14" s="19">
        <v>-5023444</v>
      </c>
      <c r="T14" s="19">
        <v>-5891206</v>
      </c>
      <c r="U14" s="19">
        <v>-3798155</v>
      </c>
      <c r="V14" s="19">
        <v>-14712805</v>
      </c>
      <c r="W14" s="19">
        <v>-51619219</v>
      </c>
      <c r="X14" s="19">
        <v>-62788472</v>
      </c>
      <c r="Y14" s="19">
        <v>11169253</v>
      </c>
      <c r="Z14" s="20">
        <v>-17.79</v>
      </c>
      <c r="AA14" s="21">
        <v>-62788472</v>
      </c>
    </row>
    <row r="15" spans="1:27" ht="13.5">
      <c r="A15" s="22" t="s">
        <v>42</v>
      </c>
      <c r="B15" s="16"/>
      <c r="C15" s="17">
        <v>-70941</v>
      </c>
      <c r="D15" s="17"/>
      <c r="E15" s="18"/>
      <c r="F15" s="19"/>
      <c r="G15" s="19">
        <v>-172</v>
      </c>
      <c r="H15" s="19">
        <v>-348</v>
      </c>
      <c r="I15" s="19">
        <v>-164</v>
      </c>
      <c r="J15" s="19">
        <v>-684</v>
      </c>
      <c r="K15" s="19">
        <v>-127</v>
      </c>
      <c r="L15" s="19">
        <v>-191</v>
      </c>
      <c r="M15" s="19">
        <v>-14879</v>
      </c>
      <c r="N15" s="19">
        <v>-15197</v>
      </c>
      <c r="O15" s="19">
        <v>-761</v>
      </c>
      <c r="P15" s="19">
        <v>-15710</v>
      </c>
      <c r="Q15" s="19">
        <v>-34202</v>
      </c>
      <c r="R15" s="19">
        <v>-50673</v>
      </c>
      <c r="S15" s="19">
        <v>-42145</v>
      </c>
      <c r="T15" s="19">
        <v>-3961</v>
      </c>
      <c r="U15" s="19">
        <v>-211913</v>
      </c>
      <c r="V15" s="19">
        <v>-258019</v>
      </c>
      <c r="W15" s="19">
        <v>-324573</v>
      </c>
      <c r="X15" s="19"/>
      <c r="Y15" s="19">
        <v>-324573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-426592</v>
      </c>
      <c r="D17" s="25">
        <f>SUM(D6:D16)</f>
        <v>0</v>
      </c>
      <c r="E17" s="26">
        <f t="shared" si="0"/>
        <v>-1828507</v>
      </c>
      <c r="F17" s="27">
        <f t="shared" si="0"/>
        <v>-2484364</v>
      </c>
      <c r="G17" s="27">
        <f t="shared" si="0"/>
        <v>10004291</v>
      </c>
      <c r="H17" s="27">
        <f t="shared" si="0"/>
        <v>-1266399</v>
      </c>
      <c r="I17" s="27">
        <f t="shared" si="0"/>
        <v>-5533031</v>
      </c>
      <c r="J17" s="27">
        <f t="shared" si="0"/>
        <v>3204861</v>
      </c>
      <c r="K17" s="27">
        <f t="shared" si="0"/>
        <v>-6217456</v>
      </c>
      <c r="L17" s="27">
        <f t="shared" si="0"/>
        <v>5618774</v>
      </c>
      <c r="M17" s="27">
        <f t="shared" si="0"/>
        <v>-4396857</v>
      </c>
      <c r="N17" s="27">
        <f t="shared" si="0"/>
        <v>-4995539</v>
      </c>
      <c r="O17" s="27">
        <f t="shared" si="0"/>
        <v>-2868564</v>
      </c>
      <c r="P17" s="27">
        <f t="shared" si="0"/>
        <v>-605120</v>
      </c>
      <c r="Q17" s="27">
        <f t="shared" si="0"/>
        <v>2263301</v>
      </c>
      <c r="R17" s="27">
        <f t="shared" si="0"/>
        <v>-1210383</v>
      </c>
      <c r="S17" s="27">
        <f t="shared" si="0"/>
        <v>11450294</v>
      </c>
      <c r="T17" s="27">
        <f t="shared" si="0"/>
        <v>-5892232</v>
      </c>
      <c r="U17" s="27">
        <f t="shared" si="0"/>
        <v>-4008141</v>
      </c>
      <c r="V17" s="27">
        <f t="shared" si="0"/>
        <v>1549921</v>
      </c>
      <c r="W17" s="27">
        <f t="shared" si="0"/>
        <v>-1451140</v>
      </c>
      <c r="X17" s="27">
        <f t="shared" si="0"/>
        <v>-2484364</v>
      </c>
      <c r="Y17" s="27">
        <f t="shared" si="0"/>
        <v>1033224</v>
      </c>
      <c r="Z17" s="28">
        <f>+IF(X17&lt;&gt;0,+(Y17/X17)*100,0)</f>
        <v>-41.58907470885909</v>
      </c>
      <c r="AA17" s="29">
        <f>SUM(AA6:AA16)</f>
        <v>-2484364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71053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>
        <v>1910528</v>
      </c>
      <c r="N23" s="36">
        <v>1910528</v>
      </c>
      <c r="O23" s="36"/>
      <c r="P23" s="36"/>
      <c r="Q23" s="19">
        <v>105812</v>
      </c>
      <c r="R23" s="36">
        <v>105812</v>
      </c>
      <c r="S23" s="36"/>
      <c r="T23" s="19"/>
      <c r="U23" s="36"/>
      <c r="V23" s="36"/>
      <c r="W23" s="36">
        <v>2016340</v>
      </c>
      <c r="X23" s="19"/>
      <c r="Y23" s="36">
        <v>2016340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-9200000</v>
      </c>
      <c r="H24" s="19">
        <v>1000000</v>
      </c>
      <c r="I24" s="19">
        <v>5000000</v>
      </c>
      <c r="J24" s="19">
        <v>-3200000</v>
      </c>
      <c r="K24" s="19">
        <v>4067008</v>
      </c>
      <c r="L24" s="19">
        <v>52504</v>
      </c>
      <c r="M24" s="19"/>
      <c r="N24" s="19">
        <v>4119512</v>
      </c>
      <c r="O24" s="19"/>
      <c r="P24" s="19"/>
      <c r="Q24" s="19"/>
      <c r="R24" s="19"/>
      <c r="S24" s="19">
        <v>-8000000</v>
      </c>
      <c r="T24" s="19">
        <v>3000000</v>
      </c>
      <c r="U24" s="19">
        <v>4300000</v>
      </c>
      <c r="V24" s="19">
        <v>-700000</v>
      </c>
      <c r="W24" s="19">
        <v>219512</v>
      </c>
      <c r="X24" s="19"/>
      <c r="Y24" s="19">
        <v>219512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-458934</v>
      </c>
      <c r="D26" s="17"/>
      <c r="E26" s="18"/>
      <c r="F26" s="19"/>
      <c r="G26" s="19"/>
      <c r="H26" s="19"/>
      <c r="I26" s="19"/>
      <c r="J26" s="19"/>
      <c r="K26" s="19"/>
      <c r="L26" s="19"/>
      <c r="M26" s="19">
        <v>-517377</v>
      </c>
      <c r="N26" s="19">
        <v>-517377</v>
      </c>
      <c r="O26" s="19"/>
      <c r="P26" s="19"/>
      <c r="Q26" s="19"/>
      <c r="R26" s="19"/>
      <c r="S26" s="19"/>
      <c r="T26" s="19"/>
      <c r="U26" s="19"/>
      <c r="V26" s="19"/>
      <c r="W26" s="19">
        <v>-517377</v>
      </c>
      <c r="X26" s="19"/>
      <c r="Y26" s="19">
        <v>-517377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-387881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-9200000</v>
      </c>
      <c r="H27" s="27">
        <f t="shared" si="1"/>
        <v>1000000</v>
      </c>
      <c r="I27" s="27">
        <f t="shared" si="1"/>
        <v>5000000</v>
      </c>
      <c r="J27" s="27">
        <f t="shared" si="1"/>
        <v>-3200000</v>
      </c>
      <c r="K27" s="27">
        <f t="shared" si="1"/>
        <v>4067008</v>
      </c>
      <c r="L27" s="27">
        <f t="shared" si="1"/>
        <v>52504</v>
      </c>
      <c r="M27" s="27">
        <f t="shared" si="1"/>
        <v>1393151</v>
      </c>
      <c r="N27" s="27">
        <f t="shared" si="1"/>
        <v>5512663</v>
      </c>
      <c r="O27" s="27">
        <f t="shared" si="1"/>
        <v>0</v>
      </c>
      <c r="P27" s="27">
        <f t="shared" si="1"/>
        <v>0</v>
      </c>
      <c r="Q27" s="27">
        <f t="shared" si="1"/>
        <v>105812</v>
      </c>
      <c r="R27" s="27">
        <f t="shared" si="1"/>
        <v>105812</v>
      </c>
      <c r="S27" s="27">
        <f t="shared" si="1"/>
        <v>-8000000</v>
      </c>
      <c r="T27" s="27">
        <f t="shared" si="1"/>
        <v>3000000</v>
      </c>
      <c r="U27" s="27">
        <f t="shared" si="1"/>
        <v>4300000</v>
      </c>
      <c r="V27" s="27">
        <f t="shared" si="1"/>
        <v>-700000</v>
      </c>
      <c r="W27" s="27">
        <f t="shared" si="1"/>
        <v>1718475</v>
      </c>
      <c r="X27" s="27">
        <f t="shared" si="1"/>
        <v>0</v>
      </c>
      <c r="Y27" s="27">
        <f t="shared" si="1"/>
        <v>1718475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-234000</v>
      </c>
      <c r="D35" s="17"/>
      <c r="E35" s="18">
        <v>-500004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-234000</v>
      </c>
      <c r="D36" s="25">
        <f>SUM(D31:D35)</f>
        <v>0</v>
      </c>
      <c r="E36" s="26">
        <f t="shared" si="2"/>
        <v>-500004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-1048473</v>
      </c>
      <c r="D38" s="31">
        <f>+D17+D27+D36</f>
        <v>0</v>
      </c>
      <c r="E38" s="32">
        <f t="shared" si="3"/>
        <v>-2328511</v>
      </c>
      <c r="F38" s="33">
        <f t="shared" si="3"/>
        <v>-2484364</v>
      </c>
      <c r="G38" s="33">
        <f t="shared" si="3"/>
        <v>804291</v>
      </c>
      <c r="H38" s="33">
        <f t="shared" si="3"/>
        <v>-266399</v>
      </c>
      <c r="I38" s="33">
        <f t="shared" si="3"/>
        <v>-533031</v>
      </c>
      <c r="J38" s="33">
        <f t="shared" si="3"/>
        <v>4861</v>
      </c>
      <c r="K38" s="33">
        <f t="shared" si="3"/>
        <v>-2150448</v>
      </c>
      <c r="L38" s="33">
        <f t="shared" si="3"/>
        <v>5671278</v>
      </c>
      <c r="M38" s="33">
        <f t="shared" si="3"/>
        <v>-3003706</v>
      </c>
      <c r="N38" s="33">
        <f t="shared" si="3"/>
        <v>517124</v>
      </c>
      <c r="O38" s="33">
        <f t="shared" si="3"/>
        <v>-2868564</v>
      </c>
      <c r="P38" s="33">
        <f t="shared" si="3"/>
        <v>-605120</v>
      </c>
      <c r="Q38" s="33">
        <f t="shared" si="3"/>
        <v>2369113</v>
      </c>
      <c r="R38" s="33">
        <f t="shared" si="3"/>
        <v>-1104571</v>
      </c>
      <c r="S38" s="33">
        <f t="shared" si="3"/>
        <v>3450294</v>
      </c>
      <c r="T38" s="33">
        <f t="shared" si="3"/>
        <v>-2892232</v>
      </c>
      <c r="U38" s="33">
        <f t="shared" si="3"/>
        <v>291859</v>
      </c>
      <c r="V38" s="33">
        <f t="shared" si="3"/>
        <v>849921</v>
      </c>
      <c r="W38" s="33">
        <f t="shared" si="3"/>
        <v>267335</v>
      </c>
      <c r="X38" s="33">
        <f t="shared" si="3"/>
        <v>-2484364</v>
      </c>
      <c r="Y38" s="33">
        <f t="shared" si="3"/>
        <v>2751699</v>
      </c>
      <c r="Z38" s="34">
        <f>+IF(X38&lt;&gt;0,+(Y38/X38)*100,0)</f>
        <v>-110.76070173291836</v>
      </c>
      <c r="AA38" s="35">
        <f>+AA17+AA27+AA36</f>
        <v>-2484364</v>
      </c>
    </row>
    <row r="39" spans="1:27" ht="13.5">
      <c r="A39" s="22" t="s">
        <v>59</v>
      </c>
      <c r="B39" s="16"/>
      <c r="C39" s="31">
        <v>1818068</v>
      </c>
      <c r="D39" s="31"/>
      <c r="E39" s="32"/>
      <c r="F39" s="33"/>
      <c r="G39" s="33">
        <v>387640</v>
      </c>
      <c r="H39" s="33">
        <v>1191931</v>
      </c>
      <c r="I39" s="33">
        <v>925532</v>
      </c>
      <c r="J39" s="33">
        <v>387640</v>
      </c>
      <c r="K39" s="33">
        <v>392501</v>
      </c>
      <c r="L39" s="33">
        <v>-1757947</v>
      </c>
      <c r="M39" s="33">
        <v>3913331</v>
      </c>
      <c r="N39" s="33">
        <v>392501</v>
      </c>
      <c r="O39" s="33">
        <v>909625</v>
      </c>
      <c r="P39" s="33">
        <v>-1958939</v>
      </c>
      <c r="Q39" s="33">
        <v>-2564059</v>
      </c>
      <c r="R39" s="33">
        <v>909625</v>
      </c>
      <c r="S39" s="33">
        <v>-194946</v>
      </c>
      <c r="T39" s="33">
        <v>3255348</v>
      </c>
      <c r="U39" s="33">
        <v>363116</v>
      </c>
      <c r="V39" s="33">
        <v>-194946</v>
      </c>
      <c r="W39" s="33">
        <v>387640</v>
      </c>
      <c r="X39" s="33"/>
      <c r="Y39" s="33">
        <v>387640</v>
      </c>
      <c r="Z39" s="34"/>
      <c r="AA39" s="35"/>
    </row>
    <row r="40" spans="1:27" ht="13.5">
      <c r="A40" s="41" t="s">
        <v>60</v>
      </c>
      <c r="B40" s="42"/>
      <c r="C40" s="43">
        <v>769595</v>
      </c>
      <c r="D40" s="43"/>
      <c r="E40" s="44">
        <v>-2328511</v>
      </c>
      <c r="F40" s="45">
        <v>-2484364</v>
      </c>
      <c r="G40" s="45">
        <v>1191931</v>
      </c>
      <c r="H40" s="45">
        <v>925532</v>
      </c>
      <c r="I40" s="45">
        <v>392501</v>
      </c>
      <c r="J40" s="45">
        <v>392501</v>
      </c>
      <c r="K40" s="45">
        <v>-1757947</v>
      </c>
      <c r="L40" s="45">
        <v>3913331</v>
      </c>
      <c r="M40" s="45">
        <v>909625</v>
      </c>
      <c r="N40" s="45">
        <v>909625</v>
      </c>
      <c r="O40" s="45">
        <v>-1958939</v>
      </c>
      <c r="P40" s="45">
        <v>-2564059</v>
      </c>
      <c r="Q40" s="45">
        <v>-194946</v>
      </c>
      <c r="R40" s="45">
        <v>-1958939</v>
      </c>
      <c r="S40" s="45">
        <v>3255348</v>
      </c>
      <c r="T40" s="45">
        <v>363116</v>
      </c>
      <c r="U40" s="45">
        <v>654975</v>
      </c>
      <c r="V40" s="45">
        <v>654975</v>
      </c>
      <c r="W40" s="45">
        <v>654975</v>
      </c>
      <c r="X40" s="45">
        <v>-2484364</v>
      </c>
      <c r="Y40" s="45">
        <v>3139339</v>
      </c>
      <c r="Z40" s="46">
        <v>-126.36</v>
      </c>
      <c r="AA40" s="47">
        <v>-2484364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2839055</v>
      </c>
      <c r="D8" s="17"/>
      <c r="E8" s="18">
        <v>2741000</v>
      </c>
      <c r="F8" s="19">
        <v>3191931</v>
      </c>
      <c r="G8" s="19">
        <v>488809</v>
      </c>
      <c r="H8" s="19">
        <v>134717</v>
      </c>
      <c r="I8" s="19">
        <v>34894</v>
      </c>
      <c r="J8" s="19">
        <v>658420</v>
      </c>
      <c r="K8" s="19">
        <v>134717</v>
      </c>
      <c r="L8" s="19">
        <v>134717</v>
      </c>
      <c r="M8" s="19">
        <v>98393</v>
      </c>
      <c r="N8" s="19">
        <v>367827</v>
      </c>
      <c r="O8" s="19">
        <v>-2271538</v>
      </c>
      <c r="P8" s="19">
        <v>572454</v>
      </c>
      <c r="Q8" s="19">
        <v>82849</v>
      </c>
      <c r="R8" s="19">
        <v>-1616235</v>
      </c>
      <c r="S8" s="19">
        <v>550007</v>
      </c>
      <c r="T8" s="19">
        <v>72856</v>
      </c>
      <c r="U8" s="19">
        <v>1259287</v>
      </c>
      <c r="V8" s="19">
        <v>1882150</v>
      </c>
      <c r="W8" s="19">
        <v>1292162</v>
      </c>
      <c r="X8" s="19">
        <v>3191931</v>
      </c>
      <c r="Y8" s="19">
        <v>-1899769</v>
      </c>
      <c r="Z8" s="20">
        <v>-59.52</v>
      </c>
      <c r="AA8" s="21">
        <v>3191931</v>
      </c>
    </row>
    <row r="9" spans="1:27" ht="13.5">
      <c r="A9" s="22" t="s">
        <v>36</v>
      </c>
      <c r="B9" s="16"/>
      <c r="C9" s="17">
        <v>138694586</v>
      </c>
      <c r="D9" s="17"/>
      <c r="E9" s="18">
        <v>142499000</v>
      </c>
      <c r="F9" s="19">
        <v>142499000</v>
      </c>
      <c r="G9" s="19">
        <v>55697000</v>
      </c>
      <c r="H9" s="19">
        <v>1334000</v>
      </c>
      <c r="I9" s="19"/>
      <c r="J9" s="19">
        <v>57031000</v>
      </c>
      <c r="K9" s="19"/>
      <c r="L9" s="19">
        <v>44015000</v>
      </c>
      <c r="M9" s="19"/>
      <c r="N9" s="19">
        <v>44015000</v>
      </c>
      <c r="O9" s="19">
        <v>2447000</v>
      </c>
      <c r="P9" s="19"/>
      <c r="Q9" s="19">
        <v>37254000</v>
      </c>
      <c r="R9" s="19">
        <v>39701000</v>
      </c>
      <c r="S9" s="19">
        <v>-9633762</v>
      </c>
      <c r="T9" s="19"/>
      <c r="U9" s="19">
        <v>8114000</v>
      </c>
      <c r="V9" s="19">
        <v>-1519762</v>
      </c>
      <c r="W9" s="19">
        <v>139227238</v>
      </c>
      <c r="X9" s="19">
        <v>142499000</v>
      </c>
      <c r="Y9" s="19">
        <v>-3271762</v>
      </c>
      <c r="Z9" s="20">
        <v>-2.3</v>
      </c>
      <c r="AA9" s="21">
        <v>142499000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8571117</v>
      </c>
      <c r="D11" s="17"/>
      <c r="E11" s="18">
        <v>5008571</v>
      </c>
      <c r="F11" s="19">
        <v>1257345</v>
      </c>
      <c r="G11" s="19">
        <v>106724</v>
      </c>
      <c r="H11" s="19">
        <v>927775</v>
      </c>
      <c r="I11" s="19">
        <v>183847</v>
      </c>
      <c r="J11" s="19">
        <v>1218346</v>
      </c>
      <c r="K11" s="19">
        <v>927775</v>
      </c>
      <c r="L11" s="19">
        <v>927775</v>
      </c>
      <c r="M11" s="19">
        <v>133927</v>
      </c>
      <c r="N11" s="19">
        <v>1989477</v>
      </c>
      <c r="O11" s="19">
        <v>63358</v>
      </c>
      <c r="P11" s="19">
        <v>3488139</v>
      </c>
      <c r="Q11" s="19">
        <v>80583</v>
      </c>
      <c r="R11" s="19">
        <v>3632080</v>
      </c>
      <c r="S11" s="19">
        <v>77927</v>
      </c>
      <c r="T11" s="19">
        <v>43721</v>
      </c>
      <c r="U11" s="19">
        <v>-5196954</v>
      </c>
      <c r="V11" s="19">
        <v>-5075306</v>
      </c>
      <c r="W11" s="19">
        <v>1764597</v>
      </c>
      <c r="X11" s="19">
        <v>1257345</v>
      </c>
      <c r="Y11" s="19">
        <v>507252</v>
      </c>
      <c r="Z11" s="20">
        <v>40.34</v>
      </c>
      <c r="AA11" s="21">
        <v>1257345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-135817957</v>
      </c>
      <c r="D14" s="17"/>
      <c r="E14" s="18">
        <v>-173079000</v>
      </c>
      <c r="F14" s="19">
        <v>-183752202</v>
      </c>
      <c r="G14" s="19">
        <v>-10084630</v>
      </c>
      <c r="H14" s="19">
        <v>-13110208</v>
      </c>
      <c r="I14" s="19">
        <v>-12551808</v>
      </c>
      <c r="J14" s="19">
        <v>-35746646</v>
      </c>
      <c r="K14" s="19">
        <v>-13110208</v>
      </c>
      <c r="L14" s="19">
        <v>-13110208</v>
      </c>
      <c r="M14" s="19">
        <v>-15601997</v>
      </c>
      <c r="N14" s="19">
        <v>-41822413</v>
      </c>
      <c r="O14" s="19">
        <v>-11803115</v>
      </c>
      <c r="P14" s="19">
        <v>-9693628</v>
      </c>
      <c r="Q14" s="19">
        <v>-10607642</v>
      </c>
      <c r="R14" s="19">
        <v>-32104385</v>
      </c>
      <c r="S14" s="19">
        <v>-13497561</v>
      </c>
      <c r="T14" s="19">
        <v>-11644455</v>
      </c>
      <c r="U14" s="19">
        <v>-28866957</v>
      </c>
      <c r="V14" s="19">
        <v>-54008973</v>
      </c>
      <c r="W14" s="19">
        <v>-163682417</v>
      </c>
      <c r="X14" s="19">
        <v>-183752202</v>
      </c>
      <c r="Y14" s="19">
        <v>20069785</v>
      </c>
      <c r="Z14" s="20">
        <v>-10.92</v>
      </c>
      <c r="AA14" s="21">
        <v>-183752202</v>
      </c>
    </row>
    <row r="15" spans="1:27" ht="13.5">
      <c r="A15" s="22" t="s">
        <v>42</v>
      </c>
      <c r="B15" s="16"/>
      <c r="C15" s="17">
        <v>-376180</v>
      </c>
      <c r="D15" s="17"/>
      <c r="E15" s="18">
        <v>-4500000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-14428656</v>
      </c>
      <c r="D16" s="17"/>
      <c r="E16" s="18">
        <v>-29483000</v>
      </c>
      <c r="F16" s="19">
        <v>-44283153</v>
      </c>
      <c r="G16" s="19">
        <v>-3149577</v>
      </c>
      <c r="H16" s="19">
        <v>-629117</v>
      </c>
      <c r="I16" s="19">
        <v>-1153852</v>
      </c>
      <c r="J16" s="19">
        <v>-4932546</v>
      </c>
      <c r="K16" s="19">
        <v>-629117</v>
      </c>
      <c r="L16" s="19">
        <v>-629117</v>
      </c>
      <c r="M16" s="19">
        <v>-3546557</v>
      </c>
      <c r="N16" s="19">
        <v>-4804791</v>
      </c>
      <c r="O16" s="19">
        <v>-4450029</v>
      </c>
      <c r="P16" s="19">
        <v>-487008</v>
      </c>
      <c r="Q16" s="19">
        <v>-849272</v>
      </c>
      <c r="R16" s="19">
        <v>-5786309</v>
      </c>
      <c r="S16" s="19">
        <v>-2617667</v>
      </c>
      <c r="T16" s="19">
        <v>-1867502</v>
      </c>
      <c r="U16" s="19">
        <v>-22562869</v>
      </c>
      <c r="V16" s="19">
        <v>-27048038</v>
      </c>
      <c r="W16" s="19">
        <v>-42571684</v>
      </c>
      <c r="X16" s="19">
        <v>-44283153</v>
      </c>
      <c r="Y16" s="19">
        <v>1711469</v>
      </c>
      <c r="Z16" s="20">
        <v>-3.86</v>
      </c>
      <c r="AA16" s="21">
        <v>-44283153</v>
      </c>
    </row>
    <row r="17" spans="1:27" ht="13.5">
      <c r="A17" s="23" t="s">
        <v>44</v>
      </c>
      <c r="B17" s="24"/>
      <c r="C17" s="25">
        <f aca="true" t="shared" si="0" ref="C17:Y17">SUM(C6:C16)</f>
        <v>-518035</v>
      </c>
      <c r="D17" s="25">
        <f>SUM(D6:D16)</f>
        <v>0</v>
      </c>
      <c r="E17" s="26">
        <f t="shared" si="0"/>
        <v>-56813429</v>
      </c>
      <c r="F17" s="27">
        <f t="shared" si="0"/>
        <v>-81087079</v>
      </c>
      <c r="G17" s="27">
        <f t="shared" si="0"/>
        <v>43058326</v>
      </c>
      <c r="H17" s="27">
        <f t="shared" si="0"/>
        <v>-11342833</v>
      </c>
      <c r="I17" s="27">
        <f t="shared" si="0"/>
        <v>-13486919</v>
      </c>
      <c r="J17" s="27">
        <f t="shared" si="0"/>
        <v>18228574</v>
      </c>
      <c r="K17" s="27">
        <f t="shared" si="0"/>
        <v>-12676833</v>
      </c>
      <c r="L17" s="27">
        <f t="shared" si="0"/>
        <v>31338167</v>
      </c>
      <c r="M17" s="27">
        <f t="shared" si="0"/>
        <v>-18916234</v>
      </c>
      <c r="N17" s="27">
        <f t="shared" si="0"/>
        <v>-254900</v>
      </c>
      <c r="O17" s="27">
        <f t="shared" si="0"/>
        <v>-16014324</v>
      </c>
      <c r="P17" s="27">
        <f t="shared" si="0"/>
        <v>-6120043</v>
      </c>
      <c r="Q17" s="27">
        <f t="shared" si="0"/>
        <v>25960518</v>
      </c>
      <c r="R17" s="27">
        <f t="shared" si="0"/>
        <v>3826151</v>
      </c>
      <c r="S17" s="27">
        <f t="shared" si="0"/>
        <v>-25121056</v>
      </c>
      <c r="T17" s="27">
        <f t="shared" si="0"/>
        <v>-13395380</v>
      </c>
      <c r="U17" s="27">
        <f t="shared" si="0"/>
        <v>-47253493</v>
      </c>
      <c r="V17" s="27">
        <f t="shared" si="0"/>
        <v>-85769929</v>
      </c>
      <c r="W17" s="27">
        <f t="shared" si="0"/>
        <v>-63970104</v>
      </c>
      <c r="X17" s="27">
        <f t="shared" si="0"/>
        <v>-81087079</v>
      </c>
      <c r="Y17" s="27">
        <f t="shared" si="0"/>
        <v>17116975</v>
      </c>
      <c r="Z17" s="28">
        <f>+IF(X17&lt;&gt;0,+(Y17/X17)*100,0)</f>
        <v>-21.10937428144378</v>
      </c>
      <c r="AA17" s="29">
        <f>SUM(AA6:AA16)</f>
        <v>-81087079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196000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-3844139</v>
      </c>
      <c r="D26" s="17"/>
      <c r="E26" s="18">
        <v>-6085000</v>
      </c>
      <c r="F26" s="19">
        <v>-6085001</v>
      </c>
      <c r="G26" s="19"/>
      <c r="H26" s="19"/>
      <c r="I26" s="19">
        <v>-91693</v>
      </c>
      <c r="J26" s="19">
        <v>-91693</v>
      </c>
      <c r="K26" s="19"/>
      <c r="L26" s="19"/>
      <c r="M26" s="19">
        <v>-10533</v>
      </c>
      <c r="N26" s="19">
        <v>-10533</v>
      </c>
      <c r="O26" s="19">
        <v>-89142</v>
      </c>
      <c r="P26" s="19">
        <v>-194630</v>
      </c>
      <c r="Q26" s="19"/>
      <c r="R26" s="19">
        <v>-283772</v>
      </c>
      <c r="S26" s="19"/>
      <c r="T26" s="19">
        <v>-40998</v>
      </c>
      <c r="U26" s="19"/>
      <c r="V26" s="19">
        <v>-40998</v>
      </c>
      <c r="W26" s="19">
        <v>-426996</v>
      </c>
      <c r="X26" s="19">
        <v>-6085001</v>
      </c>
      <c r="Y26" s="19">
        <v>5658005</v>
      </c>
      <c r="Z26" s="20">
        <v>-92.98</v>
      </c>
      <c r="AA26" s="21">
        <v>-6085001</v>
      </c>
    </row>
    <row r="27" spans="1:27" ht="13.5">
      <c r="A27" s="23" t="s">
        <v>51</v>
      </c>
      <c r="B27" s="24"/>
      <c r="C27" s="25">
        <f aca="true" t="shared" si="1" ref="C27:Y27">SUM(C21:C26)</f>
        <v>-3648139</v>
      </c>
      <c r="D27" s="25">
        <f>SUM(D21:D26)</f>
        <v>0</v>
      </c>
      <c r="E27" s="26">
        <f t="shared" si="1"/>
        <v>-6085000</v>
      </c>
      <c r="F27" s="27">
        <f t="shared" si="1"/>
        <v>-6085001</v>
      </c>
      <c r="G27" s="27">
        <f t="shared" si="1"/>
        <v>0</v>
      </c>
      <c r="H27" s="27">
        <f t="shared" si="1"/>
        <v>0</v>
      </c>
      <c r="I27" s="27">
        <f t="shared" si="1"/>
        <v>-91693</v>
      </c>
      <c r="J27" s="27">
        <f t="shared" si="1"/>
        <v>-91693</v>
      </c>
      <c r="K27" s="27">
        <f t="shared" si="1"/>
        <v>0</v>
      </c>
      <c r="L27" s="27">
        <f t="shared" si="1"/>
        <v>0</v>
      </c>
      <c r="M27" s="27">
        <f t="shared" si="1"/>
        <v>-10533</v>
      </c>
      <c r="N27" s="27">
        <f t="shared" si="1"/>
        <v>-10533</v>
      </c>
      <c r="O27" s="27">
        <f t="shared" si="1"/>
        <v>-89142</v>
      </c>
      <c r="P27" s="27">
        <f t="shared" si="1"/>
        <v>-194630</v>
      </c>
      <c r="Q27" s="27">
        <f t="shared" si="1"/>
        <v>0</v>
      </c>
      <c r="R27" s="27">
        <f t="shared" si="1"/>
        <v>-283772</v>
      </c>
      <c r="S27" s="27">
        <f t="shared" si="1"/>
        <v>0</v>
      </c>
      <c r="T27" s="27">
        <f t="shared" si="1"/>
        <v>-40998</v>
      </c>
      <c r="U27" s="27">
        <f t="shared" si="1"/>
        <v>0</v>
      </c>
      <c r="V27" s="27">
        <f t="shared" si="1"/>
        <v>-40998</v>
      </c>
      <c r="W27" s="27">
        <f t="shared" si="1"/>
        <v>-426996</v>
      </c>
      <c r="X27" s="27">
        <f t="shared" si="1"/>
        <v>-6085001</v>
      </c>
      <c r="Y27" s="27">
        <f t="shared" si="1"/>
        <v>5658005</v>
      </c>
      <c r="Z27" s="28">
        <f>+IF(X27&lt;&gt;0,+(Y27/X27)*100,0)</f>
        <v>-92.98281134218384</v>
      </c>
      <c r="AA27" s="29">
        <f>SUM(AA21:AA26)</f>
        <v>-6085001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-17781655</v>
      </c>
      <c r="D35" s="17"/>
      <c r="E35" s="18"/>
      <c r="F35" s="19">
        <v>-3649546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-3649546</v>
      </c>
      <c r="Y35" s="19">
        <v>3649546</v>
      </c>
      <c r="Z35" s="20">
        <v>-100</v>
      </c>
      <c r="AA35" s="21">
        <v>-3649546</v>
      </c>
    </row>
    <row r="36" spans="1:27" ht="13.5">
      <c r="A36" s="23" t="s">
        <v>57</v>
      </c>
      <c r="B36" s="24"/>
      <c r="C36" s="25">
        <f aca="true" t="shared" si="2" ref="C36:Y36">SUM(C31:C35)</f>
        <v>-17781655</v>
      </c>
      <c r="D36" s="25">
        <f>SUM(D31:D35)</f>
        <v>0</v>
      </c>
      <c r="E36" s="26">
        <f t="shared" si="2"/>
        <v>0</v>
      </c>
      <c r="F36" s="27">
        <f t="shared" si="2"/>
        <v>-3649546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-3649546</v>
      </c>
      <c r="Y36" s="27">
        <f t="shared" si="2"/>
        <v>3649546</v>
      </c>
      <c r="Z36" s="28">
        <f>+IF(X36&lt;&gt;0,+(Y36/X36)*100,0)</f>
        <v>-100</v>
      </c>
      <c r="AA36" s="29">
        <f>SUM(AA31:AA35)</f>
        <v>-3649546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-21947829</v>
      </c>
      <c r="D38" s="31">
        <f>+D17+D27+D36</f>
        <v>0</v>
      </c>
      <c r="E38" s="32">
        <f t="shared" si="3"/>
        <v>-62898429</v>
      </c>
      <c r="F38" s="33">
        <f t="shared" si="3"/>
        <v>-90821626</v>
      </c>
      <c r="G38" s="33">
        <f t="shared" si="3"/>
        <v>43058326</v>
      </c>
      <c r="H38" s="33">
        <f t="shared" si="3"/>
        <v>-11342833</v>
      </c>
      <c r="I38" s="33">
        <f t="shared" si="3"/>
        <v>-13578612</v>
      </c>
      <c r="J38" s="33">
        <f t="shared" si="3"/>
        <v>18136881</v>
      </c>
      <c r="K38" s="33">
        <f t="shared" si="3"/>
        <v>-12676833</v>
      </c>
      <c r="L38" s="33">
        <f t="shared" si="3"/>
        <v>31338167</v>
      </c>
      <c r="M38" s="33">
        <f t="shared" si="3"/>
        <v>-18926767</v>
      </c>
      <c r="N38" s="33">
        <f t="shared" si="3"/>
        <v>-265433</v>
      </c>
      <c r="O38" s="33">
        <f t="shared" si="3"/>
        <v>-16103466</v>
      </c>
      <c r="P38" s="33">
        <f t="shared" si="3"/>
        <v>-6314673</v>
      </c>
      <c r="Q38" s="33">
        <f t="shared" si="3"/>
        <v>25960518</v>
      </c>
      <c r="R38" s="33">
        <f t="shared" si="3"/>
        <v>3542379</v>
      </c>
      <c r="S38" s="33">
        <f t="shared" si="3"/>
        <v>-25121056</v>
      </c>
      <c r="T38" s="33">
        <f t="shared" si="3"/>
        <v>-13436378</v>
      </c>
      <c r="U38" s="33">
        <f t="shared" si="3"/>
        <v>-47253493</v>
      </c>
      <c r="V38" s="33">
        <f t="shared" si="3"/>
        <v>-85810927</v>
      </c>
      <c r="W38" s="33">
        <f t="shared" si="3"/>
        <v>-64397100</v>
      </c>
      <c r="X38" s="33">
        <f t="shared" si="3"/>
        <v>-90821626</v>
      </c>
      <c r="Y38" s="33">
        <f t="shared" si="3"/>
        <v>26424526</v>
      </c>
      <c r="Z38" s="34">
        <f>+IF(X38&lt;&gt;0,+(Y38/X38)*100,0)</f>
        <v>-29.094971279197313</v>
      </c>
      <c r="AA38" s="35">
        <f>+AA17+AA27+AA36</f>
        <v>-90821626</v>
      </c>
    </row>
    <row r="39" spans="1:27" ht="13.5">
      <c r="A39" s="22" t="s">
        <v>59</v>
      </c>
      <c r="B39" s="16"/>
      <c r="C39" s="31">
        <v>160410675</v>
      </c>
      <c r="D39" s="31"/>
      <c r="E39" s="32">
        <v>83651000</v>
      </c>
      <c r="F39" s="33">
        <v>137336000</v>
      </c>
      <c r="G39" s="33">
        <v>139476317</v>
      </c>
      <c r="H39" s="33">
        <v>182534643</v>
      </c>
      <c r="I39" s="33">
        <v>171191810</v>
      </c>
      <c r="J39" s="33">
        <v>139476317</v>
      </c>
      <c r="K39" s="33">
        <v>157613198</v>
      </c>
      <c r="L39" s="33">
        <v>144936365</v>
      </c>
      <c r="M39" s="33">
        <v>176274532</v>
      </c>
      <c r="N39" s="33">
        <v>157613198</v>
      </c>
      <c r="O39" s="33">
        <v>157347765</v>
      </c>
      <c r="P39" s="33">
        <v>141244299</v>
      </c>
      <c r="Q39" s="33">
        <v>134929626</v>
      </c>
      <c r="R39" s="33">
        <v>157347765</v>
      </c>
      <c r="S39" s="33">
        <v>160890144</v>
      </c>
      <c r="T39" s="33">
        <v>135769088</v>
      </c>
      <c r="U39" s="33">
        <v>122332710</v>
      </c>
      <c r="V39" s="33">
        <v>160890144</v>
      </c>
      <c r="W39" s="33">
        <v>139476317</v>
      </c>
      <c r="X39" s="33">
        <v>137336000</v>
      </c>
      <c r="Y39" s="33">
        <v>2140317</v>
      </c>
      <c r="Z39" s="34">
        <v>1.56</v>
      </c>
      <c r="AA39" s="35">
        <v>137336000</v>
      </c>
    </row>
    <row r="40" spans="1:27" ht="13.5">
      <c r="A40" s="41" t="s">
        <v>60</v>
      </c>
      <c r="B40" s="42"/>
      <c r="C40" s="43">
        <v>138462846</v>
      </c>
      <c r="D40" s="43"/>
      <c r="E40" s="44">
        <v>20752571</v>
      </c>
      <c r="F40" s="45">
        <v>46514374</v>
      </c>
      <c r="G40" s="45">
        <v>182534643</v>
      </c>
      <c r="H40" s="45">
        <v>171191810</v>
      </c>
      <c r="I40" s="45">
        <v>157613198</v>
      </c>
      <c r="J40" s="45">
        <v>157613198</v>
      </c>
      <c r="K40" s="45">
        <v>144936365</v>
      </c>
      <c r="L40" s="45">
        <v>176274532</v>
      </c>
      <c r="M40" s="45">
        <v>157347765</v>
      </c>
      <c r="N40" s="45">
        <v>157347765</v>
      </c>
      <c r="O40" s="45">
        <v>141244299</v>
      </c>
      <c r="P40" s="45">
        <v>134929626</v>
      </c>
      <c r="Q40" s="45">
        <v>160890144</v>
      </c>
      <c r="R40" s="45">
        <v>141244299</v>
      </c>
      <c r="S40" s="45">
        <v>135769088</v>
      </c>
      <c r="T40" s="45">
        <v>122332710</v>
      </c>
      <c r="U40" s="45">
        <v>75079217</v>
      </c>
      <c r="V40" s="45">
        <v>75079217</v>
      </c>
      <c r="W40" s="45">
        <v>75079217</v>
      </c>
      <c r="X40" s="45">
        <v>46514374</v>
      </c>
      <c r="Y40" s="45">
        <v>28564843</v>
      </c>
      <c r="Z40" s="46">
        <v>61.41</v>
      </c>
      <c r="AA40" s="47">
        <v>46514374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15539000</v>
      </c>
      <c r="F6" s="19">
        <v>15539000</v>
      </c>
      <c r="G6" s="19">
        <v>482099</v>
      </c>
      <c r="H6" s="19">
        <v>238340</v>
      </c>
      <c r="I6" s="19">
        <v>433937</v>
      </c>
      <c r="J6" s="19">
        <v>1154376</v>
      </c>
      <c r="K6" s="19">
        <v>1387231</v>
      </c>
      <c r="L6" s="19">
        <v>844983</v>
      </c>
      <c r="M6" s="19">
        <v>1140267</v>
      </c>
      <c r="N6" s="19">
        <v>3372481</v>
      </c>
      <c r="O6" s="19">
        <v>1344892</v>
      </c>
      <c r="P6" s="19">
        <v>1013787</v>
      </c>
      <c r="Q6" s="19">
        <v>829968</v>
      </c>
      <c r="R6" s="19">
        <v>3188647</v>
      </c>
      <c r="S6" s="19">
        <v>639100</v>
      </c>
      <c r="T6" s="19">
        <v>1142279</v>
      </c>
      <c r="U6" s="19">
        <v>610038</v>
      </c>
      <c r="V6" s="19">
        <v>2391417</v>
      </c>
      <c r="W6" s="19">
        <v>10106921</v>
      </c>
      <c r="X6" s="19">
        <v>15539000</v>
      </c>
      <c r="Y6" s="19">
        <v>-5432079</v>
      </c>
      <c r="Z6" s="20">
        <v>-34.96</v>
      </c>
      <c r="AA6" s="21">
        <v>15539000</v>
      </c>
    </row>
    <row r="7" spans="1:27" ht="13.5">
      <c r="A7" s="22" t="s">
        <v>34</v>
      </c>
      <c r="B7" s="16"/>
      <c r="C7" s="17"/>
      <c r="D7" s="17"/>
      <c r="E7" s="18">
        <v>92973000</v>
      </c>
      <c r="F7" s="19">
        <v>92974000</v>
      </c>
      <c r="G7" s="19">
        <v>877116</v>
      </c>
      <c r="H7" s="19">
        <v>951394</v>
      </c>
      <c r="I7" s="19">
        <v>817974</v>
      </c>
      <c r="J7" s="19">
        <v>2646484</v>
      </c>
      <c r="K7" s="19">
        <v>1142117</v>
      </c>
      <c r="L7" s="19">
        <v>1035725</v>
      </c>
      <c r="M7" s="19">
        <v>1246165</v>
      </c>
      <c r="N7" s="19">
        <v>3424007</v>
      </c>
      <c r="O7" s="19">
        <v>857409</v>
      </c>
      <c r="P7" s="19">
        <v>968683</v>
      </c>
      <c r="Q7" s="19">
        <v>959302</v>
      </c>
      <c r="R7" s="19">
        <v>2785394</v>
      </c>
      <c r="S7" s="19">
        <v>1182735</v>
      </c>
      <c r="T7" s="19">
        <v>1289452</v>
      </c>
      <c r="U7" s="19">
        <v>1108117</v>
      </c>
      <c r="V7" s="19">
        <v>3580304</v>
      </c>
      <c r="W7" s="19">
        <v>12436189</v>
      </c>
      <c r="X7" s="19">
        <v>92974000</v>
      </c>
      <c r="Y7" s="19">
        <v>-80537811</v>
      </c>
      <c r="Z7" s="20">
        <v>-86.62</v>
      </c>
      <c r="AA7" s="21">
        <v>92974000</v>
      </c>
    </row>
    <row r="8" spans="1:27" ht="13.5">
      <c r="A8" s="22" t="s">
        <v>35</v>
      </c>
      <c r="B8" s="16"/>
      <c r="C8" s="17"/>
      <c r="D8" s="17"/>
      <c r="E8" s="18">
        <v>23189000</v>
      </c>
      <c r="F8" s="19">
        <v>23184000</v>
      </c>
      <c r="G8" s="19">
        <v>113555</v>
      </c>
      <c r="H8" s="19">
        <v>77974</v>
      </c>
      <c r="I8" s="19">
        <v>21489</v>
      </c>
      <c r="J8" s="19">
        <v>213018</v>
      </c>
      <c r="K8" s="19">
        <v>26039</v>
      </c>
      <c r="L8" s="19">
        <v>256593</v>
      </c>
      <c r="M8" s="19">
        <v>35932</v>
      </c>
      <c r="N8" s="19">
        <v>318564</v>
      </c>
      <c r="O8" s="19">
        <v>23048</v>
      </c>
      <c r="P8" s="19">
        <v>23889</v>
      </c>
      <c r="Q8" s="19">
        <v>22231</v>
      </c>
      <c r="R8" s="19">
        <v>69168</v>
      </c>
      <c r="S8" s="19">
        <v>27876</v>
      </c>
      <c r="T8" s="19">
        <v>19648</v>
      </c>
      <c r="U8" s="19">
        <v>18889</v>
      </c>
      <c r="V8" s="19">
        <v>66413</v>
      </c>
      <c r="W8" s="19">
        <v>667163</v>
      </c>
      <c r="X8" s="19">
        <v>23184000</v>
      </c>
      <c r="Y8" s="19">
        <v>-22516837</v>
      </c>
      <c r="Z8" s="20">
        <v>-97.12</v>
      </c>
      <c r="AA8" s="21">
        <v>23184000</v>
      </c>
    </row>
    <row r="9" spans="1:27" ht="13.5">
      <c r="A9" s="22" t="s">
        <v>36</v>
      </c>
      <c r="B9" s="16"/>
      <c r="C9" s="17"/>
      <c r="D9" s="17"/>
      <c r="E9" s="18">
        <v>86261000</v>
      </c>
      <c r="F9" s="19">
        <v>86261000</v>
      </c>
      <c r="G9" s="19">
        <v>34257000</v>
      </c>
      <c r="H9" s="19">
        <v>1548456</v>
      </c>
      <c r="I9" s="19">
        <v>49462</v>
      </c>
      <c r="J9" s="19">
        <v>35854918</v>
      </c>
      <c r="K9" s="19"/>
      <c r="L9" s="19"/>
      <c r="M9" s="19">
        <v>27501000</v>
      </c>
      <c r="N9" s="19">
        <v>27501000</v>
      </c>
      <c r="O9" s="19"/>
      <c r="P9" s="19">
        <v>368000</v>
      </c>
      <c r="Q9" s="19">
        <v>22344000</v>
      </c>
      <c r="R9" s="19">
        <v>22712000</v>
      </c>
      <c r="S9" s="19"/>
      <c r="T9" s="19"/>
      <c r="U9" s="19"/>
      <c r="V9" s="19"/>
      <c r="W9" s="19">
        <v>86067918</v>
      </c>
      <c r="X9" s="19">
        <v>86261000</v>
      </c>
      <c r="Y9" s="19">
        <v>-193082</v>
      </c>
      <c r="Z9" s="20">
        <v>-0.22</v>
      </c>
      <c r="AA9" s="21">
        <v>86261000</v>
      </c>
    </row>
    <row r="10" spans="1:27" ht="13.5">
      <c r="A10" s="22" t="s">
        <v>37</v>
      </c>
      <c r="B10" s="16"/>
      <c r="C10" s="17"/>
      <c r="D10" s="17"/>
      <c r="E10" s="18">
        <v>30080000</v>
      </c>
      <c r="F10" s="19"/>
      <c r="G10" s="19">
        <v>6025000</v>
      </c>
      <c r="H10" s="19">
        <v>558561</v>
      </c>
      <c r="I10" s="19"/>
      <c r="J10" s="19">
        <v>6583561</v>
      </c>
      <c r="K10" s="19"/>
      <c r="L10" s="19">
        <v>2596432</v>
      </c>
      <c r="M10" s="19">
        <v>9269000</v>
      </c>
      <c r="N10" s="19">
        <v>11865432</v>
      </c>
      <c r="O10" s="19">
        <v>1800887</v>
      </c>
      <c r="P10" s="19"/>
      <c r="Q10" s="19">
        <v>8286000</v>
      </c>
      <c r="R10" s="19">
        <v>10086887</v>
      </c>
      <c r="S10" s="19"/>
      <c r="T10" s="19"/>
      <c r="U10" s="19"/>
      <c r="V10" s="19"/>
      <c r="W10" s="19">
        <v>28535880</v>
      </c>
      <c r="X10" s="19"/>
      <c r="Y10" s="19">
        <v>28535880</v>
      </c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-217962158</v>
      </c>
      <c r="F14" s="19">
        <v>-217962000</v>
      </c>
      <c r="G14" s="19">
        <v>-5872840</v>
      </c>
      <c r="H14" s="19">
        <v>-10289020</v>
      </c>
      <c r="I14" s="19">
        <v>-8726387</v>
      </c>
      <c r="J14" s="19">
        <v>-24888247</v>
      </c>
      <c r="K14" s="19">
        <v>-9292101</v>
      </c>
      <c r="L14" s="19">
        <v>-8584643</v>
      </c>
      <c r="M14" s="19">
        <v>-11531243</v>
      </c>
      <c r="N14" s="19">
        <v>-29407987</v>
      </c>
      <c r="O14" s="19">
        <v>-9341359</v>
      </c>
      <c r="P14" s="19">
        <v>-7878921</v>
      </c>
      <c r="Q14" s="19">
        <v>-10203293</v>
      </c>
      <c r="R14" s="19">
        <v>-27423573</v>
      </c>
      <c r="S14" s="19">
        <v>-10276996</v>
      </c>
      <c r="T14" s="19">
        <v>-11862130</v>
      </c>
      <c r="U14" s="19">
        <v>-13447475</v>
      </c>
      <c r="V14" s="19">
        <v>-35586601</v>
      </c>
      <c r="W14" s="19">
        <v>-117306408</v>
      </c>
      <c r="X14" s="19">
        <v>-217962000</v>
      </c>
      <c r="Y14" s="19">
        <v>100655592</v>
      </c>
      <c r="Z14" s="20">
        <v>-46.18</v>
      </c>
      <c r="AA14" s="21">
        <v>-217962000</v>
      </c>
    </row>
    <row r="15" spans="1:27" ht="13.5">
      <c r="A15" s="22" t="s">
        <v>42</v>
      </c>
      <c r="B15" s="16"/>
      <c r="C15" s="17"/>
      <c r="D15" s="17"/>
      <c r="E15" s="18"/>
      <c r="F15" s="19">
        <v>-69288000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-69288000</v>
      </c>
      <c r="Y15" s="19">
        <v>69288000</v>
      </c>
      <c r="Z15" s="20">
        <v>-100</v>
      </c>
      <c r="AA15" s="21">
        <v>-69288000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30079842</v>
      </c>
      <c r="F17" s="27">
        <f t="shared" si="0"/>
        <v>-69292000</v>
      </c>
      <c r="G17" s="27">
        <f t="shared" si="0"/>
        <v>35881930</v>
      </c>
      <c r="H17" s="27">
        <f t="shared" si="0"/>
        <v>-6914295</v>
      </c>
      <c r="I17" s="27">
        <f t="shared" si="0"/>
        <v>-7403525</v>
      </c>
      <c r="J17" s="27">
        <f t="shared" si="0"/>
        <v>21564110</v>
      </c>
      <c r="K17" s="27">
        <f t="shared" si="0"/>
        <v>-6736714</v>
      </c>
      <c r="L17" s="27">
        <f t="shared" si="0"/>
        <v>-3850910</v>
      </c>
      <c r="M17" s="27">
        <f t="shared" si="0"/>
        <v>27661121</v>
      </c>
      <c r="N17" s="27">
        <f t="shared" si="0"/>
        <v>17073497</v>
      </c>
      <c r="O17" s="27">
        <f t="shared" si="0"/>
        <v>-5315123</v>
      </c>
      <c r="P17" s="27">
        <f t="shared" si="0"/>
        <v>-5504562</v>
      </c>
      <c r="Q17" s="27">
        <f t="shared" si="0"/>
        <v>22238208</v>
      </c>
      <c r="R17" s="27">
        <f t="shared" si="0"/>
        <v>11418523</v>
      </c>
      <c r="S17" s="27">
        <f t="shared" si="0"/>
        <v>-8427285</v>
      </c>
      <c r="T17" s="27">
        <f t="shared" si="0"/>
        <v>-9410751</v>
      </c>
      <c r="U17" s="27">
        <f t="shared" si="0"/>
        <v>-11710431</v>
      </c>
      <c r="V17" s="27">
        <f t="shared" si="0"/>
        <v>-29548467</v>
      </c>
      <c r="W17" s="27">
        <f t="shared" si="0"/>
        <v>20507663</v>
      </c>
      <c r="X17" s="27">
        <f t="shared" si="0"/>
        <v>-69292000</v>
      </c>
      <c r="Y17" s="27">
        <f t="shared" si="0"/>
        <v>89799663</v>
      </c>
      <c r="Z17" s="28">
        <f>+IF(X17&lt;&gt;0,+(Y17/X17)*100,0)</f>
        <v>-129.59600386769034</v>
      </c>
      <c r="AA17" s="29">
        <f>SUM(AA6:AA16)</f>
        <v>-69292000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-30080000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-30080000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-158</v>
      </c>
      <c r="F38" s="33">
        <f t="shared" si="3"/>
        <v>-69292000</v>
      </c>
      <c r="G38" s="33">
        <f t="shared" si="3"/>
        <v>35881930</v>
      </c>
      <c r="H38" s="33">
        <f t="shared" si="3"/>
        <v>-6914295</v>
      </c>
      <c r="I38" s="33">
        <f t="shared" si="3"/>
        <v>-7403525</v>
      </c>
      <c r="J38" s="33">
        <f t="shared" si="3"/>
        <v>21564110</v>
      </c>
      <c r="K38" s="33">
        <f t="shared" si="3"/>
        <v>-6736714</v>
      </c>
      <c r="L38" s="33">
        <f t="shared" si="3"/>
        <v>-3850910</v>
      </c>
      <c r="M38" s="33">
        <f t="shared" si="3"/>
        <v>27661121</v>
      </c>
      <c r="N38" s="33">
        <f t="shared" si="3"/>
        <v>17073497</v>
      </c>
      <c r="O38" s="33">
        <f t="shared" si="3"/>
        <v>-5315123</v>
      </c>
      <c r="P38" s="33">
        <f t="shared" si="3"/>
        <v>-5504562</v>
      </c>
      <c r="Q38" s="33">
        <f t="shared" si="3"/>
        <v>22238208</v>
      </c>
      <c r="R38" s="33">
        <f t="shared" si="3"/>
        <v>11418523</v>
      </c>
      <c r="S38" s="33">
        <f t="shared" si="3"/>
        <v>-8427285</v>
      </c>
      <c r="T38" s="33">
        <f t="shared" si="3"/>
        <v>-9410751</v>
      </c>
      <c r="U38" s="33">
        <f t="shared" si="3"/>
        <v>-11710431</v>
      </c>
      <c r="V38" s="33">
        <f t="shared" si="3"/>
        <v>-29548467</v>
      </c>
      <c r="W38" s="33">
        <f t="shared" si="3"/>
        <v>20507663</v>
      </c>
      <c r="X38" s="33">
        <f t="shared" si="3"/>
        <v>-69292000</v>
      </c>
      <c r="Y38" s="33">
        <f t="shared" si="3"/>
        <v>89799663</v>
      </c>
      <c r="Z38" s="34">
        <f>+IF(X38&lt;&gt;0,+(Y38/X38)*100,0)</f>
        <v>-129.59600386769034</v>
      </c>
      <c r="AA38" s="35">
        <f>+AA17+AA27+AA36</f>
        <v>-69292000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35881930</v>
      </c>
      <c r="I39" s="33">
        <v>28967635</v>
      </c>
      <c r="J39" s="33"/>
      <c r="K39" s="33">
        <v>21564110</v>
      </c>
      <c r="L39" s="33">
        <v>14827396</v>
      </c>
      <c r="M39" s="33">
        <v>10976486</v>
      </c>
      <c r="N39" s="33">
        <v>21564110</v>
      </c>
      <c r="O39" s="33">
        <v>38637607</v>
      </c>
      <c r="P39" s="33">
        <v>33322484</v>
      </c>
      <c r="Q39" s="33">
        <v>27817922</v>
      </c>
      <c r="R39" s="33">
        <v>38637607</v>
      </c>
      <c r="S39" s="33">
        <v>50056130</v>
      </c>
      <c r="T39" s="33">
        <v>41628845</v>
      </c>
      <c r="U39" s="33">
        <v>32218094</v>
      </c>
      <c r="V39" s="33">
        <v>50056130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-158</v>
      </c>
      <c r="F40" s="45">
        <v>-69292000</v>
      </c>
      <c r="G40" s="45">
        <v>35881930</v>
      </c>
      <c r="H40" s="45">
        <v>28967635</v>
      </c>
      <c r="I40" s="45">
        <v>21564110</v>
      </c>
      <c r="J40" s="45">
        <v>21564110</v>
      </c>
      <c r="K40" s="45">
        <v>14827396</v>
      </c>
      <c r="L40" s="45">
        <v>10976486</v>
      </c>
      <c r="M40" s="45">
        <v>38637607</v>
      </c>
      <c r="N40" s="45">
        <v>38637607</v>
      </c>
      <c r="O40" s="45">
        <v>33322484</v>
      </c>
      <c r="P40" s="45">
        <v>27817922</v>
      </c>
      <c r="Q40" s="45">
        <v>50056130</v>
      </c>
      <c r="R40" s="45">
        <v>33322484</v>
      </c>
      <c r="S40" s="45">
        <v>41628845</v>
      </c>
      <c r="T40" s="45">
        <v>32218094</v>
      </c>
      <c r="U40" s="45">
        <v>20507663</v>
      </c>
      <c r="V40" s="45">
        <v>20507663</v>
      </c>
      <c r="W40" s="45">
        <v>20507663</v>
      </c>
      <c r="X40" s="45">
        <v>-69292000</v>
      </c>
      <c r="Y40" s="45">
        <v>89799663</v>
      </c>
      <c r="Z40" s="46">
        <v>-129.6</v>
      </c>
      <c r="AA40" s="47">
        <v>-69292000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5869751</v>
      </c>
      <c r="D8" s="17"/>
      <c r="E8" s="18">
        <v>95000</v>
      </c>
      <c r="F8" s="19">
        <v>100000</v>
      </c>
      <c r="G8" s="19">
        <v>15140927</v>
      </c>
      <c r="H8" s="19">
        <v>2724239</v>
      </c>
      <c r="I8" s="19">
        <v>15142486</v>
      </c>
      <c r="J8" s="19">
        <v>33007652</v>
      </c>
      <c r="K8" s="19">
        <v>44115509</v>
      </c>
      <c r="L8" s="19">
        <v>10154736</v>
      </c>
      <c r="M8" s="19">
        <v>15000000</v>
      </c>
      <c r="N8" s="19">
        <v>69270245</v>
      </c>
      <c r="O8" s="19">
        <v>30049684</v>
      </c>
      <c r="P8" s="19">
        <v>820905</v>
      </c>
      <c r="Q8" s="19">
        <v>30128674</v>
      </c>
      <c r="R8" s="19">
        <v>60999263</v>
      </c>
      <c r="S8" s="19">
        <v>22113</v>
      </c>
      <c r="T8" s="19">
        <v>25011515</v>
      </c>
      <c r="U8" s="19">
        <v>20038002</v>
      </c>
      <c r="V8" s="19">
        <v>45071630</v>
      </c>
      <c r="W8" s="19">
        <v>208348790</v>
      </c>
      <c r="X8" s="19">
        <v>100000</v>
      </c>
      <c r="Y8" s="19">
        <v>208248790</v>
      </c>
      <c r="Z8" s="20">
        <v>208248.79</v>
      </c>
      <c r="AA8" s="21">
        <v>100000</v>
      </c>
    </row>
    <row r="9" spans="1:27" ht="13.5">
      <c r="A9" s="22" t="s">
        <v>36</v>
      </c>
      <c r="B9" s="16"/>
      <c r="C9" s="17">
        <v>103760000</v>
      </c>
      <c r="D9" s="17"/>
      <c r="E9" s="18">
        <v>108706000</v>
      </c>
      <c r="F9" s="19">
        <v>108706000</v>
      </c>
      <c r="G9" s="19">
        <v>42711000</v>
      </c>
      <c r="H9" s="19"/>
      <c r="I9" s="19"/>
      <c r="J9" s="19">
        <v>42711000</v>
      </c>
      <c r="K9" s="19"/>
      <c r="L9" s="19"/>
      <c r="M9" s="19">
        <v>34916000</v>
      </c>
      <c r="N9" s="19">
        <v>34916000</v>
      </c>
      <c r="O9" s="19"/>
      <c r="P9" s="19"/>
      <c r="Q9" s="19"/>
      <c r="R9" s="19"/>
      <c r="S9" s="19">
        <v>28370000</v>
      </c>
      <c r="T9" s="19"/>
      <c r="U9" s="19"/>
      <c r="V9" s="19">
        <v>28370000</v>
      </c>
      <c r="W9" s="19">
        <v>105997000</v>
      </c>
      <c r="X9" s="19">
        <v>108706000</v>
      </c>
      <c r="Y9" s="19">
        <v>-2709000</v>
      </c>
      <c r="Z9" s="20">
        <v>-2.49</v>
      </c>
      <c r="AA9" s="21">
        <v>108706000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2824496</v>
      </c>
      <c r="D11" s="17"/>
      <c r="E11" s="18">
        <v>2390600</v>
      </c>
      <c r="F11" s="19">
        <v>2151000</v>
      </c>
      <c r="G11" s="19">
        <v>220735</v>
      </c>
      <c r="H11" s="19">
        <v>31935</v>
      </c>
      <c r="I11" s="19">
        <v>179891</v>
      </c>
      <c r="J11" s="19">
        <v>432561</v>
      </c>
      <c r="K11" s="19">
        <v>637433</v>
      </c>
      <c r="L11" s="19">
        <v>224627</v>
      </c>
      <c r="M11" s="19">
        <v>230218</v>
      </c>
      <c r="N11" s="19">
        <v>1092278</v>
      </c>
      <c r="O11" s="19">
        <v>462443</v>
      </c>
      <c r="P11" s="19">
        <v>85289</v>
      </c>
      <c r="Q11" s="19">
        <v>465006</v>
      </c>
      <c r="R11" s="19">
        <v>1012738</v>
      </c>
      <c r="S11" s="19">
        <v>54665</v>
      </c>
      <c r="T11" s="19">
        <v>448780</v>
      </c>
      <c r="U11" s="19">
        <v>386853</v>
      </c>
      <c r="V11" s="19">
        <v>890298</v>
      </c>
      <c r="W11" s="19">
        <v>3427875</v>
      </c>
      <c r="X11" s="19">
        <v>2151000</v>
      </c>
      <c r="Y11" s="19">
        <v>1276875</v>
      </c>
      <c r="Z11" s="20">
        <v>59.36</v>
      </c>
      <c r="AA11" s="21">
        <v>2151000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-103538265</v>
      </c>
      <c r="D14" s="17"/>
      <c r="E14" s="18">
        <v>-101027113</v>
      </c>
      <c r="F14" s="19">
        <v>-101912000</v>
      </c>
      <c r="G14" s="19">
        <v>-107570614</v>
      </c>
      <c r="H14" s="19">
        <v>-7236689</v>
      </c>
      <c r="I14" s="19">
        <v>-23416920</v>
      </c>
      <c r="J14" s="19">
        <v>-138224223</v>
      </c>
      <c r="K14" s="19">
        <v>-38698682</v>
      </c>
      <c r="L14" s="19">
        <v>-7502222</v>
      </c>
      <c r="M14" s="19">
        <v>-44721768</v>
      </c>
      <c r="N14" s="19">
        <v>-90922672</v>
      </c>
      <c r="O14" s="19">
        <v>-4912390</v>
      </c>
      <c r="P14" s="19">
        <v>-35547860</v>
      </c>
      <c r="Q14" s="19">
        <v>-29233293</v>
      </c>
      <c r="R14" s="19">
        <v>-69693543</v>
      </c>
      <c r="S14" s="19">
        <v>-27473801</v>
      </c>
      <c r="T14" s="19">
        <v>-6761818</v>
      </c>
      <c r="U14" s="19">
        <v>-29570151</v>
      </c>
      <c r="V14" s="19">
        <v>-63805770</v>
      </c>
      <c r="W14" s="19">
        <v>-362646208</v>
      </c>
      <c r="X14" s="19">
        <v>-101912000</v>
      </c>
      <c r="Y14" s="19">
        <v>-260734208</v>
      </c>
      <c r="Z14" s="20">
        <v>255.84</v>
      </c>
      <c r="AA14" s="21">
        <v>-101912000</v>
      </c>
    </row>
    <row r="15" spans="1:27" ht="13.5">
      <c r="A15" s="22" t="s">
        <v>42</v>
      </c>
      <c r="B15" s="16"/>
      <c r="C15" s="17">
        <v>-2582857</v>
      </c>
      <c r="D15" s="17"/>
      <c r="E15" s="18">
        <v>-2320928</v>
      </c>
      <c r="F15" s="19"/>
      <c r="G15" s="19">
        <v>-200801</v>
      </c>
      <c r="H15" s="19">
        <v>-200801</v>
      </c>
      <c r="I15" s="19">
        <v>-200801</v>
      </c>
      <c r="J15" s="19">
        <v>-602403</v>
      </c>
      <c r="K15" s="19">
        <v>-200801</v>
      </c>
      <c r="L15" s="19">
        <v>-200801</v>
      </c>
      <c r="M15" s="19">
        <v>-200801</v>
      </c>
      <c r="N15" s="19">
        <v>-602403</v>
      </c>
      <c r="O15" s="19">
        <v>-185944</v>
      </c>
      <c r="P15" s="19">
        <v>-186020</v>
      </c>
      <c r="Q15" s="19">
        <v>-186020</v>
      </c>
      <c r="R15" s="19">
        <v>-557984</v>
      </c>
      <c r="S15" s="19">
        <v>-186020</v>
      </c>
      <c r="T15" s="19"/>
      <c r="U15" s="19">
        <v>-1116122</v>
      </c>
      <c r="V15" s="19">
        <v>-1302142</v>
      </c>
      <c r="W15" s="19">
        <v>-3064932</v>
      </c>
      <c r="X15" s="19"/>
      <c r="Y15" s="19">
        <v>-3064932</v>
      </c>
      <c r="Z15" s="20"/>
      <c r="AA15" s="21"/>
    </row>
    <row r="16" spans="1:27" ht="13.5">
      <c r="A16" s="22" t="s">
        <v>43</v>
      </c>
      <c r="B16" s="16"/>
      <c r="C16" s="17">
        <v>-4063049</v>
      </c>
      <c r="D16" s="17"/>
      <c r="E16" s="18">
        <v>-4450000</v>
      </c>
      <c r="F16" s="19">
        <v>-5450000</v>
      </c>
      <c r="G16" s="19"/>
      <c r="H16" s="19"/>
      <c r="I16" s="19">
        <v>-2500000</v>
      </c>
      <c r="J16" s="19">
        <v>-2500000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-2500000</v>
      </c>
      <c r="X16" s="19">
        <v>-5450000</v>
      </c>
      <c r="Y16" s="19">
        <v>2950000</v>
      </c>
      <c r="Z16" s="20">
        <v>-54.13</v>
      </c>
      <c r="AA16" s="21">
        <v>-5450000</v>
      </c>
    </row>
    <row r="17" spans="1:27" ht="13.5">
      <c r="A17" s="23" t="s">
        <v>44</v>
      </c>
      <c r="B17" s="24"/>
      <c r="C17" s="25">
        <f aca="true" t="shared" si="0" ref="C17:Y17">SUM(C6:C16)</f>
        <v>2270076</v>
      </c>
      <c r="D17" s="25">
        <f>SUM(D6:D16)</f>
        <v>0</v>
      </c>
      <c r="E17" s="26">
        <f t="shared" si="0"/>
        <v>3393559</v>
      </c>
      <c r="F17" s="27">
        <f t="shared" si="0"/>
        <v>3595000</v>
      </c>
      <c r="G17" s="27">
        <f t="shared" si="0"/>
        <v>-49698753</v>
      </c>
      <c r="H17" s="27">
        <f t="shared" si="0"/>
        <v>-4681316</v>
      </c>
      <c r="I17" s="27">
        <f t="shared" si="0"/>
        <v>-10795344</v>
      </c>
      <c r="J17" s="27">
        <f t="shared" si="0"/>
        <v>-65175413</v>
      </c>
      <c r="K17" s="27">
        <f t="shared" si="0"/>
        <v>5853459</v>
      </c>
      <c r="L17" s="27">
        <f t="shared" si="0"/>
        <v>2676340</v>
      </c>
      <c r="M17" s="27">
        <f t="shared" si="0"/>
        <v>5223649</v>
      </c>
      <c r="N17" s="27">
        <f t="shared" si="0"/>
        <v>13753448</v>
      </c>
      <c r="O17" s="27">
        <f t="shared" si="0"/>
        <v>25413793</v>
      </c>
      <c r="P17" s="27">
        <f t="shared" si="0"/>
        <v>-34827686</v>
      </c>
      <c r="Q17" s="27">
        <f t="shared" si="0"/>
        <v>1174367</v>
      </c>
      <c r="R17" s="27">
        <f t="shared" si="0"/>
        <v>-8239526</v>
      </c>
      <c r="S17" s="27">
        <f t="shared" si="0"/>
        <v>786957</v>
      </c>
      <c r="T17" s="27">
        <f t="shared" si="0"/>
        <v>18698477</v>
      </c>
      <c r="U17" s="27">
        <f t="shared" si="0"/>
        <v>-10261418</v>
      </c>
      <c r="V17" s="27">
        <f t="shared" si="0"/>
        <v>9224016</v>
      </c>
      <c r="W17" s="27">
        <f t="shared" si="0"/>
        <v>-50437475</v>
      </c>
      <c r="X17" s="27">
        <f t="shared" si="0"/>
        <v>3595000</v>
      </c>
      <c r="Y17" s="27">
        <f t="shared" si="0"/>
        <v>-54032475</v>
      </c>
      <c r="Z17" s="28">
        <f>+IF(X17&lt;&gt;0,+(Y17/X17)*100,0)</f>
        <v>-1502.989568845619</v>
      </c>
      <c r="AA17" s="29">
        <f>SUM(AA6:AA16)</f>
        <v>3595000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-415000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-415000</v>
      </c>
      <c r="Y21" s="36">
        <v>415000</v>
      </c>
      <c r="Z21" s="37">
        <v>-100</v>
      </c>
      <c r="AA21" s="38">
        <v>-415000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-10000000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-10000000</v>
      </c>
      <c r="Y24" s="19">
        <v>10000000</v>
      </c>
      <c r="Z24" s="20">
        <v>-100</v>
      </c>
      <c r="AA24" s="21">
        <v>-10000000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-2199481</v>
      </c>
      <c r="D26" s="17"/>
      <c r="E26" s="18">
        <v>-310000</v>
      </c>
      <c r="F26" s="19">
        <v>-950000</v>
      </c>
      <c r="G26" s="19"/>
      <c r="H26" s="19">
        <v>-49534</v>
      </c>
      <c r="I26" s="19">
        <v>-73950</v>
      </c>
      <c r="J26" s="19">
        <v>-123484</v>
      </c>
      <c r="K26" s="19">
        <v>-67676</v>
      </c>
      <c r="L26" s="19">
        <v>-9811</v>
      </c>
      <c r="M26" s="19">
        <v>-48297</v>
      </c>
      <c r="N26" s="19">
        <v>-125784</v>
      </c>
      <c r="O26" s="19"/>
      <c r="P26" s="19">
        <v>-30443</v>
      </c>
      <c r="Q26" s="19">
        <v>-190786</v>
      </c>
      <c r="R26" s="19">
        <v>-221229</v>
      </c>
      <c r="S26" s="19">
        <v>-10788</v>
      </c>
      <c r="T26" s="19">
        <v>-23170</v>
      </c>
      <c r="U26" s="19">
        <v>-425335</v>
      </c>
      <c r="V26" s="19">
        <v>-459293</v>
      </c>
      <c r="W26" s="19">
        <v>-929790</v>
      </c>
      <c r="X26" s="19">
        <v>-950000</v>
      </c>
      <c r="Y26" s="19">
        <v>20210</v>
      </c>
      <c r="Z26" s="20">
        <v>-2.13</v>
      </c>
      <c r="AA26" s="21">
        <v>-950000</v>
      </c>
    </row>
    <row r="27" spans="1:27" ht="13.5">
      <c r="A27" s="23" t="s">
        <v>51</v>
      </c>
      <c r="B27" s="24"/>
      <c r="C27" s="25">
        <f aca="true" t="shared" si="1" ref="C27:Y27">SUM(C21:C26)</f>
        <v>-2199481</v>
      </c>
      <c r="D27" s="25">
        <f>SUM(D21:D26)</f>
        <v>0</v>
      </c>
      <c r="E27" s="26">
        <f t="shared" si="1"/>
        <v>-310000</v>
      </c>
      <c r="F27" s="27">
        <f t="shared" si="1"/>
        <v>-11365000</v>
      </c>
      <c r="G27" s="27">
        <f t="shared" si="1"/>
        <v>0</v>
      </c>
      <c r="H27" s="27">
        <f t="shared" si="1"/>
        <v>-49534</v>
      </c>
      <c r="I27" s="27">
        <f t="shared" si="1"/>
        <v>-73950</v>
      </c>
      <c r="J27" s="27">
        <f t="shared" si="1"/>
        <v>-123484</v>
      </c>
      <c r="K27" s="27">
        <f t="shared" si="1"/>
        <v>-67676</v>
      </c>
      <c r="L27" s="27">
        <f t="shared" si="1"/>
        <v>-9811</v>
      </c>
      <c r="M27" s="27">
        <f t="shared" si="1"/>
        <v>-48297</v>
      </c>
      <c r="N27" s="27">
        <f t="shared" si="1"/>
        <v>-125784</v>
      </c>
      <c r="O27" s="27">
        <f t="shared" si="1"/>
        <v>0</v>
      </c>
      <c r="P27" s="27">
        <f t="shared" si="1"/>
        <v>-30443</v>
      </c>
      <c r="Q27" s="27">
        <f t="shared" si="1"/>
        <v>-190786</v>
      </c>
      <c r="R27" s="27">
        <f t="shared" si="1"/>
        <v>-221229</v>
      </c>
      <c r="S27" s="27">
        <f t="shared" si="1"/>
        <v>-10788</v>
      </c>
      <c r="T27" s="27">
        <f t="shared" si="1"/>
        <v>-23170</v>
      </c>
      <c r="U27" s="27">
        <f t="shared" si="1"/>
        <v>-425335</v>
      </c>
      <c r="V27" s="27">
        <f t="shared" si="1"/>
        <v>-459293</v>
      </c>
      <c r="W27" s="27">
        <f t="shared" si="1"/>
        <v>-929790</v>
      </c>
      <c r="X27" s="27">
        <f t="shared" si="1"/>
        <v>-11365000</v>
      </c>
      <c r="Y27" s="27">
        <f t="shared" si="1"/>
        <v>10435210</v>
      </c>
      <c r="Z27" s="28">
        <f>+IF(X27&lt;&gt;0,+(Y27/X27)*100,0)</f>
        <v>-91.81882974043116</v>
      </c>
      <c r="AA27" s="29">
        <f>SUM(AA21:AA26)</f>
        <v>-11365000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-1585085</v>
      </c>
      <c r="D35" s="17"/>
      <c r="E35" s="18">
        <v>-3998015</v>
      </c>
      <c r="F35" s="19">
        <v>-1847000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-1847000</v>
      </c>
      <c r="Y35" s="19">
        <v>1847000</v>
      </c>
      <c r="Z35" s="20">
        <v>-100</v>
      </c>
      <c r="AA35" s="21">
        <v>-1847000</v>
      </c>
    </row>
    <row r="36" spans="1:27" ht="13.5">
      <c r="A36" s="23" t="s">
        <v>57</v>
      </c>
      <c r="B36" s="24"/>
      <c r="C36" s="25">
        <f aca="true" t="shared" si="2" ref="C36:Y36">SUM(C31:C35)</f>
        <v>-1585085</v>
      </c>
      <c r="D36" s="25">
        <f>SUM(D31:D35)</f>
        <v>0</v>
      </c>
      <c r="E36" s="26">
        <f t="shared" si="2"/>
        <v>-3998015</v>
      </c>
      <c r="F36" s="27">
        <f t="shared" si="2"/>
        <v>-1847000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-1847000</v>
      </c>
      <c r="Y36" s="27">
        <f t="shared" si="2"/>
        <v>1847000</v>
      </c>
      <c r="Z36" s="28">
        <f>+IF(X36&lt;&gt;0,+(Y36/X36)*100,0)</f>
        <v>-100</v>
      </c>
      <c r="AA36" s="29">
        <f>SUM(AA31:AA35)</f>
        <v>-1847000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-1514490</v>
      </c>
      <c r="D38" s="31">
        <f>+D17+D27+D36</f>
        <v>0</v>
      </c>
      <c r="E38" s="32">
        <f t="shared" si="3"/>
        <v>-914456</v>
      </c>
      <c r="F38" s="33">
        <f t="shared" si="3"/>
        <v>-9617000</v>
      </c>
      <c r="G38" s="33">
        <f t="shared" si="3"/>
        <v>-49698753</v>
      </c>
      <c r="H38" s="33">
        <f t="shared" si="3"/>
        <v>-4730850</v>
      </c>
      <c r="I38" s="33">
        <f t="shared" si="3"/>
        <v>-10869294</v>
      </c>
      <c r="J38" s="33">
        <f t="shared" si="3"/>
        <v>-65298897</v>
      </c>
      <c r="K38" s="33">
        <f t="shared" si="3"/>
        <v>5785783</v>
      </c>
      <c r="L38" s="33">
        <f t="shared" si="3"/>
        <v>2666529</v>
      </c>
      <c r="M38" s="33">
        <f t="shared" si="3"/>
        <v>5175352</v>
      </c>
      <c r="N38" s="33">
        <f t="shared" si="3"/>
        <v>13627664</v>
      </c>
      <c r="O38" s="33">
        <f t="shared" si="3"/>
        <v>25413793</v>
      </c>
      <c r="P38" s="33">
        <f t="shared" si="3"/>
        <v>-34858129</v>
      </c>
      <c r="Q38" s="33">
        <f t="shared" si="3"/>
        <v>983581</v>
      </c>
      <c r="R38" s="33">
        <f t="shared" si="3"/>
        <v>-8460755</v>
      </c>
      <c r="S38" s="33">
        <f t="shared" si="3"/>
        <v>776169</v>
      </c>
      <c r="T38" s="33">
        <f t="shared" si="3"/>
        <v>18675307</v>
      </c>
      <c r="U38" s="33">
        <f t="shared" si="3"/>
        <v>-10686753</v>
      </c>
      <c r="V38" s="33">
        <f t="shared" si="3"/>
        <v>8764723</v>
      </c>
      <c r="W38" s="33">
        <f t="shared" si="3"/>
        <v>-51367265</v>
      </c>
      <c r="X38" s="33">
        <f t="shared" si="3"/>
        <v>-9617000</v>
      </c>
      <c r="Y38" s="33">
        <f t="shared" si="3"/>
        <v>-41750265</v>
      </c>
      <c r="Z38" s="34">
        <f>+IF(X38&lt;&gt;0,+(Y38/X38)*100,0)</f>
        <v>434.1298221898721</v>
      </c>
      <c r="AA38" s="35">
        <f>+AA17+AA27+AA36</f>
        <v>-9617000</v>
      </c>
    </row>
    <row r="39" spans="1:27" ht="13.5">
      <c r="A39" s="22" t="s">
        <v>59</v>
      </c>
      <c r="B39" s="16"/>
      <c r="C39" s="31">
        <v>19981927</v>
      </c>
      <c r="D39" s="31"/>
      <c r="E39" s="32">
        <v>14981927</v>
      </c>
      <c r="F39" s="33">
        <v>19982000</v>
      </c>
      <c r="G39" s="33">
        <v>332907</v>
      </c>
      <c r="H39" s="33">
        <v>-49365846</v>
      </c>
      <c r="I39" s="33">
        <v>-54096696</v>
      </c>
      <c r="J39" s="33">
        <v>332907</v>
      </c>
      <c r="K39" s="33">
        <v>-64965990</v>
      </c>
      <c r="L39" s="33">
        <v>-59180207</v>
      </c>
      <c r="M39" s="33">
        <v>-56513678</v>
      </c>
      <c r="N39" s="33">
        <v>-64965990</v>
      </c>
      <c r="O39" s="33">
        <v>-51338326</v>
      </c>
      <c r="P39" s="33">
        <v>-25924533</v>
      </c>
      <c r="Q39" s="33">
        <v>-60782662</v>
      </c>
      <c r="R39" s="33">
        <v>-51338326</v>
      </c>
      <c r="S39" s="33">
        <v>-59799081</v>
      </c>
      <c r="T39" s="33">
        <v>-59022912</v>
      </c>
      <c r="U39" s="33">
        <v>-40347605</v>
      </c>
      <c r="V39" s="33">
        <v>-59799081</v>
      </c>
      <c r="W39" s="33">
        <v>332907</v>
      </c>
      <c r="X39" s="33">
        <v>19982000</v>
      </c>
      <c r="Y39" s="33">
        <v>-19649093</v>
      </c>
      <c r="Z39" s="34">
        <v>-98.33</v>
      </c>
      <c r="AA39" s="35">
        <v>19982000</v>
      </c>
    </row>
    <row r="40" spans="1:27" ht="13.5">
      <c r="A40" s="41" t="s">
        <v>60</v>
      </c>
      <c r="B40" s="42"/>
      <c r="C40" s="43">
        <v>18467437</v>
      </c>
      <c r="D40" s="43"/>
      <c r="E40" s="44">
        <v>14067471</v>
      </c>
      <c r="F40" s="45">
        <v>10365000</v>
      </c>
      <c r="G40" s="45">
        <v>-49365846</v>
      </c>
      <c r="H40" s="45">
        <v>-54096696</v>
      </c>
      <c r="I40" s="45">
        <v>-64965990</v>
      </c>
      <c r="J40" s="45">
        <v>-64965990</v>
      </c>
      <c r="K40" s="45">
        <v>-59180207</v>
      </c>
      <c r="L40" s="45">
        <v>-56513678</v>
      </c>
      <c r="M40" s="45">
        <v>-51338326</v>
      </c>
      <c r="N40" s="45">
        <v>-51338326</v>
      </c>
      <c r="O40" s="45">
        <v>-25924533</v>
      </c>
      <c r="P40" s="45">
        <v>-60782662</v>
      </c>
      <c r="Q40" s="45">
        <v>-59799081</v>
      </c>
      <c r="R40" s="45">
        <v>-25924533</v>
      </c>
      <c r="S40" s="45">
        <v>-59022912</v>
      </c>
      <c r="T40" s="45">
        <v>-40347605</v>
      </c>
      <c r="U40" s="45">
        <v>-51034358</v>
      </c>
      <c r="V40" s="45">
        <v>-51034358</v>
      </c>
      <c r="W40" s="45">
        <v>-51034358</v>
      </c>
      <c r="X40" s="45">
        <v>10365000</v>
      </c>
      <c r="Y40" s="45">
        <v>-61399358</v>
      </c>
      <c r="Z40" s="46">
        <v>-592.37</v>
      </c>
      <c r="AA40" s="47">
        <v>10365000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5701352</v>
      </c>
      <c r="D6" s="17"/>
      <c r="E6" s="18"/>
      <c r="F6" s="19">
        <v>7157004</v>
      </c>
      <c r="G6" s="19">
        <v>332179</v>
      </c>
      <c r="H6" s="19">
        <v>458824</v>
      </c>
      <c r="I6" s="19">
        <v>409202</v>
      </c>
      <c r="J6" s="19">
        <v>1200205</v>
      </c>
      <c r="K6" s="19">
        <v>931549</v>
      </c>
      <c r="L6" s="19">
        <v>648959</v>
      </c>
      <c r="M6" s="19">
        <v>1461998</v>
      </c>
      <c r="N6" s="19">
        <v>3042506</v>
      </c>
      <c r="O6" s="19">
        <v>716981</v>
      </c>
      <c r="P6" s="19">
        <v>468947</v>
      </c>
      <c r="Q6" s="19">
        <v>660742</v>
      </c>
      <c r="R6" s="19">
        <v>1846670</v>
      </c>
      <c r="S6" s="19">
        <v>981808</v>
      </c>
      <c r="T6" s="19">
        <v>1293857</v>
      </c>
      <c r="U6" s="19">
        <v>404304</v>
      </c>
      <c r="V6" s="19">
        <v>2679969</v>
      </c>
      <c r="W6" s="19">
        <v>8769350</v>
      </c>
      <c r="X6" s="19">
        <v>7157004</v>
      </c>
      <c r="Y6" s="19">
        <v>1612346</v>
      </c>
      <c r="Z6" s="20">
        <v>22.53</v>
      </c>
      <c r="AA6" s="21">
        <v>7157004</v>
      </c>
    </row>
    <row r="7" spans="1:27" ht="13.5">
      <c r="A7" s="22" t="s">
        <v>34</v>
      </c>
      <c r="B7" s="16"/>
      <c r="C7" s="17">
        <v>27685604</v>
      </c>
      <c r="D7" s="17"/>
      <c r="E7" s="18"/>
      <c r="F7" s="19">
        <v>46419888</v>
      </c>
      <c r="G7" s="19">
        <v>1994040</v>
      </c>
      <c r="H7" s="19">
        <v>1932460</v>
      </c>
      <c r="I7" s="19">
        <v>1978955</v>
      </c>
      <c r="J7" s="19">
        <v>5905455</v>
      </c>
      <c r="K7" s="19">
        <v>1795061</v>
      </c>
      <c r="L7" s="19">
        <v>2092539</v>
      </c>
      <c r="M7" s="19">
        <v>1416248</v>
      </c>
      <c r="N7" s="19">
        <v>5303848</v>
      </c>
      <c r="O7" s="19">
        <v>2120466</v>
      </c>
      <c r="P7" s="19">
        <v>2139456</v>
      </c>
      <c r="Q7" s="19">
        <v>1728469</v>
      </c>
      <c r="R7" s="19">
        <v>5988391</v>
      </c>
      <c r="S7" s="19">
        <v>3445890</v>
      </c>
      <c r="T7" s="19">
        <v>5160814</v>
      </c>
      <c r="U7" s="19">
        <v>2663225</v>
      </c>
      <c r="V7" s="19">
        <v>11269929</v>
      </c>
      <c r="W7" s="19">
        <v>28467623</v>
      </c>
      <c r="X7" s="19">
        <v>46419888</v>
      </c>
      <c r="Y7" s="19">
        <v>-17952265</v>
      </c>
      <c r="Z7" s="20">
        <v>-38.67</v>
      </c>
      <c r="AA7" s="21">
        <v>46419888</v>
      </c>
    </row>
    <row r="8" spans="1:27" ht="13.5">
      <c r="A8" s="22" t="s">
        <v>35</v>
      </c>
      <c r="B8" s="16"/>
      <c r="C8" s="17">
        <v>1017148</v>
      </c>
      <c r="D8" s="17"/>
      <c r="E8" s="18"/>
      <c r="F8" s="19">
        <v>1492000</v>
      </c>
      <c r="G8" s="19">
        <v>67308</v>
      </c>
      <c r="H8" s="19">
        <v>72866</v>
      </c>
      <c r="I8" s="19">
        <v>364949</v>
      </c>
      <c r="J8" s="19">
        <v>505123</v>
      </c>
      <c r="K8" s="19">
        <v>76468</v>
      </c>
      <c r="L8" s="19">
        <v>100557</v>
      </c>
      <c r="M8" s="19">
        <v>38859</v>
      </c>
      <c r="N8" s="19">
        <v>215884</v>
      </c>
      <c r="O8" s="19">
        <v>66403</v>
      </c>
      <c r="P8" s="19">
        <v>138729</v>
      </c>
      <c r="Q8" s="19">
        <v>68735</v>
      </c>
      <c r="R8" s="19">
        <v>273867</v>
      </c>
      <c r="S8" s="19">
        <v>130785</v>
      </c>
      <c r="T8" s="19">
        <v>200768</v>
      </c>
      <c r="U8" s="19">
        <v>140436</v>
      </c>
      <c r="V8" s="19">
        <v>471989</v>
      </c>
      <c r="W8" s="19">
        <v>1466863</v>
      </c>
      <c r="X8" s="19">
        <v>1492000</v>
      </c>
      <c r="Y8" s="19">
        <v>-25137</v>
      </c>
      <c r="Z8" s="20">
        <v>-1.68</v>
      </c>
      <c r="AA8" s="21">
        <v>1492000</v>
      </c>
    </row>
    <row r="9" spans="1:27" ht="13.5">
      <c r="A9" s="22" t="s">
        <v>36</v>
      </c>
      <c r="B9" s="16"/>
      <c r="C9" s="17">
        <v>52575536</v>
      </c>
      <c r="D9" s="17"/>
      <c r="E9" s="18">
        <v>53929000</v>
      </c>
      <c r="F9" s="19">
        <v>53929000</v>
      </c>
      <c r="G9" s="19">
        <v>21665000</v>
      </c>
      <c r="H9" s="19">
        <v>1338000</v>
      </c>
      <c r="I9" s="19"/>
      <c r="J9" s="19">
        <v>23003000</v>
      </c>
      <c r="K9" s="19"/>
      <c r="L9" s="19"/>
      <c r="M9" s="19">
        <v>15992000</v>
      </c>
      <c r="N9" s="19">
        <v>15992000</v>
      </c>
      <c r="O9" s="19"/>
      <c r="P9" s="19"/>
      <c r="Q9" s="19">
        <v>13592000</v>
      </c>
      <c r="R9" s="19">
        <v>13592000</v>
      </c>
      <c r="S9" s="19"/>
      <c r="T9" s="19"/>
      <c r="U9" s="19"/>
      <c r="V9" s="19"/>
      <c r="W9" s="19">
        <v>52587000</v>
      </c>
      <c r="X9" s="19">
        <v>53929000</v>
      </c>
      <c r="Y9" s="19">
        <v>-1342000</v>
      </c>
      <c r="Z9" s="20">
        <v>-2.49</v>
      </c>
      <c r="AA9" s="21">
        <v>53929000</v>
      </c>
    </row>
    <row r="10" spans="1:27" ht="13.5">
      <c r="A10" s="22" t="s">
        <v>37</v>
      </c>
      <c r="B10" s="16"/>
      <c r="C10" s="17">
        <v>36171100</v>
      </c>
      <c r="D10" s="17"/>
      <c r="E10" s="18">
        <v>35889000</v>
      </c>
      <c r="F10" s="19">
        <v>28700294</v>
      </c>
      <c r="G10" s="19">
        <v>3877000</v>
      </c>
      <c r="H10" s="19"/>
      <c r="I10" s="19"/>
      <c r="J10" s="19">
        <v>3877000</v>
      </c>
      <c r="K10" s="19"/>
      <c r="L10" s="19"/>
      <c r="M10" s="19"/>
      <c r="N10" s="19"/>
      <c r="O10" s="19"/>
      <c r="P10" s="19"/>
      <c r="Q10" s="19">
        <v>2000000</v>
      </c>
      <c r="R10" s="19">
        <v>2000000</v>
      </c>
      <c r="S10" s="19"/>
      <c r="T10" s="19"/>
      <c r="U10" s="19"/>
      <c r="V10" s="19"/>
      <c r="W10" s="19">
        <v>5877000</v>
      </c>
      <c r="X10" s="19">
        <v>28700294</v>
      </c>
      <c r="Y10" s="19">
        <v>-22823294</v>
      </c>
      <c r="Z10" s="20">
        <v>-79.52</v>
      </c>
      <c r="AA10" s="21">
        <v>28700294</v>
      </c>
    </row>
    <row r="11" spans="1:27" ht="13.5">
      <c r="A11" s="22" t="s">
        <v>38</v>
      </c>
      <c r="B11" s="16"/>
      <c r="C11" s="17">
        <v>3717803</v>
      </c>
      <c r="D11" s="17"/>
      <c r="E11" s="18">
        <v>1435886</v>
      </c>
      <c r="F11" s="19">
        <v>3500000</v>
      </c>
      <c r="G11" s="19"/>
      <c r="H11" s="19">
        <v>13736</v>
      </c>
      <c r="I11" s="19">
        <v>6913</v>
      </c>
      <c r="J11" s="19">
        <v>20649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>
        <v>676240</v>
      </c>
      <c r="V11" s="19">
        <v>676240</v>
      </c>
      <c r="W11" s="19">
        <v>696889</v>
      </c>
      <c r="X11" s="19">
        <v>3500000</v>
      </c>
      <c r="Y11" s="19">
        <v>-2803111</v>
      </c>
      <c r="Z11" s="20">
        <v>-80.09</v>
      </c>
      <c r="AA11" s="21">
        <v>3500000</v>
      </c>
    </row>
    <row r="12" spans="1:27" ht="13.5">
      <c r="A12" s="22" t="s">
        <v>39</v>
      </c>
      <c r="B12" s="16"/>
      <c r="C12" s="17">
        <v>3059</v>
      </c>
      <c r="D12" s="17"/>
      <c r="E12" s="18">
        <v>26556</v>
      </c>
      <c r="F12" s="19">
        <v>27000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27000</v>
      </c>
      <c r="Y12" s="19">
        <v>-27000</v>
      </c>
      <c r="Z12" s="20">
        <v>-100</v>
      </c>
      <c r="AA12" s="21">
        <v>27000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-95898665</v>
      </c>
      <c r="D14" s="17"/>
      <c r="E14" s="18">
        <v>-105157992</v>
      </c>
      <c r="F14" s="19">
        <v>-99901920</v>
      </c>
      <c r="G14" s="19">
        <v>-4507968</v>
      </c>
      <c r="H14" s="19">
        <v>-9186232</v>
      </c>
      <c r="I14" s="19">
        <v>-7855761</v>
      </c>
      <c r="J14" s="19">
        <v>-21549961</v>
      </c>
      <c r="K14" s="19">
        <v>-6794001</v>
      </c>
      <c r="L14" s="19">
        <v>-5490761</v>
      </c>
      <c r="M14" s="19">
        <v>-6270854</v>
      </c>
      <c r="N14" s="19">
        <v>-18555616</v>
      </c>
      <c r="O14" s="19">
        <v>-6915007</v>
      </c>
      <c r="P14" s="19">
        <v>-6659069</v>
      </c>
      <c r="Q14" s="19">
        <v>-8312125</v>
      </c>
      <c r="R14" s="19">
        <v>-21886201</v>
      </c>
      <c r="S14" s="19">
        <v>-5237056</v>
      </c>
      <c r="T14" s="19">
        <v>-6142029</v>
      </c>
      <c r="U14" s="19">
        <v>-9405721</v>
      </c>
      <c r="V14" s="19">
        <v>-20784806</v>
      </c>
      <c r="W14" s="19">
        <v>-82776584</v>
      </c>
      <c r="X14" s="19">
        <v>-99901920</v>
      </c>
      <c r="Y14" s="19">
        <v>17125336</v>
      </c>
      <c r="Z14" s="20">
        <v>-17.14</v>
      </c>
      <c r="AA14" s="21">
        <v>-99901920</v>
      </c>
    </row>
    <row r="15" spans="1:27" ht="13.5">
      <c r="A15" s="22" t="s">
        <v>42</v>
      </c>
      <c r="B15" s="16"/>
      <c r="C15" s="17">
        <v>-575250</v>
      </c>
      <c r="D15" s="17"/>
      <c r="E15" s="18">
        <v>-72374</v>
      </c>
      <c r="F15" s="19">
        <v>-60000</v>
      </c>
      <c r="G15" s="19">
        <v>-40</v>
      </c>
      <c r="H15" s="19">
        <v>-1464</v>
      </c>
      <c r="I15" s="19">
        <v>-90</v>
      </c>
      <c r="J15" s="19">
        <v>-1594</v>
      </c>
      <c r="K15" s="19"/>
      <c r="L15" s="19">
        <v>-17287</v>
      </c>
      <c r="M15" s="19">
        <v>-2880</v>
      </c>
      <c r="N15" s="19">
        <v>-20167</v>
      </c>
      <c r="O15" s="19">
        <v>-2873</v>
      </c>
      <c r="P15" s="19">
        <v>-13978</v>
      </c>
      <c r="Q15" s="19">
        <v>-1418</v>
      </c>
      <c r="R15" s="19">
        <v>-18269</v>
      </c>
      <c r="S15" s="19"/>
      <c r="T15" s="19">
        <v>-1530</v>
      </c>
      <c r="U15" s="19">
        <v>-2452</v>
      </c>
      <c r="V15" s="19">
        <v>-3982</v>
      </c>
      <c r="W15" s="19">
        <v>-44012</v>
      </c>
      <c r="X15" s="19">
        <v>-60000</v>
      </c>
      <c r="Y15" s="19">
        <v>15988</v>
      </c>
      <c r="Z15" s="20">
        <v>-26.65</v>
      </c>
      <c r="AA15" s="21">
        <v>-60000</v>
      </c>
    </row>
    <row r="16" spans="1:27" ht="13.5">
      <c r="A16" s="22" t="s">
        <v>43</v>
      </c>
      <c r="B16" s="16"/>
      <c r="C16" s="17"/>
      <c r="D16" s="17"/>
      <c r="E16" s="18"/>
      <c r="F16" s="19">
        <v>-2733996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-2733996</v>
      </c>
      <c r="Y16" s="19">
        <v>2733996</v>
      </c>
      <c r="Z16" s="20">
        <v>-100</v>
      </c>
      <c r="AA16" s="21">
        <v>-2733996</v>
      </c>
    </row>
    <row r="17" spans="1:27" ht="13.5">
      <c r="A17" s="23" t="s">
        <v>44</v>
      </c>
      <c r="B17" s="24"/>
      <c r="C17" s="25">
        <f aca="true" t="shared" si="0" ref="C17:Y17">SUM(C6:C16)</f>
        <v>30397687</v>
      </c>
      <c r="D17" s="25">
        <f>SUM(D6:D16)</f>
        <v>0</v>
      </c>
      <c r="E17" s="26">
        <f t="shared" si="0"/>
        <v>-13949924</v>
      </c>
      <c r="F17" s="27">
        <f t="shared" si="0"/>
        <v>38529270</v>
      </c>
      <c r="G17" s="27">
        <f t="shared" si="0"/>
        <v>23427519</v>
      </c>
      <c r="H17" s="27">
        <f t="shared" si="0"/>
        <v>-5371810</v>
      </c>
      <c r="I17" s="27">
        <f t="shared" si="0"/>
        <v>-5095832</v>
      </c>
      <c r="J17" s="27">
        <f t="shared" si="0"/>
        <v>12959877</v>
      </c>
      <c r="K17" s="27">
        <f t="shared" si="0"/>
        <v>-3990923</v>
      </c>
      <c r="L17" s="27">
        <f t="shared" si="0"/>
        <v>-2665993</v>
      </c>
      <c r="M17" s="27">
        <f t="shared" si="0"/>
        <v>12635371</v>
      </c>
      <c r="N17" s="27">
        <f t="shared" si="0"/>
        <v>5978455</v>
      </c>
      <c r="O17" s="27">
        <f t="shared" si="0"/>
        <v>-4014030</v>
      </c>
      <c r="P17" s="27">
        <f t="shared" si="0"/>
        <v>-3925915</v>
      </c>
      <c r="Q17" s="27">
        <f t="shared" si="0"/>
        <v>9736403</v>
      </c>
      <c r="R17" s="27">
        <f t="shared" si="0"/>
        <v>1796458</v>
      </c>
      <c r="S17" s="27">
        <f t="shared" si="0"/>
        <v>-678573</v>
      </c>
      <c r="T17" s="27">
        <f t="shared" si="0"/>
        <v>511880</v>
      </c>
      <c r="U17" s="27">
        <f t="shared" si="0"/>
        <v>-5523968</v>
      </c>
      <c r="V17" s="27">
        <f t="shared" si="0"/>
        <v>-5690661</v>
      </c>
      <c r="W17" s="27">
        <f t="shared" si="0"/>
        <v>15044129</v>
      </c>
      <c r="X17" s="27">
        <f t="shared" si="0"/>
        <v>38529270</v>
      </c>
      <c r="Y17" s="27">
        <f t="shared" si="0"/>
        <v>-23485141</v>
      </c>
      <c r="Z17" s="28">
        <f>+IF(X17&lt;&gt;0,+(Y17/X17)*100,0)</f>
        <v>-60.954025342291715</v>
      </c>
      <c r="AA17" s="29">
        <f>SUM(AA6:AA16)</f>
        <v>38529270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150996</v>
      </c>
      <c r="F21" s="19">
        <v>-20196000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-20196000</v>
      </c>
      <c r="Y21" s="36">
        <v>20196000</v>
      </c>
      <c r="Z21" s="37">
        <v>-100</v>
      </c>
      <c r="AA21" s="38">
        <v>-20196000</v>
      </c>
    </row>
    <row r="22" spans="1:27" ht="13.5">
      <c r="A22" s="22" t="s">
        <v>47</v>
      </c>
      <c r="B22" s="16"/>
      <c r="C22" s="17"/>
      <c r="D22" s="17"/>
      <c r="E22" s="39">
        <v>-159000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-84960</v>
      </c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6159600</v>
      </c>
      <c r="F24" s="19">
        <v>-713004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-713004</v>
      </c>
      <c r="Y24" s="19">
        <v>713004</v>
      </c>
      <c r="Z24" s="20">
        <v>-100</v>
      </c>
      <c r="AA24" s="21">
        <v>-713004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-39094344</v>
      </c>
      <c r="F26" s="19">
        <v>-32454000</v>
      </c>
      <c r="G26" s="19">
        <v>-203251</v>
      </c>
      <c r="H26" s="19">
        <v>-730993</v>
      </c>
      <c r="I26" s="19">
        <v>-661880</v>
      </c>
      <c r="J26" s="19">
        <v>-1596124</v>
      </c>
      <c r="K26" s="19">
        <v>-1120647</v>
      </c>
      <c r="L26" s="19">
        <v>-157467</v>
      </c>
      <c r="M26" s="19">
        <v>-424769</v>
      </c>
      <c r="N26" s="19">
        <v>-1702883</v>
      </c>
      <c r="O26" s="19">
        <v>-991933</v>
      </c>
      <c r="P26" s="19">
        <v>-1119539</v>
      </c>
      <c r="Q26" s="19">
        <v>-2669240</v>
      </c>
      <c r="R26" s="19">
        <v>-4780712</v>
      </c>
      <c r="S26" s="19">
        <v>-3105468</v>
      </c>
      <c r="T26" s="19">
        <v>-2613365</v>
      </c>
      <c r="U26" s="19">
        <v>-3738689</v>
      </c>
      <c r="V26" s="19">
        <v>-9457522</v>
      </c>
      <c r="W26" s="19">
        <v>-17537241</v>
      </c>
      <c r="X26" s="19">
        <v>-32454000</v>
      </c>
      <c r="Y26" s="19">
        <v>14916759</v>
      </c>
      <c r="Z26" s="20">
        <v>-45.96</v>
      </c>
      <c r="AA26" s="21">
        <v>-32454000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-33027708</v>
      </c>
      <c r="F27" s="27">
        <f t="shared" si="1"/>
        <v>-53363004</v>
      </c>
      <c r="G27" s="27">
        <f t="shared" si="1"/>
        <v>-203251</v>
      </c>
      <c r="H27" s="27">
        <f t="shared" si="1"/>
        <v>-730993</v>
      </c>
      <c r="I27" s="27">
        <f t="shared" si="1"/>
        <v>-661880</v>
      </c>
      <c r="J27" s="27">
        <f t="shared" si="1"/>
        <v>-1596124</v>
      </c>
      <c r="K27" s="27">
        <f t="shared" si="1"/>
        <v>-1120647</v>
      </c>
      <c r="L27" s="27">
        <f t="shared" si="1"/>
        <v>-157467</v>
      </c>
      <c r="M27" s="27">
        <f t="shared" si="1"/>
        <v>-424769</v>
      </c>
      <c r="N27" s="27">
        <f t="shared" si="1"/>
        <v>-1702883</v>
      </c>
      <c r="O27" s="27">
        <f t="shared" si="1"/>
        <v>-991933</v>
      </c>
      <c r="P27" s="27">
        <f t="shared" si="1"/>
        <v>-1119539</v>
      </c>
      <c r="Q27" s="27">
        <f t="shared" si="1"/>
        <v>-2669240</v>
      </c>
      <c r="R27" s="27">
        <f t="shared" si="1"/>
        <v>-4780712</v>
      </c>
      <c r="S27" s="27">
        <f t="shared" si="1"/>
        <v>-3105468</v>
      </c>
      <c r="T27" s="27">
        <f t="shared" si="1"/>
        <v>-2613365</v>
      </c>
      <c r="U27" s="27">
        <f t="shared" si="1"/>
        <v>-3738689</v>
      </c>
      <c r="V27" s="27">
        <f t="shared" si="1"/>
        <v>-9457522</v>
      </c>
      <c r="W27" s="27">
        <f t="shared" si="1"/>
        <v>-17537241</v>
      </c>
      <c r="X27" s="27">
        <f t="shared" si="1"/>
        <v>-53363004</v>
      </c>
      <c r="Y27" s="27">
        <f t="shared" si="1"/>
        <v>35825763</v>
      </c>
      <c r="Z27" s="28">
        <f>+IF(X27&lt;&gt;0,+(Y27/X27)*100,0)</f>
        <v>-67.13595621415915</v>
      </c>
      <c r="AA27" s="29">
        <f>SUM(AA21:AA26)</f>
        <v>-53363004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30397687</v>
      </c>
      <c r="D38" s="31">
        <f>+D17+D27+D36</f>
        <v>0</v>
      </c>
      <c r="E38" s="32">
        <f t="shared" si="3"/>
        <v>-46977632</v>
      </c>
      <c r="F38" s="33">
        <f t="shared" si="3"/>
        <v>-14833734</v>
      </c>
      <c r="G38" s="33">
        <f t="shared" si="3"/>
        <v>23224268</v>
      </c>
      <c r="H38" s="33">
        <f t="shared" si="3"/>
        <v>-6102803</v>
      </c>
      <c r="I38" s="33">
        <f t="shared" si="3"/>
        <v>-5757712</v>
      </c>
      <c r="J38" s="33">
        <f t="shared" si="3"/>
        <v>11363753</v>
      </c>
      <c r="K38" s="33">
        <f t="shared" si="3"/>
        <v>-5111570</v>
      </c>
      <c r="L38" s="33">
        <f t="shared" si="3"/>
        <v>-2823460</v>
      </c>
      <c r="M38" s="33">
        <f t="shared" si="3"/>
        <v>12210602</v>
      </c>
      <c r="N38" s="33">
        <f t="shared" si="3"/>
        <v>4275572</v>
      </c>
      <c r="O38" s="33">
        <f t="shared" si="3"/>
        <v>-5005963</v>
      </c>
      <c r="P38" s="33">
        <f t="shared" si="3"/>
        <v>-5045454</v>
      </c>
      <c r="Q38" s="33">
        <f t="shared" si="3"/>
        <v>7067163</v>
      </c>
      <c r="R38" s="33">
        <f t="shared" si="3"/>
        <v>-2984254</v>
      </c>
      <c r="S38" s="33">
        <f t="shared" si="3"/>
        <v>-3784041</v>
      </c>
      <c r="T38" s="33">
        <f t="shared" si="3"/>
        <v>-2101485</v>
      </c>
      <c r="U38" s="33">
        <f t="shared" si="3"/>
        <v>-9262657</v>
      </c>
      <c r="V38" s="33">
        <f t="shared" si="3"/>
        <v>-15148183</v>
      </c>
      <c r="W38" s="33">
        <f t="shared" si="3"/>
        <v>-2493112</v>
      </c>
      <c r="X38" s="33">
        <f t="shared" si="3"/>
        <v>-14833734</v>
      </c>
      <c r="Y38" s="33">
        <f t="shared" si="3"/>
        <v>12340622</v>
      </c>
      <c r="Z38" s="34">
        <f>+IF(X38&lt;&gt;0,+(Y38/X38)*100,0)</f>
        <v>-83.19295734978125</v>
      </c>
      <c r="AA38" s="35">
        <f>+AA17+AA27+AA36</f>
        <v>-14833734</v>
      </c>
    </row>
    <row r="39" spans="1:27" ht="13.5">
      <c r="A39" s="22" t="s">
        <v>59</v>
      </c>
      <c r="B39" s="16"/>
      <c r="C39" s="31">
        <v>17627472</v>
      </c>
      <c r="D39" s="31"/>
      <c r="E39" s="32"/>
      <c r="F39" s="33">
        <v>1974000</v>
      </c>
      <c r="G39" s="33">
        <v>17627472</v>
      </c>
      <c r="H39" s="33">
        <v>40851740</v>
      </c>
      <c r="I39" s="33">
        <v>34748937</v>
      </c>
      <c r="J39" s="33">
        <v>17627472</v>
      </c>
      <c r="K39" s="33">
        <v>28991225</v>
      </c>
      <c r="L39" s="33">
        <v>23879655</v>
      </c>
      <c r="M39" s="33">
        <v>21056195</v>
      </c>
      <c r="N39" s="33">
        <v>28991225</v>
      </c>
      <c r="O39" s="33">
        <v>33266797</v>
      </c>
      <c r="P39" s="33">
        <v>28260834</v>
      </c>
      <c r="Q39" s="33">
        <v>23215380</v>
      </c>
      <c r="R39" s="33">
        <v>33266797</v>
      </c>
      <c r="S39" s="33">
        <v>30282543</v>
      </c>
      <c r="T39" s="33">
        <v>26498502</v>
      </c>
      <c r="U39" s="33">
        <v>24397017</v>
      </c>
      <c r="V39" s="33">
        <v>30282543</v>
      </c>
      <c r="W39" s="33">
        <v>17627472</v>
      </c>
      <c r="X39" s="33">
        <v>1974000</v>
      </c>
      <c r="Y39" s="33">
        <v>15653472</v>
      </c>
      <c r="Z39" s="34">
        <v>792.98</v>
      </c>
      <c r="AA39" s="35">
        <v>1974000</v>
      </c>
    </row>
    <row r="40" spans="1:27" ht="13.5">
      <c r="A40" s="41" t="s">
        <v>60</v>
      </c>
      <c r="B40" s="42"/>
      <c r="C40" s="43">
        <v>48025159</v>
      </c>
      <c r="D40" s="43"/>
      <c r="E40" s="44">
        <v>-46977632</v>
      </c>
      <c r="F40" s="45">
        <v>-12859734</v>
      </c>
      <c r="G40" s="45">
        <v>40851740</v>
      </c>
      <c r="H40" s="45">
        <v>34748937</v>
      </c>
      <c r="I40" s="45">
        <v>28991225</v>
      </c>
      <c r="J40" s="45">
        <v>28991225</v>
      </c>
      <c r="K40" s="45">
        <v>23879655</v>
      </c>
      <c r="L40" s="45">
        <v>21056195</v>
      </c>
      <c r="M40" s="45">
        <v>33266797</v>
      </c>
      <c r="N40" s="45">
        <v>33266797</v>
      </c>
      <c r="O40" s="45">
        <v>28260834</v>
      </c>
      <c r="P40" s="45">
        <v>23215380</v>
      </c>
      <c r="Q40" s="45">
        <v>30282543</v>
      </c>
      <c r="R40" s="45">
        <v>28260834</v>
      </c>
      <c r="S40" s="45">
        <v>26498502</v>
      </c>
      <c r="T40" s="45">
        <v>24397017</v>
      </c>
      <c r="U40" s="45">
        <v>15134360</v>
      </c>
      <c r="V40" s="45">
        <v>15134360</v>
      </c>
      <c r="W40" s="45">
        <v>15134360</v>
      </c>
      <c r="X40" s="45">
        <v>-12859734</v>
      </c>
      <c r="Y40" s="45">
        <v>27994094</v>
      </c>
      <c r="Z40" s="46">
        <v>-217.69</v>
      </c>
      <c r="AA40" s="47">
        <v>-12859734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16040108</v>
      </c>
      <c r="F6" s="19">
        <v>16449348</v>
      </c>
      <c r="G6" s="19">
        <v>619938</v>
      </c>
      <c r="H6" s="19">
        <v>1005555</v>
      </c>
      <c r="I6" s="19">
        <v>3178400</v>
      </c>
      <c r="J6" s="19">
        <v>4803893</v>
      </c>
      <c r="K6" s="19">
        <v>1994868</v>
      </c>
      <c r="L6" s="19">
        <v>1370779</v>
      </c>
      <c r="M6" s="19">
        <v>1356613</v>
      </c>
      <c r="N6" s="19">
        <v>4722260</v>
      </c>
      <c r="O6" s="19">
        <v>1681259</v>
      </c>
      <c r="P6" s="19">
        <v>1437900</v>
      </c>
      <c r="Q6" s="19">
        <v>1525248</v>
      </c>
      <c r="R6" s="19">
        <v>4644407</v>
      </c>
      <c r="S6" s="19">
        <v>742157</v>
      </c>
      <c r="T6" s="19">
        <v>2482699</v>
      </c>
      <c r="U6" s="19">
        <v>656958</v>
      </c>
      <c r="V6" s="19">
        <v>3881814</v>
      </c>
      <c r="W6" s="19">
        <v>18052374</v>
      </c>
      <c r="X6" s="19">
        <v>16449348</v>
      </c>
      <c r="Y6" s="19">
        <v>1603026</v>
      </c>
      <c r="Z6" s="20">
        <v>9.75</v>
      </c>
      <c r="AA6" s="21">
        <v>16449348</v>
      </c>
    </row>
    <row r="7" spans="1:27" ht="13.5">
      <c r="A7" s="22" t="s">
        <v>34</v>
      </c>
      <c r="B7" s="16"/>
      <c r="C7" s="17">
        <v>21155325</v>
      </c>
      <c r="D7" s="17"/>
      <c r="E7" s="18">
        <v>46245434</v>
      </c>
      <c r="F7" s="19">
        <v>39227513</v>
      </c>
      <c r="G7" s="19">
        <v>1045189</v>
      </c>
      <c r="H7" s="19">
        <v>1359249</v>
      </c>
      <c r="I7" s="19">
        <v>1088894</v>
      </c>
      <c r="J7" s="19">
        <v>3493332</v>
      </c>
      <c r="K7" s="19">
        <v>1963870</v>
      </c>
      <c r="L7" s="19">
        <v>1677097</v>
      </c>
      <c r="M7" s="19">
        <v>1407025</v>
      </c>
      <c r="N7" s="19">
        <v>5047992</v>
      </c>
      <c r="O7" s="19">
        <v>2059682</v>
      </c>
      <c r="P7" s="19">
        <v>1917474</v>
      </c>
      <c r="Q7" s="19">
        <v>2578447</v>
      </c>
      <c r="R7" s="19">
        <v>6555603</v>
      </c>
      <c r="S7" s="19">
        <v>1348028</v>
      </c>
      <c r="T7" s="19">
        <v>1948147</v>
      </c>
      <c r="U7" s="19">
        <v>1304184</v>
      </c>
      <c r="V7" s="19">
        <v>4600359</v>
      </c>
      <c r="W7" s="19">
        <v>19697286</v>
      </c>
      <c r="X7" s="19">
        <v>39227513</v>
      </c>
      <c r="Y7" s="19">
        <v>-19530227</v>
      </c>
      <c r="Z7" s="20">
        <v>-49.79</v>
      </c>
      <c r="AA7" s="21">
        <v>39227513</v>
      </c>
    </row>
    <row r="8" spans="1:27" ht="13.5">
      <c r="A8" s="22" t="s">
        <v>35</v>
      </c>
      <c r="B8" s="16"/>
      <c r="C8" s="17">
        <v>23501791</v>
      </c>
      <c r="D8" s="17"/>
      <c r="E8" s="18">
        <v>9158439</v>
      </c>
      <c r="F8" s="19">
        <v>7865017</v>
      </c>
      <c r="G8" s="19">
        <v>1058128</v>
      </c>
      <c r="H8" s="19">
        <v>34767</v>
      </c>
      <c r="I8" s="19">
        <v>100335</v>
      </c>
      <c r="J8" s="19">
        <v>1193230</v>
      </c>
      <c r="K8" s="19">
        <v>88624</v>
      </c>
      <c r="L8" s="19"/>
      <c r="M8" s="19">
        <v>50739</v>
      </c>
      <c r="N8" s="19">
        <v>139363</v>
      </c>
      <c r="O8" s="19">
        <v>80167</v>
      </c>
      <c r="P8" s="19">
        <v>3859670</v>
      </c>
      <c r="Q8" s="19">
        <v>2027453</v>
      </c>
      <c r="R8" s="19">
        <v>5967290</v>
      </c>
      <c r="S8" s="19">
        <v>712483</v>
      </c>
      <c r="T8" s="19">
        <v>1089658</v>
      </c>
      <c r="U8" s="19">
        <v>4043469</v>
      </c>
      <c r="V8" s="19">
        <v>5845610</v>
      </c>
      <c r="W8" s="19">
        <v>13145493</v>
      </c>
      <c r="X8" s="19">
        <v>7865017</v>
      </c>
      <c r="Y8" s="19">
        <v>5280476</v>
      </c>
      <c r="Z8" s="20">
        <v>67.14</v>
      </c>
      <c r="AA8" s="21">
        <v>7865017</v>
      </c>
    </row>
    <row r="9" spans="1:27" ht="13.5">
      <c r="A9" s="22" t="s">
        <v>36</v>
      </c>
      <c r="B9" s="16"/>
      <c r="C9" s="17">
        <v>85568096</v>
      </c>
      <c r="D9" s="17"/>
      <c r="E9" s="18">
        <v>79571000</v>
      </c>
      <c r="F9" s="19">
        <v>80239290</v>
      </c>
      <c r="G9" s="19">
        <v>32151000</v>
      </c>
      <c r="H9" s="19">
        <v>934000</v>
      </c>
      <c r="I9" s="19"/>
      <c r="J9" s="19">
        <v>33085000</v>
      </c>
      <c r="K9" s="19"/>
      <c r="L9" s="19">
        <v>3000000</v>
      </c>
      <c r="M9" s="19">
        <v>14759000</v>
      </c>
      <c r="N9" s="19">
        <v>17759000</v>
      </c>
      <c r="O9" s="19"/>
      <c r="P9" s="19"/>
      <c r="Q9" s="19"/>
      <c r="R9" s="19"/>
      <c r="S9" s="19"/>
      <c r="T9" s="19"/>
      <c r="U9" s="19">
        <v>9968000</v>
      </c>
      <c r="V9" s="19">
        <v>9968000</v>
      </c>
      <c r="W9" s="19">
        <v>60812000</v>
      </c>
      <c r="X9" s="19">
        <v>80239290</v>
      </c>
      <c r="Y9" s="19">
        <v>-19427290</v>
      </c>
      <c r="Z9" s="20">
        <v>-24.21</v>
      </c>
      <c r="AA9" s="21">
        <v>80239290</v>
      </c>
    </row>
    <row r="10" spans="1:27" ht="13.5">
      <c r="A10" s="22" t="s">
        <v>37</v>
      </c>
      <c r="B10" s="16"/>
      <c r="C10" s="17">
        <v>19173495</v>
      </c>
      <c r="D10" s="17"/>
      <c r="E10" s="18">
        <v>51559000</v>
      </c>
      <c r="F10" s="19">
        <v>29082215</v>
      </c>
      <c r="G10" s="19">
        <v>9168000</v>
      </c>
      <c r="H10" s="19">
        <v>400000</v>
      </c>
      <c r="I10" s="19"/>
      <c r="J10" s="19">
        <v>9568000</v>
      </c>
      <c r="K10" s="19"/>
      <c r="L10" s="19">
        <v>550000</v>
      </c>
      <c r="M10" s="19">
        <v>250000</v>
      </c>
      <c r="N10" s="19">
        <v>800000</v>
      </c>
      <c r="O10" s="19">
        <v>750000</v>
      </c>
      <c r="P10" s="19">
        <v>12673000</v>
      </c>
      <c r="Q10" s="19">
        <v>3609000</v>
      </c>
      <c r="R10" s="19">
        <v>17032000</v>
      </c>
      <c r="S10" s="19"/>
      <c r="T10" s="19"/>
      <c r="U10" s="19"/>
      <c r="V10" s="19"/>
      <c r="W10" s="19">
        <v>27400000</v>
      </c>
      <c r="X10" s="19">
        <v>29082215</v>
      </c>
      <c r="Y10" s="19">
        <v>-1682215</v>
      </c>
      <c r="Z10" s="20">
        <v>-5.78</v>
      </c>
      <c r="AA10" s="21">
        <v>29082215</v>
      </c>
    </row>
    <row r="11" spans="1:27" ht="13.5">
      <c r="A11" s="22" t="s">
        <v>38</v>
      </c>
      <c r="B11" s="16"/>
      <c r="C11" s="17"/>
      <c r="D11" s="17"/>
      <c r="E11" s="18">
        <v>3397126</v>
      </c>
      <c r="F11" s="19">
        <v>18839806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18839806</v>
      </c>
      <c r="Y11" s="19">
        <v>-18839806</v>
      </c>
      <c r="Z11" s="20">
        <v>-100</v>
      </c>
      <c r="AA11" s="21">
        <v>18839806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-125920701</v>
      </c>
      <c r="D14" s="17"/>
      <c r="E14" s="18">
        <v>-147731310</v>
      </c>
      <c r="F14" s="19">
        <v>-155116126</v>
      </c>
      <c r="G14" s="19">
        <v>-19909527</v>
      </c>
      <c r="H14" s="19">
        <v>-10816058</v>
      </c>
      <c r="I14" s="19">
        <v>-7445951</v>
      </c>
      <c r="J14" s="19">
        <v>-38171536</v>
      </c>
      <c r="K14" s="19">
        <v>-6964638</v>
      </c>
      <c r="L14" s="19">
        <v>-6403580</v>
      </c>
      <c r="M14" s="19">
        <v>-15888833</v>
      </c>
      <c r="N14" s="19">
        <v>-29257051</v>
      </c>
      <c r="O14" s="19">
        <v>-4660262</v>
      </c>
      <c r="P14" s="19">
        <v>-17073308</v>
      </c>
      <c r="Q14" s="19">
        <v>-9702478</v>
      </c>
      <c r="R14" s="19">
        <v>-31436048</v>
      </c>
      <c r="S14" s="19">
        <v>-2689080</v>
      </c>
      <c r="T14" s="19">
        <v>-5781263</v>
      </c>
      <c r="U14" s="19">
        <v>-15383070</v>
      </c>
      <c r="V14" s="19">
        <v>-23853413</v>
      </c>
      <c r="W14" s="19">
        <v>-122718048</v>
      </c>
      <c r="X14" s="19">
        <v>-155116126</v>
      </c>
      <c r="Y14" s="19">
        <v>32398078</v>
      </c>
      <c r="Z14" s="20">
        <v>-20.89</v>
      </c>
      <c r="AA14" s="21">
        <v>-155116126</v>
      </c>
    </row>
    <row r="15" spans="1:27" ht="13.5">
      <c r="A15" s="22" t="s">
        <v>42</v>
      </c>
      <c r="B15" s="16"/>
      <c r="C15" s="17"/>
      <c r="D15" s="17"/>
      <c r="E15" s="18"/>
      <c r="F15" s="19">
        <v>-5989515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-81208</v>
      </c>
      <c r="V15" s="19">
        <v>-81208</v>
      </c>
      <c r="W15" s="19">
        <v>-81208</v>
      </c>
      <c r="X15" s="19">
        <v>-5989515</v>
      </c>
      <c r="Y15" s="19">
        <v>5908307</v>
      </c>
      <c r="Z15" s="20">
        <v>-98.64</v>
      </c>
      <c r="AA15" s="21">
        <v>-5989515</v>
      </c>
    </row>
    <row r="16" spans="1:27" ht="13.5">
      <c r="A16" s="22" t="s">
        <v>43</v>
      </c>
      <c r="B16" s="16"/>
      <c r="C16" s="17"/>
      <c r="D16" s="17"/>
      <c r="E16" s="18">
        <v>-14999996</v>
      </c>
      <c r="F16" s="19">
        <v>-8499998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-8499998</v>
      </c>
      <c r="Y16" s="19">
        <v>8499998</v>
      </c>
      <c r="Z16" s="20">
        <v>-100</v>
      </c>
      <c r="AA16" s="21">
        <v>-8499998</v>
      </c>
    </row>
    <row r="17" spans="1:27" ht="13.5">
      <c r="A17" s="23" t="s">
        <v>44</v>
      </c>
      <c r="B17" s="24"/>
      <c r="C17" s="25">
        <f aca="true" t="shared" si="0" ref="C17:Y17">SUM(C6:C16)</f>
        <v>23478006</v>
      </c>
      <c r="D17" s="25">
        <f>SUM(D6:D16)</f>
        <v>0</v>
      </c>
      <c r="E17" s="26">
        <f t="shared" si="0"/>
        <v>43239801</v>
      </c>
      <c r="F17" s="27">
        <f t="shared" si="0"/>
        <v>22097550</v>
      </c>
      <c r="G17" s="27">
        <f t="shared" si="0"/>
        <v>24132728</v>
      </c>
      <c r="H17" s="27">
        <f t="shared" si="0"/>
        <v>-7082487</v>
      </c>
      <c r="I17" s="27">
        <f t="shared" si="0"/>
        <v>-3078322</v>
      </c>
      <c r="J17" s="27">
        <f t="shared" si="0"/>
        <v>13971919</v>
      </c>
      <c r="K17" s="27">
        <f t="shared" si="0"/>
        <v>-2917276</v>
      </c>
      <c r="L17" s="27">
        <f t="shared" si="0"/>
        <v>194296</v>
      </c>
      <c r="M17" s="27">
        <f t="shared" si="0"/>
        <v>1934544</v>
      </c>
      <c r="N17" s="27">
        <f t="shared" si="0"/>
        <v>-788436</v>
      </c>
      <c r="O17" s="27">
        <f t="shared" si="0"/>
        <v>-89154</v>
      </c>
      <c r="P17" s="27">
        <f t="shared" si="0"/>
        <v>2814736</v>
      </c>
      <c r="Q17" s="27">
        <f t="shared" si="0"/>
        <v>37670</v>
      </c>
      <c r="R17" s="27">
        <f t="shared" si="0"/>
        <v>2763252</v>
      </c>
      <c r="S17" s="27">
        <f t="shared" si="0"/>
        <v>113588</v>
      </c>
      <c r="T17" s="27">
        <f t="shared" si="0"/>
        <v>-260759</v>
      </c>
      <c r="U17" s="27">
        <f t="shared" si="0"/>
        <v>508333</v>
      </c>
      <c r="V17" s="27">
        <f t="shared" si="0"/>
        <v>361162</v>
      </c>
      <c r="W17" s="27">
        <f t="shared" si="0"/>
        <v>16307897</v>
      </c>
      <c r="X17" s="27">
        <f t="shared" si="0"/>
        <v>22097550</v>
      </c>
      <c r="Y17" s="27">
        <f t="shared" si="0"/>
        <v>-5789653</v>
      </c>
      <c r="Z17" s="28">
        <f>+IF(X17&lt;&gt;0,+(Y17/X17)*100,0)</f>
        <v>-26.200429459374458</v>
      </c>
      <c r="AA17" s="29">
        <f>SUM(AA6:AA16)</f>
        <v>22097550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-25642024</v>
      </c>
      <c r="D26" s="17"/>
      <c r="E26" s="18">
        <v>-43017175</v>
      </c>
      <c r="F26" s="19">
        <v>-38299422</v>
      </c>
      <c r="G26" s="19">
        <v>-10415567</v>
      </c>
      <c r="H26" s="19">
        <v>-1214625</v>
      </c>
      <c r="I26" s="19">
        <v>-253406</v>
      </c>
      <c r="J26" s="19">
        <v>-11883598</v>
      </c>
      <c r="K26" s="19">
        <v>-58499</v>
      </c>
      <c r="L26" s="19">
        <v>-204250</v>
      </c>
      <c r="M26" s="19">
        <v>-2637297</v>
      </c>
      <c r="N26" s="19">
        <v>-2900046</v>
      </c>
      <c r="O26" s="19"/>
      <c r="P26" s="19">
        <v>-3002429</v>
      </c>
      <c r="Q26" s="19"/>
      <c r="R26" s="19">
        <v>-3002429</v>
      </c>
      <c r="S26" s="19"/>
      <c r="T26" s="19"/>
      <c r="U26" s="19"/>
      <c r="V26" s="19"/>
      <c r="W26" s="19">
        <v>-17786073</v>
      </c>
      <c r="X26" s="19">
        <v>-38299422</v>
      </c>
      <c r="Y26" s="19">
        <v>20513349</v>
      </c>
      <c r="Z26" s="20">
        <v>-53.56</v>
      </c>
      <c r="AA26" s="21">
        <v>-38299422</v>
      </c>
    </row>
    <row r="27" spans="1:27" ht="13.5">
      <c r="A27" s="23" t="s">
        <v>51</v>
      </c>
      <c r="B27" s="24"/>
      <c r="C27" s="25">
        <f aca="true" t="shared" si="1" ref="C27:Y27">SUM(C21:C26)</f>
        <v>-25642024</v>
      </c>
      <c r="D27" s="25">
        <f>SUM(D21:D26)</f>
        <v>0</v>
      </c>
      <c r="E27" s="26">
        <f t="shared" si="1"/>
        <v>-43017175</v>
      </c>
      <c r="F27" s="27">
        <f t="shared" si="1"/>
        <v>-38299422</v>
      </c>
      <c r="G27" s="27">
        <f t="shared" si="1"/>
        <v>-10415567</v>
      </c>
      <c r="H27" s="27">
        <f t="shared" si="1"/>
        <v>-1214625</v>
      </c>
      <c r="I27" s="27">
        <f t="shared" si="1"/>
        <v>-253406</v>
      </c>
      <c r="J27" s="27">
        <f t="shared" si="1"/>
        <v>-11883598</v>
      </c>
      <c r="K27" s="27">
        <f t="shared" si="1"/>
        <v>-58499</v>
      </c>
      <c r="L27" s="27">
        <f t="shared" si="1"/>
        <v>-204250</v>
      </c>
      <c r="M27" s="27">
        <f t="shared" si="1"/>
        <v>-2637297</v>
      </c>
      <c r="N27" s="27">
        <f t="shared" si="1"/>
        <v>-2900046</v>
      </c>
      <c r="O27" s="27">
        <f t="shared" si="1"/>
        <v>0</v>
      </c>
      <c r="P27" s="27">
        <f t="shared" si="1"/>
        <v>-3002429</v>
      </c>
      <c r="Q27" s="27">
        <f t="shared" si="1"/>
        <v>0</v>
      </c>
      <c r="R27" s="27">
        <f t="shared" si="1"/>
        <v>-3002429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-17786073</v>
      </c>
      <c r="X27" s="27">
        <f t="shared" si="1"/>
        <v>-38299422</v>
      </c>
      <c r="Y27" s="27">
        <f t="shared" si="1"/>
        <v>20513349</v>
      </c>
      <c r="Z27" s="28">
        <f>+IF(X27&lt;&gt;0,+(Y27/X27)*100,0)</f>
        <v>-53.56046626500003</v>
      </c>
      <c r="AA27" s="29">
        <f>SUM(AA21:AA26)</f>
        <v>-38299422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>
        <v>3000000</v>
      </c>
      <c r="L31" s="19"/>
      <c r="M31" s="19"/>
      <c r="N31" s="19">
        <v>3000000</v>
      </c>
      <c r="O31" s="19"/>
      <c r="P31" s="19"/>
      <c r="Q31" s="19"/>
      <c r="R31" s="19"/>
      <c r="S31" s="19"/>
      <c r="T31" s="19"/>
      <c r="U31" s="19"/>
      <c r="V31" s="19"/>
      <c r="W31" s="19">
        <v>3000000</v>
      </c>
      <c r="X31" s="19"/>
      <c r="Y31" s="19">
        <v>3000000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10096</v>
      </c>
      <c r="D35" s="17"/>
      <c r="E35" s="18"/>
      <c r="F35" s="19"/>
      <c r="G35" s="19">
        <v>-2000000</v>
      </c>
      <c r="H35" s="19"/>
      <c r="I35" s="19"/>
      <c r="J35" s="19">
        <v>-2000000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-2000000</v>
      </c>
      <c r="X35" s="19"/>
      <c r="Y35" s="19">
        <v>-2000000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10096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-2000000</v>
      </c>
      <c r="H36" s="27">
        <f t="shared" si="2"/>
        <v>0</v>
      </c>
      <c r="I36" s="27">
        <f t="shared" si="2"/>
        <v>0</v>
      </c>
      <c r="J36" s="27">
        <f t="shared" si="2"/>
        <v>-2000000</v>
      </c>
      <c r="K36" s="27">
        <f t="shared" si="2"/>
        <v>3000000</v>
      </c>
      <c r="L36" s="27">
        <f t="shared" si="2"/>
        <v>0</v>
      </c>
      <c r="M36" s="27">
        <f t="shared" si="2"/>
        <v>0</v>
      </c>
      <c r="N36" s="27">
        <f t="shared" si="2"/>
        <v>3000000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1000000</v>
      </c>
      <c r="X36" s="27">
        <f t="shared" si="2"/>
        <v>0</v>
      </c>
      <c r="Y36" s="27">
        <f t="shared" si="2"/>
        <v>1000000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-2153922</v>
      </c>
      <c r="D38" s="31">
        <f>+D17+D27+D36</f>
        <v>0</v>
      </c>
      <c r="E38" s="32">
        <f t="shared" si="3"/>
        <v>222626</v>
      </c>
      <c r="F38" s="33">
        <f t="shared" si="3"/>
        <v>-16201872</v>
      </c>
      <c r="G38" s="33">
        <f t="shared" si="3"/>
        <v>11717161</v>
      </c>
      <c r="H38" s="33">
        <f t="shared" si="3"/>
        <v>-8297112</v>
      </c>
      <c r="I38" s="33">
        <f t="shared" si="3"/>
        <v>-3331728</v>
      </c>
      <c r="J38" s="33">
        <f t="shared" si="3"/>
        <v>88321</v>
      </c>
      <c r="K38" s="33">
        <f t="shared" si="3"/>
        <v>24225</v>
      </c>
      <c r="L38" s="33">
        <f t="shared" si="3"/>
        <v>-9954</v>
      </c>
      <c r="M38" s="33">
        <f t="shared" si="3"/>
        <v>-702753</v>
      </c>
      <c r="N38" s="33">
        <f t="shared" si="3"/>
        <v>-688482</v>
      </c>
      <c r="O38" s="33">
        <f t="shared" si="3"/>
        <v>-89154</v>
      </c>
      <c r="P38" s="33">
        <f t="shared" si="3"/>
        <v>-187693</v>
      </c>
      <c r="Q38" s="33">
        <f t="shared" si="3"/>
        <v>37670</v>
      </c>
      <c r="R38" s="33">
        <f t="shared" si="3"/>
        <v>-239177</v>
      </c>
      <c r="S38" s="33">
        <f t="shared" si="3"/>
        <v>113588</v>
      </c>
      <c r="T38" s="33">
        <f t="shared" si="3"/>
        <v>-260759</v>
      </c>
      <c r="U38" s="33">
        <f t="shared" si="3"/>
        <v>508333</v>
      </c>
      <c r="V38" s="33">
        <f t="shared" si="3"/>
        <v>361162</v>
      </c>
      <c r="W38" s="33">
        <f t="shared" si="3"/>
        <v>-478176</v>
      </c>
      <c r="X38" s="33">
        <f t="shared" si="3"/>
        <v>-16201872</v>
      </c>
      <c r="Y38" s="33">
        <f t="shared" si="3"/>
        <v>15723696</v>
      </c>
      <c r="Z38" s="34">
        <f>+IF(X38&lt;&gt;0,+(Y38/X38)*100,0)</f>
        <v>-97.04863734264781</v>
      </c>
      <c r="AA38" s="35">
        <f>+AA17+AA27+AA36</f>
        <v>-16201872</v>
      </c>
    </row>
    <row r="39" spans="1:27" ht="13.5">
      <c r="A39" s="22" t="s">
        <v>59</v>
      </c>
      <c r="B39" s="16"/>
      <c r="C39" s="31">
        <v>2699097</v>
      </c>
      <c r="D39" s="31"/>
      <c r="E39" s="32"/>
      <c r="F39" s="33">
        <v>642061</v>
      </c>
      <c r="G39" s="33">
        <v>37889</v>
      </c>
      <c r="H39" s="33">
        <v>11755050</v>
      </c>
      <c r="I39" s="33">
        <v>3457938</v>
      </c>
      <c r="J39" s="33">
        <v>37889</v>
      </c>
      <c r="K39" s="33">
        <v>126210</v>
      </c>
      <c r="L39" s="33">
        <v>150435</v>
      </c>
      <c r="M39" s="33">
        <v>140481</v>
      </c>
      <c r="N39" s="33">
        <v>126210</v>
      </c>
      <c r="O39" s="33">
        <v>-562272</v>
      </c>
      <c r="P39" s="33">
        <v>-651426</v>
      </c>
      <c r="Q39" s="33">
        <v>-839119</v>
      </c>
      <c r="R39" s="33">
        <v>-562272</v>
      </c>
      <c r="S39" s="33">
        <v>-801449</v>
      </c>
      <c r="T39" s="33">
        <v>-687861</v>
      </c>
      <c r="U39" s="33">
        <v>-948620</v>
      </c>
      <c r="V39" s="33">
        <v>-801449</v>
      </c>
      <c r="W39" s="33">
        <v>37889</v>
      </c>
      <c r="X39" s="33">
        <v>642061</v>
      </c>
      <c r="Y39" s="33">
        <v>-604172</v>
      </c>
      <c r="Z39" s="34">
        <v>-94.1</v>
      </c>
      <c r="AA39" s="35">
        <v>642061</v>
      </c>
    </row>
    <row r="40" spans="1:27" ht="13.5">
      <c r="A40" s="41" t="s">
        <v>60</v>
      </c>
      <c r="B40" s="42"/>
      <c r="C40" s="43">
        <v>545175</v>
      </c>
      <c r="D40" s="43"/>
      <c r="E40" s="44">
        <v>222626</v>
      </c>
      <c r="F40" s="45">
        <v>-15559811</v>
      </c>
      <c r="G40" s="45">
        <v>11755050</v>
      </c>
      <c r="H40" s="45">
        <v>3457938</v>
      </c>
      <c r="I40" s="45">
        <v>126210</v>
      </c>
      <c r="J40" s="45">
        <v>126210</v>
      </c>
      <c r="K40" s="45">
        <v>150435</v>
      </c>
      <c r="L40" s="45">
        <v>140481</v>
      </c>
      <c r="M40" s="45">
        <v>-562272</v>
      </c>
      <c r="N40" s="45">
        <v>-562272</v>
      </c>
      <c r="O40" s="45">
        <v>-651426</v>
      </c>
      <c r="P40" s="45">
        <v>-839119</v>
      </c>
      <c r="Q40" s="45">
        <v>-801449</v>
      </c>
      <c r="R40" s="45">
        <v>-651426</v>
      </c>
      <c r="S40" s="45">
        <v>-687861</v>
      </c>
      <c r="T40" s="45">
        <v>-948620</v>
      </c>
      <c r="U40" s="45">
        <v>-440287</v>
      </c>
      <c r="V40" s="45">
        <v>-440287</v>
      </c>
      <c r="W40" s="45">
        <v>-440287</v>
      </c>
      <c r="X40" s="45">
        <v>-15559811</v>
      </c>
      <c r="Y40" s="45">
        <v>15119524</v>
      </c>
      <c r="Z40" s="46">
        <v>-97.17</v>
      </c>
      <c r="AA40" s="47">
        <v>-15559811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111726175</v>
      </c>
      <c r="D6" s="17"/>
      <c r="E6" s="18">
        <v>174500000</v>
      </c>
      <c r="F6" s="19"/>
      <c r="G6" s="19">
        <v>1483561</v>
      </c>
      <c r="H6" s="19">
        <v>1852907</v>
      </c>
      <c r="I6" s="19">
        <v>3530253</v>
      </c>
      <c r="J6" s="19">
        <v>6866721</v>
      </c>
      <c r="K6" s="19">
        <v>1759452</v>
      </c>
      <c r="L6" s="19">
        <v>1725224</v>
      </c>
      <c r="M6" s="19">
        <v>16447509</v>
      </c>
      <c r="N6" s="19">
        <v>19932185</v>
      </c>
      <c r="O6" s="19">
        <v>10204295</v>
      </c>
      <c r="P6" s="19">
        <v>8918543</v>
      </c>
      <c r="Q6" s="19">
        <v>9530336</v>
      </c>
      <c r="R6" s="19">
        <v>28653174</v>
      </c>
      <c r="S6" s="19">
        <v>1448540</v>
      </c>
      <c r="T6" s="19">
        <v>5075139</v>
      </c>
      <c r="U6" s="19">
        <v>5471418</v>
      </c>
      <c r="V6" s="19">
        <v>11995097</v>
      </c>
      <c r="W6" s="19">
        <v>67447177</v>
      </c>
      <c r="X6" s="19"/>
      <c r="Y6" s="19">
        <v>67447177</v>
      </c>
      <c r="Z6" s="20"/>
      <c r="AA6" s="21"/>
    </row>
    <row r="7" spans="1:27" ht="13.5">
      <c r="A7" s="22" t="s">
        <v>34</v>
      </c>
      <c r="B7" s="16"/>
      <c r="C7" s="17">
        <v>117488787</v>
      </c>
      <c r="D7" s="17"/>
      <c r="E7" s="18">
        <v>400878285</v>
      </c>
      <c r="F7" s="19">
        <v>229214962</v>
      </c>
      <c r="G7" s="19">
        <v>11974558</v>
      </c>
      <c r="H7" s="19">
        <v>13539230</v>
      </c>
      <c r="I7" s="19">
        <v>11657264</v>
      </c>
      <c r="J7" s="19">
        <v>37171052</v>
      </c>
      <c r="K7" s="19">
        <v>25734979</v>
      </c>
      <c r="L7" s="19">
        <v>26187428</v>
      </c>
      <c r="M7" s="19">
        <v>19249635</v>
      </c>
      <c r="N7" s="19">
        <v>71172042</v>
      </c>
      <c r="O7" s="19">
        <v>17627723</v>
      </c>
      <c r="P7" s="19">
        <v>20199623</v>
      </c>
      <c r="Q7" s="19">
        <v>24304870</v>
      </c>
      <c r="R7" s="19">
        <v>62132216</v>
      </c>
      <c r="S7" s="19">
        <v>29293108</v>
      </c>
      <c r="T7" s="19">
        <v>22156716</v>
      </c>
      <c r="U7" s="19">
        <v>29680219</v>
      </c>
      <c r="V7" s="19">
        <v>81130043</v>
      </c>
      <c r="W7" s="19">
        <v>251605353</v>
      </c>
      <c r="X7" s="19">
        <v>229214962</v>
      </c>
      <c r="Y7" s="19">
        <v>22390391</v>
      </c>
      <c r="Z7" s="20">
        <v>9.77</v>
      </c>
      <c r="AA7" s="21">
        <v>229214962</v>
      </c>
    </row>
    <row r="8" spans="1:27" ht="13.5">
      <c r="A8" s="22" t="s">
        <v>35</v>
      </c>
      <c r="B8" s="16"/>
      <c r="C8" s="17">
        <v>19743953</v>
      </c>
      <c r="D8" s="17"/>
      <c r="E8" s="18">
        <v>95142180</v>
      </c>
      <c r="F8" s="19"/>
      <c r="G8" s="19">
        <v>377558</v>
      </c>
      <c r="H8" s="19">
        <v>694382</v>
      </c>
      <c r="I8" s="19">
        <v>4177921</v>
      </c>
      <c r="J8" s="19">
        <v>5249861</v>
      </c>
      <c r="K8" s="19">
        <v>2463117</v>
      </c>
      <c r="L8" s="19">
        <v>3222735</v>
      </c>
      <c r="M8" s="19">
        <v>133139</v>
      </c>
      <c r="N8" s="19">
        <v>5818991</v>
      </c>
      <c r="O8" s="19">
        <v>732776</v>
      </c>
      <c r="P8" s="19">
        <v>1946370</v>
      </c>
      <c r="Q8" s="19">
        <v>2430073</v>
      </c>
      <c r="R8" s="19">
        <v>5109219</v>
      </c>
      <c r="S8" s="19">
        <v>7124938</v>
      </c>
      <c r="T8" s="19">
        <v>1576365</v>
      </c>
      <c r="U8" s="19">
        <v>10838021</v>
      </c>
      <c r="V8" s="19">
        <v>19539324</v>
      </c>
      <c r="W8" s="19">
        <v>35717395</v>
      </c>
      <c r="X8" s="19"/>
      <c r="Y8" s="19">
        <v>35717395</v>
      </c>
      <c r="Z8" s="20"/>
      <c r="AA8" s="21"/>
    </row>
    <row r="9" spans="1:27" ht="13.5">
      <c r="A9" s="22" t="s">
        <v>36</v>
      </c>
      <c r="B9" s="16"/>
      <c r="C9" s="17">
        <v>365116100</v>
      </c>
      <c r="D9" s="17"/>
      <c r="E9" s="18">
        <v>491688000</v>
      </c>
      <c r="F9" s="19">
        <v>403188000</v>
      </c>
      <c r="G9" s="19">
        <v>161893666</v>
      </c>
      <c r="H9" s="19">
        <v>11617333</v>
      </c>
      <c r="I9" s="19">
        <v>6666667</v>
      </c>
      <c r="J9" s="19">
        <v>180177666</v>
      </c>
      <c r="K9" s="19">
        <v>4208333</v>
      </c>
      <c r="L9" s="19">
        <v>133788333</v>
      </c>
      <c r="M9" s="19">
        <v>14041666</v>
      </c>
      <c r="N9" s="19">
        <v>152038332</v>
      </c>
      <c r="O9" s="19">
        <v>5000000</v>
      </c>
      <c r="P9" s="19">
        <v>13333333</v>
      </c>
      <c r="Q9" s="19">
        <v>8791667</v>
      </c>
      <c r="R9" s="19">
        <v>27125000</v>
      </c>
      <c r="S9" s="19">
        <v>1416667</v>
      </c>
      <c r="T9" s="19">
        <v>7416667</v>
      </c>
      <c r="U9" s="19"/>
      <c r="V9" s="19">
        <v>8833334</v>
      </c>
      <c r="W9" s="19">
        <v>368174332</v>
      </c>
      <c r="X9" s="19">
        <v>403188000</v>
      </c>
      <c r="Y9" s="19">
        <v>-35013668</v>
      </c>
      <c r="Z9" s="20">
        <v>-8.68</v>
      </c>
      <c r="AA9" s="21">
        <v>403188000</v>
      </c>
    </row>
    <row r="10" spans="1:27" ht="13.5">
      <c r="A10" s="22" t="s">
        <v>37</v>
      </c>
      <c r="B10" s="16"/>
      <c r="C10" s="17">
        <v>279590958</v>
      </c>
      <c r="D10" s="17"/>
      <c r="E10" s="18">
        <v>253309000</v>
      </c>
      <c r="F10" s="19">
        <v>276401426</v>
      </c>
      <c r="G10" s="19">
        <v>55679000</v>
      </c>
      <c r="H10" s="19">
        <v>1946000</v>
      </c>
      <c r="I10" s="19">
        <v>5048046</v>
      </c>
      <c r="J10" s="19">
        <v>62673046</v>
      </c>
      <c r="K10" s="19">
        <v>4500000</v>
      </c>
      <c r="L10" s="19">
        <v>8584080</v>
      </c>
      <c r="M10" s="19">
        <v>5992000</v>
      </c>
      <c r="N10" s="19">
        <v>19076080</v>
      </c>
      <c r="O10" s="19">
        <v>70783000</v>
      </c>
      <c r="P10" s="19">
        <v>1460000</v>
      </c>
      <c r="Q10" s="19">
        <v>52019191</v>
      </c>
      <c r="R10" s="19">
        <v>124262191</v>
      </c>
      <c r="S10" s="19">
        <v>2250000</v>
      </c>
      <c r="T10" s="19"/>
      <c r="U10" s="19"/>
      <c r="V10" s="19">
        <v>2250000</v>
      </c>
      <c r="W10" s="19">
        <v>208261317</v>
      </c>
      <c r="X10" s="19">
        <v>276401426</v>
      </c>
      <c r="Y10" s="19">
        <v>-68140109</v>
      </c>
      <c r="Z10" s="20">
        <v>-24.65</v>
      </c>
      <c r="AA10" s="21">
        <v>276401426</v>
      </c>
    </row>
    <row r="11" spans="1:27" ht="13.5">
      <c r="A11" s="22" t="s">
        <v>38</v>
      </c>
      <c r="B11" s="16"/>
      <c r="C11" s="17">
        <v>2805297</v>
      </c>
      <c r="D11" s="17"/>
      <c r="E11" s="18">
        <v>2000000</v>
      </c>
      <c r="F11" s="19">
        <v>2500000</v>
      </c>
      <c r="G11" s="19">
        <v>7626</v>
      </c>
      <c r="H11" s="19">
        <v>1251335</v>
      </c>
      <c r="I11" s="19">
        <v>102430</v>
      </c>
      <c r="J11" s="19">
        <v>1361391</v>
      </c>
      <c r="K11" s="19">
        <v>1070945</v>
      </c>
      <c r="L11" s="19">
        <v>1455712</v>
      </c>
      <c r="M11" s="19"/>
      <c r="N11" s="19">
        <v>2526657</v>
      </c>
      <c r="O11" s="19">
        <v>47740</v>
      </c>
      <c r="P11" s="19">
        <v>1704646</v>
      </c>
      <c r="Q11" s="19">
        <v>1647112</v>
      </c>
      <c r="R11" s="19">
        <v>3399498</v>
      </c>
      <c r="S11" s="19">
        <v>70010</v>
      </c>
      <c r="T11" s="19">
        <v>18327</v>
      </c>
      <c r="U11" s="19">
        <v>58287</v>
      </c>
      <c r="V11" s="19">
        <v>146624</v>
      </c>
      <c r="W11" s="19">
        <v>7434170</v>
      </c>
      <c r="X11" s="19">
        <v>2500000</v>
      </c>
      <c r="Y11" s="19">
        <v>4934170</v>
      </c>
      <c r="Z11" s="20">
        <v>197.37</v>
      </c>
      <c r="AA11" s="21">
        <v>2500000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-619072004</v>
      </c>
      <c r="D14" s="17"/>
      <c r="E14" s="18">
        <v>-1036208465</v>
      </c>
      <c r="F14" s="19">
        <v>-595107793</v>
      </c>
      <c r="G14" s="19">
        <v>-149016748</v>
      </c>
      <c r="H14" s="19">
        <v>-71504149</v>
      </c>
      <c r="I14" s="19">
        <v>-60971461</v>
      </c>
      <c r="J14" s="19">
        <v>-281492358</v>
      </c>
      <c r="K14" s="19">
        <v>-50758225</v>
      </c>
      <c r="L14" s="19">
        <v>-30002379</v>
      </c>
      <c r="M14" s="19">
        <v>-125123165</v>
      </c>
      <c r="N14" s="19">
        <v>-205883769</v>
      </c>
      <c r="O14" s="19">
        <v>-39216703</v>
      </c>
      <c r="P14" s="19">
        <v>-59784812</v>
      </c>
      <c r="Q14" s="19">
        <v>-58868200</v>
      </c>
      <c r="R14" s="19">
        <v>-157869715</v>
      </c>
      <c r="S14" s="19">
        <v>-54377809</v>
      </c>
      <c r="T14" s="19">
        <v>-43730055</v>
      </c>
      <c r="U14" s="19">
        <v>-62237295</v>
      </c>
      <c r="V14" s="19">
        <v>-160345159</v>
      </c>
      <c r="W14" s="19">
        <v>-805591001</v>
      </c>
      <c r="X14" s="19">
        <v>-595107793</v>
      </c>
      <c r="Y14" s="19">
        <v>-210483208</v>
      </c>
      <c r="Z14" s="20">
        <v>35.37</v>
      </c>
      <c r="AA14" s="21">
        <v>-595107793</v>
      </c>
    </row>
    <row r="15" spans="1:27" ht="13.5">
      <c r="A15" s="22" t="s">
        <v>42</v>
      </c>
      <c r="B15" s="16"/>
      <c r="C15" s="17">
        <v>-5769356</v>
      </c>
      <c r="D15" s="17"/>
      <c r="E15" s="18">
        <v>-6000000</v>
      </c>
      <c r="F15" s="19">
        <v>-7600000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-7600000</v>
      </c>
      <c r="Y15" s="19">
        <v>7600000</v>
      </c>
      <c r="Z15" s="20">
        <v>-100</v>
      </c>
      <c r="AA15" s="21">
        <v>-7600000</v>
      </c>
    </row>
    <row r="16" spans="1:27" ht="13.5">
      <c r="A16" s="22" t="s">
        <v>43</v>
      </c>
      <c r="B16" s="16"/>
      <c r="C16" s="17">
        <v>-80000000</v>
      </c>
      <c r="D16" s="17"/>
      <c r="E16" s="18">
        <v>-88500000</v>
      </c>
      <c r="F16" s="19">
        <v>-88500000</v>
      </c>
      <c r="G16" s="19">
        <v>-6666667</v>
      </c>
      <c r="H16" s="19">
        <v>-7375000</v>
      </c>
      <c r="I16" s="19"/>
      <c r="J16" s="19">
        <v>-14041667</v>
      </c>
      <c r="K16" s="19">
        <v>-4208333</v>
      </c>
      <c r="L16" s="19">
        <v>-708333</v>
      </c>
      <c r="M16" s="19">
        <v>-14041666</v>
      </c>
      <c r="N16" s="19">
        <v>-18958332</v>
      </c>
      <c r="O16" s="19">
        <v>-5000000</v>
      </c>
      <c r="P16" s="19">
        <v>-13333333</v>
      </c>
      <c r="Q16" s="19">
        <v>-6666667</v>
      </c>
      <c r="R16" s="19">
        <v>-25000000</v>
      </c>
      <c r="S16" s="19">
        <v>-1416666</v>
      </c>
      <c r="T16" s="19">
        <v>-7416667</v>
      </c>
      <c r="U16" s="19"/>
      <c r="V16" s="19">
        <v>-8833333</v>
      </c>
      <c r="W16" s="19">
        <v>-66833332</v>
      </c>
      <c r="X16" s="19">
        <v>-88500000</v>
      </c>
      <c r="Y16" s="19">
        <v>21666668</v>
      </c>
      <c r="Z16" s="20">
        <v>-24.48</v>
      </c>
      <c r="AA16" s="21">
        <v>-88500000</v>
      </c>
    </row>
    <row r="17" spans="1:27" ht="13.5">
      <c r="A17" s="23" t="s">
        <v>44</v>
      </c>
      <c r="B17" s="24"/>
      <c r="C17" s="25">
        <f aca="true" t="shared" si="0" ref="C17:Y17">SUM(C6:C16)</f>
        <v>191629910</v>
      </c>
      <c r="D17" s="25">
        <f>SUM(D6:D16)</f>
        <v>0</v>
      </c>
      <c r="E17" s="26">
        <f t="shared" si="0"/>
        <v>286809000</v>
      </c>
      <c r="F17" s="27">
        <f t="shared" si="0"/>
        <v>220096595</v>
      </c>
      <c r="G17" s="27">
        <f t="shared" si="0"/>
        <v>75732554</v>
      </c>
      <c r="H17" s="27">
        <f t="shared" si="0"/>
        <v>-47977962</v>
      </c>
      <c r="I17" s="27">
        <f t="shared" si="0"/>
        <v>-29788880</v>
      </c>
      <c r="J17" s="27">
        <f t="shared" si="0"/>
        <v>-2034288</v>
      </c>
      <c r="K17" s="27">
        <f t="shared" si="0"/>
        <v>-15229732</v>
      </c>
      <c r="L17" s="27">
        <f t="shared" si="0"/>
        <v>144252800</v>
      </c>
      <c r="M17" s="27">
        <f t="shared" si="0"/>
        <v>-83300882</v>
      </c>
      <c r="N17" s="27">
        <f t="shared" si="0"/>
        <v>45722186</v>
      </c>
      <c r="O17" s="27">
        <f t="shared" si="0"/>
        <v>60178831</v>
      </c>
      <c r="P17" s="27">
        <f t="shared" si="0"/>
        <v>-25555630</v>
      </c>
      <c r="Q17" s="27">
        <f t="shared" si="0"/>
        <v>33188382</v>
      </c>
      <c r="R17" s="27">
        <f t="shared" si="0"/>
        <v>67811583</v>
      </c>
      <c r="S17" s="27">
        <f t="shared" si="0"/>
        <v>-14191212</v>
      </c>
      <c r="T17" s="27">
        <f t="shared" si="0"/>
        <v>-14903508</v>
      </c>
      <c r="U17" s="27">
        <f t="shared" si="0"/>
        <v>-16189350</v>
      </c>
      <c r="V17" s="27">
        <f t="shared" si="0"/>
        <v>-45284070</v>
      </c>
      <c r="W17" s="27">
        <f t="shared" si="0"/>
        <v>66215411</v>
      </c>
      <c r="X17" s="27">
        <f t="shared" si="0"/>
        <v>220096595</v>
      </c>
      <c r="Y17" s="27">
        <f t="shared" si="0"/>
        <v>-153881184</v>
      </c>
      <c r="Z17" s="28">
        <f>+IF(X17&lt;&gt;0,+(Y17/X17)*100,0)</f>
        <v>-69.9152951457518</v>
      </c>
      <c r="AA17" s="29">
        <f>SUM(AA6:AA16)</f>
        <v>220096595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5861718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8977240</v>
      </c>
      <c r="D23" s="40"/>
      <c r="E23" s="18">
        <v>1466228</v>
      </c>
      <c r="F23" s="19">
        <v>8977240</v>
      </c>
      <c r="G23" s="36"/>
      <c r="H23" s="36"/>
      <c r="I23" s="36"/>
      <c r="J23" s="19"/>
      <c r="K23" s="36"/>
      <c r="L23" s="36"/>
      <c r="M23" s="19"/>
      <c r="N23" s="36"/>
      <c r="O23" s="36"/>
      <c r="P23" s="36">
        <v>10000000</v>
      </c>
      <c r="Q23" s="19">
        <v>2900000</v>
      </c>
      <c r="R23" s="36">
        <v>12900000</v>
      </c>
      <c r="S23" s="36">
        <v>13618603</v>
      </c>
      <c r="T23" s="19">
        <v>7200000</v>
      </c>
      <c r="U23" s="36"/>
      <c r="V23" s="36">
        <v>20818603</v>
      </c>
      <c r="W23" s="36">
        <v>33718603</v>
      </c>
      <c r="X23" s="19">
        <v>8977240</v>
      </c>
      <c r="Y23" s="36">
        <v>24741363</v>
      </c>
      <c r="Z23" s="37">
        <v>275.6</v>
      </c>
      <c r="AA23" s="38">
        <v>8977240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>
        <v>24000000</v>
      </c>
      <c r="J24" s="19">
        <v>24000000</v>
      </c>
      <c r="K24" s="19">
        <v>11000000</v>
      </c>
      <c r="L24" s="19">
        <v>7000000</v>
      </c>
      <c r="M24" s="19"/>
      <c r="N24" s="19">
        <v>18000000</v>
      </c>
      <c r="O24" s="19">
        <v>12000000</v>
      </c>
      <c r="P24" s="19"/>
      <c r="Q24" s="19"/>
      <c r="R24" s="19">
        <v>12000000</v>
      </c>
      <c r="S24" s="19"/>
      <c r="T24" s="19"/>
      <c r="U24" s="19"/>
      <c r="V24" s="19"/>
      <c r="W24" s="19">
        <v>54000000</v>
      </c>
      <c r="X24" s="19"/>
      <c r="Y24" s="19">
        <v>54000000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-214607377</v>
      </c>
      <c r="D26" s="17"/>
      <c r="E26" s="18">
        <v>-253309000</v>
      </c>
      <c r="F26" s="19">
        <v>-230216138</v>
      </c>
      <c r="G26" s="19">
        <v>-13603663</v>
      </c>
      <c r="H26" s="19">
        <v>-9166384</v>
      </c>
      <c r="I26" s="19">
        <v>-3471643</v>
      </c>
      <c r="J26" s="19">
        <v>-26241690</v>
      </c>
      <c r="K26" s="19">
        <v>-898287</v>
      </c>
      <c r="L26" s="19">
        <v>-15209261</v>
      </c>
      <c r="M26" s="19">
        <v>-42720400</v>
      </c>
      <c r="N26" s="19">
        <v>-58827948</v>
      </c>
      <c r="O26" s="19">
        <v>-10894730</v>
      </c>
      <c r="P26" s="19">
        <v>-41992129</v>
      </c>
      <c r="Q26" s="19">
        <v>-35274719</v>
      </c>
      <c r="R26" s="19">
        <v>-88161578</v>
      </c>
      <c r="S26" s="19">
        <v>-98399</v>
      </c>
      <c r="T26" s="19">
        <v>-1305467</v>
      </c>
      <c r="U26" s="19">
        <v>-2699083</v>
      </c>
      <c r="V26" s="19">
        <v>-4102949</v>
      </c>
      <c r="W26" s="19">
        <v>-177334165</v>
      </c>
      <c r="X26" s="19">
        <v>-230216138</v>
      </c>
      <c r="Y26" s="19">
        <v>52881973</v>
      </c>
      <c r="Z26" s="20">
        <v>-22.97</v>
      </c>
      <c r="AA26" s="21">
        <v>-230216138</v>
      </c>
    </row>
    <row r="27" spans="1:27" ht="13.5">
      <c r="A27" s="23" t="s">
        <v>51</v>
      </c>
      <c r="B27" s="24"/>
      <c r="C27" s="25">
        <f aca="true" t="shared" si="1" ref="C27:Y27">SUM(C21:C26)</f>
        <v>-199768419</v>
      </c>
      <c r="D27" s="25">
        <f>SUM(D21:D26)</f>
        <v>0</v>
      </c>
      <c r="E27" s="26">
        <f t="shared" si="1"/>
        <v>-251842772</v>
      </c>
      <c r="F27" s="27">
        <f t="shared" si="1"/>
        <v>-221238898</v>
      </c>
      <c r="G27" s="27">
        <f t="shared" si="1"/>
        <v>-13603663</v>
      </c>
      <c r="H27" s="27">
        <f t="shared" si="1"/>
        <v>-9166384</v>
      </c>
      <c r="I27" s="27">
        <f t="shared" si="1"/>
        <v>20528357</v>
      </c>
      <c r="J27" s="27">
        <f t="shared" si="1"/>
        <v>-2241690</v>
      </c>
      <c r="K27" s="27">
        <f t="shared" si="1"/>
        <v>10101713</v>
      </c>
      <c r="L27" s="27">
        <f t="shared" si="1"/>
        <v>-8209261</v>
      </c>
      <c r="M27" s="27">
        <f t="shared" si="1"/>
        <v>-42720400</v>
      </c>
      <c r="N27" s="27">
        <f t="shared" si="1"/>
        <v>-40827948</v>
      </c>
      <c r="O27" s="27">
        <f t="shared" si="1"/>
        <v>1105270</v>
      </c>
      <c r="P27" s="27">
        <f t="shared" si="1"/>
        <v>-31992129</v>
      </c>
      <c r="Q27" s="27">
        <f t="shared" si="1"/>
        <v>-32374719</v>
      </c>
      <c r="R27" s="27">
        <f t="shared" si="1"/>
        <v>-63261578</v>
      </c>
      <c r="S27" s="27">
        <f t="shared" si="1"/>
        <v>13520204</v>
      </c>
      <c r="T27" s="27">
        <f t="shared" si="1"/>
        <v>5894533</v>
      </c>
      <c r="U27" s="27">
        <f t="shared" si="1"/>
        <v>-2699083</v>
      </c>
      <c r="V27" s="27">
        <f t="shared" si="1"/>
        <v>16715654</v>
      </c>
      <c r="W27" s="27">
        <f t="shared" si="1"/>
        <v>-89615562</v>
      </c>
      <c r="X27" s="27">
        <f t="shared" si="1"/>
        <v>-221238898</v>
      </c>
      <c r="Y27" s="27">
        <f t="shared" si="1"/>
        <v>131623336</v>
      </c>
      <c r="Z27" s="28">
        <f>+IF(X27&lt;&gt;0,+(Y27/X27)*100,0)</f>
        <v>-59.49375864275006</v>
      </c>
      <c r="AA27" s="29">
        <f>SUM(AA21:AA26)</f>
        <v>-221238898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-3412111</v>
      </c>
      <c r="D35" s="17"/>
      <c r="E35" s="18">
        <v>-5500000</v>
      </c>
      <c r="F35" s="19">
        <v>-3412111</v>
      </c>
      <c r="G35" s="19">
        <v>-2529829</v>
      </c>
      <c r="H35" s="19"/>
      <c r="I35" s="19"/>
      <c r="J35" s="19">
        <v>-2529829</v>
      </c>
      <c r="K35" s="19"/>
      <c r="L35" s="19"/>
      <c r="M35" s="19">
        <v>-2499047</v>
      </c>
      <c r="N35" s="19">
        <v>-2499047</v>
      </c>
      <c r="O35" s="19"/>
      <c r="P35" s="19"/>
      <c r="Q35" s="19"/>
      <c r="R35" s="19"/>
      <c r="S35" s="19"/>
      <c r="T35" s="19"/>
      <c r="U35" s="19"/>
      <c r="V35" s="19"/>
      <c r="W35" s="19">
        <v>-5028876</v>
      </c>
      <c r="X35" s="19">
        <v>-3412111</v>
      </c>
      <c r="Y35" s="19">
        <v>-1616765</v>
      </c>
      <c r="Z35" s="20">
        <v>47.38</v>
      </c>
      <c r="AA35" s="21">
        <v>-3412111</v>
      </c>
    </row>
    <row r="36" spans="1:27" ht="13.5">
      <c r="A36" s="23" t="s">
        <v>57</v>
      </c>
      <c r="B36" s="24"/>
      <c r="C36" s="25">
        <f aca="true" t="shared" si="2" ref="C36:Y36">SUM(C31:C35)</f>
        <v>-3412111</v>
      </c>
      <c r="D36" s="25">
        <f>SUM(D31:D35)</f>
        <v>0</v>
      </c>
      <c r="E36" s="26">
        <f t="shared" si="2"/>
        <v>-5500000</v>
      </c>
      <c r="F36" s="27">
        <f t="shared" si="2"/>
        <v>-3412111</v>
      </c>
      <c r="G36" s="27">
        <f t="shared" si="2"/>
        <v>-2529829</v>
      </c>
      <c r="H36" s="27">
        <f t="shared" si="2"/>
        <v>0</v>
      </c>
      <c r="I36" s="27">
        <f t="shared" si="2"/>
        <v>0</v>
      </c>
      <c r="J36" s="27">
        <f t="shared" si="2"/>
        <v>-2529829</v>
      </c>
      <c r="K36" s="27">
        <f t="shared" si="2"/>
        <v>0</v>
      </c>
      <c r="L36" s="27">
        <f t="shared" si="2"/>
        <v>0</v>
      </c>
      <c r="M36" s="27">
        <f t="shared" si="2"/>
        <v>-2499047</v>
      </c>
      <c r="N36" s="27">
        <f t="shared" si="2"/>
        <v>-2499047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-5028876</v>
      </c>
      <c r="X36" s="27">
        <f t="shared" si="2"/>
        <v>-3412111</v>
      </c>
      <c r="Y36" s="27">
        <f t="shared" si="2"/>
        <v>-1616765</v>
      </c>
      <c r="Z36" s="28">
        <f>+IF(X36&lt;&gt;0,+(Y36/X36)*100,0)</f>
        <v>47.38313026745027</v>
      </c>
      <c r="AA36" s="29">
        <f>SUM(AA31:AA35)</f>
        <v>-3412111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-11550620</v>
      </c>
      <c r="D38" s="31">
        <f>+D17+D27+D36</f>
        <v>0</v>
      </c>
      <c r="E38" s="32">
        <f t="shared" si="3"/>
        <v>29466228</v>
      </c>
      <c r="F38" s="33">
        <f t="shared" si="3"/>
        <v>-4554414</v>
      </c>
      <c r="G38" s="33">
        <f t="shared" si="3"/>
        <v>59599062</v>
      </c>
      <c r="H38" s="33">
        <f t="shared" si="3"/>
        <v>-57144346</v>
      </c>
      <c r="I38" s="33">
        <f t="shared" si="3"/>
        <v>-9260523</v>
      </c>
      <c r="J38" s="33">
        <f t="shared" si="3"/>
        <v>-6805807</v>
      </c>
      <c r="K38" s="33">
        <f t="shared" si="3"/>
        <v>-5128019</v>
      </c>
      <c r="L38" s="33">
        <f t="shared" si="3"/>
        <v>136043539</v>
      </c>
      <c r="M38" s="33">
        <f t="shared" si="3"/>
        <v>-128520329</v>
      </c>
      <c r="N38" s="33">
        <f t="shared" si="3"/>
        <v>2395191</v>
      </c>
      <c r="O38" s="33">
        <f t="shared" si="3"/>
        <v>61284101</v>
      </c>
      <c r="P38" s="33">
        <f t="shared" si="3"/>
        <v>-57547759</v>
      </c>
      <c r="Q38" s="33">
        <f t="shared" si="3"/>
        <v>813663</v>
      </c>
      <c r="R38" s="33">
        <f t="shared" si="3"/>
        <v>4550005</v>
      </c>
      <c r="S38" s="33">
        <f t="shared" si="3"/>
        <v>-671008</v>
      </c>
      <c r="T38" s="33">
        <f t="shared" si="3"/>
        <v>-9008975</v>
      </c>
      <c r="U38" s="33">
        <f t="shared" si="3"/>
        <v>-18888433</v>
      </c>
      <c r="V38" s="33">
        <f t="shared" si="3"/>
        <v>-28568416</v>
      </c>
      <c r="W38" s="33">
        <f t="shared" si="3"/>
        <v>-28429027</v>
      </c>
      <c r="X38" s="33">
        <f t="shared" si="3"/>
        <v>-4554414</v>
      </c>
      <c r="Y38" s="33">
        <f t="shared" si="3"/>
        <v>-23874613</v>
      </c>
      <c r="Z38" s="34">
        <f>+IF(X38&lt;&gt;0,+(Y38/X38)*100,0)</f>
        <v>524.2082296427159</v>
      </c>
      <c r="AA38" s="35">
        <f>+AA17+AA27+AA36</f>
        <v>-4554414</v>
      </c>
    </row>
    <row r="39" spans="1:27" ht="13.5">
      <c r="A39" s="22" t="s">
        <v>59</v>
      </c>
      <c r="B39" s="16"/>
      <c r="C39" s="31">
        <v>-32319334</v>
      </c>
      <c r="D39" s="31"/>
      <c r="E39" s="32">
        <v>-13585650</v>
      </c>
      <c r="F39" s="33">
        <v>-11550620</v>
      </c>
      <c r="G39" s="33">
        <v>5350504</v>
      </c>
      <c r="H39" s="33">
        <v>64949566</v>
      </c>
      <c r="I39" s="33">
        <v>7805220</v>
      </c>
      <c r="J39" s="33">
        <v>5350504</v>
      </c>
      <c r="K39" s="33">
        <v>-1455303</v>
      </c>
      <c r="L39" s="33">
        <v>-6583322</v>
      </c>
      <c r="M39" s="33">
        <v>129460217</v>
      </c>
      <c r="N39" s="33">
        <v>-1455303</v>
      </c>
      <c r="O39" s="33">
        <v>939888</v>
      </c>
      <c r="P39" s="33">
        <v>62223989</v>
      </c>
      <c r="Q39" s="33">
        <v>4676230</v>
      </c>
      <c r="R39" s="33">
        <v>939888</v>
      </c>
      <c r="S39" s="33">
        <v>5489893</v>
      </c>
      <c r="T39" s="33">
        <v>4818885</v>
      </c>
      <c r="U39" s="33">
        <v>-4190090</v>
      </c>
      <c r="V39" s="33">
        <v>5489893</v>
      </c>
      <c r="W39" s="33">
        <v>5350504</v>
      </c>
      <c r="X39" s="33">
        <v>-11550620</v>
      </c>
      <c r="Y39" s="33">
        <v>16901124</v>
      </c>
      <c r="Z39" s="34">
        <v>-146.32</v>
      </c>
      <c r="AA39" s="35">
        <v>-11550620</v>
      </c>
    </row>
    <row r="40" spans="1:27" ht="13.5">
      <c r="A40" s="41" t="s">
        <v>60</v>
      </c>
      <c r="B40" s="42"/>
      <c r="C40" s="43">
        <v>-43869954</v>
      </c>
      <c r="D40" s="43"/>
      <c r="E40" s="44">
        <v>15880578</v>
      </c>
      <c r="F40" s="45">
        <v>-16105034</v>
      </c>
      <c r="G40" s="45">
        <v>64949566</v>
      </c>
      <c r="H40" s="45">
        <v>7805220</v>
      </c>
      <c r="I40" s="45">
        <v>-1455303</v>
      </c>
      <c r="J40" s="45">
        <v>-1455303</v>
      </c>
      <c r="K40" s="45">
        <v>-6583322</v>
      </c>
      <c r="L40" s="45">
        <v>129460217</v>
      </c>
      <c r="M40" s="45">
        <v>939888</v>
      </c>
      <c r="N40" s="45">
        <v>939888</v>
      </c>
      <c r="O40" s="45">
        <v>62223989</v>
      </c>
      <c r="P40" s="45">
        <v>4676230</v>
      </c>
      <c r="Q40" s="45">
        <v>5489893</v>
      </c>
      <c r="R40" s="45">
        <v>62223989</v>
      </c>
      <c r="S40" s="45">
        <v>4818885</v>
      </c>
      <c r="T40" s="45">
        <v>-4190090</v>
      </c>
      <c r="U40" s="45">
        <v>-23078523</v>
      </c>
      <c r="V40" s="45">
        <v>-23078523</v>
      </c>
      <c r="W40" s="45">
        <v>-23078523</v>
      </c>
      <c r="X40" s="45">
        <v>-16105034</v>
      </c>
      <c r="Y40" s="45">
        <v>-6973489</v>
      </c>
      <c r="Z40" s="46">
        <v>43.3</v>
      </c>
      <c r="AA40" s="47">
        <v>-16105034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932412360</v>
      </c>
      <c r="F6" s="19">
        <v>443848769</v>
      </c>
      <c r="G6" s="19">
        <v>32252952</v>
      </c>
      <c r="H6" s="19">
        <v>32108901</v>
      </c>
      <c r="I6" s="19">
        <v>35165101</v>
      </c>
      <c r="J6" s="19">
        <v>99526954</v>
      </c>
      <c r="K6" s="19">
        <v>36244816</v>
      </c>
      <c r="L6" s="19">
        <v>37505926</v>
      </c>
      <c r="M6" s="19">
        <v>36095346</v>
      </c>
      <c r="N6" s="19">
        <v>109846088</v>
      </c>
      <c r="O6" s="19">
        <v>35788181</v>
      </c>
      <c r="P6" s="19">
        <v>35729686</v>
      </c>
      <c r="Q6" s="19">
        <v>36006192</v>
      </c>
      <c r="R6" s="19">
        <v>107524059</v>
      </c>
      <c r="S6" s="19">
        <v>128395429</v>
      </c>
      <c r="T6" s="19">
        <v>32950558</v>
      </c>
      <c r="U6" s="19">
        <v>39269947</v>
      </c>
      <c r="V6" s="19">
        <v>200615934</v>
      </c>
      <c r="W6" s="19">
        <v>517513035</v>
      </c>
      <c r="X6" s="19">
        <v>443848769</v>
      </c>
      <c r="Y6" s="19">
        <v>73664266</v>
      </c>
      <c r="Z6" s="20">
        <v>16.6</v>
      </c>
      <c r="AA6" s="21">
        <v>443848769</v>
      </c>
    </row>
    <row r="7" spans="1:27" ht="13.5">
      <c r="A7" s="22" t="s">
        <v>34</v>
      </c>
      <c r="B7" s="16"/>
      <c r="C7" s="17"/>
      <c r="D7" s="17"/>
      <c r="E7" s="18">
        <v>3335155299</v>
      </c>
      <c r="F7" s="19">
        <v>3072495001</v>
      </c>
      <c r="G7" s="19">
        <v>272399718</v>
      </c>
      <c r="H7" s="19">
        <v>287355391</v>
      </c>
      <c r="I7" s="19">
        <v>308861895</v>
      </c>
      <c r="J7" s="19">
        <v>868617004</v>
      </c>
      <c r="K7" s="19">
        <v>300324686</v>
      </c>
      <c r="L7" s="19">
        <v>253541818</v>
      </c>
      <c r="M7" s="19">
        <v>260807895</v>
      </c>
      <c r="N7" s="19">
        <v>814674399</v>
      </c>
      <c r="O7" s="19">
        <v>219426335</v>
      </c>
      <c r="P7" s="19">
        <v>220770217</v>
      </c>
      <c r="Q7" s="19">
        <v>235262300</v>
      </c>
      <c r="R7" s="19">
        <v>675458852</v>
      </c>
      <c r="S7" s="19">
        <v>332089015</v>
      </c>
      <c r="T7" s="19">
        <v>261081857</v>
      </c>
      <c r="U7" s="19">
        <v>296845688</v>
      </c>
      <c r="V7" s="19">
        <v>890016560</v>
      </c>
      <c r="W7" s="19">
        <v>3248766815</v>
      </c>
      <c r="X7" s="19">
        <v>3072495001</v>
      </c>
      <c r="Y7" s="19">
        <v>176271814</v>
      </c>
      <c r="Z7" s="20">
        <v>5.74</v>
      </c>
      <c r="AA7" s="21">
        <v>3072495001</v>
      </c>
    </row>
    <row r="8" spans="1:27" ht="13.5">
      <c r="A8" s="22" t="s">
        <v>35</v>
      </c>
      <c r="B8" s="16"/>
      <c r="C8" s="17">
        <v>3101781073</v>
      </c>
      <c r="D8" s="17"/>
      <c r="E8" s="18">
        <v>481703932</v>
      </c>
      <c r="F8" s="19">
        <v>448215951</v>
      </c>
      <c r="G8" s="19">
        <v>16438459</v>
      </c>
      <c r="H8" s="19">
        <v>101696035</v>
      </c>
      <c r="I8" s="19">
        <v>15897267</v>
      </c>
      <c r="J8" s="19">
        <v>134031761</v>
      </c>
      <c r="K8" s="19">
        <v>47085290</v>
      </c>
      <c r="L8" s="19">
        <v>40271744</v>
      </c>
      <c r="M8" s="19">
        <v>4468766</v>
      </c>
      <c r="N8" s="19">
        <v>91825800</v>
      </c>
      <c r="O8" s="19">
        <v>3764336</v>
      </c>
      <c r="P8" s="19">
        <v>8954126</v>
      </c>
      <c r="Q8" s="19">
        <v>91284387</v>
      </c>
      <c r="R8" s="19">
        <v>104002849</v>
      </c>
      <c r="S8" s="19">
        <v>5897707</v>
      </c>
      <c r="T8" s="19">
        <v>4919513</v>
      </c>
      <c r="U8" s="19">
        <v>68453300</v>
      </c>
      <c r="V8" s="19">
        <v>79270520</v>
      </c>
      <c r="W8" s="19">
        <v>409130930</v>
      </c>
      <c r="X8" s="19">
        <v>448215951</v>
      </c>
      <c r="Y8" s="19">
        <v>-39085021</v>
      </c>
      <c r="Z8" s="20">
        <v>-8.72</v>
      </c>
      <c r="AA8" s="21">
        <v>448215951</v>
      </c>
    </row>
    <row r="9" spans="1:27" ht="13.5">
      <c r="A9" s="22" t="s">
        <v>36</v>
      </c>
      <c r="B9" s="16"/>
      <c r="C9" s="17">
        <v>1647761708</v>
      </c>
      <c r="D9" s="17"/>
      <c r="E9" s="18">
        <v>617571000</v>
      </c>
      <c r="F9" s="19">
        <v>621038114</v>
      </c>
      <c r="G9" s="19">
        <v>240417000</v>
      </c>
      <c r="H9" s="19">
        <v>500000</v>
      </c>
      <c r="I9" s="19">
        <v>2500000</v>
      </c>
      <c r="J9" s="19">
        <v>243417000</v>
      </c>
      <c r="K9" s="19"/>
      <c r="L9" s="19">
        <v>8912281</v>
      </c>
      <c r="M9" s="19">
        <v>288513000</v>
      </c>
      <c r="N9" s="19">
        <v>297425281</v>
      </c>
      <c r="O9" s="19"/>
      <c r="P9" s="19">
        <v>2279833</v>
      </c>
      <c r="Q9" s="19">
        <v>165960000</v>
      </c>
      <c r="R9" s="19">
        <v>168239833</v>
      </c>
      <c r="S9" s="19"/>
      <c r="T9" s="19">
        <v>579400</v>
      </c>
      <c r="U9" s="19"/>
      <c r="V9" s="19">
        <v>579400</v>
      </c>
      <c r="W9" s="19">
        <v>709661514</v>
      </c>
      <c r="X9" s="19">
        <v>621038114</v>
      </c>
      <c r="Y9" s="19">
        <v>88623400</v>
      </c>
      <c r="Z9" s="20">
        <v>14.27</v>
      </c>
      <c r="AA9" s="21">
        <v>621038114</v>
      </c>
    </row>
    <row r="10" spans="1:27" ht="13.5">
      <c r="A10" s="22" t="s">
        <v>37</v>
      </c>
      <c r="B10" s="16"/>
      <c r="C10" s="17"/>
      <c r="D10" s="17"/>
      <c r="E10" s="18">
        <v>727633000</v>
      </c>
      <c r="F10" s="19">
        <v>727633000</v>
      </c>
      <c r="G10" s="19">
        <v>209406000</v>
      </c>
      <c r="H10" s="19">
        <v>3770000</v>
      </c>
      <c r="I10" s="19"/>
      <c r="J10" s="19">
        <v>213176000</v>
      </c>
      <c r="K10" s="19">
        <v>5170000</v>
      </c>
      <c r="L10" s="19">
        <v>8698000</v>
      </c>
      <c r="M10" s="19">
        <v>265170000</v>
      </c>
      <c r="N10" s="19">
        <v>279038000</v>
      </c>
      <c r="O10" s="19">
        <v>4760000</v>
      </c>
      <c r="P10" s="19">
        <v>195170000</v>
      </c>
      <c r="Q10" s="19">
        <v>34760000</v>
      </c>
      <c r="R10" s="19">
        <v>234690000</v>
      </c>
      <c r="S10" s="19"/>
      <c r="T10" s="19"/>
      <c r="U10" s="19"/>
      <c r="V10" s="19"/>
      <c r="W10" s="19">
        <v>726904000</v>
      </c>
      <c r="X10" s="19">
        <v>727633000</v>
      </c>
      <c r="Y10" s="19">
        <v>-729000</v>
      </c>
      <c r="Z10" s="20">
        <v>-0.1</v>
      </c>
      <c r="AA10" s="21">
        <v>727633000</v>
      </c>
    </row>
    <row r="11" spans="1:27" ht="13.5">
      <c r="A11" s="22" t="s">
        <v>38</v>
      </c>
      <c r="B11" s="16"/>
      <c r="C11" s="17">
        <v>26188658</v>
      </c>
      <c r="D11" s="17"/>
      <c r="E11" s="18">
        <v>330835889</v>
      </c>
      <c r="F11" s="19">
        <v>197704200</v>
      </c>
      <c r="G11" s="19">
        <v>4211808</v>
      </c>
      <c r="H11" s="19">
        <v>4358257</v>
      </c>
      <c r="I11" s="19">
        <v>3989548</v>
      </c>
      <c r="J11" s="19">
        <v>12559613</v>
      </c>
      <c r="K11" s="19">
        <v>3567616</v>
      </c>
      <c r="L11" s="19">
        <v>3044030</v>
      </c>
      <c r="M11" s="19">
        <v>3254852</v>
      </c>
      <c r="N11" s="19">
        <v>9866498</v>
      </c>
      <c r="O11" s="19">
        <v>3993943</v>
      </c>
      <c r="P11" s="19">
        <v>5674198</v>
      </c>
      <c r="Q11" s="19">
        <v>4344702</v>
      </c>
      <c r="R11" s="19">
        <v>14012843</v>
      </c>
      <c r="S11" s="19">
        <v>4824166</v>
      </c>
      <c r="T11" s="19">
        <v>5388841</v>
      </c>
      <c r="U11" s="19">
        <v>3676026</v>
      </c>
      <c r="V11" s="19">
        <v>13889033</v>
      </c>
      <c r="W11" s="19">
        <v>50327987</v>
      </c>
      <c r="X11" s="19">
        <v>197704200</v>
      </c>
      <c r="Y11" s="19">
        <v>-147376213</v>
      </c>
      <c r="Z11" s="20">
        <v>-74.54</v>
      </c>
      <c r="AA11" s="21">
        <v>197704200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-3667158927</v>
      </c>
      <c r="D14" s="17"/>
      <c r="E14" s="18">
        <v>-4850257651</v>
      </c>
      <c r="F14" s="19">
        <v>-4691021475</v>
      </c>
      <c r="G14" s="19">
        <v>-380960692</v>
      </c>
      <c r="H14" s="19">
        <v>-483296709</v>
      </c>
      <c r="I14" s="19">
        <v>-410995630</v>
      </c>
      <c r="J14" s="19">
        <v>-1275253031</v>
      </c>
      <c r="K14" s="19">
        <v>-348025950</v>
      </c>
      <c r="L14" s="19">
        <v>-326647512</v>
      </c>
      <c r="M14" s="19">
        <v>-455490573</v>
      </c>
      <c r="N14" s="19">
        <v>-1130164035</v>
      </c>
      <c r="O14" s="19">
        <v>-276508713</v>
      </c>
      <c r="P14" s="19">
        <v>-330299397</v>
      </c>
      <c r="Q14" s="19">
        <v>-365280734</v>
      </c>
      <c r="R14" s="19">
        <v>-972088844</v>
      </c>
      <c r="S14" s="19">
        <v>-380836305</v>
      </c>
      <c r="T14" s="19">
        <v>-390819023</v>
      </c>
      <c r="U14" s="19">
        <v>-402268749</v>
      </c>
      <c r="V14" s="19">
        <v>-1173924077</v>
      </c>
      <c r="W14" s="19">
        <v>-4551429987</v>
      </c>
      <c r="X14" s="19">
        <v>-4691021475</v>
      </c>
      <c r="Y14" s="19">
        <v>139591488</v>
      </c>
      <c r="Z14" s="20">
        <v>-2.98</v>
      </c>
      <c r="AA14" s="21">
        <v>-4691021475</v>
      </c>
    </row>
    <row r="15" spans="1:27" ht="13.5">
      <c r="A15" s="22" t="s">
        <v>42</v>
      </c>
      <c r="B15" s="16"/>
      <c r="C15" s="17"/>
      <c r="D15" s="17"/>
      <c r="E15" s="18">
        <v>-104405880</v>
      </c>
      <c r="F15" s="19">
        <v>-62628543</v>
      </c>
      <c r="G15" s="19">
        <v>-1810018</v>
      </c>
      <c r="H15" s="19">
        <v>-1669791</v>
      </c>
      <c r="I15" s="19">
        <v>-1836188</v>
      </c>
      <c r="J15" s="19">
        <v>-5315997</v>
      </c>
      <c r="K15" s="19">
        <v>-1917038</v>
      </c>
      <c r="L15" s="19">
        <v>-1598020</v>
      </c>
      <c r="M15" s="19">
        <v>-2179030</v>
      </c>
      <c r="N15" s="19">
        <v>-5694088</v>
      </c>
      <c r="O15" s="19">
        <v>-1701588</v>
      </c>
      <c r="P15" s="19">
        <v>-1582895</v>
      </c>
      <c r="Q15" s="19">
        <v>-1897608</v>
      </c>
      <c r="R15" s="19">
        <v>-5182091</v>
      </c>
      <c r="S15" s="19">
        <v>-1684526</v>
      </c>
      <c r="T15" s="19">
        <v>-1622778</v>
      </c>
      <c r="U15" s="19">
        <v>-12529348</v>
      </c>
      <c r="V15" s="19">
        <v>-15836652</v>
      </c>
      <c r="W15" s="19">
        <v>-32028828</v>
      </c>
      <c r="X15" s="19">
        <v>-62628543</v>
      </c>
      <c r="Y15" s="19">
        <v>30599715</v>
      </c>
      <c r="Z15" s="20">
        <v>-48.86</v>
      </c>
      <c r="AA15" s="21">
        <v>-62628543</v>
      </c>
    </row>
    <row r="16" spans="1:27" ht="13.5">
      <c r="A16" s="22" t="s">
        <v>43</v>
      </c>
      <c r="B16" s="16"/>
      <c r="C16" s="17"/>
      <c r="D16" s="17"/>
      <c r="E16" s="18">
        <v>-58938216</v>
      </c>
      <c r="F16" s="19">
        <v>-15803592</v>
      </c>
      <c r="G16" s="19">
        <v>-2125050</v>
      </c>
      <c r="H16" s="19">
        <v>-1550829</v>
      </c>
      <c r="I16" s="19">
        <v>-339047</v>
      </c>
      <c r="J16" s="19">
        <v>-4014926</v>
      </c>
      <c r="K16" s="19">
        <v>-6254341</v>
      </c>
      <c r="L16" s="19">
        <v>-61797</v>
      </c>
      <c r="M16" s="19">
        <v>-3559637</v>
      </c>
      <c r="N16" s="19">
        <v>-9875775</v>
      </c>
      <c r="O16" s="19">
        <v>-1417235</v>
      </c>
      <c r="P16" s="19">
        <v>-93560</v>
      </c>
      <c r="Q16" s="19">
        <v>-63628</v>
      </c>
      <c r="R16" s="19">
        <v>-1574423</v>
      </c>
      <c r="S16" s="19">
        <v>-1295034</v>
      </c>
      <c r="T16" s="19">
        <v>-1798563</v>
      </c>
      <c r="U16" s="19">
        <v>-26403836</v>
      </c>
      <c r="V16" s="19">
        <v>-29497433</v>
      </c>
      <c r="W16" s="19">
        <v>-44962557</v>
      </c>
      <c r="X16" s="19">
        <v>-15803592</v>
      </c>
      <c r="Y16" s="19">
        <v>-29158965</v>
      </c>
      <c r="Z16" s="20">
        <v>184.51</v>
      </c>
      <c r="AA16" s="21">
        <v>-15803592</v>
      </c>
    </row>
    <row r="17" spans="1:27" ht="13.5">
      <c r="A17" s="23" t="s">
        <v>44</v>
      </c>
      <c r="B17" s="24"/>
      <c r="C17" s="25">
        <f aca="true" t="shared" si="0" ref="C17:Y17">SUM(C6:C16)</f>
        <v>1108572512</v>
      </c>
      <c r="D17" s="25">
        <f>SUM(D6:D16)</f>
        <v>0</v>
      </c>
      <c r="E17" s="26">
        <f t="shared" si="0"/>
        <v>1411709733</v>
      </c>
      <c r="F17" s="27">
        <f t="shared" si="0"/>
        <v>741481425</v>
      </c>
      <c r="G17" s="27">
        <f t="shared" si="0"/>
        <v>390230177</v>
      </c>
      <c r="H17" s="27">
        <f t="shared" si="0"/>
        <v>-56728745</v>
      </c>
      <c r="I17" s="27">
        <f t="shared" si="0"/>
        <v>-46757054</v>
      </c>
      <c r="J17" s="27">
        <f t="shared" si="0"/>
        <v>286744378</v>
      </c>
      <c r="K17" s="27">
        <f t="shared" si="0"/>
        <v>36195079</v>
      </c>
      <c r="L17" s="27">
        <f t="shared" si="0"/>
        <v>23666470</v>
      </c>
      <c r="M17" s="27">
        <f t="shared" si="0"/>
        <v>397080619</v>
      </c>
      <c r="N17" s="27">
        <f t="shared" si="0"/>
        <v>456942168</v>
      </c>
      <c r="O17" s="27">
        <f t="shared" si="0"/>
        <v>-11894741</v>
      </c>
      <c r="P17" s="27">
        <f t="shared" si="0"/>
        <v>136602208</v>
      </c>
      <c r="Q17" s="27">
        <f t="shared" si="0"/>
        <v>200375611</v>
      </c>
      <c r="R17" s="27">
        <f t="shared" si="0"/>
        <v>325083078</v>
      </c>
      <c r="S17" s="27">
        <f t="shared" si="0"/>
        <v>87390452</v>
      </c>
      <c r="T17" s="27">
        <f t="shared" si="0"/>
        <v>-89320195</v>
      </c>
      <c r="U17" s="27">
        <f t="shared" si="0"/>
        <v>-32956972</v>
      </c>
      <c r="V17" s="27">
        <f t="shared" si="0"/>
        <v>-34886715</v>
      </c>
      <c r="W17" s="27">
        <f t="shared" si="0"/>
        <v>1033882909</v>
      </c>
      <c r="X17" s="27">
        <f t="shared" si="0"/>
        <v>741481425</v>
      </c>
      <c r="Y17" s="27">
        <f t="shared" si="0"/>
        <v>292401484</v>
      </c>
      <c r="Z17" s="28">
        <f>+IF(X17&lt;&gt;0,+(Y17/X17)*100,0)</f>
        <v>39.43476857832278</v>
      </c>
      <c r="AA17" s="29">
        <f>SUM(AA6:AA16)</f>
        <v>741481425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20257015</v>
      </c>
      <c r="F21" s="19">
        <v>990000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990000</v>
      </c>
      <c r="Y21" s="36">
        <v>-990000</v>
      </c>
      <c r="Z21" s="37">
        <v>-100</v>
      </c>
      <c r="AA21" s="38">
        <v>990000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-165963892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-1218762916</v>
      </c>
      <c r="D26" s="17"/>
      <c r="E26" s="18">
        <v>-1293887736</v>
      </c>
      <c r="F26" s="19">
        <v>-1254373451</v>
      </c>
      <c r="G26" s="19">
        <v>-82199608</v>
      </c>
      <c r="H26" s="19">
        <v>-48171071</v>
      </c>
      <c r="I26" s="19">
        <v>-48844242</v>
      </c>
      <c r="J26" s="19">
        <v>-179214921</v>
      </c>
      <c r="K26" s="19">
        <v>-99768485</v>
      </c>
      <c r="L26" s="19">
        <v>-68823102</v>
      </c>
      <c r="M26" s="19">
        <v>-144475885</v>
      </c>
      <c r="N26" s="19">
        <v>-313067472</v>
      </c>
      <c r="O26" s="19">
        <v>-41439592</v>
      </c>
      <c r="P26" s="19">
        <v>-89495730</v>
      </c>
      <c r="Q26" s="19">
        <v>-140317069</v>
      </c>
      <c r="R26" s="19">
        <v>-271252391</v>
      </c>
      <c r="S26" s="19">
        <v>-160281678</v>
      </c>
      <c r="T26" s="19">
        <v>-138126349</v>
      </c>
      <c r="U26" s="19">
        <v>-281384349</v>
      </c>
      <c r="V26" s="19">
        <v>-579792376</v>
      </c>
      <c r="W26" s="19">
        <v>-1343327160</v>
      </c>
      <c r="X26" s="19">
        <v>-1254373451</v>
      </c>
      <c r="Y26" s="19">
        <v>-88953709</v>
      </c>
      <c r="Z26" s="20">
        <v>7.09</v>
      </c>
      <c r="AA26" s="21">
        <v>-1254373451</v>
      </c>
    </row>
    <row r="27" spans="1:27" ht="13.5">
      <c r="A27" s="23" t="s">
        <v>51</v>
      </c>
      <c r="B27" s="24"/>
      <c r="C27" s="25">
        <f aca="true" t="shared" si="1" ref="C27:Y27">SUM(C21:C26)</f>
        <v>-1384726808</v>
      </c>
      <c r="D27" s="25">
        <f>SUM(D21:D26)</f>
        <v>0</v>
      </c>
      <c r="E27" s="26">
        <f t="shared" si="1"/>
        <v>-1273630721</v>
      </c>
      <c r="F27" s="27">
        <f t="shared" si="1"/>
        <v>-1253383451</v>
      </c>
      <c r="G27" s="27">
        <f t="shared" si="1"/>
        <v>-82199608</v>
      </c>
      <c r="H27" s="27">
        <f t="shared" si="1"/>
        <v>-48171071</v>
      </c>
      <c r="I27" s="27">
        <f t="shared" si="1"/>
        <v>-48844242</v>
      </c>
      <c r="J27" s="27">
        <f t="shared" si="1"/>
        <v>-179214921</v>
      </c>
      <c r="K27" s="27">
        <f t="shared" si="1"/>
        <v>-99768485</v>
      </c>
      <c r="L27" s="27">
        <f t="shared" si="1"/>
        <v>-68823102</v>
      </c>
      <c r="M27" s="27">
        <f t="shared" si="1"/>
        <v>-144475885</v>
      </c>
      <c r="N27" s="27">
        <f t="shared" si="1"/>
        <v>-313067472</v>
      </c>
      <c r="O27" s="27">
        <f t="shared" si="1"/>
        <v>-41439592</v>
      </c>
      <c r="P27" s="27">
        <f t="shared" si="1"/>
        <v>-89495730</v>
      </c>
      <c r="Q27" s="27">
        <f t="shared" si="1"/>
        <v>-140317069</v>
      </c>
      <c r="R27" s="27">
        <f t="shared" si="1"/>
        <v>-271252391</v>
      </c>
      <c r="S27" s="27">
        <f t="shared" si="1"/>
        <v>-160281678</v>
      </c>
      <c r="T27" s="27">
        <f t="shared" si="1"/>
        <v>-138126349</v>
      </c>
      <c r="U27" s="27">
        <f t="shared" si="1"/>
        <v>-281384349</v>
      </c>
      <c r="V27" s="27">
        <f t="shared" si="1"/>
        <v>-579792376</v>
      </c>
      <c r="W27" s="27">
        <f t="shared" si="1"/>
        <v>-1343327160</v>
      </c>
      <c r="X27" s="27">
        <f t="shared" si="1"/>
        <v>-1253383451</v>
      </c>
      <c r="Y27" s="27">
        <f t="shared" si="1"/>
        <v>-89943709</v>
      </c>
      <c r="Z27" s="28">
        <f>+IF(X27&lt;&gt;0,+(Y27/X27)*100,0)</f>
        <v>7.176072807426912</v>
      </c>
      <c r="AA27" s="29">
        <f>SUM(AA21:AA26)</f>
        <v>-1253383451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132829338</v>
      </c>
      <c r="D32" s="17"/>
      <c r="E32" s="18">
        <v>368517760</v>
      </c>
      <c r="F32" s="19">
        <v>427000000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168796600</v>
      </c>
      <c r="R32" s="19">
        <v>168796600</v>
      </c>
      <c r="S32" s="19"/>
      <c r="T32" s="19">
        <v>208203400</v>
      </c>
      <c r="U32" s="19"/>
      <c r="V32" s="19">
        <v>208203400</v>
      </c>
      <c r="W32" s="19">
        <v>377000000</v>
      </c>
      <c r="X32" s="19">
        <v>427000000</v>
      </c>
      <c r="Y32" s="19">
        <v>-50000000</v>
      </c>
      <c r="Z32" s="20">
        <v>-11.71</v>
      </c>
      <c r="AA32" s="21">
        <v>427000000</v>
      </c>
    </row>
    <row r="33" spans="1:27" ht="13.5">
      <c r="A33" s="22" t="s">
        <v>55</v>
      </c>
      <c r="B33" s="16"/>
      <c r="C33" s="17">
        <v>1307046</v>
      </c>
      <c r="D33" s="17"/>
      <c r="E33" s="18">
        <v>2499996</v>
      </c>
      <c r="F33" s="19">
        <v>2283883</v>
      </c>
      <c r="G33" s="19">
        <v>167941</v>
      </c>
      <c r="H33" s="36">
        <v>148616</v>
      </c>
      <c r="I33" s="36">
        <v>143395</v>
      </c>
      <c r="J33" s="36">
        <v>459952</v>
      </c>
      <c r="K33" s="19">
        <v>177655</v>
      </c>
      <c r="L33" s="19">
        <v>207349</v>
      </c>
      <c r="M33" s="19">
        <v>158203</v>
      </c>
      <c r="N33" s="19">
        <v>543207</v>
      </c>
      <c r="O33" s="36">
        <v>189583</v>
      </c>
      <c r="P33" s="36">
        <v>198512</v>
      </c>
      <c r="Q33" s="36">
        <v>215525</v>
      </c>
      <c r="R33" s="19">
        <v>603620</v>
      </c>
      <c r="S33" s="19">
        <v>232270</v>
      </c>
      <c r="T33" s="19">
        <v>144914</v>
      </c>
      <c r="U33" s="19">
        <v>177347</v>
      </c>
      <c r="V33" s="36">
        <v>554531</v>
      </c>
      <c r="W33" s="36">
        <v>2161310</v>
      </c>
      <c r="X33" s="36">
        <v>2283883</v>
      </c>
      <c r="Y33" s="19">
        <v>-122573</v>
      </c>
      <c r="Z33" s="20">
        <v>-5.37</v>
      </c>
      <c r="AA33" s="21">
        <v>2283883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-8859467</v>
      </c>
      <c r="D35" s="17"/>
      <c r="E35" s="18">
        <v>-64935777</v>
      </c>
      <c r="F35" s="19">
        <v>-25001093</v>
      </c>
      <c r="G35" s="19">
        <v>-547153</v>
      </c>
      <c r="H35" s="19">
        <v>-667254</v>
      </c>
      <c r="I35" s="19">
        <v>-500858</v>
      </c>
      <c r="J35" s="19">
        <v>-1715265</v>
      </c>
      <c r="K35" s="19">
        <v>-562716</v>
      </c>
      <c r="L35" s="19">
        <v>-739026</v>
      </c>
      <c r="M35" s="19">
        <v>-1723463</v>
      </c>
      <c r="N35" s="19">
        <v>-3025205</v>
      </c>
      <c r="O35" s="19">
        <v>-635458</v>
      </c>
      <c r="P35" s="19">
        <v>-754151</v>
      </c>
      <c r="Q35" s="19">
        <v>-535252</v>
      </c>
      <c r="R35" s="19">
        <v>-1924861</v>
      </c>
      <c r="S35" s="19">
        <v>-652519</v>
      </c>
      <c r="T35" s="19">
        <v>-714267</v>
      </c>
      <c r="U35" s="19">
        <v>-18645776</v>
      </c>
      <c r="V35" s="19">
        <v>-20012562</v>
      </c>
      <c r="W35" s="19">
        <v>-26677893</v>
      </c>
      <c r="X35" s="19">
        <v>-25001093</v>
      </c>
      <c r="Y35" s="19">
        <v>-1676800</v>
      </c>
      <c r="Z35" s="20">
        <v>6.71</v>
      </c>
      <c r="AA35" s="21">
        <v>-25001093</v>
      </c>
    </row>
    <row r="36" spans="1:27" ht="13.5">
      <c r="A36" s="23" t="s">
        <v>57</v>
      </c>
      <c r="B36" s="24"/>
      <c r="C36" s="25">
        <f aca="true" t="shared" si="2" ref="C36:Y36">SUM(C31:C35)</f>
        <v>125276917</v>
      </c>
      <c r="D36" s="25">
        <f>SUM(D31:D35)</f>
        <v>0</v>
      </c>
      <c r="E36" s="26">
        <f t="shared" si="2"/>
        <v>306081979</v>
      </c>
      <c r="F36" s="27">
        <f t="shared" si="2"/>
        <v>404282790</v>
      </c>
      <c r="G36" s="27">
        <f t="shared" si="2"/>
        <v>-379212</v>
      </c>
      <c r="H36" s="27">
        <f t="shared" si="2"/>
        <v>-518638</v>
      </c>
      <c r="I36" s="27">
        <f t="shared" si="2"/>
        <v>-357463</v>
      </c>
      <c r="J36" s="27">
        <f t="shared" si="2"/>
        <v>-1255313</v>
      </c>
      <c r="K36" s="27">
        <f t="shared" si="2"/>
        <v>-385061</v>
      </c>
      <c r="L36" s="27">
        <f t="shared" si="2"/>
        <v>-531677</v>
      </c>
      <c r="M36" s="27">
        <f t="shared" si="2"/>
        <v>-1565260</v>
      </c>
      <c r="N36" s="27">
        <f t="shared" si="2"/>
        <v>-2481998</v>
      </c>
      <c r="O36" s="27">
        <f t="shared" si="2"/>
        <v>-445875</v>
      </c>
      <c r="P36" s="27">
        <f t="shared" si="2"/>
        <v>-555639</v>
      </c>
      <c r="Q36" s="27">
        <f t="shared" si="2"/>
        <v>168476873</v>
      </c>
      <c r="R36" s="27">
        <f t="shared" si="2"/>
        <v>167475359</v>
      </c>
      <c r="S36" s="27">
        <f t="shared" si="2"/>
        <v>-420249</v>
      </c>
      <c r="T36" s="27">
        <f t="shared" si="2"/>
        <v>207634047</v>
      </c>
      <c r="U36" s="27">
        <f t="shared" si="2"/>
        <v>-18468429</v>
      </c>
      <c r="V36" s="27">
        <f t="shared" si="2"/>
        <v>188745369</v>
      </c>
      <c r="W36" s="27">
        <f t="shared" si="2"/>
        <v>352483417</v>
      </c>
      <c r="X36" s="27">
        <f t="shared" si="2"/>
        <v>404282790</v>
      </c>
      <c r="Y36" s="27">
        <f t="shared" si="2"/>
        <v>-51799373</v>
      </c>
      <c r="Z36" s="28">
        <f>+IF(X36&lt;&gt;0,+(Y36/X36)*100,0)</f>
        <v>-12.812658436437523</v>
      </c>
      <c r="AA36" s="29">
        <f>SUM(AA31:AA35)</f>
        <v>404282790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-150877379</v>
      </c>
      <c r="D38" s="31">
        <f>+D17+D27+D36</f>
        <v>0</v>
      </c>
      <c r="E38" s="32">
        <f t="shared" si="3"/>
        <v>444160991</v>
      </c>
      <c r="F38" s="33">
        <f t="shared" si="3"/>
        <v>-107619236</v>
      </c>
      <c r="G38" s="33">
        <f t="shared" si="3"/>
        <v>307651357</v>
      </c>
      <c r="H38" s="33">
        <f t="shared" si="3"/>
        <v>-105418454</v>
      </c>
      <c r="I38" s="33">
        <f t="shared" si="3"/>
        <v>-95958759</v>
      </c>
      <c r="J38" s="33">
        <f t="shared" si="3"/>
        <v>106274144</v>
      </c>
      <c r="K38" s="33">
        <f t="shared" si="3"/>
        <v>-63958467</v>
      </c>
      <c r="L38" s="33">
        <f t="shared" si="3"/>
        <v>-45688309</v>
      </c>
      <c r="M38" s="33">
        <f t="shared" si="3"/>
        <v>251039474</v>
      </c>
      <c r="N38" s="33">
        <f t="shared" si="3"/>
        <v>141392698</v>
      </c>
      <c r="O38" s="33">
        <f t="shared" si="3"/>
        <v>-53780208</v>
      </c>
      <c r="P38" s="33">
        <f t="shared" si="3"/>
        <v>46550839</v>
      </c>
      <c r="Q38" s="33">
        <f t="shared" si="3"/>
        <v>228535415</v>
      </c>
      <c r="R38" s="33">
        <f t="shared" si="3"/>
        <v>221306046</v>
      </c>
      <c r="S38" s="33">
        <f t="shared" si="3"/>
        <v>-73311475</v>
      </c>
      <c r="T38" s="33">
        <f t="shared" si="3"/>
        <v>-19812497</v>
      </c>
      <c r="U38" s="33">
        <f t="shared" si="3"/>
        <v>-332809750</v>
      </c>
      <c r="V38" s="33">
        <f t="shared" si="3"/>
        <v>-425933722</v>
      </c>
      <c r="W38" s="33">
        <f t="shared" si="3"/>
        <v>43039166</v>
      </c>
      <c r="X38" s="33">
        <f t="shared" si="3"/>
        <v>-107619236</v>
      </c>
      <c r="Y38" s="33">
        <f t="shared" si="3"/>
        <v>150658402</v>
      </c>
      <c r="Z38" s="34">
        <f>+IF(X38&lt;&gt;0,+(Y38/X38)*100,0)</f>
        <v>-139.99207539440255</v>
      </c>
      <c r="AA38" s="35">
        <f>+AA17+AA27+AA36</f>
        <v>-107619236</v>
      </c>
    </row>
    <row r="39" spans="1:27" ht="13.5">
      <c r="A39" s="22" t="s">
        <v>59</v>
      </c>
      <c r="B39" s="16"/>
      <c r="C39" s="31">
        <v>603086253</v>
      </c>
      <c r="D39" s="31"/>
      <c r="E39" s="32">
        <v>738348275</v>
      </c>
      <c r="F39" s="33">
        <v>633254892</v>
      </c>
      <c r="G39" s="33">
        <v>633254892</v>
      </c>
      <c r="H39" s="33">
        <v>940906249</v>
      </c>
      <c r="I39" s="33">
        <v>835487795</v>
      </c>
      <c r="J39" s="33">
        <v>633254892</v>
      </c>
      <c r="K39" s="33">
        <v>739529036</v>
      </c>
      <c r="L39" s="33">
        <v>675570569</v>
      </c>
      <c r="M39" s="33">
        <v>629882260</v>
      </c>
      <c r="N39" s="33">
        <v>739529036</v>
      </c>
      <c r="O39" s="33">
        <v>880921734</v>
      </c>
      <c r="P39" s="33">
        <v>827141526</v>
      </c>
      <c r="Q39" s="33">
        <v>873692365</v>
      </c>
      <c r="R39" s="33">
        <v>880921734</v>
      </c>
      <c r="S39" s="33">
        <v>1102227780</v>
      </c>
      <c r="T39" s="33">
        <v>1028916305</v>
      </c>
      <c r="U39" s="33">
        <v>1009103808</v>
      </c>
      <c r="V39" s="33">
        <v>1102227780</v>
      </c>
      <c r="W39" s="33">
        <v>633254892</v>
      </c>
      <c r="X39" s="33">
        <v>633254892</v>
      </c>
      <c r="Y39" s="33"/>
      <c r="Z39" s="34"/>
      <c r="AA39" s="35">
        <v>633254892</v>
      </c>
    </row>
    <row r="40" spans="1:27" ht="13.5">
      <c r="A40" s="41" t="s">
        <v>60</v>
      </c>
      <c r="B40" s="42"/>
      <c r="C40" s="43">
        <v>452208874</v>
      </c>
      <c r="D40" s="43"/>
      <c r="E40" s="44">
        <v>1182509265</v>
      </c>
      <c r="F40" s="45">
        <v>525635656</v>
      </c>
      <c r="G40" s="45">
        <v>940906249</v>
      </c>
      <c r="H40" s="45">
        <v>835487795</v>
      </c>
      <c r="I40" s="45">
        <v>739529036</v>
      </c>
      <c r="J40" s="45">
        <v>739529036</v>
      </c>
      <c r="K40" s="45">
        <v>675570569</v>
      </c>
      <c r="L40" s="45">
        <v>629882260</v>
      </c>
      <c r="M40" s="45">
        <v>880921734</v>
      </c>
      <c r="N40" s="45">
        <v>880921734</v>
      </c>
      <c r="O40" s="45">
        <v>827141526</v>
      </c>
      <c r="P40" s="45">
        <v>873692365</v>
      </c>
      <c r="Q40" s="45">
        <v>1102227780</v>
      </c>
      <c r="R40" s="45">
        <v>827141526</v>
      </c>
      <c r="S40" s="45">
        <v>1028916305</v>
      </c>
      <c r="T40" s="45">
        <v>1009103808</v>
      </c>
      <c r="U40" s="45">
        <v>676294058</v>
      </c>
      <c r="V40" s="45">
        <v>676294058</v>
      </c>
      <c r="W40" s="45">
        <v>676294058</v>
      </c>
      <c r="X40" s="45">
        <v>525635656</v>
      </c>
      <c r="Y40" s="45">
        <v>150658402</v>
      </c>
      <c r="Z40" s="46">
        <v>28.66</v>
      </c>
      <c r="AA40" s="47">
        <v>525635656</v>
      </c>
    </row>
    <row r="41" spans="1:27" ht="13.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2015-08-05T07:14:21Z</dcterms:created>
  <dcterms:modified xsi:type="dcterms:W3CDTF">2015-08-05T07:15:21Z</dcterms:modified>
  <cp:category/>
  <cp:version/>
  <cp:contentType/>
  <cp:contentStatus/>
</cp:coreProperties>
</file>