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JHB" sheetId="2" r:id="rId2"/>
    <sheet name="TSH" sheetId="3" r:id="rId3"/>
    <sheet name="EKU" sheetId="4" r:id="rId4"/>
    <sheet name="GT421" sheetId="5" r:id="rId5"/>
    <sheet name="GT423" sheetId="6" r:id="rId6"/>
    <sheet name="GT484" sheetId="7" r:id="rId7"/>
    <sheet name="GT422" sheetId="8" r:id="rId8"/>
    <sheet name="GT481" sheetId="9" r:id="rId9"/>
    <sheet name="GT482" sheetId="10" r:id="rId10"/>
    <sheet name="DC42" sheetId="11" r:id="rId11"/>
    <sheet name="DC48" sheetId="12" r:id="rId12"/>
    <sheet name="GT483" sheetId="13" r:id="rId13"/>
  </sheets>
  <definedNames>
    <definedName name="_xlnm.Print_Area" localSheetId="10">'DC42'!$A$1:$AA$43</definedName>
    <definedName name="_xlnm.Print_Area" localSheetId="11">'DC48'!$A$1:$AA$43</definedName>
    <definedName name="_xlnm.Print_Area" localSheetId="3">'EKU'!$A$1:$AA$43</definedName>
    <definedName name="_xlnm.Print_Area" localSheetId="4">'GT421'!$A$1:$AA$43</definedName>
    <definedName name="_xlnm.Print_Area" localSheetId="7">'GT422'!$A$1:$AA$43</definedName>
    <definedName name="_xlnm.Print_Area" localSheetId="5">'GT423'!$A$1:$AA$43</definedName>
    <definedName name="_xlnm.Print_Area" localSheetId="8">'GT481'!$A$1:$AA$43</definedName>
    <definedName name="_xlnm.Print_Area" localSheetId="9">'GT482'!$A$1:$AA$43</definedName>
    <definedName name="_xlnm.Print_Area" localSheetId="12">'GT483'!$A$1:$AA$43</definedName>
    <definedName name="_xlnm.Print_Area" localSheetId="6">'GT484'!$A$1:$AA$43</definedName>
    <definedName name="_xlnm.Print_Area" localSheetId="1">'JHB'!$A$1:$AA$43</definedName>
    <definedName name="_xlnm.Print_Area" localSheetId="0">'Summary'!$A$1:$AA$43</definedName>
    <definedName name="_xlnm.Print_Area" localSheetId="2">'TSH'!$A$1:$AA$43</definedName>
  </definedNames>
  <calcPr fullCalcOnLoad="1"/>
</workbook>
</file>

<file path=xl/sharedStrings.xml><?xml version="1.0" encoding="utf-8"?>
<sst xmlns="http://schemas.openxmlformats.org/spreadsheetml/2006/main" count="897" uniqueCount="76">
  <si>
    <t>Gauteng: City Of Johannesburg(JHB)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</si>
  <si>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</si>
  <si>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</si>
  <si>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</si>
  <si>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</si>
  <si>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</si>
  <si>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</si>
  <si>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</si>
  <si>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</si>
  <si>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</si>
  <si>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</si>
  <si>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</si>
  <si>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</si>
  <si>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</si>
  <si>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</si>
  <si>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</si>
  <si>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</si>
  <si>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</si>
  <si>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</si>
  <si>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</si>
  <si>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</si>
  <si>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</si>
  <si>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</si>
  <si>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</si>
  <si>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</si>
  <si>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</si>
  <si>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</si>
  <si>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</si>
  <si>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</si>
  <si>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</si>
  <si>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</si>
  <si>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</si>
  <si>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</si>
  <si>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</si>
  <si>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</si>
  <si>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</si>
  <si>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</si>
  <si>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</si>
  <si>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</si>
  <si>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</si>
  <si>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</si>
  <si>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</si>
  <si>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</si>
  <si>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</si>
  <si>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</si>
  <si>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</si>
  <si>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</si>
  <si>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</si>
  <si>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</si>
  <si>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</si>
  <si>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</si>
  <si>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</si>
  <si>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</si>
  <si>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</si>
  <si>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</si>
  <si>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</si>
  <si>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</si>
  <si>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</si>
  <si>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</si>
  <si>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</si>
  <si>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</si>
  <si>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C7 Quarterly Budget Statement - Cash Flows for 4th Quarter ended 30 June 2015 (Figures Finalised as at 2015/07/31)</t>
  </si>
  <si>
    <t>Gauteng: Ekurhuleni Metro(EKU) - Table C7 Quarterly Budget Statement - Cash Flows for 4th Quarter ended 30 June 2015 (Figures Finalised as at 2015/07/31)</t>
  </si>
  <si>
    <t>Gauteng: Emfuleni(GT421) - Table C7 Quarterly Budget Statement - Cash Flows for 4th Quarter ended 30 June 2015 (Figures Finalised as at 2015/07/31)</t>
  </si>
  <si>
    <t>Gauteng: Lesedi(GT423) - Table C7 Quarterly Budget Statement - Cash Flows for 4th Quarter ended 30 June 2015 (Figures Finalised as at 2015/07/31)</t>
  </si>
  <si>
    <t>Gauteng: Merafong City(GT484) - Table C7 Quarterly Budget Statement - Cash Flows for 4th Quarter ended 30 June 2015 (Figures Finalised as at 2015/07/31)</t>
  </si>
  <si>
    <t>Gauteng: Midvaal(GT422) - Table C7 Quarterly Budget Statement - Cash Flows for 4th Quarter ended 30 June 2015 (Figures Finalised as at 2015/07/31)</t>
  </si>
  <si>
    <t>Gauteng: Mogale City(GT481) - Table C7 Quarterly Budget Statement - Cash Flows for 4th Quarter ended 30 June 2015 (Figures Finalised as at 2015/07/31)</t>
  </si>
  <si>
    <t>Gauteng: Randfontein(GT482) - Table C7 Quarterly Budget Statement - Cash Flows for 4th Quarter ended 30 June 2015 (Figures Finalised as at 2015/07/31)</t>
  </si>
  <si>
    <t>Gauteng: Sedibeng(DC42) - Table C7 Quarterly Budget Statement - Cash Flows for 4th Quarter ended 30 June 2015 (Figures Finalised as at 2015/07/31)</t>
  </si>
  <si>
    <t>Gauteng: West Rand(DC48) - Table C7 Quarterly Budget Statement - Cash Flows for 4th Quarter ended 30 June 2015 (Figures Finalised as at 2015/07/31)</t>
  </si>
  <si>
    <t>Gauteng: Westonaria(GT483)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</si>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</sst>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35830127457</v>
      </c>
      <c r="D6" s="17"/>
      <c r="E6" s="18">
        <v>16151313564</v>
      </c>
      <c r="F6" s="19">
        <v>17382708975</v>
      </c>
      <c r="G6" s="19">
        <v>1326685690</v>
      </c>
      <c r="H6" s="19">
        <v>1252549655</v>
      </c>
      <c r="I6" s="19">
        <v>1224640505</v>
      </c>
      <c r="J6" s="19">
        <v>3803875850</v>
      </c>
      <c r="K6" s="19">
        <v>1285882038</v>
      </c>
      <c r="L6" s="19">
        <v>1302564095</v>
      </c>
      <c r="M6" s="19">
        <v>1424515739</v>
      </c>
      <c r="N6" s="19">
        <v>4012961872</v>
      </c>
      <c r="O6" s="19">
        <v>1561318481</v>
      </c>
      <c r="P6" s="19">
        <v>1142040284</v>
      </c>
      <c r="Q6" s="19">
        <v>1566556353</v>
      </c>
      <c r="R6" s="19">
        <v>4269915118</v>
      </c>
      <c r="S6" s="19">
        <v>1574214793</v>
      </c>
      <c r="T6" s="19">
        <v>1455875555</v>
      </c>
      <c r="U6" s="19">
        <v>1446751630</v>
      </c>
      <c r="V6" s="19">
        <v>4476841978</v>
      </c>
      <c r="W6" s="19">
        <v>16563594818</v>
      </c>
      <c r="X6" s="19">
        <v>17382708975</v>
      </c>
      <c r="Y6" s="19">
        <v>-819114157</v>
      </c>
      <c r="Z6" s="20">
        <v>-4.71</v>
      </c>
      <c r="AA6" s="21">
        <v>17382708975</v>
      </c>
    </row>
    <row r="7" spans="1:27" ht="13.5">
      <c r="A7" s="22" t="s">
        <v>34</v>
      </c>
      <c r="B7" s="16"/>
      <c r="C7" s="17">
        <v>30031261322</v>
      </c>
      <c r="D7" s="17"/>
      <c r="E7" s="18">
        <v>56173870666</v>
      </c>
      <c r="F7" s="19">
        <v>56152063980</v>
      </c>
      <c r="G7" s="19">
        <v>4424839163</v>
      </c>
      <c r="H7" s="19">
        <v>5067703194</v>
      </c>
      <c r="I7" s="19">
        <v>4409455852</v>
      </c>
      <c r="J7" s="19">
        <v>13901998209</v>
      </c>
      <c r="K7" s="19">
        <v>5056453788</v>
      </c>
      <c r="L7" s="19">
        <v>4681144497</v>
      </c>
      <c r="M7" s="19">
        <v>4150771718</v>
      </c>
      <c r="N7" s="19">
        <v>13888370003</v>
      </c>
      <c r="O7" s="19">
        <v>2992383999</v>
      </c>
      <c r="P7" s="19">
        <v>2755177937</v>
      </c>
      <c r="Q7" s="19">
        <v>6134786126</v>
      </c>
      <c r="R7" s="19">
        <v>11882348062</v>
      </c>
      <c r="S7" s="19">
        <v>4076328272</v>
      </c>
      <c r="T7" s="19">
        <v>4200040755</v>
      </c>
      <c r="U7" s="19">
        <v>4719735979</v>
      </c>
      <c r="V7" s="19">
        <v>12996105006</v>
      </c>
      <c r="W7" s="19">
        <v>52668821280</v>
      </c>
      <c r="X7" s="19">
        <v>56152063980</v>
      </c>
      <c r="Y7" s="19">
        <v>-3483242700</v>
      </c>
      <c r="Z7" s="20">
        <v>-6.2</v>
      </c>
      <c r="AA7" s="21">
        <v>56152063980</v>
      </c>
    </row>
    <row r="8" spans="1:27" ht="13.5">
      <c r="A8" s="22" t="s">
        <v>35</v>
      </c>
      <c r="B8" s="16"/>
      <c r="C8" s="17">
        <v>2495896593</v>
      </c>
      <c r="D8" s="17"/>
      <c r="E8" s="18">
        <v>8797997558</v>
      </c>
      <c r="F8" s="19">
        <v>8545693884</v>
      </c>
      <c r="G8" s="19">
        <v>555297397</v>
      </c>
      <c r="H8" s="19">
        <v>465039433</v>
      </c>
      <c r="I8" s="19">
        <v>493907428</v>
      </c>
      <c r="J8" s="19">
        <v>1514244258</v>
      </c>
      <c r="K8" s="19">
        <v>502212889</v>
      </c>
      <c r="L8" s="19">
        <v>440361629</v>
      </c>
      <c r="M8" s="19">
        <v>583359424</v>
      </c>
      <c r="N8" s="19">
        <v>1525933942</v>
      </c>
      <c r="O8" s="19">
        <v>1122270038</v>
      </c>
      <c r="P8" s="19">
        <v>736890861</v>
      </c>
      <c r="Q8" s="19">
        <v>597709133</v>
      </c>
      <c r="R8" s="19">
        <v>2456870032</v>
      </c>
      <c r="S8" s="19">
        <v>741154759</v>
      </c>
      <c r="T8" s="19">
        <v>550867647</v>
      </c>
      <c r="U8" s="19">
        <v>875183955</v>
      </c>
      <c r="V8" s="19">
        <v>2167206361</v>
      </c>
      <c r="W8" s="19">
        <v>7664254593</v>
      </c>
      <c r="X8" s="19">
        <v>8545693884</v>
      </c>
      <c r="Y8" s="19">
        <v>-881439291</v>
      </c>
      <c r="Z8" s="20">
        <v>-10.31</v>
      </c>
      <c r="AA8" s="21">
        <v>8545693884</v>
      </c>
    </row>
    <row r="9" spans="1:27" ht="13.5">
      <c r="A9" s="22" t="s">
        <v>36</v>
      </c>
      <c r="B9" s="16"/>
      <c r="C9" s="17">
        <v>15816840099</v>
      </c>
      <c r="D9" s="17"/>
      <c r="E9" s="18">
        <v>13474869022</v>
      </c>
      <c r="F9" s="19">
        <v>14219608854</v>
      </c>
      <c r="G9" s="19">
        <v>2322877360</v>
      </c>
      <c r="H9" s="19">
        <v>1322275140</v>
      </c>
      <c r="I9" s="19">
        <v>863320310</v>
      </c>
      <c r="J9" s="19">
        <v>4508472810</v>
      </c>
      <c r="K9" s="19">
        <v>493548396</v>
      </c>
      <c r="L9" s="19">
        <v>2278317824</v>
      </c>
      <c r="M9" s="19">
        <v>1577252793</v>
      </c>
      <c r="N9" s="19">
        <v>4349119013</v>
      </c>
      <c r="O9" s="19">
        <v>427747033</v>
      </c>
      <c r="P9" s="19">
        <v>837426693</v>
      </c>
      <c r="Q9" s="19">
        <v>4080697800</v>
      </c>
      <c r="R9" s="19">
        <v>5345871526</v>
      </c>
      <c r="S9" s="19">
        <v>215660150</v>
      </c>
      <c r="T9" s="19">
        <v>-57627909</v>
      </c>
      <c r="U9" s="19">
        <v>310332633</v>
      </c>
      <c r="V9" s="19">
        <v>468364874</v>
      </c>
      <c r="W9" s="19">
        <v>14671828223</v>
      </c>
      <c r="X9" s="19">
        <v>14219608854</v>
      </c>
      <c r="Y9" s="19">
        <v>452219369</v>
      </c>
      <c r="Z9" s="20">
        <v>3.18</v>
      </c>
      <c r="AA9" s="21">
        <v>14219608854</v>
      </c>
    </row>
    <row r="10" spans="1:27" ht="13.5">
      <c r="A10" s="22" t="s">
        <v>37</v>
      </c>
      <c r="B10" s="16"/>
      <c r="C10" s="17">
        <v>4018297760</v>
      </c>
      <c r="D10" s="17"/>
      <c r="E10" s="18">
        <v>7827293746</v>
      </c>
      <c r="F10" s="19">
        <v>8057245004</v>
      </c>
      <c r="G10" s="19">
        <v>-140425728</v>
      </c>
      <c r="H10" s="19">
        <v>415864418</v>
      </c>
      <c r="I10" s="19">
        <v>444902175</v>
      </c>
      <c r="J10" s="19">
        <v>720340865</v>
      </c>
      <c r="K10" s="19">
        <v>310074408</v>
      </c>
      <c r="L10" s="19">
        <v>478233038</v>
      </c>
      <c r="M10" s="19">
        <v>535420537</v>
      </c>
      <c r="N10" s="19">
        <v>1323727983</v>
      </c>
      <c r="O10" s="19">
        <v>314179310</v>
      </c>
      <c r="P10" s="19">
        <v>463248504</v>
      </c>
      <c r="Q10" s="19">
        <v>801570523</v>
      </c>
      <c r="R10" s="19">
        <v>1578998337</v>
      </c>
      <c r="S10" s="19">
        <v>685646291</v>
      </c>
      <c r="T10" s="19">
        <v>984468962</v>
      </c>
      <c r="U10" s="19">
        <v>2503867988</v>
      </c>
      <c r="V10" s="19">
        <v>4173983241</v>
      </c>
      <c r="W10" s="19">
        <v>7797050426</v>
      </c>
      <c r="X10" s="19">
        <v>8057245004</v>
      </c>
      <c r="Y10" s="19">
        <v>-260194578</v>
      </c>
      <c r="Z10" s="20">
        <v>-3.23</v>
      </c>
      <c r="AA10" s="21">
        <v>8057245004</v>
      </c>
    </row>
    <row r="11" spans="1:27" ht="13.5">
      <c r="A11" s="22" t="s">
        <v>38</v>
      </c>
      <c r="B11" s="16"/>
      <c r="C11" s="17">
        <v>1783043429</v>
      </c>
      <c r="D11" s="17"/>
      <c r="E11" s="18">
        <v>1252769962</v>
      </c>
      <c r="F11" s="19">
        <v>1388132409</v>
      </c>
      <c r="G11" s="19">
        <v>188570095</v>
      </c>
      <c r="H11" s="19">
        <v>135422839</v>
      </c>
      <c r="I11" s="19">
        <v>125896918</v>
      </c>
      <c r="J11" s="19">
        <v>449889852</v>
      </c>
      <c r="K11" s="19">
        <v>55134261</v>
      </c>
      <c r="L11" s="19">
        <v>121197735</v>
      </c>
      <c r="M11" s="19">
        <v>118776574</v>
      </c>
      <c r="N11" s="19">
        <v>295108570</v>
      </c>
      <c r="O11" s="19">
        <v>186634768</v>
      </c>
      <c r="P11" s="19">
        <v>308226847</v>
      </c>
      <c r="Q11" s="19">
        <v>196046808</v>
      </c>
      <c r="R11" s="19">
        <v>690908423</v>
      </c>
      <c r="S11" s="19">
        <v>152416755</v>
      </c>
      <c r="T11" s="19">
        <v>144158847</v>
      </c>
      <c r="U11" s="19">
        <v>200445263</v>
      </c>
      <c r="V11" s="19">
        <v>497020865</v>
      </c>
      <c r="W11" s="19">
        <v>1932927710</v>
      </c>
      <c r="X11" s="19">
        <v>1388132409</v>
      </c>
      <c r="Y11" s="19">
        <v>544795301</v>
      </c>
      <c r="Z11" s="20">
        <v>39.25</v>
      </c>
      <c r="AA11" s="21">
        <v>1388132409</v>
      </c>
    </row>
    <row r="12" spans="1:27" ht="13.5">
      <c r="A12" s="22" t="s">
        <v>39</v>
      </c>
      <c r="B12" s="16"/>
      <c r="C12" s="17">
        <v>40505</v>
      </c>
      <c r="D12" s="17"/>
      <c r="E12" s="18">
        <v>5000</v>
      </c>
      <c r="F12" s="19">
        <v>5000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5000</v>
      </c>
      <c r="Y12" s="19">
        <v>-5000</v>
      </c>
      <c r="Z12" s="20">
        <v>-100</v>
      </c>
      <c r="AA12" s="21">
        <v>5000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-73396672288</v>
      </c>
      <c r="D14" s="17"/>
      <c r="E14" s="18">
        <v>-81859723667</v>
      </c>
      <c r="F14" s="19">
        <v>-85369819023</v>
      </c>
      <c r="G14" s="19">
        <v>-7942811858</v>
      </c>
      <c r="H14" s="19">
        <v>-9126774338</v>
      </c>
      <c r="I14" s="19">
        <v>-7563818491</v>
      </c>
      <c r="J14" s="19">
        <v>-24633404687</v>
      </c>
      <c r="K14" s="19">
        <v>-6662704653</v>
      </c>
      <c r="L14" s="19">
        <v>-6926168517</v>
      </c>
      <c r="M14" s="19">
        <v>-6131649814</v>
      </c>
      <c r="N14" s="19">
        <v>-19720522984</v>
      </c>
      <c r="O14" s="19">
        <v>-5867615570</v>
      </c>
      <c r="P14" s="19">
        <v>-5086657557</v>
      </c>
      <c r="Q14" s="19">
        <v>-5816328374</v>
      </c>
      <c r="R14" s="19">
        <v>-16770601501</v>
      </c>
      <c r="S14" s="19">
        <v>-6314338300</v>
      </c>
      <c r="T14" s="19">
        <v>-6089288061</v>
      </c>
      <c r="U14" s="19">
        <v>-7106688734</v>
      </c>
      <c r="V14" s="19">
        <v>-19510315095</v>
      </c>
      <c r="W14" s="19">
        <v>-80634844267</v>
      </c>
      <c r="X14" s="19">
        <v>-85369819023</v>
      </c>
      <c r="Y14" s="19">
        <v>4734974756</v>
      </c>
      <c r="Z14" s="20">
        <v>-5.55</v>
      </c>
      <c r="AA14" s="21">
        <v>-85369819023</v>
      </c>
    </row>
    <row r="15" spans="1:27" ht="13.5">
      <c r="A15" s="22" t="s">
        <v>42</v>
      </c>
      <c r="B15" s="16"/>
      <c r="C15" s="17">
        <v>-2953859181</v>
      </c>
      <c r="D15" s="17"/>
      <c r="E15" s="18">
        <v>-3538217126</v>
      </c>
      <c r="F15" s="19">
        <v>-3506093766</v>
      </c>
      <c r="G15" s="19">
        <v>-168455420</v>
      </c>
      <c r="H15" s="19">
        <v>-145802434</v>
      </c>
      <c r="I15" s="19">
        <v>-273597529</v>
      </c>
      <c r="J15" s="19">
        <v>-587855383</v>
      </c>
      <c r="K15" s="19">
        <v>-299706971</v>
      </c>
      <c r="L15" s="19">
        <v>-171411868</v>
      </c>
      <c r="M15" s="19">
        <v>-337294639</v>
      </c>
      <c r="N15" s="19">
        <v>-808413478</v>
      </c>
      <c r="O15" s="19">
        <v>-288291591</v>
      </c>
      <c r="P15" s="19">
        <v>-183971092</v>
      </c>
      <c r="Q15" s="19">
        <v>-224814134</v>
      </c>
      <c r="R15" s="19">
        <v>-697076817</v>
      </c>
      <c r="S15" s="19">
        <v>-304730646</v>
      </c>
      <c r="T15" s="19">
        <v>-155030931</v>
      </c>
      <c r="U15" s="19">
        <v>-471541223</v>
      </c>
      <c r="V15" s="19">
        <v>-931302800</v>
      </c>
      <c r="W15" s="19">
        <v>-3024648478</v>
      </c>
      <c r="X15" s="19">
        <v>-3506093766</v>
      </c>
      <c r="Y15" s="19">
        <v>481445288</v>
      </c>
      <c r="Z15" s="20">
        <v>-13.73</v>
      </c>
      <c r="AA15" s="21">
        <v>-3506093766</v>
      </c>
    </row>
    <row r="16" spans="1:27" ht="13.5">
      <c r="A16" s="22" t="s">
        <v>43</v>
      </c>
      <c r="B16" s="16"/>
      <c r="C16" s="17">
        <v>-1227422489</v>
      </c>
      <c r="D16" s="17"/>
      <c r="E16" s="18">
        <v>-1347221329</v>
      </c>
      <c r="F16" s="19">
        <v>-1360208420</v>
      </c>
      <c r="G16" s="19">
        <v>-24794623</v>
      </c>
      <c r="H16" s="19">
        <v>-115845425</v>
      </c>
      <c r="I16" s="19">
        <v>-125850695</v>
      </c>
      <c r="J16" s="19">
        <v>-266490743</v>
      </c>
      <c r="K16" s="19">
        <v>-180128754</v>
      </c>
      <c r="L16" s="19">
        <v>-191573892</v>
      </c>
      <c r="M16" s="19">
        <v>-232588916</v>
      </c>
      <c r="N16" s="19">
        <v>-604291562</v>
      </c>
      <c r="O16" s="19">
        <v>-48604870</v>
      </c>
      <c r="P16" s="19">
        <v>-227792353</v>
      </c>
      <c r="Q16" s="19">
        <v>-147741921</v>
      </c>
      <c r="R16" s="19">
        <v>-424139144</v>
      </c>
      <c r="S16" s="19">
        <v>-95949621</v>
      </c>
      <c r="T16" s="19">
        <v>-150946742</v>
      </c>
      <c r="U16" s="19">
        <v>-177541958</v>
      </c>
      <c r="V16" s="19">
        <v>-424438321</v>
      </c>
      <c r="W16" s="19">
        <v>-1719359770</v>
      </c>
      <c r="X16" s="19">
        <v>-1360208420</v>
      </c>
      <c r="Y16" s="19">
        <v>-359151350</v>
      </c>
      <c r="Z16" s="20">
        <v>26.4</v>
      </c>
      <c r="AA16" s="21">
        <v>-1360208420</v>
      </c>
    </row>
    <row r="17" spans="1:27" ht="13.5">
      <c r="A17" s="23" t="s">
        <v>44</v>
      </c>
      <c r="B17" s="24"/>
      <c r="C17" s="25">
        <f aca="true" t="shared" si="0" ref="C17:Y17">SUM(C6:C16)</f>
        <v>12397553207</v>
      </c>
      <c r="D17" s="25">
        <f>SUM(D6:D16)</f>
        <v>0</v>
      </c>
      <c r="E17" s="26">
        <f t="shared" si="0"/>
        <v>16932957396</v>
      </c>
      <c r="F17" s="27">
        <f t="shared" si="0"/>
        <v>15509336897</v>
      </c>
      <c r="G17" s="27">
        <f t="shared" si="0"/>
        <v>541782076</v>
      </c>
      <c r="H17" s="27">
        <f t="shared" si="0"/>
        <v>-729567518</v>
      </c>
      <c r="I17" s="27">
        <f t="shared" si="0"/>
        <v>-401143527</v>
      </c>
      <c r="J17" s="27">
        <f t="shared" si="0"/>
        <v>-588928969</v>
      </c>
      <c r="K17" s="27">
        <f t="shared" si="0"/>
        <v>560765402</v>
      </c>
      <c r="L17" s="27">
        <f t="shared" si="0"/>
        <v>2012664541</v>
      </c>
      <c r="M17" s="27">
        <f t="shared" si="0"/>
        <v>1688563416</v>
      </c>
      <c r="N17" s="27">
        <f t="shared" si="0"/>
        <v>4261993359</v>
      </c>
      <c r="O17" s="27">
        <f t="shared" si="0"/>
        <v>400021598</v>
      </c>
      <c r="P17" s="27">
        <f t="shared" si="0"/>
        <v>744590124</v>
      </c>
      <c r="Q17" s="27">
        <f t="shared" si="0"/>
        <v>7188482314</v>
      </c>
      <c r="R17" s="27">
        <f t="shared" si="0"/>
        <v>8333094036</v>
      </c>
      <c r="S17" s="27">
        <f t="shared" si="0"/>
        <v>730402453</v>
      </c>
      <c r="T17" s="27">
        <f t="shared" si="0"/>
        <v>882518123</v>
      </c>
      <c r="U17" s="27">
        <f t="shared" si="0"/>
        <v>2300545533</v>
      </c>
      <c r="V17" s="27">
        <f t="shared" si="0"/>
        <v>3913466109</v>
      </c>
      <c r="W17" s="27">
        <f t="shared" si="0"/>
        <v>15919624535</v>
      </c>
      <c r="X17" s="27">
        <f t="shared" si="0"/>
        <v>15509336897</v>
      </c>
      <c r="Y17" s="27">
        <f t="shared" si="0"/>
        <v>410287638</v>
      </c>
      <c r="Z17" s="28">
        <f>+IF(X17&lt;&gt;0,+(Y17/X17)*100,0)</f>
        <v>2.645423467971495</v>
      </c>
      <c r="AA17" s="29">
        <f>SUM(AA6:AA16)</f>
        <v>15509336897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230930810</v>
      </c>
      <c r="D21" s="17"/>
      <c r="E21" s="18">
        <v>23867293</v>
      </c>
      <c r="F21" s="19">
        <v>24727293</v>
      </c>
      <c r="G21" s="36">
        <v>10737823</v>
      </c>
      <c r="H21" s="36">
        <v>9037150</v>
      </c>
      <c r="I21" s="36">
        <v>4011376</v>
      </c>
      <c r="J21" s="19">
        <v>23786349</v>
      </c>
      <c r="K21" s="36">
        <v>18876756</v>
      </c>
      <c r="L21" s="36">
        <v>10502499</v>
      </c>
      <c r="M21" s="19">
        <v>7117783</v>
      </c>
      <c r="N21" s="36">
        <v>36497038</v>
      </c>
      <c r="O21" s="36">
        <v>8126140</v>
      </c>
      <c r="P21" s="36">
        <v>19687023</v>
      </c>
      <c r="Q21" s="19">
        <v>952508</v>
      </c>
      <c r="R21" s="36">
        <v>28765671</v>
      </c>
      <c r="S21" s="36">
        <v>18953508</v>
      </c>
      <c r="T21" s="19">
        <v>18872390</v>
      </c>
      <c r="U21" s="36">
        <v>63440709</v>
      </c>
      <c r="V21" s="36">
        <v>101266607</v>
      </c>
      <c r="W21" s="36">
        <v>190315665</v>
      </c>
      <c r="X21" s="19">
        <v>24727293</v>
      </c>
      <c r="Y21" s="36">
        <v>165588372</v>
      </c>
      <c r="Z21" s="37">
        <v>669.66</v>
      </c>
      <c r="AA21" s="38">
        <v>24727293</v>
      </c>
    </row>
    <row r="22" spans="1:27" ht="13.5">
      <c r="A22" s="22" t="s">
        <v>47</v>
      </c>
      <c r="B22" s="16"/>
      <c r="C22" s="17">
        <v>606156582</v>
      </c>
      <c r="D22" s="17"/>
      <c r="E22" s="39">
        <v>-5467776</v>
      </c>
      <c r="F22" s="36">
        <v>-89311779</v>
      </c>
      <c r="G22" s="19">
        <v>-238919679</v>
      </c>
      <c r="H22" s="19">
        <v>640826754</v>
      </c>
      <c r="I22" s="19">
        <v>-129041014</v>
      </c>
      <c r="J22" s="19">
        <v>272866061</v>
      </c>
      <c r="K22" s="19">
        <v>33151901</v>
      </c>
      <c r="L22" s="19">
        <v>470595751</v>
      </c>
      <c r="M22" s="36">
        <v>93122074</v>
      </c>
      <c r="N22" s="19">
        <v>596869726</v>
      </c>
      <c r="O22" s="19">
        <v>-77111142</v>
      </c>
      <c r="P22" s="19">
        <v>-10226448</v>
      </c>
      <c r="Q22" s="19">
        <v>28869959</v>
      </c>
      <c r="R22" s="19">
        <v>-58467631</v>
      </c>
      <c r="S22" s="19">
        <v>-112931629</v>
      </c>
      <c r="T22" s="36">
        <v>-530977833</v>
      </c>
      <c r="U22" s="19">
        <v>-168823843</v>
      </c>
      <c r="V22" s="19">
        <v>-812733305</v>
      </c>
      <c r="W22" s="19">
        <v>-1465149</v>
      </c>
      <c r="X22" s="19">
        <v>-89311779</v>
      </c>
      <c r="Y22" s="19">
        <v>87846630</v>
      </c>
      <c r="Z22" s="20">
        <v>-98.36</v>
      </c>
      <c r="AA22" s="21">
        <v>-89311779</v>
      </c>
    </row>
    <row r="23" spans="1:27" ht="13.5">
      <c r="A23" s="22" t="s">
        <v>48</v>
      </c>
      <c r="B23" s="16"/>
      <c r="C23" s="40">
        <v>-47111238</v>
      </c>
      <c r="D23" s="40"/>
      <c r="E23" s="18">
        <v>23389218</v>
      </c>
      <c r="F23" s="19">
        <v>36076794</v>
      </c>
      <c r="G23" s="36">
        <v>204714660</v>
      </c>
      <c r="H23" s="36">
        <v>-85876066</v>
      </c>
      <c r="I23" s="36">
        <v>-10547400</v>
      </c>
      <c r="J23" s="19">
        <v>108291194</v>
      </c>
      <c r="K23" s="36">
        <v>16103500</v>
      </c>
      <c r="L23" s="36">
        <v>-47520545</v>
      </c>
      <c r="M23" s="19">
        <v>-4320234</v>
      </c>
      <c r="N23" s="36">
        <v>-35737279</v>
      </c>
      <c r="O23" s="36">
        <v>-49298757</v>
      </c>
      <c r="P23" s="36">
        <v>-70551520</v>
      </c>
      <c r="Q23" s="19">
        <v>-115093263</v>
      </c>
      <c r="R23" s="36">
        <v>-234943540</v>
      </c>
      <c r="S23" s="36">
        <v>-3312586</v>
      </c>
      <c r="T23" s="19">
        <v>-25004959</v>
      </c>
      <c r="U23" s="36">
        <v>-510772227</v>
      </c>
      <c r="V23" s="36">
        <v>-539089772</v>
      </c>
      <c r="W23" s="36">
        <v>-701479397</v>
      </c>
      <c r="X23" s="19">
        <v>36076794</v>
      </c>
      <c r="Y23" s="36">
        <v>-737556191</v>
      </c>
      <c r="Z23" s="37">
        <v>-2044.41</v>
      </c>
      <c r="AA23" s="38">
        <v>36076794</v>
      </c>
    </row>
    <row r="24" spans="1:27" ht="13.5">
      <c r="A24" s="22" t="s">
        <v>49</v>
      </c>
      <c r="B24" s="16"/>
      <c r="C24" s="17">
        <v>-499167130</v>
      </c>
      <c r="D24" s="17"/>
      <c r="E24" s="18">
        <v>-1097752840</v>
      </c>
      <c r="F24" s="19">
        <v>-899783830</v>
      </c>
      <c r="G24" s="19">
        <v>-78072274</v>
      </c>
      <c r="H24" s="19">
        <v>11970390</v>
      </c>
      <c r="I24" s="19">
        <v>82175864</v>
      </c>
      <c r="J24" s="19">
        <v>16073980</v>
      </c>
      <c r="K24" s="19">
        <v>85329815</v>
      </c>
      <c r="L24" s="19">
        <v>27800239</v>
      </c>
      <c r="M24" s="19">
        <v>-16297993</v>
      </c>
      <c r="N24" s="19">
        <v>96832061</v>
      </c>
      <c r="O24" s="19">
        <v>67226556</v>
      </c>
      <c r="P24" s="19">
        <v>46263612</v>
      </c>
      <c r="Q24" s="19">
        <v>29585426</v>
      </c>
      <c r="R24" s="19">
        <v>143075594</v>
      </c>
      <c r="S24" s="19">
        <v>-10250065</v>
      </c>
      <c r="T24" s="19">
        <v>25549684</v>
      </c>
      <c r="U24" s="19">
        <v>-13315572</v>
      </c>
      <c r="V24" s="19">
        <v>1984047</v>
      </c>
      <c r="W24" s="19">
        <v>257965682</v>
      </c>
      <c r="X24" s="19">
        <v>-899783830</v>
      </c>
      <c r="Y24" s="19">
        <v>1157749512</v>
      </c>
      <c r="Z24" s="20">
        <v>-128.67</v>
      </c>
      <c r="AA24" s="21">
        <v>-899783830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-14898795607</v>
      </c>
      <c r="D26" s="17"/>
      <c r="E26" s="18">
        <v>-19607962826</v>
      </c>
      <c r="F26" s="19">
        <v>-19938594581</v>
      </c>
      <c r="G26" s="19">
        <v>-379592483</v>
      </c>
      <c r="H26" s="19">
        <v>-826020144</v>
      </c>
      <c r="I26" s="19">
        <v>-1778715675</v>
      </c>
      <c r="J26" s="19">
        <v>-2984328302</v>
      </c>
      <c r="K26" s="19">
        <v>-489946787</v>
      </c>
      <c r="L26" s="19">
        <v>-1158545218</v>
      </c>
      <c r="M26" s="19">
        <v>-1318710199</v>
      </c>
      <c r="N26" s="19">
        <v>-2967202204</v>
      </c>
      <c r="O26" s="19">
        <v>-984904687</v>
      </c>
      <c r="P26" s="19">
        <v>-654277414</v>
      </c>
      <c r="Q26" s="19">
        <v>-1457584591</v>
      </c>
      <c r="R26" s="19">
        <v>-3096766692</v>
      </c>
      <c r="S26" s="19">
        <v>-2408723392</v>
      </c>
      <c r="T26" s="19">
        <v>-845570598</v>
      </c>
      <c r="U26" s="19">
        <v>-2715941775</v>
      </c>
      <c r="V26" s="19">
        <v>-5970235765</v>
      </c>
      <c r="W26" s="19">
        <v>-15018532963</v>
      </c>
      <c r="X26" s="19">
        <v>-19938594581</v>
      </c>
      <c r="Y26" s="19">
        <v>4920061618</v>
      </c>
      <c r="Z26" s="20">
        <v>-24.68</v>
      </c>
      <c r="AA26" s="21">
        <v>-19938594581</v>
      </c>
    </row>
    <row r="27" spans="1:27" ht="13.5">
      <c r="A27" s="23" t="s">
        <v>51</v>
      </c>
      <c r="B27" s="24"/>
      <c r="C27" s="25">
        <f aca="true" t="shared" si="1" ref="C27:Y27">SUM(C21:C26)</f>
        <v>-14607986583</v>
      </c>
      <c r="D27" s="25">
        <f>SUM(D21:D26)</f>
        <v>0</v>
      </c>
      <c r="E27" s="26">
        <f t="shared" si="1"/>
        <v>-20663926931</v>
      </c>
      <c r="F27" s="27">
        <f t="shared" si="1"/>
        <v>-20866886103</v>
      </c>
      <c r="G27" s="27">
        <f t="shared" si="1"/>
        <v>-481131953</v>
      </c>
      <c r="H27" s="27">
        <f t="shared" si="1"/>
        <v>-250061916</v>
      </c>
      <c r="I27" s="27">
        <f t="shared" si="1"/>
        <v>-1832116849</v>
      </c>
      <c r="J27" s="27">
        <f t="shared" si="1"/>
        <v>-2563310718</v>
      </c>
      <c r="K27" s="27">
        <f t="shared" si="1"/>
        <v>-336484815</v>
      </c>
      <c r="L27" s="27">
        <f t="shared" si="1"/>
        <v>-697167274</v>
      </c>
      <c r="M27" s="27">
        <f t="shared" si="1"/>
        <v>-1239088569</v>
      </c>
      <c r="N27" s="27">
        <f t="shared" si="1"/>
        <v>-2272740658</v>
      </c>
      <c r="O27" s="27">
        <f t="shared" si="1"/>
        <v>-1035961890</v>
      </c>
      <c r="P27" s="27">
        <f t="shared" si="1"/>
        <v>-669104747</v>
      </c>
      <c r="Q27" s="27">
        <f t="shared" si="1"/>
        <v>-1513269961</v>
      </c>
      <c r="R27" s="27">
        <f t="shared" si="1"/>
        <v>-3218336598</v>
      </c>
      <c r="S27" s="27">
        <f t="shared" si="1"/>
        <v>-2516264164</v>
      </c>
      <c r="T27" s="27">
        <f t="shared" si="1"/>
        <v>-1357131316</v>
      </c>
      <c r="U27" s="27">
        <f t="shared" si="1"/>
        <v>-3345412708</v>
      </c>
      <c r="V27" s="27">
        <f t="shared" si="1"/>
        <v>-7218808188</v>
      </c>
      <c r="W27" s="27">
        <f t="shared" si="1"/>
        <v>-15273196162</v>
      </c>
      <c r="X27" s="27">
        <f t="shared" si="1"/>
        <v>-20866886103</v>
      </c>
      <c r="Y27" s="27">
        <f t="shared" si="1"/>
        <v>5593689941</v>
      </c>
      <c r="Z27" s="28">
        <f>+IF(X27&lt;&gt;0,+(Y27/X27)*100,0)</f>
        <v>-26.80653890278245</v>
      </c>
      <c r="AA27" s="29">
        <f>SUM(AA21:AA26)</f>
        <v>-20866886103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>
        <v>50000</v>
      </c>
      <c r="G31" s="19">
        <v>-34185</v>
      </c>
      <c r="H31" s="19">
        <v>590000001</v>
      </c>
      <c r="I31" s="19">
        <v>988000000</v>
      </c>
      <c r="J31" s="19">
        <v>1577965816</v>
      </c>
      <c r="K31" s="19">
        <v>-367965816</v>
      </c>
      <c r="L31" s="19">
        <v>270000000</v>
      </c>
      <c r="M31" s="19">
        <v>281044080</v>
      </c>
      <c r="N31" s="19">
        <v>183078264</v>
      </c>
      <c r="O31" s="19">
        <v>3981955920</v>
      </c>
      <c r="P31" s="19">
        <v>1395000000</v>
      </c>
      <c r="Q31" s="19">
        <v>40000000</v>
      </c>
      <c r="R31" s="19">
        <v>5416955920</v>
      </c>
      <c r="S31" s="19">
        <v>130000000</v>
      </c>
      <c r="T31" s="19">
        <v>497000000</v>
      </c>
      <c r="U31" s="19">
        <v>665000000</v>
      </c>
      <c r="V31" s="19">
        <v>1292000000</v>
      </c>
      <c r="W31" s="19">
        <v>8470000000</v>
      </c>
      <c r="X31" s="19">
        <v>50000</v>
      </c>
      <c r="Y31" s="19">
        <v>8469950000</v>
      </c>
      <c r="Z31" s="20">
        <v>16939900</v>
      </c>
      <c r="AA31" s="21">
        <v>50000</v>
      </c>
    </row>
    <row r="32" spans="1:27" ht="13.5">
      <c r="A32" s="22" t="s">
        <v>54</v>
      </c>
      <c r="B32" s="16"/>
      <c r="C32" s="17">
        <v>4539641731</v>
      </c>
      <c r="D32" s="17"/>
      <c r="E32" s="18">
        <v>6170990000</v>
      </c>
      <c r="F32" s="19">
        <v>6171400133</v>
      </c>
      <c r="G32" s="19"/>
      <c r="H32" s="19"/>
      <c r="I32" s="19"/>
      <c r="J32" s="19"/>
      <c r="K32" s="19"/>
      <c r="L32" s="19">
        <v>60200000</v>
      </c>
      <c r="M32" s="19">
        <v>90800000</v>
      </c>
      <c r="N32" s="19">
        <v>151000000</v>
      </c>
      <c r="O32" s="19"/>
      <c r="P32" s="19"/>
      <c r="Q32" s="19">
        <v>49950000</v>
      </c>
      <c r="R32" s="19">
        <v>49950000</v>
      </c>
      <c r="S32" s="19"/>
      <c r="T32" s="19"/>
      <c r="U32" s="19">
        <v>1538550000</v>
      </c>
      <c r="V32" s="19">
        <v>1538550000</v>
      </c>
      <c r="W32" s="19">
        <v>1739500000</v>
      </c>
      <c r="X32" s="19">
        <v>6171400133</v>
      </c>
      <c r="Y32" s="19">
        <v>-4431900133</v>
      </c>
      <c r="Z32" s="20">
        <v>-71.81</v>
      </c>
      <c r="AA32" s="21">
        <v>6171400133</v>
      </c>
    </row>
    <row r="33" spans="1:27" ht="13.5">
      <c r="A33" s="22" t="s">
        <v>55</v>
      </c>
      <c r="B33" s="16"/>
      <c r="C33" s="17">
        <v>18278113</v>
      </c>
      <c r="D33" s="17"/>
      <c r="E33" s="18">
        <v>66669939</v>
      </c>
      <c r="F33" s="19">
        <v>51861757</v>
      </c>
      <c r="G33" s="19">
        <v>-5606368</v>
      </c>
      <c r="H33" s="36">
        <v>2656147</v>
      </c>
      <c r="I33" s="36">
        <v>-7729506</v>
      </c>
      <c r="J33" s="36">
        <v>-10679727</v>
      </c>
      <c r="K33" s="19">
        <v>-9023176</v>
      </c>
      <c r="L33" s="19">
        <v>-6545133</v>
      </c>
      <c r="M33" s="19">
        <v>5519063</v>
      </c>
      <c r="N33" s="19">
        <v>-10049246</v>
      </c>
      <c r="O33" s="36">
        <v>6348970</v>
      </c>
      <c r="P33" s="36">
        <v>4025798</v>
      </c>
      <c r="Q33" s="36">
        <v>790453</v>
      </c>
      <c r="R33" s="19">
        <v>11165221</v>
      </c>
      <c r="S33" s="19">
        <v>3995187</v>
      </c>
      <c r="T33" s="19">
        <v>-1594832</v>
      </c>
      <c r="U33" s="19">
        <v>19040680</v>
      </c>
      <c r="V33" s="36">
        <v>21441035</v>
      </c>
      <c r="W33" s="36">
        <v>11877283</v>
      </c>
      <c r="X33" s="36">
        <v>51861757</v>
      </c>
      <c r="Y33" s="19">
        <v>-39984474</v>
      </c>
      <c r="Z33" s="20">
        <v>-77.1</v>
      </c>
      <c r="AA33" s="21">
        <v>51861757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-1979365379</v>
      </c>
      <c r="D35" s="17"/>
      <c r="E35" s="18">
        <v>-1918677601</v>
      </c>
      <c r="F35" s="19">
        <v>-1961567922</v>
      </c>
      <c r="G35" s="19">
        <v>-310932528</v>
      </c>
      <c r="H35" s="19">
        <v>-23699517</v>
      </c>
      <c r="I35" s="19">
        <v>-327242725</v>
      </c>
      <c r="J35" s="19">
        <v>-661874770</v>
      </c>
      <c r="K35" s="19">
        <v>-912906057</v>
      </c>
      <c r="L35" s="19">
        <v>-563722618</v>
      </c>
      <c r="M35" s="19">
        <v>-440765124</v>
      </c>
      <c r="N35" s="19">
        <v>-1917393799</v>
      </c>
      <c r="O35" s="19">
        <v>-3831483151</v>
      </c>
      <c r="P35" s="19">
        <v>-1715976903</v>
      </c>
      <c r="Q35" s="19">
        <v>-1429447104</v>
      </c>
      <c r="R35" s="19">
        <v>-6976907158</v>
      </c>
      <c r="S35" s="19">
        <v>-77425709</v>
      </c>
      <c r="T35" s="19">
        <v>-284504116</v>
      </c>
      <c r="U35" s="19">
        <v>-732329155</v>
      </c>
      <c r="V35" s="19">
        <v>-1094258980</v>
      </c>
      <c r="W35" s="19">
        <v>-10650434707</v>
      </c>
      <c r="X35" s="19">
        <v>-1961567922</v>
      </c>
      <c r="Y35" s="19">
        <v>-8688866785</v>
      </c>
      <c r="Z35" s="20">
        <v>442.96</v>
      </c>
      <c r="AA35" s="21">
        <v>-1961567922</v>
      </c>
    </row>
    <row r="36" spans="1:27" ht="13.5">
      <c r="A36" s="23" t="s">
        <v>57</v>
      </c>
      <c r="B36" s="24"/>
      <c r="C36" s="25">
        <f aca="true" t="shared" si="2" ref="C36:Y36">SUM(C31:C35)</f>
        <v>2578554465</v>
      </c>
      <c r="D36" s="25">
        <f>SUM(D31:D35)</f>
        <v>0</v>
      </c>
      <c r="E36" s="26">
        <f t="shared" si="2"/>
        <v>4318982338</v>
      </c>
      <c r="F36" s="27">
        <f t="shared" si="2"/>
        <v>4261743968</v>
      </c>
      <c r="G36" s="27">
        <f t="shared" si="2"/>
        <v>-316573081</v>
      </c>
      <c r="H36" s="27">
        <f t="shared" si="2"/>
        <v>568956631</v>
      </c>
      <c r="I36" s="27">
        <f t="shared" si="2"/>
        <v>653027769</v>
      </c>
      <c r="J36" s="27">
        <f t="shared" si="2"/>
        <v>905411319</v>
      </c>
      <c r="K36" s="27">
        <f t="shared" si="2"/>
        <v>-1289895049</v>
      </c>
      <c r="L36" s="27">
        <f t="shared" si="2"/>
        <v>-240067751</v>
      </c>
      <c r="M36" s="27">
        <f t="shared" si="2"/>
        <v>-63401981</v>
      </c>
      <c r="N36" s="27">
        <f t="shared" si="2"/>
        <v>-1593364781</v>
      </c>
      <c r="O36" s="27">
        <f t="shared" si="2"/>
        <v>156821739</v>
      </c>
      <c r="P36" s="27">
        <f t="shared" si="2"/>
        <v>-316951105</v>
      </c>
      <c r="Q36" s="27">
        <f t="shared" si="2"/>
        <v>-1338706651</v>
      </c>
      <c r="R36" s="27">
        <f t="shared" si="2"/>
        <v>-1498836017</v>
      </c>
      <c r="S36" s="27">
        <f t="shared" si="2"/>
        <v>56569478</v>
      </c>
      <c r="T36" s="27">
        <f t="shared" si="2"/>
        <v>210901052</v>
      </c>
      <c r="U36" s="27">
        <f t="shared" si="2"/>
        <v>1490261525</v>
      </c>
      <c r="V36" s="27">
        <f t="shared" si="2"/>
        <v>1757732055</v>
      </c>
      <c r="W36" s="27">
        <f t="shared" si="2"/>
        <v>-429057424</v>
      </c>
      <c r="X36" s="27">
        <f t="shared" si="2"/>
        <v>4261743968</v>
      </c>
      <c r="Y36" s="27">
        <f t="shared" si="2"/>
        <v>-4690801392</v>
      </c>
      <c r="Z36" s="28">
        <f>+IF(X36&lt;&gt;0,+(Y36/X36)*100,0)</f>
        <v>-110.06764900054173</v>
      </c>
      <c r="AA36" s="29">
        <f>SUM(AA31:AA35)</f>
        <v>4261743968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368121089</v>
      </c>
      <c r="D38" s="31">
        <f>+D17+D27+D36</f>
        <v>0</v>
      </c>
      <c r="E38" s="32">
        <f t="shared" si="3"/>
        <v>588012803</v>
      </c>
      <c r="F38" s="33">
        <f t="shared" si="3"/>
        <v>-1095805238</v>
      </c>
      <c r="G38" s="33">
        <f t="shared" si="3"/>
        <v>-255922958</v>
      </c>
      <c r="H38" s="33">
        <f t="shared" si="3"/>
        <v>-410672803</v>
      </c>
      <c r="I38" s="33">
        <f t="shared" si="3"/>
        <v>-1580232607</v>
      </c>
      <c r="J38" s="33">
        <f t="shared" si="3"/>
        <v>-2246828368</v>
      </c>
      <c r="K38" s="33">
        <f t="shared" si="3"/>
        <v>-1065614462</v>
      </c>
      <c r="L38" s="33">
        <f t="shared" si="3"/>
        <v>1075429516</v>
      </c>
      <c r="M38" s="33">
        <f t="shared" si="3"/>
        <v>386072866</v>
      </c>
      <c r="N38" s="33">
        <f t="shared" si="3"/>
        <v>395887920</v>
      </c>
      <c r="O38" s="33">
        <f t="shared" si="3"/>
        <v>-479118553</v>
      </c>
      <c r="P38" s="33">
        <f t="shared" si="3"/>
        <v>-241465728</v>
      </c>
      <c r="Q38" s="33">
        <f t="shared" si="3"/>
        <v>4336505702</v>
      </c>
      <c r="R38" s="33">
        <f t="shared" si="3"/>
        <v>3615921421</v>
      </c>
      <c r="S38" s="33">
        <f t="shared" si="3"/>
        <v>-1729292233</v>
      </c>
      <c r="T38" s="33">
        <f t="shared" si="3"/>
        <v>-263712141</v>
      </c>
      <c r="U38" s="33">
        <f t="shared" si="3"/>
        <v>445394350</v>
      </c>
      <c r="V38" s="33">
        <f t="shared" si="3"/>
        <v>-1547610024</v>
      </c>
      <c r="W38" s="33">
        <f t="shared" si="3"/>
        <v>217370949</v>
      </c>
      <c r="X38" s="33">
        <f t="shared" si="3"/>
        <v>-1095805238</v>
      </c>
      <c r="Y38" s="33">
        <f t="shared" si="3"/>
        <v>1313176187</v>
      </c>
      <c r="Z38" s="34">
        <f>+IF(X38&lt;&gt;0,+(Y38/X38)*100,0)</f>
        <v>-119.83664080642038</v>
      </c>
      <c r="AA38" s="35">
        <f>+AA17+AA27+AA36</f>
        <v>-1095805238</v>
      </c>
    </row>
    <row r="39" spans="1:27" ht="13.5">
      <c r="A39" s="22" t="s">
        <v>59</v>
      </c>
      <c r="B39" s="16"/>
      <c r="C39" s="31">
        <v>11949233930</v>
      </c>
      <c r="D39" s="31"/>
      <c r="E39" s="32">
        <v>12009313859</v>
      </c>
      <c r="F39" s="33">
        <v>10636659392</v>
      </c>
      <c r="G39" s="33">
        <v>12264509219</v>
      </c>
      <c r="H39" s="33">
        <v>12008586261</v>
      </c>
      <c r="I39" s="33">
        <v>11597913458</v>
      </c>
      <c r="J39" s="33">
        <v>12264509219</v>
      </c>
      <c r="K39" s="33">
        <v>10017680851</v>
      </c>
      <c r="L39" s="33">
        <v>8952066389</v>
      </c>
      <c r="M39" s="33">
        <v>10027495905</v>
      </c>
      <c r="N39" s="33">
        <v>10017680851</v>
      </c>
      <c r="O39" s="33">
        <v>10413568771</v>
      </c>
      <c r="P39" s="33">
        <v>9934450218</v>
      </c>
      <c r="Q39" s="33">
        <v>9692984490</v>
      </c>
      <c r="R39" s="33">
        <v>10413568771</v>
      </c>
      <c r="S39" s="33">
        <v>14029490192</v>
      </c>
      <c r="T39" s="33">
        <v>12300197959</v>
      </c>
      <c r="U39" s="33">
        <v>12036485818</v>
      </c>
      <c r="V39" s="33">
        <v>14029490192</v>
      </c>
      <c r="W39" s="33">
        <v>12264509219</v>
      </c>
      <c r="X39" s="33">
        <v>10636659392</v>
      </c>
      <c r="Y39" s="33">
        <v>1627849827</v>
      </c>
      <c r="Z39" s="34">
        <v>15.3</v>
      </c>
      <c r="AA39" s="35">
        <v>10636659392</v>
      </c>
    </row>
    <row r="40" spans="1:27" ht="13.5">
      <c r="A40" s="41" t="s">
        <v>60</v>
      </c>
      <c r="B40" s="42"/>
      <c r="C40" s="43">
        <v>12317355021</v>
      </c>
      <c r="D40" s="43"/>
      <c r="E40" s="44">
        <v>12597326660</v>
      </c>
      <c r="F40" s="45">
        <v>9540854152</v>
      </c>
      <c r="G40" s="45">
        <v>12008586261</v>
      </c>
      <c r="H40" s="45">
        <v>11597913458</v>
      </c>
      <c r="I40" s="45">
        <v>10017680851</v>
      </c>
      <c r="J40" s="45">
        <v>10017680851</v>
      </c>
      <c r="K40" s="45">
        <v>8952066389</v>
      </c>
      <c r="L40" s="45">
        <v>10027495905</v>
      </c>
      <c r="M40" s="45">
        <v>10413568771</v>
      </c>
      <c r="N40" s="45">
        <v>10413568771</v>
      </c>
      <c r="O40" s="45">
        <v>9934450218</v>
      </c>
      <c r="P40" s="45">
        <v>9692984490</v>
      </c>
      <c r="Q40" s="45">
        <v>14029490192</v>
      </c>
      <c r="R40" s="45">
        <v>9934450218</v>
      </c>
      <c r="S40" s="45">
        <v>12300197959</v>
      </c>
      <c r="T40" s="45">
        <v>12036485818</v>
      </c>
      <c r="U40" s="45">
        <v>12481880168</v>
      </c>
      <c r="V40" s="45">
        <v>12481880168</v>
      </c>
      <c r="W40" s="45">
        <v>12481880168</v>
      </c>
      <c r="X40" s="45">
        <v>9540854152</v>
      </c>
      <c r="Y40" s="45">
        <v>2941026016</v>
      </c>
      <c r="Z40" s="46">
        <v>30.83</v>
      </c>
      <c r="AA40" s="47">
        <v>9540854152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74975018</v>
      </c>
      <c r="D6" s="17"/>
      <c r="E6" s="18">
        <v>110216147</v>
      </c>
      <c r="F6" s="19">
        <v>101458575</v>
      </c>
      <c r="G6" s="19">
        <v>6104975</v>
      </c>
      <c r="H6" s="19">
        <v>12584388</v>
      </c>
      <c r="I6" s="19">
        <v>6386218</v>
      </c>
      <c r="J6" s="19">
        <v>25075581</v>
      </c>
      <c r="K6" s="19">
        <v>7739928</v>
      </c>
      <c r="L6" s="19">
        <v>6684770</v>
      </c>
      <c r="M6" s="19">
        <v>6347518</v>
      </c>
      <c r="N6" s="19">
        <v>20772216</v>
      </c>
      <c r="O6" s="19">
        <v>8434550</v>
      </c>
      <c r="P6" s="19">
        <v>6565500</v>
      </c>
      <c r="Q6" s="19">
        <v>7676584</v>
      </c>
      <c r="R6" s="19">
        <v>22676634</v>
      </c>
      <c r="S6" s="19">
        <v>7510579</v>
      </c>
      <c r="T6" s="19">
        <v>7220976</v>
      </c>
      <c r="U6" s="19">
        <v>7652540</v>
      </c>
      <c r="V6" s="19">
        <v>22384095</v>
      </c>
      <c r="W6" s="19">
        <v>90908526</v>
      </c>
      <c r="X6" s="19">
        <v>101458575</v>
      </c>
      <c r="Y6" s="19">
        <v>-10550049</v>
      </c>
      <c r="Z6" s="20">
        <v>-10.4</v>
      </c>
      <c r="AA6" s="21">
        <v>101458575</v>
      </c>
    </row>
    <row r="7" spans="1:27" ht="13.5">
      <c r="A7" s="22" t="s">
        <v>34</v>
      </c>
      <c r="B7" s="16"/>
      <c r="C7" s="17">
        <v>478677220</v>
      </c>
      <c r="D7" s="17"/>
      <c r="E7" s="18">
        <v>553440067</v>
      </c>
      <c r="F7" s="19">
        <v>556479144</v>
      </c>
      <c r="G7" s="19">
        <v>28558687</v>
      </c>
      <c r="H7" s="19">
        <v>31421377</v>
      </c>
      <c r="I7" s="19">
        <v>31279434</v>
      </c>
      <c r="J7" s="19">
        <v>91259498</v>
      </c>
      <c r="K7" s="19">
        <v>33777706</v>
      </c>
      <c r="L7" s="19">
        <v>32021102</v>
      </c>
      <c r="M7" s="19">
        <v>27703774</v>
      </c>
      <c r="N7" s="19">
        <v>93502582</v>
      </c>
      <c r="O7" s="19">
        <v>35204071</v>
      </c>
      <c r="P7" s="19">
        <v>31571808</v>
      </c>
      <c r="Q7" s="19">
        <v>28590348</v>
      </c>
      <c r="R7" s="19">
        <v>95366227</v>
      </c>
      <c r="S7" s="19">
        <v>29112194</v>
      </c>
      <c r="T7" s="19">
        <v>28260658</v>
      </c>
      <c r="U7" s="19">
        <v>34941101</v>
      </c>
      <c r="V7" s="19">
        <v>92313953</v>
      </c>
      <c r="W7" s="19">
        <v>372442260</v>
      </c>
      <c r="X7" s="19">
        <v>556479144</v>
      </c>
      <c r="Y7" s="19">
        <v>-184036884</v>
      </c>
      <c r="Z7" s="20">
        <v>-33.07</v>
      </c>
      <c r="AA7" s="21">
        <v>556479144</v>
      </c>
    </row>
    <row r="8" spans="1:27" ht="13.5">
      <c r="A8" s="22" t="s">
        <v>35</v>
      </c>
      <c r="B8" s="16"/>
      <c r="C8" s="17">
        <v>23762856</v>
      </c>
      <c r="D8" s="17"/>
      <c r="E8" s="18">
        <v>62004147</v>
      </c>
      <c r="F8" s="19">
        <v>33033744</v>
      </c>
      <c r="G8" s="19">
        <v>2571059</v>
      </c>
      <c r="H8" s="19">
        <v>2359164</v>
      </c>
      <c r="I8" s="19">
        <v>28287313</v>
      </c>
      <c r="J8" s="19">
        <v>33217536</v>
      </c>
      <c r="K8" s="19">
        <v>15006397</v>
      </c>
      <c r="L8" s="19">
        <v>10517592</v>
      </c>
      <c r="M8" s="19">
        <v>14654821</v>
      </c>
      <c r="N8" s="19">
        <v>40178810</v>
      </c>
      <c r="O8" s="19">
        <v>10927616</v>
      </c>
      <c r="P8" s="19">
        <v>10280352</v>
      </c>
      <c r="Q8" s="19">
        <v>13274099</v>
      </c>
      <c r="R8" s="19">
        <v>34482067</v>
      </c>
      <c r="S8" s="19">
        <v>12295397</v>
      </c>
      <c r="T8" s="19">
        <v>7765718</v>
      </c>
      <c r="U8" s="19">
        <v>19379780</v>
      </c>
      <c r="V8" s="19">
        <v>39440895</v>
      </c>
      <c r="W8" s="19">
        <v>147319308</v>
      </c>
      <c r="X8" s="19">
        <v>33033744</v>
      </c>
      <c r="Y8" s="19">
        <v>114285564</v>
      </c>
      <c r="Z8" s="20">
        <v>345.97</v>
      </c>
      <c r="AA8" s="21">
        <v>33033744</v>
      </c>
    </row>
    <row r="9" spans="1:27" ht="13.5">
      <c r="A9" s="22" t="s">
        <v>36</v>
      </c>
      <c r="B9" s="16"/>
      <c r="C9" s="17">
        <v>120791521</v>
      </c>
      <c r="D9" s="17"/>
      <c r="E9" s="18">
        <v>131725282</v>
      </c>
      <c r="F9" s="19">
        <v>132225281</v>
      </c>
      <c r="G9" s="19">
        <v>41189000</v>
      </c>
      <c r="H9" s="19">
        <v>934000</v>
      </c>
      <c r="I9" s="19"/>
      <c r="J9" s="19">
        <v>42123000</v>
      </c>
      <c r="K9" s="19"/>
      <c r="L9" s="19">
        <v>30463000</v>
      </c>
      <c r="M9" s="19">
        <v>1500000</v>
      </c>
      <c r="N9" s="19">
        <v>31963000</v>
      </c>
      <c r="O9" s="19"/>
      <c r="P9" s="19">
        <v>302000</v>
      </c>
      <c r="Q9" s="19"/>
      <c r="R9" s="19">
        <v>302000</v>
      </c>
      <c r="S9" s="19"/>
      <c r="T9" s="19">
        <v>27191000</v>
      </c>
      <c r="U9" s="19">
        <v>502200</v>
      </c>
      <c r="V9" s="19">
        <v>27693200</v>
      </c>
      <c r="W9" s="19">
        <v>102081200</v>
      </c>
      <c r="X9" s="19">
        <v>132225281</v>
      </c>
      <c r="Y9" s="19">
        <v>-30144081</v>
      </c>
      <c r="Z9" s="20">
        <v>-22.8</v>
      </c>
      <c r="AA9" s="21">
        <v>132225281</v>
      </c>
    </row>
    <row r="10" spans="1:27" ht="13.5">
      <c r="A10" s="22" t="s">
        <v>37</v>
      </c>
      <c r="B10" s="16"/>
      <c r="C10" s="17"/>
      <c r="D10" s="17"/>
      <c r="E10" s="18">
        <v>34325000</v>
      </c>
      <c r="F10" s="19">
        <v>48060475</v>
      </c>
      <c r="G10" s="19">
        <v>7682000</v>
      </c>
      <c r="H10" s="19"/>
      <c r="I10" s="19"/>
      <c r="J10" s="19">
        <v>7682000</v>
      </c>
      <c r="K10" s="19">
        <v>3650000</v>
      </c>
      <c r="L10" s="19">
        <v>17172000</v>
      </c>
      <c r="M10" s="19"/>
      <c r="N10" s="19">
        <v>20822000</v>
      </c>
      <c r="O10" s="19"/>
      <c r="P10" s="19">
        <v>4000000</v>
      </c>
      <c r="Q10" s="19">
        <v>10713000</v>
      </c>
      <c r="R10" s="19">
        <v>14713000</v>
      </c>
      <c r="S10" s="19"/>
      <c r="T10" s="19"/>
      <c r="U10" s="19"/>
      <c r="V10" s="19"/>
      <c r="W10" s="19">
        <v>43217000</v>
      </c>
      <c r="X10" s="19">
        <v>48060475</v>
      </c>
      <c r="Y10" s="19">
        <v>-4843475</v>
      </c>
      <c r="Z10" s="20">
        <v>-10.08</v>
      </c>
      <c r="AA10" s="21">
        <v>48060475</v>
      </c>
    </row>
    <row r="11" spans="1:27" ht="13.5">
      <c r="A11" s="22" t="s">
        <v>38</v>
      </c>
      <c r="B11" s="16"/>
      <c r="C11" s="17">
        <v>2339429</v>
      </c>
      <c r="D11" s="17"/>
      <c r="E11" s="18">
        <v>8071000</v>
      </c>
      <c r="F11" s="19">
        <v>8371116</v>
      </c>
      <c r="G11" s="19">
        <v>10902</v>
      </c>
      <c r="H11" s="19">
        <v>1308773</v>
      </c>
      <c r="I11" s="19">
        <v>1244227</v>
      </c>
      <c r="J11" s="19">
        <v>2563902</v>
      </c>
      <c r="K11" s="19">
        <v>1562715</v>
      </c>
      <c r="L11" s="19">
        <v>1346123</v>
      </c>
      <c r="M11" s="19">
        <v>2625385</v>
      </c>
      <c r="N11" s="19">
        <v>5534223</v>
      </c>
      <c r="O11" s="19">
        <v>1628108</v>
      </c>
      <c r="P11" s="19">
        <v>1507723</v>
      </c>
      <c r="Q11" s="19">
        <v>885846</v>
      </c>
      <c r="R11" s="19">
        <v>4021677</v>
      </c>
      <c r="S11" s="19">
        <v>952689</v>
      </c>
      <c r="T11" s="19">
        <v>1785801</v>
      </c>
      <c r="U11" s="19">
        <v>1495584</v>
      </c>
      <c r="V11" s="19">
        <v>4234074</v>
      </c>
      <c r="W11" s="19">
        <v>16353876</v>
      </c>
      <c r="X11" s="19">
        <v>8371116</v>
      </c>
      <c r="Y11" s="19">
        <v>7982760</v>
      </c>
      <c r="Z11" s="20">
        <v>95.36</v>
      </c>
      <c r="AA11" s="21">
        <v>8371116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-598295935</v>
      </c>
      <c r="D14" s="17"/>
      <c r="E14" s="18">
        <v>-808314821</v>
      </c>
      <c r="F14" s="19">
        <v>-775065848</v>
      </c>
      <c r="G14" s="19">
        <v>-76290852</v>
      </c>
      <c r="H14" s="19">
        <v>-76694734</v>
      </c>
      <c r="I14" s="19">
        <v>-68244663</v>
      </c>
      <c r="J14" s="19">
        <v>-221230249</v>
      </c>
      <c r="K14" s="19">
        <v>-57361152</v>
      </c>
      <c r="L14" s="19">
        <v>-63696777</v>
      </c>
      <c r="M14" s="19">
        <v>-57753241</v>
      </c>
      <c r="N14" s="19">
        <v>-178811170</v>
      </c>
      <c r="O14" s="19">
        <v>-54787198</v>
      </c>
      <c r="P14" s="19">
        <v>-50655530</v>
      </c>
      <c r="Q14" s="19">
        <v>-53074844</v>
      </c>
      <c r="R14" s="19">
        <v>-158517572</v>
      </c>
      <c r="S14" s="19">
        <v>-55017841</v>
      </c>
      <c r="T14" s="19">
        <v>-54421143</v>
      </c>
      <c r="U14" s="19">
        <v>-59463950</v>
      </c>
      <c r="V14" s="19">
        <v>-168902934</v>
      </c>
      <c r="W14" s="19">
        <v>-727461925</v>
      </c>
      <c r="X14" s="19">
        <v>-775065848</v>
      </c>
      <c r="Y14" s="19">
        <v>47603923</v>
      </c>
      <c r="Z14" s="20">
        <v>-6.14</v>
      </c>
      <c r="AA14" s="21">
        <v>-775065848</v>
      </c>
    </row>
    <row r="15" spans="1:27" ht="13.5">
      <c r="A15" s="22" t="s">
        <v>42</v>
      </c>
      <c r="B15" s="16"/>
      <c r="C15" s="17">
        <v>-22839645</v>
      </c>
      <c r="D15" s="17"/>
      <c r="E15" s="18">
        <v>-16316988</v>
      </c>
      <c r="F15" s="19">
        <v>-16316983</v>
      </c>
      <c r="G15" s="19">
        <v>-861720</v>
      </c>
      <c r="H15" s="19">
        <v>-61896</v>
      </c>
      <c r="I15" s="19">
        <v>-450440</v>
      </c>
      <c r="J15" s="19">
        <v>-1374056</v>
      </c>
      <c r="K15" s="19">
        <v>-787817</v>
      </c>
      <c r="L15" s="19">
        <v>-1301238</v>
      </c>
      <c r="M15" s="19">
        <v>-1231184</v>
      </c>
      <c r="N15" s="19">
        <v>-3320239</v>
      </c>
      <c r="O15" s="19">
        <v>-1167391</v>
      </c>
      <c r="P15" s="19">
        <v>-913279</v>
      </c>
      <c r="Q15" s="19">
        <v>-2951605</v>
      </c>
      <c r="R15" s="19">
        <v>-5032275</v>
      </c>
      <c r="S15" s="19">
        <v>-1014336</v>
      </c>
      <c r="T15" s="19">
        <v>-983524</v>
      </c>
      <c r="U15" s="19">
        <v>-976684</v>
      </c>
      <c r="V15" s="19">
        <v>-2974544</v>
      </c>
      <c r="W15" s="19">
        <v>-12701114</v>
      </c>
      <c r="X15" s="19">
        <v>-16316983</v>
      </c>
      <c r="Y15" s="19">
        <v>3615869</v>
      </c>
      <c r="Z15" s="20">
        <v>-22.16</v>
      </c>
      <c r="AA15" s="21">
        <v>-16316983</v>
      </c>
    </row>
    <row r="16" spans="1:27" ht="13.5">
      <c r="A16" s="22" t="s">
        <v>43</v>
      </c>
      <c r="B16" s="16"/>
      <c r="C16" s="17">
        <v>-420000</v>
      </c>
      <c r="D16" s="17"/>
      <c r="E16" s="18">
        <v>-420000</v>
      </c>
      <c r="F16" s="19">
        <v>-420000</v>
      </c>
      <c r="G16" s="19">
        <v>-342308</v>
      </c>
      <c r="H16" s="19">
        <v>-421353</v>
      </c>
      <c r="I16" s="19">
        <v>-397173</v>
      </c>
      <c r="J16" s="19">
        <v>-1160834</v>
      </c>
      <c r="K16" s="19">
        <v>-402204</v>
      </c>
      <c r="L16" s="19">
        <v>-395388</v>
      </c>
      <c r="M16" s="19">
        <v>-359071</v>
      </c>
      <c r="N16" s="19">
        <v>-1156663</v>
      </c>
      <c r="O16" s="19">
        <v>-396782</v>
      </c>
      <c r="P16" s="19">
        <v>-317252</v>
      </c>
      <c r="Q16" s="19">
        <v>-591982</v>
      </c>
      <c r="R16" s="19">
        <v>-1306016</v>
      </c>
      <c r="S16" s="19">
        <v>-598631</v>
      </c>
      <c r="T16" s="19">
        <v>-389459</v>
      </c>
      <c r="U16" s="19">
        <v>-1496170</v>
      </c>
      <c r="V16" s="19">
        <v>-2484260</v>
      </c>
      <c r="W16" s="19">
        <v>-6107773</v>
      </c>
      <c r="X16" s="19">
        <v>-420000</v>
      </c>
      <c r="Y16" s="19">
        <v>-5687773</v>
      </c>
      <c r="Z16" s="20">
        <v>1354.23</v>
      </c>
      <c r="AA16" s="21">
        <v>-420000</v>
      </c>
    </row>
    <row r="17" spans="1:27" ht="13.5">
      <c r="A17" s="23" t="s">
        <v>44</v>
      </c>
      <c r="B17" s="24"/>
      <c r="C17" s="25">
        <f aca="true" t="shared" si="0" ref="C17:Y17">SUM(C6:C16)</f>
        <v>78990464</v>
      </c>
      <c r="D17" s="25">
        <f>SUM(D6:D16)</f>
        <v>0</v>
      </c>
      <c r="E17" s="26">
        <f t="shared" si="0"/>
        <v>74729834</v>
      </c>
      <c r="F17" s="27">
        <f t="shared" si="0"/>
        <v>87825504</v>
      </c>
      <c r="G17" s="27">
        <f t="shared" si="0"/>
        <v>8621743</v>
      </c>
      <c r="H17" s="27">
        <f t="shared" si="0"/>
        <v>-28570281</v>
      </c>
      <c r="I17" s="27">
        <f t="shared" si="0"/>
        <v>-1895084</v>
      </c>
      <c r="J17" s="27">
        <f t="shared" si="0"/>
        <v>-21843622</v>
      </c>
      <c r="K17" s="27">
        <f t="shared" si="0"/>
        <v>3185573</v>
      </c>
      <c r="L17" s="27">
        <f t="shared" si="0"/>
        <v>32811184</v>
      </c>
      <c r="M17" s="27">
        <f t="shared" si="0"/>
        <v>-6511998</v>
      </c>
      <c r="N17" s="27">
        <f t="shared" si="0"/>
        <v>29484759</v>
      </c>
      <c r="O17" s="27">
        <f t="shared" si="0"/>
        <v>-157026</v>
      </c>
      <c r="P17" s="27">
        <f t="shared" si="0"/>
        <v>2341322</v>
      </c>
      <c r="Q17" s="27">
        <f t="shared" si="0"/>
        <v>4521446</v>
      </c>
      <c r="R17" s="27">
        <f t="shared" si="0"/>
        <v>6705742</v>
      </c>
      <c r="S17" s="27">
        <f t="shared" si="0"/>
        <v>-6759949</v>
      </c>
      <c r="T17" s="27">
        <f t="shared" si="0"/>
        <v>16430027</v>
      </c>
      <c r="U17" s="27">
        <f t="shared" si="0"/>
        <v>2034401</v>
      </c>
      <c r="V17" s="27">
        <f t="shared" si="0"/>
        <v>11704479</v>
      </c>
      <c r="W17" s="27">
        <f t="shared" si="0"/>
        <v>26051358</v>
      </c>
      <c r="X17" s="27">
        <f t="shared" si="0"/>
        <v>87825504</v>
      </c>
      <c r="Y17" s="27">
        <f t="shared" si="0"/>
        <v>-61774146</v>
      </c>
      <c r="Z17" s="28">
        <f>+IF(X17&lt;&gt;0,+(Y17/X17)*100,0)</f>
        <v>-70.3373657838616</v>
      </c>
      <c r="AA17" s="29">
        <f>SUM(AA6:AA16)</f>
        <v>87825504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2551112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-5958984</v>
      </c>
      <c r="D22" s="17"/>
      <c r="E22" s="39">
        <v>-5467776</v>
      </c>
      <c r="F22" s="36">
        <v>-5467779</v>
      </c>
      <c r="G22" s="19">
        <v>8973333</v>
      </c>
      <c r="H22" s="19">
        <v>173044</v>
      </c>
      <c r="I22" s="19">
        <v>-582299</v>
      </c>
      <c r="J22" s="19">
        <v>8564078</v>
      </c>
      <c r="K22" s="19">
        <v>-437604</v>
      </c>
      <c r="L22" s="19">
        <v>3450066</v>
      </c>
      <c r="M22" s="36">
        <v>-1386088</v>
      </c>
      <c r="N22" s="19">
        <v>1626374</v>
      </c>
      <c r="O22" s="19">
        <v>421308</v>
      </c>
      <c r="P22" s="19">
        <v>-3468956</v>
      </c>
      <c r="Q22" s="19">
        <v>11001415</v>
      </c>
      <c r="R22" s="19">
        <v>7953767</v>
      </c>
      <c r="S22" s="19">
        <v>3020620</v>
      </c>
      <c r="T22" s="36">
        <v>-2487202</v>
      </c>
      <c r="U22" s="19">
        <v>-2335263</v>
      </c>
      <c r="V22" s="19">
        <v>-1801845</v>
      </c>
      <c r="W22" s="19">
        <v>16342374</v>
      </c>
      <c r="X22" s="19">
        <v>-5467779</v>
      </c>
      <c r="Y22" s="19">
        <v>21810153</v>
      </c>
      <c r="Z22" s="20">
        <v>-398.89</v>
      </c>
      <c r="AA22" s="21">
        <v>-5467779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-522251</v>
      </c>
      <c r="D24" s="17"/>
      <c r="E24" s="18">
        <v>1041024</v>
      </c>
      <c r="F24" s="19">
        <v>1041024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1041024</v>
      </c>
      <c r="Y24" s="19">
        <v>-1041024</v>
      </c>
      <c r="Z24" s="20">
        <v>-100</v>
      </c>
      <c r="AA24" s="21">
        <v>1041024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-46825904</v>
      </c>
      <c r="D26" s="17"/>
      <c r="E26" s="18">
        <v>-52656457</v>
      </c>
      <c r="F26" s="19">
        <v>-76522100</v>
      </c>
      <c r="G26" s="19"/>
      <c r="H26" s="19">
        <v>-1068756</v>
      </c>
      <c r="I26" s="19">
        <v>-2273520</v>
      </c>
      <c r="J26" s="19">
        <v>-3342276</v>
      </c>
      <c r="K26" s="19">
        <v>-5308719</v>
      </c>
      <c r="L26" s="19">
        <v>-1068311</v>
      </c>
      <c r="M26" s="19">
        <v>-4018167</v>
      </c>
      <c r="N26" s="19">
        <v>-10395197</v>
      </c>
      <c r="O26" s="19">
        <v>-9243844</v>
      </c>
      <c r="P26" s="19">
        <v>-97828</v>
      </c>
      <c r="Q26" s="19">
        <v>-8444611</v>
      </c>
      <c r="R26" s="19">
        <v>-17786283</v>
      </c>
      <c r="S26" s="19">
        <v>-1008583</v>
      </c>
      <c r="T26" s="19">
        <v>-8473147</v>
      </c>
      <c r="U26" s="19">
        <v>-13191631</v>
      </c>
      <c r="V26" s="19">
        <v>-22673361</v>
      </c>
      <c r="W26" s="19">
        <v>-54197117</v>
      </c>
      <c r="X26" s="19">
        <v>-76522100</v>
      </c>
      <c r="Y26" s="19">
        <v>22324983</v>
      </c>
      <c r="Z26" s="20">
        <v>-29.17</v>
      </c>
      <c r="AA26" s="21">
        <v>-76522100</v>
      </c>
    </row>
    <row r="27" spans="1:27" ht="13.5">
      <c r="A27" s="23" t="s">
        <v>51</v>
      </c>
      <c r="B27" s="24"/>
      <c r="C27" s="25">
        <f aca="true" t="shared" si="1" ref="C27:Y27">SUM(C21:C26)</f>
        <v>-50756027</v>
      </c>
      <c r="D27" s="25">
        <f>SUM(D21:D26)</f>
        <v>0</v>
      </c>
      <c r="E27" s="26">
        <f t="shared" si="1"/>
        <v>-57083209</v>
      </c>
      <c r="F27" s="27">
        <f t="shared" si="1"/>
        <v>-80948855</v>
      </c>
      <c r="G27" s="27">
        <f t="shared" si="1"/>
        <v>8973333</v>
      </c>
      <c r="H27" s="27">
        <f t="shared" si="1"/>
        <v>-895712</v>
      </c>
      <c r="I27" s="27">
        <f t="shared" si="1"/>
        <v>-2855819</v>
      </c>
      <c r="J27" s="27">
        <f t="shared" si="1"/>
        <v>5221802</v>
      </c>
      <c r="K27" s="27">
        <f t="shared" si="1"/>
        <v>-5746323</v>
      </c>
      <c r="L27" s="27">
        <f t="shared" si="1"/>
        <v>2381755</v>
      </c>
      <c r="M27" s="27">
        <f t="shared" si="1"/>
        <v>-5404255</v>
      </c>
      <c r="N27" s="27">
        <f t="shared" si="1"/>
        <v>-8768823</v>
      </c>
      <c r="O27" s="27">
        <f t="shared" si="1"/>
        <v>-8822536</v>
      </c>
      <c r="P27" s="27">
        <f t="shared" si="1"/>
        <v>-3566784</v>
      </c>
      <c r="Q27" s="27">
        <f t="shared" si="1"/>
        <v>2556804</v>
      </c>
      <c r="R27" s="27">
        <f t="shared" si="1"/>
        <v>-9832516</v>
      </c>
      <c r="S27" s="27">
        <f t="shared" si="1"/>
        <v>2012037</v>
      </c>
      <c r="T27" s="27">
        <f t="shared" si="1"/>
        <v>-10960349</v>
      </c>
      <c r="U27" s="27">
        <f t="shared" si="1"/>
        <v>-15526894</v>
      </c>
      <c r="V27" s="27">
        <f t="shared" si="1"/>
        <v>-24475206</v>
      </c>
      <c r="W27" s="27">
        <f t="shared" si="1"/>
        <v>-37854743</v>
      </c>
      <c r="X27" s="27">
        <f t="shared" si="1"/>
        <v>-80948855</v>
      </c>
      <c r="Y27" s="27">
        <f t="shared" si="1"/>
        <v>43094112</v>
      </c>
      <c r="Z27" s="28">
        <f>+IF(X27&lt;&gt;0,+(Y27/X27)*100,0)</f>
        <v>-53.23622180943758</v>
      </c>
      <c r="AA27" s="29">
        <f>SUM(AA21:AA26)</f>
        <v>-80948855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25070287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1616000</v>
      </c>
      <c r="F33" s="19">
        <v>1650254</v>
      </c>
      <c r="G33" s="19">
        <v>441656</v>
      </c>
      <c r="H33" s="36">
        <v>-1089912</v>
      </c>
      <c r="I33" s="36">
        <v>227253</v>
      </c>
      <c r="J33" s="36">
        <v>-421003</v>
      </c>
      <c r="K33" s="19">
        <v>229287</v>
      </c>
      <c r="L33" s="19">
        <v>225860</v>
      </c>
      <c r="M33" s="19">
        <v>213169</v>
      </c>
      <c r="N33" s="19">
        <v>668316</v>
      </c>
      <c r="O33" s="36">
        <v>199844</v>
      </c>
      <c r="P33" s="36">
        <v>99852</v>
      </c>
      <c r="Q33" s="36">
        <v>93127</v>
      </c>
      <c r="R33" s="19">
        <v>392823</v>
      </c>
      <c r="S33" s="19">
        <v>815744</v>
      </c>
      <c r="T33" s="19">
        <v>216636</v>
      </c>
      <c r="U33" s="19">
        <v>211062</v>
      </c>
      <c r="V33" s="36">
        <v>1243442</v>
      </c>
      <c r="W33" s="36">
        <v>1883578</v>
      </c>
      <c r="X33" s="36">
        <v>1650254</v>
      </c>
      <c r="Y33" s="19">
        <v>233324</v>
      </c>
      <c r="Z33" s="20">
        <v>14.14</v>
      </c>
      <c r="AA33" s="21">
        <v>1650254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-19181268</v>
      </c>
      <c r="F35" s="19">
        <v>-19181268</v>
      </c>
      <c r="G35" s="19">
        <v>-943015</v>
      </c>
      <c r="H35" s="19">
        <v>-929501</v>
      </c>
      <c r="I35" s="19">
        <v>-929501</v>
      </c>
      <c r="J35" s="19">
        <v>-2802017</v>
      </c>
      <c r="K35" s="19">
        <v>-1715318</v>
      </c>
      <c r="L35" s="19">
        <v>-929501</v>
      </c>
      <c r="M35" s="19">
        <v>-854748</v>
      </c>
      <c r="N35" s="19">
        <v>-3499567</v>
      </c>
      <c r="O35" s="19">
        <v>-703478</v>
      </c>
      <c r="P35" s="19">
        <v>-703478</v>
      </c>
      <c r="Q35" s="19">
        <v>-1554160</v>
      </c>
      <c r="R35" s="19">
        <v>-2961116</v>
      </c>
      <c r="S35" s="19">
        <v>-703478</v>
      </c>
      <c r="T35" s="19">
        <v>-703478</v>
      </c>
      <c r="U35" s="19">
        <v>-254815</v>
      </c>
      <c r="V35" s="19">
        <v>-1661771</v>
      </c>
      <c r="W35" s="19">
        <v>-10924471</v>
      </c>
      <c r="X35" s="19">
        <v>-19181268</v>
      </c>
      <c r="Y35" s="19">
        <v>8256797</v>
      </c>
      <c r="Z35" s="20">
        <v>-43.05</v>
      </c>
      <c r="AA35" s="21">
        <v>-19181268</v>
      </c>
    </row>
    <row r="36" spans="1:27" ht="13.5">
      <c r="A36" s="23" t="s">
        <v>57</v>
      </c>
      <c r="B36" s="24"/>
      <c r="C36" s="25">
        <f aca="true" t="shared" si="2" ref="C36:Y36">SUM(C31:C35)</f>
        <v>25070287</v>
      </c>
      <c r="D36" s="25">
        <f>SUM(D31:D35)</f>
        <v>0</v>
      </c>
      <c r="E36" s="26">
        <f t="shared" si="2"/>
        <v>-17565268</v>
      </c>
      <c r="F36" s="27">
        <f t="shared" si="2"/>
        <v>-17531014</v>
      </c>
      <c r="G36" s="27">
        <f t="shared" si="2"/>
        <v>-501359</v>
      </c>
      <c r="H36" s="27">
        <f t="shared" si="2"/>
        <v>-2019413</v>
      </c>
      <c r="I36" s="27">
        <f t="shared" si="2"/>
        <v>-702248</v>
      </c>
      <c r="J36" s="27">
        <f t="shared" si="2"/>
        <v>-3223020</v>
      </c>
      <c r="K36" s="27">
        <f t="shared" si="2"/>
        <v>-1486031</v>
      </c>
      <c r="L36" s="27">
        <f t="shared" si="2"/>
        <v>-703641</v>
      </c>
      <c r="M36" s="27">
        <f t="shared" si="2"/>
        <v>-641579</v>
      </c>
      <c r="N36" s="27">
        <f t="shared" si="2"/>
        <v>-2831251</v>
      </c>
      <c r="O36" s="27">
        <f t="shared" si="2"/>
        <v>-503634</v>
      </c>
      <c r="P36" s="27">
        <f t="shared" si="2"/>
        <v>-603626</v>
      </c>
      <c r="Q36" s="27">
        <f t="shared" si="2"/>
        <v>-1461033</v>
      </c>
      <c r="R36" s="27">
        <f t="shared" si="2"/>
        <v>-2568293</v>
      </c>
      <c r="S36" s="27">
        <f t="shared" si="2"/>
        <v>112266</v>
      </c>
      <c r="T36" s="27">
        <f t="shared" si="2"/>
        <v>-486842</v>
      </c>
      <c r="U36" s="27">
        <f t="shared" si="2"/>
        <v>-43753</v>
      </c>
      <c r="V36" s="27">
        <f t="shared" si="2"/>
        <v>-418329</v>
      </c>
      <c r="W36" s="27">
        <f t="shared" si="2"/>
        <v>-9040893</v>
      </c>
      <c r="X36" s="27">
        <f t="shared" si="2"/>
        <v>-17531014</v>
      </c>
      <c r="Y36" s="27">
        <f t="shared" si="2"/>
        <v>8490121</v>
      </c>
      <c r="Z36" s="28">
        <f>+IF(X36&lt;&gt;0,+(Y36/X36)*100,0)</f>
        <v>-48.42914962021022</v>
      </c>
      <c r="AA36" s="29">
        <f>SUM(AA31:AA35)</f>
        <v>-17531014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53304724</v>
      </c>
      <c r="D38" s="31">
        <f>+D17+D27+D36</f>
        <v>0</v>
      </c>
      <c r="E38" s="32">
        <f t="shared" si="3"/>
        <v>81357</v>
      </c>
      <c r="F38" s="33">
        <f t="shared" si="3"/>
        <v>-10654365</v>
      </c>
      <c r="G38" s="33">
        <f t="shared" si="3"/>
        <v>17093717</v>
      </c>
      <c r="H38" s="33">
        <f t="shared" si="3"/>
        <v>-31485406</v>
      </c>
      <c r="I38" s="33">
        <f t="shared" si="3"/>
        <v>-5453151</v>
      </c>
      <c r="J38" s="33">
        <f t="shared" si="3"/>
        <v>-19844840</v>
      </c>
      <c r="K38" s="33">
        <f t="shared" si="3"/>
        <v>-4046781</v>
      </c>
      <c r="L38" s="33">
        <f t="shared" si="3"/>
        <v>34489298</v>
      </c>
      <c r="M38" s="33">
        <f t="shared" si="3"/>
        <v>-12557832</v>
      </c>
      <c r="N38" s="33">
        <f t="shared" si="3"/>
        <v>17884685</v>
      </c>
      <c r="O38" s="33">
        <f t="shared" si="3"/>
        <v>-9483196</v>
      </c>
      <c r="P38" s="33">
        <f t="shared" si="3"/>
        <v>-1829088</v>
      </c>
      <c r="Q38" s="33">
        <f t="shared" si="3"/>
        <v>5617217</v>
      </c>
      <c r="R38" s="33">
        <f t="shared" si="3"/>
        <v>-5695067</v>
      </c>
      <c r="S38" s="33">
        <f t="shared" si="3"/>
        <v>-4635646</v>
      </c>
      <c r="T38" s="33">
        <f t="shared" si="3"/>
        <v>4982836</v>
      </c>
      <c r="U38" s="33">
        <f t="shared" si="3"/>
        <v>-13536246</v>
      </c>
      <c r="V38" s="33">
        <f t="shared" si="3"/>
        <v>-13189056</v>
      </c>
      <c r="W38" s="33">
        <f t="shared" si="3"/>
        <v>-20844278</v>
      </c>
      <c r="X38" s="33">
        <f t="shared" si="3"/>
        <v>-10654365</v>
      </c>
      <c r="Y38" s="33">
        <f t="shared" si="3"/>
        <v>-10189913</v>
      </c>
      <c r="Z38" s="34">
        <f>+IF(X38&lt;&gt;0,+(Y38/X38)*100,0)</f>
        <v>95.64073504145954</v>
      </c>
      <c r="AA38" s="35">
        <f>+AA17+AA27+AA36</f>
        <v>-10654365</v>
      </c>
    </row>
    <row r="39" spans="1:27" ht="13.5">
      <c r="A39" s="22" t="s">
        <v>59</v>
      </c>
      <c r="B39" s="16"/>
      <c r="C39" s="31"/>
      <c r="D39" s="31"/>
      <c r="E39" s="32">
        <v>6668656</v>
      </c>
      <c r="F39" s="33">
        <v>53304724</v>
      </c>
      <c r="G39" s="33">
        <v>58463610</v>
      </c>
      <c r="H39" s="33">
        <v>75557327</v>
      </c>
      <c r="I39" s="33">
        <v>44071921</v>
      </c>
      <c r="J39" s="33">
        <v>58463610</v>
      </c>
      <c r="K39" s="33">
        <v>38618770</v>
      </c>
      <c r="L39" s="33">
        <v>34571989</v>
      </c>
      <c r="M39" s="33">
        <v>69061287</v>
      </c>
      <c r="N39" s="33">
        <v>38618770</v>
      </c>
      <c r="O39" s="33">
        <v>56503455</v>
      </c>
      <c r="P39" s="33">
        <v>47020259</v>
      </c>
      <c r="Q39" s="33">
        <v>45191171</v>
      </c>
      <c r="R39" s="33">
        <v>56503455</v>
      </c>
      <c r="S39" s="33">
        <v>50808388</v>
      </c>
      <c r="T39" s="33">
        <v>46172742</v>
      </c>
      <c r="U39" s="33">
        <v>51155578</v>
      </c>
      <c r="V39" s="33">
        <v>50808388</v>
      </c>
      <c r="W39" s="33">
        <v>58463610</v>
      </c>
      <c r="X39" s="33">
        <v>53304724</v>
      </c>
      <c r="Y39" s="33">
        <v>5158886</v>
      </c>
      <c r="Z39" s="34">
        <v>9.68</v>
      </c>
      <c r="AA39" s="35">
        <v>53304724</v>
      </c>
    </row>
    <row r="40" spans="1:27" ht="13.5">
      <c r="A40" s="41" t="s">
        <v>60</v>
      </c>
      <c r="B40" s="42"/>
      <c r="C40" s="43">
        <v>53304724</v>
      </c>
      <c r="D40" s="43"/>
      <c r="E40" s="44">
        <v>6750011</v>
      </c>
      <c r="F40" s="45">
        <v>42650359</v>
      </c>
      <c r="G40" s="45">
        <v>75557327</v>
      </c>
      <c r="H40" s="45">
        <v>44071921</v>
      </c>
      <c r="I40" s="45">
        <v>38618770</v>
      </c>
      <c r="J40" s="45">
        <v>38618770</v>
      </c>
      <c r="K40" s="45">
        <v>34571989</v>
      </c>
      <c r="L40" s="45">
        <v>69061287</v>
      </c>
      <c r="M40" s="45">
        <v>56503455</v>
      </c>
      <c r="N40" s="45">
        <v>56503455</v>
      </c>
      <c r="O40" s="45">
        <v>47020259</v>
      </c>
      <c r="P40" s="45">
        <v>45191171</v>
      </c>
      <c r="Q40" s="45">
        <v>50808388</v>
      </c>
      <c r="R40" s="45">
        <v>47020259</v>
      </c>
      <c r="S40" s="45">
        <v>46172742</v>
      </c>
      <c r="T40" s="45">
        <v>51155578</v>
      </c>
      <c r="U40" s="45">
        <v>37619332</v>
      </c>
      <c r="V40" s="45">
        <v>37619332</v>
      </c>
      <c r="W40" s="45">
        <v>37619332</v>
      </c>
      <c r="X40" s="45">
        <v>42650359</v>
      </c>
      <c r="Y40" s="45">
        <v>-5031027</v>
      </c>
      <c r="Z40" s="46">
        <v>-11.8</v>
      </c>
      <c r="AA40" s="47">
        <v>42650359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78764699</v>
      </c>
      <c r="D8" s="17"/>
      <c r="E8" s="18">
        <v>87855434</v>
      </c>
      <c r="F8" s="19">
        <v>112814747</v>
      </c>
      <c r="G8" s="19">
        <v>1183147</v>
      </c>
      <c r="H8" s="19">
        <v>1670044</v>
      </c>
      <c r="I8" s="19">
        <v>6601859</v>
      </c>
      <c r="J8" s="19">
        <v>9455050</v>
      </c>
      <c r="K8" s="19">
        <v>12931320</v>
      </c>
      <c r="L8" s="19">
        <v>7657771</v>
      </c>
      <c r="M8" s="19">
        <v>1275624</v>
      </c>
      <c r="N8" s="19">
        <v>21864715</v>
      </c>
      <c r="O8" s="19">
        <v>12220794</v>
      </c>
      <c r="P8" s="19">
        <v>6407082</v>
      </c>
      <c r="Q8" s="19">
        <v>5402261</v>
      </c>
      <c r="R8" s="19">
        <v>24030137</v>
      </c>
      <c r="S8" s="19">
        <v>26195230</v>
      </c>
      <c r="T8" s="19">
        <v>10740584</v>
      </c>
      <c r="U8" s="19">
        <v>6974242</v>
      </c>
      <c r="V8" s="19">
        <v>43910056</v>
      </c>
      <c r="W8" s="19">
        <v>99259958</v>
      </c>
      <c r="X8" s="19">
        <v>112814747</v>
      </c>
      <c r="Y8" s="19">
        <v>-13554789</v>
      </c>
      <c r="Z8" s="20">
        <v>-12.02</v>
      </c>
      <c r="AA8" s="21">
        <v>112814747</v>
      </c>
    </row>
    <row r="9" spans="1:27" ht="13.5">
      <c r="A9" s="22" t="s">
        <v>36</v>
      </c>
      <c r="B9" s="16"/>
      <c r="C9" s="17">
        <v>254076689</v>
      </c>
      <c r="D9" s="17"/>
      <c r="E9" s="18">
        <v>260552000</v>
      </c>
      <c r="F9" s="19">
        <v>264730002</v>
      </c>
      <c r="G9" s="19">
        <v>94860680</v>
      </c>
      <c r="H9" s="19">
        <v>43680</v>
      </c>
      <c r="I9" s="19">
        <v>32760</v>
      </c>
      <c r="J9" s="19">
        <v>94937120</v>
      </c>
      <c r="K9" s="19">
        <v>35108</v>
      </c>
      <c r="L9" s="19">
        <v>79878760</v>
      </c>
      <c r="M9" s="19">
        <v>61402</v>
      </c>
      <c r="N9" s="19">
        <v>79975270</v>
      </c>
      <c r="O9" s="19">
        <v>46273</v>
      </c>
      <c r="P9" s="19">
        <v>52248</v>
      </c>
      <c r="Q9" s="19">
        <v>64876000</v>
      </c>
      <c r="R9" s="19">
        <v>64974521</v>
      </c>
      <c r="S9" s="19">
        <v>109249</v>
      </c>
      <c r="T9" s="19">
        <v>50664</v>
      </c>
      <c r="U9" s="19">
        <v>1688262</v>
      </c>
      <c r="V9" s="19">
        <v>1848175</v>
      </c>
      <c r="W9" s="19">
        <v>241735086</v>
      </c>
      <c r="X9" s="19">
        <v>264730002</v>
      </c>
      <c r="Y9" s="19">
        <v>-22994916</v>
      </c>
      <c r="Z9" s="20">
        <v>-8.69</v>
      </c>
      <c r="AA9" s="21">
        <v>264730002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1607476</v>
      </c>
      <c r="D11" s="17"/>
      <c r="E11" s="18">
        <v>2060004</v>
      </c>
      <c r="F11" s="19">
        <v>2199237</v>
      </c>
      <c r="G11" s="19">
        <v>203569</v>
      </c>
      <c r="H11" s="19">
        <v>76552</v>
      </c>
      <c r="I11" s="19">
        <v>289460</v>
      </c>
      <c r="J11" s="19">
        <v>569581</v>
      </c>
      <c r="K11" s="19">
        <v>17264</v>
      </c>
      <c r="L11" s="19">
        <v>7566</v>
      </c>
      <c r="M11" s="19">
        <v>52830</v>
      </c>
      <c r="N11" s="19">
        <v>77660</v>
      </c>
      <c r="O11" s="19">
        <v>371288</v>
      </c>
      <c r="P11" s="19">
        <v>19701</v>
      </c>
      <c r="Q11" s="19">
        <v>168608</v>
      </c>
      <c r="R11" s="19">
        <v>559597</v>
      </c>
      <c r="S11" s="19">
        <v>368673</v>
      </c>
      <c r="T11" s="19">
        <v>134516</v>
      </c>
      <c r="U11" s="19">
        <v>223761</v>
      </c>
      <c r="V11" s="19">
        <v>726950</v>
      </c>
      <c r="W11" s="19">
        <v>1933788</v>
      </c>
      <c r="X11" s="19">
        <v>2199237</v>
      </c>
      <c r="Y11" s="19">
        <v>-265449</v>
      </c>
      <c r="Z11" s="20">
        <v>-12.07</v>
      </c>
      <c r="AA11" s="21">
        <v>2199237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-297864205</v>
      </c>
      <c r="D14" s="17"/>
      <c r="E14" s="18">
        <v>-294834993</v>
      </c>
      <c r="F14" s="19">
        <v>-350182056</v>
      </c>
      <c r="G14" s="19">
        <v>-33456907</v>
      </c>
      <c r="H14" s="19">
        <v>-16738831</v>
      </c>
      <c r="I14" s="19">
        <v>-33628214</v>
      </c>
      <c r="J14" s="19">
        <v>-83823952</v>
      </c>
      <c r="K14" s="19">
        <v>-34317597</v>
      </c>
      <c r="L14" s="19">
        <v>1019952</v>
      </c>
      <c r="M14" s="19">
        <v>-34744723</v>
      </c>
      <c r="N14" s="19">
        <v>-68042368</v>
      </c>
      <c r="O14" s="19">
        <v>-23670916</v>
      </c>
      <c r="P14" s="19">
        <v>-29184297</v>
      </c>
      <c r="Q14" s="19">
        <v>-13885866</v>
      </c>
      <c r="R14" s="19">
        <v>-66741079</v>
      </c>
      <c r="S14" s="19">
        <v>-50309065</v>
      </c>
      <c r="T14" s="19">
        <v>-30241076</v>
      </c>
      <c r="U14" s="19">
        <v>-30838724</v>
      </c>
      <c r="V14" s="19">
        <v>-111388865</v>
      </c>
      <c r="W14" s="19">
        <v>-329996264</v>
      </c>
      <c r="X14" s="19">
        <v>-350182056</v>
      </c>
      <c r="Y14" s="19">
        <v>20185792</v>
      </c>
      <c r="Z14" s="20">
        <v>-5.76</v>
      </c>
      <c r="AA14" s="21">
        <v>-350182056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-11145127</v>
      </c>
      <c r="D16" s="17"/>
      <c r="E16" s="18">
        <v>-16013162</v>
      </c>
      <c r="F16" s="19">
        <v>-2764998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-108000</v>
      </c>
      <c r="T16" s="19"/>
      <c r="U16" s="19">
        <v>-2035632</v>
      </c>
      <c r="V16" s="19">
        <v>-2143632</v>
      </c>
      <c r="W16" s="19">
        <v>-2143632</v>
      </c>
      <c r="X16" s="19">
        <v>-2764998</v>
      </c>
      <c r="Y16" s="19">
        <v>621366</v>
      </c>
      <c r="Z16" s="20">
        <v>-22.47</v>
      </c>
      <c r="AA16" s="21">
        <v>-2764998</v>
      </c>
    </row>
    <row r="17" spans="1:27" ht="13.5">
      <c r="A17" s="23" t="s">
        <v>44</v>
      </c>
      <c r="B17" s="24"/>
      <c r="C17" s="25">
        <f aca="true" t="shared" si="0" ref="C17:Y17">SUM(C6:C16)</f>
        <v>25439532</v>
      </c>
      <c r="D17" s="25">
        <f>SUM(D6:D16)</f>
        <v>0</v>
      </c>
      <c r="E17" s="26">
        <f t="shared" si="0"/>
        <v>39619283</v>
      </c>
      <c r="F17" s="27">
        <f t="shared" si="0"/>
        <v>26796932</v>
      </c>
      <c r="G17" s="27">
        <f t="shared" si="0"/>
        <v>62790489</v>
      </c>
      <c r="H17" s="27">
        <f t="shared" si="0"/>
        <v>-14948555</v>
      </c>
      <c r="I17" s="27">
        <f t="shared" si="0"/>
        <v>-26704135</v>
      </c>
      <c r="J17" s="27">
        <f t="shared" si="0"/>
        <v>21137799</v>
      </c>
      <c r="K17" s="27">
        <f t="shared" si="0"/>
        <v>-21333905</v>
      </c>
      <c r="L17" s="27">
        <f t="shared" si="0"/>
        <v>88564049</v>
      </c>
      <c r="M17" s="27">
        <f t="shared" si="0"/>
        <v>-33354867</v>
      </c>
      <c r="N17" s="27">
        <f t="shared" si="0"/>
        <v>33875277</v>
      </c>
      <c r="O17" s="27">
        <f t="shared" si="0"/>
        <v>-11032561</v>
      </c>
      <c r="P17" s="27">
        <f t="shared" si="0"/>
        <v>-22705266</v>
      </c>
      <c r="Q17" s="27">
        <f t="shared" si="0"/>
        <v>56561003</v>
      </c>
      <c r="R17" s="27">
        <f t="shared" si="0"/>
        <v>22823176</v>
      </c>
      <c r="S17" s="27">
        <f t="shared" si="0"/>
        <v>-23743913</v>
      </c>
      <c r="T17" s="27">
        <f t="shared" si="0"/>
        <v>-19315312</v>
      </c>
      <c r="U17" s="27">
        <f t="shared" si="0"/>
        <v>-23988091</v>
      </c>
      <c r="V17" s="27">
        <f t="shared" si="0"/>
        <v>-67047316</v>
      </c>
      <c r="W17" s="27">
        <f t="shared" si="0"/>
        <v>10788936</v>
      </c>
      <c r="X17" s="27">
        <f t="shared" si="0"/>
        <v>26796932</v>
      </c>
      <c r="Y17" s="27">
        <f t="shared" si="0"/>
        <v>-16007996</v>
      </c>
      <c r="Z17" s="28">
        <f>+IF(X17&lt;&gt;0,+(Y17/X17)*100,0)</f>
        <v>-59.738167040913495</v>
      </c>
      <c r="AA17" s="29">
        <f>SUM(AA6:AA16)</f>
        <v>26796932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-134381</v>
      </c>
      <c r="D21" s="17"/>
      <c r="E21" s="18">
        <v>50000</v>
      </c>
      <c r="F21" s="19"/>
      <c r="G21" s="36"/>
      <c r="H21" s="36"/>
      <c r="I21" s="36"/>
      <c r="J21" s="19"/>
      <c r="K21" s="36">
        <v>25369</v>
      </c>
      <c r="L21" s="36"/>
      <c r="M21" s="19">
        <v>29976</v>
      </c>
      <c r="N21" s="36">
        <v>55345</v>
      </c>
      <c r="O21" s="36"/>
      <c r="P21" s="36"/>
      <c r="Q21" s="19">
        <v>27845</v>
      </c>
      <c r="R21" s="36">
        <v>27845</v>
      </c>
      <c r="S21" s="36">
        <v>-28209</v>
      </c>
      <c r="T21" s="19"/>
      <c r="U21" s="36">
        <v>21053</v>
      </c>
      <c r="V21" s="36">
        <v>-7156</v>
      </c>
      <c r="W21" s="36">
        <v>76034</v>
      </c>
      <c r="X21" s="19"/>
      <c r="Y21" s="36">
        <v>76034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-17245228</v>
      </c>
      <c r="D26" s="17"/>
      <c r="E26" s="18">
        <v>-17702113</v>
      </c>
      <c r="F26" s="19">
        <v>-16808436</v>
      </c>
      <c r="G26" s="19">
        <v>-104757</v>
      </c>
      <c r="H26" s="19">
        <v>-1213350</v>
      </c>
      <c r="I26" s="19">
        <v>-920493</v>
      </c>
      <c r="J26" s="19">
        <v>-2238600</v>
      </c>
      <c r="K26" s="19">
        <v>-953095</v>
      </c>
      <c r="L26" s="19">
        <v>-1566664</v>
      </c>
      <c r="M26" s="19">
        <v>-1860429</v>
      </c>
      <c r="N26" s="19">
        <v>-4380188</v>
      </c>
      <c r="O26" s="19">
        <v>-53812</v>
      </c>
      <c r="P26" s="19">
        <v>-1183930</v>
      </c>
      <c r="Q26" s="19">
        <v>-1158714</v>
      </c>
      <c r="R26" s="19">
        <v>-2396456</v>
      </c>
      <c r="S26" s="19">
        <v>-985101</v>
      </c>
      <c r="T26" s="19">
        <v>-2326559</v>
      </c>
      <c r="U26" s="19">
        <v>-3100100</v>
      </c>
      <c r="V26" s="19">
        <v>-6411760</v>
      </c>
      <c r="W26" s="19">
        <v>-15427004</v>
      </c>
      <c r="X26" s="19">
        <v>-16808436</v>
      </c>
      <c r="Y26" s="19">
        <v>1381432</v>
      </c>
      <c r="Z26" s="20">
        <v>-8.22</v>
      </c>
      <c r="AA26" s="21">
        <v>-16808436</v>
      </c>
    </row>
    <row r="27" spans="1:27" ht="13.5">
      <c r="A27" s="23" t="s">
        <v>51</v>
      </c>
      <c r="B27" s="24"/>
      <c r="C27" s="25">
        <f aca="true" t="shared" si="1" ref="C27:Y27">SUM(C21:C26)</f>
        <v>-17379609</v>
      </c>
      <c r="D27" s="25">
        <f>SUM(D21:D26)</f>
        <v>0</v>
      </c>
      <c r="E27" s="26">
        <f t="shared" si="1"/>
        <v>-17652113</v>
      </c>
      <c r="F27" s="27">
        <f t="shared" si="1"/>
        <v>-16808436</v>
      </c>
      <c r="G27" s="27">
        <f t="shared" si="1"/>
        <v>-104757</v>
      </c>
      <c r="H27" s="27">
        <f t="shared" si="1"/>
        <v>-1213350</v>
      </c>
      <c r="I27" s="27">
        <f t="shared" si="1"/>
        <v>-920493</v>
      </c>
      <c r="J27" s="27">
        <f t="shared" si="1"/>
        <v>-2238600</v>
      </c>
      <c r="K27" s="27">
        <f t="shared" si="1"/>
        <v>-927726</v>
      </c>
      <c r="L27" s="27">
        <f t="shared" si="1"/>
        <v>-1566664</v>
      </c>
      <c r="M27" s="27">
        <f t="shared" si="1"/>
        <v>-1830453</v>
      </c>
      <c r="N27" s="27">
        <f t="shared" si="1"/>
        <v>-4324843</v>
      </c>
      <c r="O27" s="27">
        <f t="shared" si="1"/>
        <v>-53812</v>
      </c>
      <c r="P27" s="27">
        <f t="shared" si="1"/>
        <v>-1183930</v>
      </c>
      <c r="Q27" s="27">
        <f t="shared" si="1"/>
        <v>-1130869</v>
      </c>
      <c r="R27" s="27">
        <f t="shared" si="1"/>
        <v>-2368611</v>
      </c>
      <c r="S27" s="27">
        <f t="shared" si="1"/>
        <v>-1013310</v>
      </c>
      <c r="T27" s="27">
        <f t="shared" si="1"/>
        <v>-2326559</v>
      </c>
      <c r="U27" s="27">
        <f t="shared" si="1"/>
        <v>-3079047</v>
      </c>
      <c r="V27" s="27">
        <f t="shared" si="1"/>
        <v>-6418916</v>
      </c>
      <c r="W27" s="27">
        <f t="shared" si="1"/>
        <v>-15350970</v>
      </c>
      <c r="X27" s="27">
        <f t="shared" si="1"/>
        <v>-16808436</v>
      </c>
      <c r="Y27" s="27">
        <f t="shared" si="1"/>
        <v>1457466</v>
      </c>
      <c r="Z27" s="28">
        <f>+IF(X27&lt;&gt;0,+(Y27/X27)*100,0)</f>
        <v>-8.671038756967036</v>
      </c>
      <c r="AA27" s="29">
        <f>SUM(AA21:AA26)</f>
        <v>-16808436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>
        <v>50000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50000</v>
      </c>
      <c r="Y31" s="19">
        <v>-50000</v>
      </c>
      <c r="Z31" s="20">
        <v>-100</v>
      </c>
      <c r="AA31" s="21">
        <v>50000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50000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50000</v>
      </c>
      <c r="Y36" s="27">
        <f t="shared" si="2"/>
        <v>-50000</v>
      </c>
      <c r="Z36" s="28">
        <f>+IF(X36&lt;&gt;0,+(Y36/X36)*100,0)</f>
        <v>-100</v>
      </c>
      <c r="AA36" s="29">
        <f>SUM(AA31:AA35)</f>
        <v>50000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8059923</v>
      </c>
      <c r="D38" s="31">
        <f>+D17+D27+D36</f>
        <v>0</v>
      </c>
      <c r="E38" s="32">
        <f t="shared" si="3"/>
        <v>21967170</v>
      </c>
      <c r="F38" s="33">
        <f t="shared" si="3"/>
        <v>10038496</v>
      </c>
      <c r="G38" s="33">
        <f t="shared" si="3"/>
        <v>62685732</v>
      </c>
      <c r="H38" s="33">
        <f t="shared" si="3"/>
        <v>-16161905</v>
      </c>
      <c r="I38" s="33">
        <f t="shared" si="3"/>
        <v>-27624628</v>
      </c>
      <c r="J38" s="33">
        <f t="shared" si="3"/>
        <v>18899199</v>
      </c>
      <c r="K38" s="33">
        <f t="shared" si="3"/>
        <v>-22261631</v>
      </c>
      <c r="L38" s="33">
        <f t="shared" si="3"/>
        <v>86997385</v>
      </c>
      <c r="M38" s="33">
        <f t="shared" si="3"/>
        <v>-35185320</v>
      </c>
      <c r="N38" s="33">
        <f t="shared" si="3"/>
        <v>29550434</v>
      </c>
      <c r="O38" s="33">
        <f t="shared" si="3"/>
        <v>-11086373</v>
      </c>
      <c r="P38" s="33">
        <f t="shared" si="3"/>
        <v>-23889196</v>
      </c>
      <c r="Q38" s="33">
        <f t="shared" si="3"/>
        <v>55430134</v>
      </c>
      <c r="R38" s="33">
        <f t="shared" si="3"/>
        <v>20454565</v>
      </c>
      <c r="S38" s="33">
        <f t="shared" si="3"/>
        <v>-24757223</v>
      </c>
      <c r="T38" s="33">
        <f t="shared" si="3"/>
        <v>-21641871</v>
      </c>
      <c r="U38" s="33">
        <f t="shared" si="3"/>
        <v>-27067138</v>
      </c>
      <c r="V38" s="33">
        <f t="shared" si="3"/>
        <v>-73466232</v>
      </c>
      <c r="W38" s="33">
        <f t="shared" si="3"/>
        <v>-4562034</v>
      </c>
      <c r="X38" s="33">
        <f t="shared" si="3"/>
        <v>10038496</v>
      </c>
      <c r="Y38" s="33">
        <f t="shared" si="3"/>
        <v>-14600530</v>
      </c>
      <c r="Z38" s="34">
        <f>+IF(X38&lt;&gt;0,+(Y38/X38)*100,0)</f>
        <v>-145.44539341351532</v>
      </c>
      <c r="AA38" s="35">
        <f>+AA17+AA27+AA36</f>
        <v>10038496</v>
      </c>
    </row>
    <row r="39" spans="1:27" ht="13.5">
      <c r="A39" s="22" t="s">
        <v>59</v>
      </c>
      <c r="B39" s="16"/>
      <c r="C39" s="31">
        <v>6915829</v>
      </c>
      <c r="D39" s="31"/>
      <c r="E39" s="32">
        <v>13970999</v>
      </c>
      <c r="F39" s="33">
        <v>14975752</v>
      </c>
      <c r="G39" s="33">
        <v>14975752</v>
      </c>
      <c r="H39" s="33">
        <v>77661484</v>
      </c>
      <c r="I39" s="33">
        <v>61499579</v>
      </c>
      <c r="J39" s="33">
        <v>14975752</v>
      </c>
      <c r="K39" s="33">
        <v>33874951</v>
      </c>
      <c r="L39" s="33">
        <v>11613320</v>
      </c>
      <c r="M39" s="33">
        <v>98610705</v>
      </c>
      <c r="N39" s="33">
        <v>33874951</v>
      </c>
      <c r="O39" s="33">
        <v>63425385</v>
      </c>
      <c r="P39" s="33">
        <v>52339012</v>
      </c>
      <c r="Q39" s="33">
        <v>28449816</v>
      </c>
      <c r="R39" s="33">
        <v>63425385</v>
      </c>
      <c r="S39" s="33">
        <v>83879950</v>
      </c>
      <c r="T39" s="33">
        <v>59122727</v>
      </c>
      <c r="U39" s="33">
        <v>37480856</v>
      </c>
      <c r="V39" s="33">
        <v>83879950</v>
      </c>
      <c r="W39" s="33">
        <v>14975752</v>
      </c>
      <c r="X39" s="33">
        <v>14975752</v>
      </c>
      <c r="Y39" s="33"/>
      <c r="Z39" s="34"/>
      <c r="AA39" s="35">
        <v>14975752</v>
      </c>
    </row>
    <row r="40" spans="1:27" ht="13.5">
      <c r="A40" s="41" t="s">
        <v>60</v>
      </c>
      <c r="B40" s="42"/>
      <c r="C40" s="43">
        <v>14975752</v>
      </c>
      <c r="D40" s="43"/>
      <c r="E40" s="44">
        <v>35938169</v>
      </c>
      <c r="F40" s="45">
        <v>25014248</v>
      </c>
      <c r="G40" s="45">
        <v>77661484</v>
      </c>
      <c r="H40" s="45">
        <v>61499579</v>
      </c>
      <c r="I40" s="45">
        <v>33874951</v>
      </c>
      <c r="J40" s="45">
        <v>33874951</v>
      </c>
      <c r="K40" s="45">
        <v>11613320</v>
      </c>
      <c r="L40" s="45">
        <v>98610705</v>
      </c>
      <c r="M40" s="45">
        <v>63425385</v>
      </c>
      <c r="N40" s="45">
        <v>63425385</v>
      </c>
      <c r="O40" s="45">
        <v>52339012</v>
      </c>
      <c r="P40" s="45">
        <v>28449816</v>
      </c>
      <c r="Q40" s="45">
        <v>83879950</v>
      </c>
      <c r="R40" s="45">
        <v>52339012</v>
      </c>
      <c r="S40" s="45">
        <v>59122727</v>
      </c>
      <c r="T40" s="45">
        <v>37480856</v>
      </c>
      <c r="U40" s="45">
        <v>10413718</v>
      </c>
      <c r="V40" s="45">
        <v>10413718</v>
      </c>
      <c r="W40" s="45">
        <v>10413718</v>
      </c>
      <c r="X40" s="45">
        <v>25014248</v>
      </c>
      <c r="Y40" s="45">
        <v>-14600530</v>
      </c>
      <c r="Z40" s="46">
        <v>-58.37</v>
      </c>
      <c r="AA40" s="47">
        <v>25014248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4683016</v>
      </c>
      <c r="F7" s="19">
        <v>4683016</v>
      </c>
      <c r="G7" s="19">
        <v>67173</v>
      </c>
      <c r="H7" s="19">
        <v>60457</v>
      </c>
      <c r="I7" s="19">
        <v>82909</v>
      </c>
      <c r="J7" s="19">
        <v>210539</v>
      </c>
      <c r="K7" s="19">
        <v>129635</v>
      </c>
      <c r="L7" s="19">
        <v>134788</v>
      </c>
      <c r="M7" s="19">
        <v>93232</v>
      </c>
      <c r="N7" s="19">
        <v>357655</v>
      </c>
      <c r="O7" s="19">
        <v>110865</v>
      </c>
      <c r="P7" s="19">
        <v>50944</v>
      </c>
      <c r="Q7" s="19">
        <v>49227</v>
      </c>
      <c r="R7" s="19">
        <v>211036</v>
      </c>
      <c r="S7" s="19">
        <v>74668</v>
      </c>
      <c r="T7" s="19">
        <v>63463</v>
      </c>
      <c r="U7" s="19">
        <v>1892</v>
      </c>
      <c r="V7" s="19">
        <v>140023</v>
      </c>
      <c r="W7" s="19">
        <v>919253</v>
      </c>
      <c r="X7" s="19">
        <v>4683016</v>
      </c>
      <c r="Y7" s="19">
        <v>-3763763</v>
      </c>
      <c r="Z7" s="20">
        <v>-80.37</v>
      </c>
      <c r="AA7" s="21">
        <v>4683016</v>
      </c>
    </row>
    <row r="8" spans="1:27" ht="13.5">
      <c r="A8" s="22" t="s">
        <v>35</v>
      </c>
      <c r="B8" s="16"/>
      <c r="C8" s="17">
        <v>51701898</v>
      </c>
      <c r="D8" s="17"/>
      <c r="E8" s="18">
        <v>86851528</v>
      </c>
      <c r="F8" s="19">
        <v>86851528</v>
      </c>
      <c r="G8" s="19">
        <v>418358</v>
      </c>
      <c r="H8" s="19">
        <v>535754</v>
      </c>
      <c r="I8" s="19">
        <v>3155968</v>
      </c>
      <c r="J8" s="19">
        <v>4110080</v>
      </c>
      <c r="K8" s="19">
        <v>18344521</v>
      </c>
      <c r="L8" s="19">
        <v>11581402</v>
      </c>
      <c r="M8" s="19">
        <v>108718</v>
      </c>
      <c r="N8" s="19">
        <v>30034641</v>
      </c>
      <c r="O8" s="19">
        <v>274933</v>
      </c>
      <c r="P8" s="19">
        <v>5565653</v>
      </c>
      <c r="Q8" s="19">
        <v>291191</v>
      </c>
      <c r="R8" s="19">
        <v>6131777</v>
      </c>
      <c r="S8" s="19">
        <v>331737</v>
      </c>
      <c r="T8" s="19">
        <v>167835</v>
      </c>
      <c r="U8" s="19">
        <v>33572</v>
      </c>
      <c r="V8" s="19">
        <v>533144</v>
      </c>
      <c r="W8" s="19">
        <v>40809642</v>
      </c>
      <c r="X8" s="19">
        <v>86851528</v>
      </c>
      <c r="Y8" s="19">
        <v>-46041886</v>
      </c>
      <c r="Z8" s="20">
        <v>-53.01</v>
      </c>
      <c r="AA8" s="21">
        <v>86851528</v>
      </c>
    </row>
    <row r="9" spans="1:27" ht="13.5">
      <c r="A9" s="22" t="s">
        <v>36</v>
      </c>
      <c r="B9" s="16"/>
      <c r="C9" s="17">
        <v>186988901</v>
      </c>
      <c r="D9" s="17"/>
      <c r="E9" s="18">
        <v>190258996</v>
      </c>
      <c r="F9" s="19">
        <v>190258996</v>
      </c>
      <c r="G9" s="19">
        <v>71844000</v>
      </c>
      <c r="H9" s="19">
        <v>5748304</v>
      </c>
      <c r="I9" s="19"/>
      <c r="J9" s="19">
        <v>77592304</v>
      </c>
      <c r="K9" s="19"/>
      <c r="L9" s="19">
        <v>62332970</v>
      </c>
      <c r="M9" s="19">
        <v>921053</v>
      </c>
      <c r="N9" s="19">
        <v>63254023</v>
      </c>
      <c r="O9" s="19"/>
      <c r="P9" s="19">
        <v>11723700</v>
      </c>
      <c r="Q9" s="19">
        <v>48302000</v>
      </c>
      <c r="R9" s="19">
        <v>60025700</v>
      </c>
      <c r="S9" s="19"/>
      <c r="T9" s="19"/>
      <c r="U9" s="19"/>
      <c r="V9" s="19"/>
      <c r="W9" s="19">
        <v>200872027</v>
      </c>
      <c r="X9" s="19">
        <v>190258996</v>
      </c>
      <c r="Y9" s="19">
        <v>10613031</v>
      </c>
      <c r="Z9" s="20">
        <v>5.58</v>
      </c>
      <c r="AA9" s="21">
        <v>190258996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4127487</v>
      </c>
      <c r="D11" s="17"/>
      <c r="E11" s="18">
        <v>6193456</v>
      </c>
      <c r="F11" s="19">
        <v>6193456</v>
      </c>
      <c r="G11" s="19">
        <v>104798</v>
      </c>
      <c r="H11" s="19">
        <v>237138</v>
      </c>
      <c r="I11" s="19">
        <v>288108</v>
      </c>
      <c r="J11" s="19">
        <v>630044</v>
      </c>
      <c r="K11" s="19">
        <v>300323</v>
      </c>
      <c r="L11" s="19">
        <v>100539</v>
      </c>
      <c r="M11" s="19">
        <v>300272</v>
      </c>
      <c r="N11" s="19">
        <v>701134</v>
      </c>
      <c r="O11" s="19">
        <v>295163</v>
      </c>
      <c r="P11" s="19">
        <v>279120</v>
      </c>
      <c r="Q11" s="19">
        <v>312965</v>
      </c>
      <c r="R11" s="19">
        <v>887248</v>
      </c>
      <c r="S11" s="19">
        <v>129968</v>
      </c>
      <c r="T11" s="19">
        <v>176899</v>
      </c>
      <c r="U11" s="19"/>
      <c r="V11" s="19">
        <v>306867</v>
      </c>
      <c r="W11" s="19">
        <v>2525293</v>
      </c>
      <c r="X11" s="19">
        <v>6193456</v>
      </c>
      <c r="Y11" s="19">
        <v>-3668163</v>
      </c>
      <c r="Z11" s="20">
        <v>-59.23</v>
      </c>
      <c r="AA11" s="21">
        <v>6193456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-280009775</v>
      </c>
      <c r="D14" s="17"/>
      <c r="E14" s="18">
        <v>-268939234</v>
      </c>
      <c r="F14" s="19">
        <v>-268939234</v>
      </c>
      <c r="G14" s="19">
        <v>-18940952</v>
      </c>
      <c r="H14" s="19">
        <v>-23113374</v>
      </c>
      <c r="I14" s="19">
        <v>-28830256</v>
      </c>
      <c r="J14" s="19">
        <v>-70884582</v>
      </c>
      <c r="K14" s="19">
        <v>-21716950</v>
      </c>
      <c r="L14" s="19">
        <v>-17414561</v>
      </c>
      <c r="M14" s="19">
        <v>-21513077</v>
      </c>
      <c r="N14" s="19">
        <v>-60644588</v>
      </c>
      <c r="O14" s="19">
        <v>-17262683</v>
      </c>
      <c r="P14" s="19">
        <v>-17800060</v>
      </c>
      <c r="Q14" s="19">
        <v>-17659843</v>
      </c>
      <c r="R14" s="19">
        <v>-52722586</v>
      </c>
      <c r="S14" s="19">
        <v>-16863883</v>
      </c>
      <c r="T14" s="19">
        <v>-23534493</v>
      </c>
      <c r="U14" s="19">
        <v>-15230331</v>
      </c>
      <c r="V14" s="19">
        <v>-55628707</v>
      </c>
      <c r="W14" s="19">
        <v>-239880463</v>
      </c>
      <c r="X14" s="19">
        <v>-268939234</v>
      </c>
      <c r="Y14" s="19">
        <v>29058771</v>
      </c>
      <c r="Z14" s="20">
        <v>-10.8</v>
      </c>
      <c r="AA14" s="21">
        <v>-268939234</v>
      </c>
    </row>
    <row r="15" spans="1:27" ht="13.5">
      <c r="A15" s="22" t="s">
        <v>42</v>
      </c>
      <c r="B15" s="16"/>
      <c r="C15" s="17">
        <v>-804460</v>
      </c>
      <c r="D15" s="17"/>
      <c r="E15" s="18">
        <v>-403036</v>
      </c>
      <c r="F15" s="19">
        <v>-403036</v>
      </c>
      <c r="G15" s="19"/>
      <c r="H15" s="19"/>
      <c r="I15" s="19">
        <v>-88214</v>
      </c>
      <c r="J15" s="19">
        <v>-88214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-88214</v>
      </c>
      <c r="X15" s="19">
        <v>-403036</v>
      </c>
      <c r="Y15" s="19">
        <v>314822</v>
      </c>
      <c r="Z15" s="20">
        <v>-78.11</v>
      </c>
      <c r="AA15" s="21">
        <v>-403036</v>
      </c>
    </row>
    <row r="16" spans="1:27" ht="13.5">
      <c r="A16" s="22" t="s">
        <v>43</v>
      </c>
      <c r="B16" s="16"/>
      <c r="C16" s="17"/>
      <c r="D16" s="17"/>
      <c r="E16" s="18">
        <v>-4394200</v>
      </c>
      <c r="F16" s="19">
        <v>-4394200</v>
      </c>
      <c r="G16" s="19"/>
      <c r="H16" s="19"/>
      <c r="I16" s="19"/>
      <c r="J16" s="19"/>
      <c r="K16" s="19">
        <v>-1098550</v>
      </c>
      <c r="L16" s="19"/>
      <c r="M16" s="19"/>
      <c r="N16" s="19">
        <v>-1098550</v>
      </c>
      <c r="O16" s="19"/>
      <c r="P16" s="19"/>
      <c r="Q16" s="19"/>
      <c r="R16" s="19"/>
      <c r="S16" s="19"/>
      <c r="T16" s="19"/>
      <c r="U16" s="19"/>
      <c r="V16" s="19"/>
      <c r="W16" s="19">
        <v>-1098550</v>
      </c>
      <c r="X16" s="19">
        <v>-4394200</v>
      </c>
      <c r="Y16" s="19">
        <v>3295650</v>
      </c>
      <c r="Z16" s="20">
        <v>-75</v>
      </c>
      <c r="AA16" s="21">
        <v>-4394200</v>
      </c>
    </row>
    <row r="17" spans="1:27" ht="13.5">
      <c r="A17" s="23" t="s">
        <v>44</v>
      </c>
      <c r="B17" s="24"/>
      <c r="C17" s="25">
        <f aca="true" t="shared" si="0" ref="C17:Y17">SUM(C6:C16)</f>
        <v>-37995949</v>
      </c>
      <c r="D17" s="25">
        <f>SUM(D6:D16)</f>
        <v>0</v>
      </c>
      <c r="E17" s="26">
        <f t="shared" si="0"/>
        <v>14250526</v>
      </c>
      <c r="F17" s="27">
        <f t="shared" si="0"/>
        <v>14250526</v>
      </c>
      <c r="G17" s="27">
        <f t="shared" si="0"/>
        <v>53493377</v>
      </c>
      <c r="H17" s="27">
        <f t="shared" si="0"/>
        <v>-16531721</v>
      </c>
      <c r="I17" s="27">
        <f t="shared" si="0"/>
        <v>-25391485</v>
      </c>
      <c r="J17" s="27">
        <f t="shared" si="0"/>
        <v>11570171</v>
      </c>
      <c r="K17" s="27">
        <f t="shared" si="0"/>
        <v>-4041021</v>
      </c>
      <c r="L17" s="27">
        <f t="shared" si="0"/>
        <v>56735138</v>
      </c>
      <c r="M17" s="27">
        <f t="shared" si="0"/>
        <v>-20089802</v>
      </c>
      <c r="N17" s="27">
        <f t="shared" si="0"/>
        <v>32604315</v>
      </c>
      <c r="O17" s="27">
        <f t="shared" si="0"/>
        <v>-16581722</v>
      </c>
      <c r="P17" s="27">
        <f t="shared" si="0"/>
        <v>-180643</v>
      </c>
      <c r="Q17" s="27">
        <f t="shared" si="0"/>
        <v>31295540</v>
      </c>
      <c r="R17" s="27">
        <f t="shared" si="0"/>
        <v>14533175</v>
      </c>
      <c r="S17" s="27">
        <f t="shared" si="0"/>
        <v>-16327510</v>
      </c>
      <c r="T17" s="27">
        <f t="shared" si="0"/>
        <v>-23126296</v>
      </c>
      <c r="U17" s="27">
        <f t="shared" si="0"/>
        <v>-15194867</v>
      </c>
      <c r="V17" s="27">
        <f t="shared" si="0"/>
        <v>-54648673</v>
      </c>
      <c r="W17" s="27">
        <f t="shared" si="0"/>
        <v>4058988</v>
      </c>
      <c r="X17" s="27">
        <f t="shared" si="0"/>
        <v>14250526</v>
      </c>
      <c r="Y17" s="27">
        <f t="shared" si="0"/>
        <v>-10191538</v>
      </c>
      <c r="Z17" s="28">
        <f>+IF(X17&lt;&gt;0,+(Y17/X17)*100,0)</f>
        <v>-71.51692505946798</v>
      </c>
      <c r="AA17" s="29">
        <f>SUM(AA6:AA16)</f>
        <v>14250526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-14883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>
        <v>4250</v>
      </c>
      <c r="J23" s="19">
        <v>4250</v>
      </c>
      <c r="K23" s="36"/>
      <c r="L23" s="36"/>
      <c r="M23" s="19">
        <v>-380</v>
      </c>
      <c r="N23" s="36">
        <v>-380</v>
      </c>
      <c r="O23" s="36"/>
      <c r="P23" s="36"/>
      <c r="Q23" s="19"/>
      <c r="R23" s="36"/>
      <c r="S23" s="36"/>
      <c r="T23" s="19"/>
      <c r="U23" s="36"/>
      <c r="V23" s="36"/>
      <c r="W23" s="36">
        <v>3870</v>
      </c>
      <c r="X23" s="19"/>
      <c r="Y23" s="36">
        <v>3870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-1244628</v>
      </c>
      <c r="D26" s="17"/>
      <c r="E26" s="18">
        <v>-5085771</v>
      </c>
      <c r="F26" s="19">
        <v>-5085771</v>
      </c>
      <c r="G26" s="19"/>
      <c r="H26" s="19">
        <v>22515</v>
      </c>
      <c r="I26" s="19"/>
      <c r="J26" s="19">
        <v>22515</v>
      </c>
      <c r="K26" s="19"/>
      <c r="L26" s="19"/>
      <c r="M26" s="19"/>
      <c r="N26" s="19"/>
      <c r="O26" s="19"/>
      <c r="P26" s="19"/>
      <c r="Q26" s="19"/>
      <c r="R26" s="19"/>
      <c r="S26" s="19">
        <v>-4440171</v>
      </c>
      <c r="T26" s="19"/>
      <c r="U26" s="19"/>
      <c r="V26" s="19">
        <v>-4440171</v>
      </c>
      <c r="W26" s="19">
        <v>-4417656</v>
      </c>
      <c r="X26" s="19">
        <v>-5085771</v>
      </c>
      <c r="Y26" s="19">
        <v>668115</v>
      </c>
      <c r="Z26" s="20">
        <v>-13.14</v>
      </c>
      <c r="AA26" s="21">
        <v>-5085771</v>
      </c>
    </row>
    <row r="27" spans="1:27" ht="13.5">
      <c r="A27" s="23" t="s">
        <v>51</v>
      </c>
      <c r="B27" s="24"/>
      <c r="C27" s="25">
        <f aca="true" t="shared" si="1" ref="C27:Y27">SUM(C21:C26)</f>
        <v>-1259511</v>
      </c>
      <c r="D27" s="25">
        <f>SUM(D21:D26)</f>
        <v>0</v>
      </c>
      <c r="E27" s="26">
        <f t="shared" si="1"/>
        <v>-5085771</v>
      </c>
      <c r="F27" s="27">
        <f t="shared" si="1"/>
        <v>-5085771</v>
      </c>
      <c r="G27" s="27">
        <f t="shared" si="1"/>
        <v>0</v>
      </c>
      <c r="H27" s="27">
        <f t="shared" si="1"/>
        <v>22515</v>
      </c>
      <c r="I27" s="27">
        <f t="shared" si="1"/>
        <v>4250</v>
      </c>
      <c r="J27" s="27">
        <f t="shared" si="1"/>
        <v>26765</v>
      </c>
      <c r="K27" s="27">
        <f t="shared" si="1"/>
        <v>0</v>
      </c>
      <c r="L27" s="27">
        <f t="shared" si="1"/>
        <v>0</v>
      </c>
      <c r="M27" s="27">
        <f t="shared" si="1"/>
        <v>-380</v>
      </c>
      <c r="N27" s="27">
        <f t="shared" si="1"/>
        <v>-380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-4440171</v>
      </c>
      <c r="T27" s="27">
        <f t="shared" si="1"/>
        <v>0</v>
      </c>
      <c r="U27" s="27">
        <f t="shared" si="1"/>
        <v>0</v>
      </c>
      <c r="V27" s="27">
        <f t="shared" si="1"/>
        <v>-4440171</v>
      </c>
      <c r="W27" s="27">
        <f t="shared" si="1"/>
        <v>-4413786</v>
      </c>
      <c r="X27" s="27">
        <f t="shared" si="1"/>
        <v>-5085771</v>
      </c>
      <c r="Y27" s="27">
        <f t="shared" si="1"/>
        <v>671985</v>
      </c>
      <c r="Z27" s="28">
        <f>+IF(X27&lt;&gt;0,+(Y27/X27)*100,0)</f>
        <v>-13.213040854572492</v>
      </c>
      <c r="AA27" s="29">
        <f>SUM(AA21:AA26)</f>
        <v>-5085771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-1910261</v>
      </c>
      <c r="D35" s="17"/>
      <c r="E35" s="18">
        <v>-1020000</v>
      </c>
      <c r="F35" s="19">
        <v>-1020000</v>
      </c>
      <c r="G35" s="19"/>
      <c r="H35" s="19">
        <v>1885771</v>
      </c>
      <c r="I35" s="19">
        <v>1759771</v>
      </c>
      <c r="J35" s="19">
        <v>3645542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3645542</v>
      </c>
      <c r="X35" s="19">
        <v>-1020000</v>
      </c>
      <c r="Y35" s="19">
        <v>4665542</v>
      </c>
      <c r="Z35" s="20">
        <v>-457.41</v>
      </c>
      <c r="AA35" s="21">
        <v>-1020000</v>
      </c>
    </row>
    <row r="36" spans="1:27" ht="13.5">
      <c r="A36" s="23" t="s">
        <v>57</v>
      </c>
      <c r="B36" s="24"/>
      <c r="C36" s="25">
        <f aca="true" t="shared" si="2" ref="C36:Y36">SUM(C31:C35)</f>
        <v>-1910261</v>
      </c>
      <c r="D36" s="25">
        <f>SUM(D31:D35)</f>
        <v>0</v>
      </c>
      <c r="E36" s="26">
        <f t="shared" si="2"/>
        <v>-1020000</v>
      </c>
      <c r="F36" s="27">
        <f t="shared" si="2"/>
        <v>-1020000</v>
      </c>
      <c r="G36" s="27">
        <f t="shared" si="2"/>
        <v>0</v>
      </c>
      <c r="H36" s="27">
        <f t="shared" si="2"/>
        <v>1885771</v>
      </c>
      <c r="I36" s="27">
        <f t="shared" si="2"/>
        <v>1759771</v>
      </c>
      <c r="J36" s="27">
        <f t="shared" si="2"/>
        <v>3645542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3645542</v>
      </c>
      <c r="X36" s="27">
        <f t="shared" si="2"/>
        <v>-1020000</v>
      </c>
      <c r="Y36" s="27">
        <f t="shared" si="2"/>
        <v>4665542</v>
      </c>
      <c r="Z36" s="28">
        <f>+IF(X36&lt;&gt;0,+(Y36/X36)*100,0)</f>
        <v>-457.4060784313725</v>
      </c>
      <c r="AA36" s="29">
        <f>SUM(AA31:AA35)</f>
        <v>-1020000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-41165721</v>
      </c>
      <c r="D38" s="31">
        <f>+D17+D27+D36</f>
        <v>0</v>
      </c>
      <c r="E38" s="32">
        <f t="shared" si="3"/>
        <v>8144755</v>
      </c>
      <c r="F38" s="33">
        <f t="shared" si="3"/>
        <v>8144755</v>
      </c>
      <c r="G38" s="33">
        <f t="shared" si="3"/>
        <v>53493377</v>
      </c>
      <c r="H38" s="33">
        <f t="shared" si="3"/>
        <v>-14623435</v>
      </c>
      <c r="I38" s="33">
        <f t="shared" si="3"/>
        <v>-23627464</v>
      </c>
      <c r="J38" s="33">
        <f t="shared" si="3"/>
        <v>15242478</v>
      </c>
      <c r="K38" s="33">
        <f t="shared" si="3"/>
        <v>-4041021</v>
      </c>
      <c r="L38" s="33">
        <f t="shared" si="3"/>
        <v>56735138</v>
      </c>
      <c r="M38" s="33">
        <f t="shared" si="3"/>
        <v>-20090182</v>
      </c>
      <c r="N38" s="33">
        <f t="shared" si="3"/>
        <v>32603935</v>
      </c>
      <c r="O38" s="33">
        <f t="shared" si="3"/>
        <v>-16581722</v>
      </c>
      <c r="P38" s="33">
        <f t="shared" si="3"/>
        <v>-180643</v>
      </c>
      <c r="Q38" s="33">
        <f t="shared" si="3"/>
        <v>31295540</v>
      </c>
      <c r="R38" s="33">
        <f t="shared" si="3"/>
        <v>14533175</v>
      </c>
      <c r="S38" s="33">
        <f t="shared" si="3"/>
        <v>-20767681</v>
      </c>
      <c r="T38" s="33">
        <f t="shared" si="3"/>
        <v>-23126296</v>
      </c>
      <c r="U38" s="33">
        <f t="shared" si="3"/>
        <v>-15194867</v>
      </c>
      <c r="V38" s="33">
        <f t="shared" si="3"/>
        <v>-59088844</v>
      </c>
      <c r="W38" s="33">
        <f t="shared" si="3"/>
        <v>3290744</v>
      </c>
      <c r="X38" s="33">
        <f t="shared" si="3"/>
        <v>8144755</v>
      </c>
      <c r="Y38" s="33">
        <f t="shared" si="3"/>
        <v>-4854011</v>
      </c>
      <c r="Z38" s="34">
        <f>+IF(X38&lt;&gt;0,+(Y38/X38)*100,0)</f>
        <v>-59.59677117359576</v>
      </c>
      <c r="AA38" s="35">
        <f>+AA17+AA27+AA36</f>
        <v>8144755</v>
      </c>
    </row>
    <row r="39" spans="1:27" ht="13.5">
      <c r="A39" s="22" t="s">
        <v>59</v>
      </c>
      <c r="B39" s="16"/>
      <c r="C39" s="31">
        <v>82956173</v>
      </c>
      <c r="D39" s="31"/>
      <c r="E39" s="32">
        <v>82653000</v>
      </c>
      <c r="F39" s="33">
        <v>82653000</v>
      </c>
      <c r="G39" s="33">
        <v>36497010</v>
      </c>
      <c r="H39" s="33">
        <v>89990387</v>
      </c>
      <c r="I39" s="33">
        <v>75366952</v>
      </c>
      <c r="J39" s="33">
        <v>36497010</v>
      </c>
      <c r="K39" s="33">
        <v>51739488</v>
      </c>
      <c r="L39" s="33">
        <v>47698467</v>
      </c>
      <c r="M39" s="33">
        <v>104433605</v>
      </c>
      <c r="N39" s="33">
        <v>51739488</v>
      </c>
      <c r="O39" s="33">
        <v>84343423</v>
      </c>
      <c r="P39" s="33">
        <v>67761701</v>
      </c>
      <c r="Q39" s="33">
        <v>67581058</v>
      </c>
      <c r="R39" s="33">
        <v>84343423</v>
      </c>
      <c r="S39" s="33">
        <v>98876598</v>
      </c>
      <c r="T39" s="33">
        <v>78108917</v>
      </c>
      <c r="U39" s="33">
        <v>54982621</v>
      </c>
      <c r="V39" s="33">
        <v>98876598</v>
      </c>
      <c r="W39" s="33">
        <v>36497010</v>
      </c>
      <c r="X39" s="33">
        <v>82653000</v>
      </c>
      <c r="Y39" s="33">
        <v>-46155990</v>
      </c>
      <c r="Z39" s="34">
        <v>-55.84</v>
      </c>
      <c r="AA39" s="35">
        <v>82653000</v>
      </c>
    </row>
    <row r="40" spans="1:27" ht="13.5">
      <c r="A40" s="41" t="s">
        <v>60</v>
      </c>
      <c r="B40" s="42"/>
      <c r="C40" s="43">
        <v>41790452</v>
      </c>
      <c r="D40" s="43"/>
      <c r="E40" s="44">
        <v>90797756</v>
      </c>
      <c r="F40" s="45">
        <v>90797756</v>
      </c>
      <c r="G40" s="45">
        <v>89990387</v>
      </c>
      <c r="H40" s="45">
        <v>75366952</v>
      </c>
      <c r="I40" s="45">
        <v>51739488</v>
      </c>
      <c r="J40" s="45">
        <v>51739488</v>
      </c>
      <c r="K40" s="45">
        <v>47698467</v>
      </c>
      <c r="L40" s="45">
        <v>104433605</v>
      </c>
      <c r="M40" s="45">
        <v>84343423</v>
      </c>
      <c r="N40" s="45">
        <v>84343423</v>
      </c>
      <c r="O40" s="45">
        <v>67761701</v>
      </c>
      <c r="P40" s="45">
        <v>67581058</v>
      </c>
      <c r="Q40" s="45">
        <v>98876598</v>
      </c>
      <c r="R40" s="45">
        <v>67761701</v>
      </c>
      <c r="S40" s="45">
        <v>78108917</v>
      </c>
      <c r="T40" s="45">
        <v>54982621</v>
      </c>
      <c r="U40" s="45">
        <v>39787754</v>
      </c>
      <c r="V40" s="45">
        <v>39787754</v>
      </c>
      <c r="W40" s="45">
        <v>39787754</v>
      </c>
      <c r="X40" s="45">
        <v>90797756</v>
      </c>
      <c r="Y40" s="45">
        <v>-51010002</v>
      </c>
      <c r="Z40" s="46">
        <v>-56.18</v>
      </c>
      <c r="AA40" s="47">
        <v>90797756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36195</v>
      </c>
      <c r="D6" s="17"/>
      <c r="E6" s="18">
        <v>44160000</v>
      </c>
      <c r="F6" s="19">
        <v>52143000</v>
      </c>
      <c r="G6" s="19">
        <v>2157531</v>
      </c>
      <c r="H6" s="19">
        <v>2237530</v>
      </c>
      <c r="I6" s="19">
        <v>5851221</v>
      </c>
      <c r="J6" s="19">
        <v>10246282</v>
      </c>
      <c r="K6" s="19">
        <v>6748288</v>
      </c>
      <c r="L6" s="19">
        <v>5363777</v>
      </c>
      <c r="M6" s="19">
        <v>2538677</v>
      </c>
      <c r="N6" s="19">
        <v>14650742</v>
      </c>
      <c r="O6" s="19">
        <v>2336545</v>
      </c>
      <c r="P6" s="19">
        <v>5190233</v>
      </c>
      <c r="Q6" s="19">
        <v>20373374</v>
      </c>
      <c r="R6" s="19">
        <v>27900152</v>
      </c>
      <c r="S6" s="19">
        <v>3248916</v>
      </c>
      <c r="T6" s="19">
        <v>6364087</v>
      </c>
      <c r="U6" s="19">
        <v>4231460</v>
      </c>
      <c r="V6" s="19">
        <v>13844463</v>
      </c>
      <c r="W6" s="19">
        <v>66641639</v>
      </c>
      <c r="X6" s="19">
        <v>52143000</v>
      </c>
      <c r="Y6" s="19">
        <v>14498639</v>
      </c>
      <c r="Z6" s="20">
        <v>27.81</v>
      </c>
      <c r="AA6" s="21">
        <v>52143000</v>
      </c>
    </row>
    <row r="7" spans="1:27" ht="13.5">
      <c r="A7" s="22" t="s">
        <v>34</v>
      </c>
      <c r="B7" s="16"/>
      <c r="C7" s="17">
        <v>255630</v>
      </c>
      <c r="D7" s="17"/>
      <c r="E7" s="18">
        <v>162800046</v>
      </c>
      <c r="F7" s="19">
        <v>193127381</v>
      </c>
      <c r="G7" s="19">
        <v>15639572</v>
      </c>
      <c r="H7" s="19">
        <v>16380956</v>
      </c>
      <c r="I7" s="19">
        <v>14204623</v>
      </c>
      <c r="J7" s="19">
        <v>46225151</v>
      </c>
      <c r="K7" s="19">
        <v>15033590</v>
      </c>
      <c r="L7" s="19">
        <v>16209390</v>
      </c>
      <c r="M7" s="19">
        <v>15487835</v>
      </c>
      <c r="N7" s="19">
        <v>46730815</v>
      </c>
      <c r="O7" s="19">
        <v>15802797</v>
      </c>
      <c r="P7" s="19">
        <v>12816491</v>
      </c>
      <c r="Q7" s="19">
        <v>14432235</v>
      </c>
      <c r="R7" s="19">
        <v>43051523</v>
      </c>
      <c r="S7" s="19">
        <v>14477305</v>
      </c>
      <c r="T7" s="19">
        <v>13376538</v>
      </c>
      <c r="U7" s="19">
        <v>17685513</v>
      </c>
      <c r="V7" s="19">
        <v>45539356</v>
      </c>
      <c r="W7" s="19">
        <v>181546845</v>
      </c>
      <c r="X7" s="19">
        <v>193127381</v>
      </c>
      <c r="Y7" s="19">
        <v>-11580536</v>
      </c>
      <c r="Z7" s="20">
        <v>-6</v>
      </c>
      <c r="AA7" s="21">
        <v>193127381</v>
      </c>
    </row>
    <row r="8" spans="1:27" ht="13.5">
      <c r="A8" s="22" t="s">
        <v>35</v>
      </c>
      <c r="B8" s="16"/>
      <c r="C8" s="17">
        <v>54282</v>
      </c>
      <c r="D8" s="17"/>
      <c r="E8" s="18">
        <v>106382356</v>
      </c>
      <c r="F8" s="19">
        <v>68795276</v>
      </c>
      <c r="G8" s="19">
        <v>1345622</v>
      </c>
      <c r="H8" s="19">
        <v>2118763</v>
      </c>
      <c r="I8" s="19">
        <v>3117402</v>
      </c>
      <c r="J8" s="19">
        <v>6581787</v>
      </c>
      <c r="K8" s="19">
        <v>3166207</v>
      </c>
      <c r="L8" s="19">
        <v>4474385</v>
      </c>
      <c r="M8" s="19">
        <v>3771080</v>
      </c>
      <c r="N8" s="19">
        <v>11411672</v>
      </c>
      <c r="O8" s="19">
        <v>10043270</v>
      </c>
      <c r="P8" s="19">
        <v>3315309</v>
      </c>
      <c r="Q8" s="19">
        <v>1756150</v>
      </c>
      <c r="R8" s="19">
        <v>15114729</v>
      </c>
      <c r="S8" s="19">
        <v>3139914</v>
      </c>
      <c r="T8" s="19">
        <v>2994850</v>
      </c>
      <c r="U8" s="19">
        <v>3870813</v>
      </c>
      <c r="V8" s="19">
        <v>10005577</v>
      </c>
      <c r="W8" s="19">
        <v>43113765</v>
      </c>
      <c r="X8" s="19">
        <v>68795276</v>
      </c>
      <c r="Y8" s="19">
        <v>-25681511</v>
      </c>
      <c r="Z8" s="20">
        <v>-37.33</v>
      </c>
      <c r="AA8" s="21">
        <v>68795276</v>
      </c>
    </row>
    <row r="9" spans="1:27" ht="13.5">
      <c r="A9" s="22" t="s">
        <v>36</v>
      </c>
      <c r="B9" s="16"/>
      <c r="C9" s="17">
        <v>128011</v>
      </c>
      <c r="D9" s="17"/>
      <c r="E9" s="18">
        <v>125884000</v>
      </c>
      <c r="F9" s="19">
        <v>126184000</v>
      </c>
      <c r="G9" s="19">
        <v>50827000</v>
      </c>
      <c r="H9" s="19">
        <v>1826000</v>
      </c>
      <c r="I9" s="19">
        <v>892000</v>
      </c>
      <c r="J9" s="19">
        <v>53545000</v>
      </c>
      <c r="K9" s="19"/>
      <c r="L9" s="19">
        <v>19555000</v>
      </c>
      <c r="M9" s="19">
        <v>30932207</v>
      </c>
      <c r="N9" s="19">
        <v>50487207</v>
      </c>
      <c r="O9" s="19"/>
      <c r="P9" s="19"/>
      <c r="Q9" s="19"/>
      <c r="R9" s="19"/>
      <c r="S9" s="19"/>
      <c r="T9" s="19">
        <v>37000000</v>
      </c>
      <c r="U9" s="19"/>
      <c r="V9" s="19">
        <v>37000000</v>
      </c>
      <c r="W9" s="19">
        <v>141032207</v>
      </c>
      <c r="X9" s="19">
        <v>126184000</v>
      </c>
      <c r="Y9" s="19">
        <v>14848207</v>
      </c>
      <c r="Z9" s="20">
        <v>11.77</v>
      </c>
      <c r="AA9" s="21">
        <v>126184000</v>
      </c>
    </row>
    <row r="10" spans="1:27" ht="13.5">
      <c r="A10" s="22" t="s">
        <v>37</v>
      </c>
      <c r="B10" s="16"/>
      <c r="C10" s="17">
        <v>62043</v>
      </c>
      <c r="D10" s="17"/>
      <c r="E10" s="18">
        <v>67448823</v>
      </c>
      <c r="F10" s="19">
        <v>67448823</v>
      </c>
      <c r="G10" s="19">
        <v>15055000</v>
      </c>
      <c r="H10" s="19"/>
      <c r="I10" s="19"/>
      <c r="J10" s="19">
        <v>15055000</v>
      </c>
      <c r="K10" s="19"/>
      <c r="L10" s="19"/>
      <c r="M10" s="19"/>
      <c r="N10" s="19"/>
      <c r="O10" s="19"/>
      <c r="P10" s="19"/>
      <c r="Q10" s="19">
        <v>16714000</v>
      </c>
      <c r="R10" s="19">
        <v>16714000</v>
      </c>
      <c r="S10" s="19"/>
      <c r="T10" s="19"/>
      <c r="U10" s="19"/>
      <c r="V10" s="19"/>
      <c r="W10" s="19">
        <v>31769000</v>
      </c>
      <c r="X10" s="19">
        <v>67448823</v>
      </c>
      <c r="Y10" s="19">
        <v>-35679823</v>
      </c>
      <c r="Z10" s="20">
        <v>-52.9</v>
      </c>
      <c r="AA10" s="21">
        <v>67448823</v>
      </c>
    </row>
    <row r="11" spans="1:27" ht="13.5">
      <c r="A11" s="22" t="s">
        <v>38</v>
      </c>
      <c r="B11" s="16"/>
      <c r="C11" s="17">
        <v>852</v>
      </c>
      <c r="D11" s="17"/>
      <c r="E11" s="18">
        <v>500000</v>
      </c>
      <c r="F11" s="19">
        <v>735947</v>
      </c>
      <c r="G11" s="19">
        <v>39686</v>
      </c>
      <c r="H11" s="19"/>
      <c r="I11" s="19">
        <v>-39686</v>
      </c>
      <c r="J11" s="19"/>
      <c r="K11" s="19">
        <v>157075</v>
      </c>
      <c r="L11" s="19">
        <v>139391</v>
      </c>
      <c r="M11" s="19">
        <v>-125678</v>
      </c>
      <c r="N11" s="19">
        <v>170788</v>
      </c>
      <c r="O11" s="19"/>
      <c r="P11" s="19">
        <v>77000</v>
      </c>
      <c r="Q11" s="19">
        <v>169378</v>
      </c>
      <c r="R11" s="19">
        <v>246378</v>
      </c>
      <c r="S11" s="19">
        <v>62558</v>
      </c>
      <c r="T11" s="19">
        <v>199762</v>
      </c>
      <c r="U11" s="19">
        <v>100504</v>
      </c>
      <c r="V11" s="19">
        <v>362824</v>
      </c>
      <c r="W11" s="19">
        <v>779990</v>
      </c>
      <c r="X11" s="19">
        <v>735947</v>
      </c>
      <c r="Y11" s="19">
        <v>44043</v>
      </c>
      <c r="Z11" s="20">
        <v>5.98</v>
      </c>
      <c r="AA11" s="21">
        <v>735947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-443143</v>
      </c>
      <c r="D14" s="17"/>
      <c r="E14" s="18">
        <v>-438560007</v>
      </c>
      <c r="F14" s="19">
        <v>-391121949</v>
      </c>
      <c r="G14" s="19">
        <v>-41963802</v>
      </c>
      <c r="H14" s="19">
        <v>-26162302</v>
      </c>
      <c r="I14" s="19">
        <v>-43017693</v>
      </c>
      <c r="J14" s="19">
        <v>-111143797</v>
      </c>
      <c r="K14" s="19">
        <v>-32081122</v>
      </c>
      <c r="L14" s="19">
        <v>-24770385</v>
      </c>
      <c r="M14" s="19">
        <v>-30217045</v>
      </c>
      <c r="N14" s="19">
        <v>-87068552</v>
      </c>
      <c r="O14" s="19">
        <v>-37362023</v>
      </c>
      <c r="P14" s="19">
        <v>-25210689</v>
      </c>
      <c r="Q14" s="19">
        <v>-40250857</v>
      </c>
      <c r="R14" s="19">
        <v>-102823569</v>
      </c>
      <c r="S14" s="19">
        <v>-34100509</v>
      </c>
      <c r="T14" s="19">
        <v>-28049721</v>
      </c>
      <c r="U14" s="19">
        <v>-27553105</v>
      </c>
      <c r="V14" s="19">
        <v>-89703335</v>
      </c>
      <c r="W14" s="19">
        <v>-390739253</v>
      </c>
      <c r="X14" s="19">
        <v>-391121949</v>
      </c>
      <c r="Y14" s="19">
        <v>382696</v>
      </c>
      <c r="Z14" s="20">
        <v>-0.1</v>
      </c>
      <c r="AA14" s="21">
        <v>-391121949</v>
      </c>
    </row>
    <row r="15" spans="1:27" ht="13.5">
      <c r="A15" s="22" t="s">
        <v>42</v>
      </c>
      <c r="B15" s="16"/>
      <c r="C15" s="17">
        <v>-12255</v>
      </c>
      <c r="D15" s="17"/>
      <c r="E15" s="18">
        <v>-1836000</v>
      </c>
      <c r="F15" s="19">
        <v>-10347746</v>
      </c>
      <c r="G15" s="19">
        <v>-930928</v>
      </c>
      <c r="H15" s="19">
        <v>-204961</v>
      </c>
      <c r="I15" s="19">
        <v>-969859</v>
      </c>
      <c r="J15" s="19">
        <v>-2105748</v>
      </c>
      <c r="K15" s="19">
        <v>-847701</v>
      </c>
      <c r="L15" s="19">
        <v>-868481</v>
      </c>
      <c r="M15" s="19">
        <v>-1125816</v>
      </c>
      <c r="N15" s="19">
        <v>-2841998</v>
      </c>
      <c r="O15" s="19">
        <v>-884666</v>
      </c>
      <c r="P15" s="19">
        <v>-786571</v>
      </c>
      <c r="Q15" s="19">
        <v>-786571</v>
      </c>
      <c r="R15" s="19">
        <v>-2457808</v>
      </c>
      <c r="S15" s="19">
        <v>-625812</v>
      </c>
      <c r="T15" s="19">
        <v>-625812</v>
      </c>
      <c r="U15" s="19">
        <v>-332020</v>
      </c>
      <c r="V15" s="19">
        <v>-1583644</v>
      </c>
      <c r="W15" s="19">
        <v>-8989198</v>
      </c>
      <c r="X15" s="19">
        <v>-10347746</v>
      </c>
      <c r="Y15" s="19">
        <v>1358548</v>
      </c>
      <c r="Z15" s="20">
        <v>-13.13</v>
      </c>
      <c r="AA15" s="21">
        <v>-10347746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81615</v>
      </c>
      <c r="D17" s="25">
        <f>SUM(D6:D16)</f>
        <v>0</v>
      </c>
      <c r="E17" s="26">
        <f t="shared" si="0"/>
        <v>66779218</v>
      </c>
      <c r="F17" s="27">
        <f t="shared" si="0"/>
        <v>106964732</v>
      </c>
      <c r="G17" s="27">
        <f t="shared" si="0"/>
        <v>42169681</v>
      </c>
      <c r="H17" s="27">
        <f t="shared" si="0"/>
        <v>-3804014</v>
      </c>
      <c r="I17" s="27">
        <f t="shared" si="0"/>
        <v>-19961992</v>
      </c>
      <c r="J17" s="27">
        <f t="shared" si="0"/>
        <v>18403675</v>
      </c>
      <c r="K17" s="27">
        <f t="shared" si="0"/>
        <v>-7823663</v>
      </c>
      <c r="L17" s="27">
        <f t="shared" si="0"/>
        <v>20103077</v>
      </c>
      <c r="M17" s="27">
        <f t="shared" si="0"/>
        <v>21261260</v>
      </c>
      <c r="N17" s="27">
        <f t="shared" si="0"/>
        <v>33540674</v>
      </c>
      <c r="O17" s="27">
        <f t="shared" si="0"/>
        <v>-10064077</v>
      </c>
      <c r="P17" s="27">
        <f t="shared" si="0"/>
        <v>-4598227</v>
      </c>
      <c r="Q17" s="27">
        <f t="shared" si="0"/>
        <v>12407709</v>
      </c>
      <c r="R17" s="27">
        <f t="shared" si="0"/>
        <v>-2254595</v>
      </c>
      <c r="S17" s="27">
        <f t="shared" si="0"/>
        <v>-13797628</v>
      </c>
      <c r="T17" s="27">
        <f t="shared" si="0"/>
        <v>31259704</v>
      </c>
      <c r="U17" s="27">
        <f t="shared" si="0"/>
        <v>-1996835</v>
      </c>
      <c r="V17" s="27">
        <f t="shared" si="0"/>
        <v>15465241</v>
      </c>
      <c r="W17" s="27">
        <f t="shared" si="0"/>
        <v>65154995</v>
      </c>
      <c r="X17" s="27">
        <f t="shared" si="0"/>
        <v>106964732</v>
      </c>
      <c r="Y17" s="27">
        <f t="shared" si="0"/>
        <v>-41809737</v>
      </c>
      <c r="Z17" s="28">
        <f>+IF(X17&lt;&gt;0,+(Y17/X17)*100,0)</f>
        <v>-39.08740406136857</v>
      </c>
      <c r="AA17" s="29">
        <f>SUM(AA6:AA16)</f>
        <v>106964732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-67144</v>
      </c>
      <c r="D26" s="17"/>
      <c r="E26" s="18">
        <v>-84208823</v>
      </c>
      <c r="F26" s="19">
        <v>-79876943</v>
      </c>
      <c r="G26" s="19">
        <v>-601367</v>
      </c>
      <c r="H26" s="19"/>
      <c r="I26" s="19">
        <v>-3042204</v>
      </c>
      <c r="J26" s="19">
        <v>-3643571</v>
      </c>
      <c r="K26" s="19"/>
      <c r="L26" s="19">
        <v>-1273451</v>
      </c>
      <c r="M26" s="19">
        <v>-2141591</v>
      </c>
      <c r="N26" s="19">
        <v>-3415042</v>
      </c>
      <c r="O26" s="19">
        <v>-885742</v>
      </c>
      <c r="P26" s="19">
        <v>-9051030</v>
      </c>
      <c r="Q26" s="19">
        <v>-4774096</v>
      </c>
      <c r="R26" s="19">
        <v>-14710868</v>
      </c>
      <c r="S26" s="19">
        <v>-5071752</v>
      </c>
      <c r="T26" s="19">
        <v>-9184625</v>
      </c>
      <c r="U26" s="19">
        <v>-17732710</v>
      </c>
      <c r="V26" s="19">
        <v>-31989087</v>
      </c>
      <c r="W26" s="19">
        <v>-53758568</v>
      </c>
      <c r="X26" s="19">
        <v>-79876943</v>
      </c>
      <c r="Y26" s="19">
        <v>26118375</v>
      </c>
      <c r="Z26" s="20">
        <v>-32.7</v>
      </c>
      <c r="AA26" s="21">
        <v>-79876943</v>
      </c>
    </row>
    <row r="27" spans="1:27" ht="13.5">
      <c r="A27" s="23" t="s">
        <v>51</v>
      </c>
      <c r="B27" s="24"/>
      <c r="C27" s="25">
        <f aca="true" t="shared" si="1" ref="C27:Y27">SUM(C21:C26)</f>
        <v>-67144</v>
      </c>
      <c r="D27" s="25">
        <f>SUM(D21:D26)</f>
        <v>0</v>
      </c>
      <c r="E27" s="26">
        <f t="shared" si="1"/>
        <v>-84208823</v>
      </c>
      <c r="F27" s="27">
        <f t="shared" si="1"/>
        <v>-79876943</v>
      </c>
      <c r="G27" s="27">
        <f t="shared" si="1"/>
        <v>-601367</v>
      </c>
      <c r="H27" s="27">
        <f t="shared" si="1"/>
        <v>0</v>
      </c>
      <c r="I27" s="27">
        <f t="shared" si="1"/>
        <v>-3042204</v>
      </c>
      <c r="J27" s="27">
        <f t="shared" si="1"/>
        <v>-3643571</v>
      </c>
      <c r="K27" s="27">
        <f t="shared" si="1"/>
        <v>0</v>
      </c>
      <c r="L27" s="27">
        <f t="shared" si="1"/>
        <v>-1273451</v>
      </c>
      <c r="M27" s="27">
        <f t="shared" si="1"/>
        <v>-2141591</v>
      </c>
      <c r="N27" s="27">
        <f t="shared" si="1"/>
        <v>-3415042</v>
      </c>
      <c r="O27" s="27">
        <f t="shared" si="1"/>
        <v>-885742</v>
      </c>
      <c r="P27" s="27">
        <f t="shared" si="1"/>
        <v>-9051030</v>
      </c>
      <c r="Q27" s="27">
        <f t="shared" si="1"/>
        <v>-4774096</v>
      </c>
      <c r="R27" s="27">
        <f t="shared" si="1"/>
        <v>-14710868</v>
      </c>
      <c r="S27" s="27">
        <f t="shared" si="1"/>
        <v>-5071752</v>
      </c>
      <c r="T27" s="27">
        <f t="shared" si="1"/>
        <v>-9184625</v>
      </c>
      <c r="U27" s="27">
        <f t="shared" si="1"/>
        <v>-17732710</v>
      </c>
      <c r="V27" s="27">
        <f t="shared" si="1"/>
        <v>-31989087</v>
      </c>
      <c r="W27" s="27">
        <f t="shared" si="1"/>
        <v>-53758568</v>
      </c>
      <c r="X27" s="27">
        <f t="shared" si="1"/>
        <v>-79876943</v>
      </c>
      <c r="Y27" s="27">
        <f t="shared" si="1"/>
        <v>26118375</v>
      </c>
      <c r="Z27" s="28">
        <f>+IF(X27&lt;&gt;0,+(Y27/X27)*100,0)</f>
        <v>-32.6982656309218</v>
      </c>
      <c r="AA27" s="29">
        <f>SUM(AA21:AA26)</f>
        <v>-79876943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343073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-7774</v>
      </c>
      <c r="D35" s="17"/>
      <c r="E35" s="18">
        <v>-7395467</v>
      </c>
      <c r="F35" s="19">
        <v>-7395467</v>
      </c>
      <c r="G35" s="19">
        <v>-339732</v>
      </c>
      <c r="H35" s="19">
        <v>-343008</v>
      </c>
      <c r="I35" s="19">
        <v>-675421</v>
      </c>
      <c r="J35" s="19">
        <v>-1358161</v>
      </c>
      <c r="K35" s="19">
        <v>-349688</v>
      </c>
      <c r="L35" s="19">
        <v>-356202</v>
      </c>
      <c r="M35" s="19">
        <v>-1020830</v>
      </c>
      <c r="N35" s="19">
        <v>-1726720</v>
      </c>
      <c r="O35" s="19">
        <v>-358332</v>
      </c>
      <c r="P35" s="19">
        <v>-371834</v>
      </c>
      <c r="Q35" s="19">
        <v>-886684</v>
      </c>
      <c r="R35" s="19">
        <v>-1616850</v>
      </c>
      <c r="S35" s="19">
        <v>-373</v>
      </c>
      <c r="T35" s="19">
        <v>-374154</v>
      </c>
      <c r="U35" s="19">
        <v>-1110969</v>
      </c>
      <c r="V35" s="19">
        <v>-1485496</v>
      </c>
      <c r="W35" s="19">
        <v>-6187227</v>
      </c>
      <c r="X35" s="19">
        <v>-7395467</v>
      </c>
      <c r="Y35" s="19">
        <v>1208240</v>
      </c>
      <c r="Z35" s="20">
        <v>-16.34</v>
      </c>
      <c r="AA35" s="21">
        <v>-7395467</v>
      </c>
    </row>
    <row r="36" spans="1:27" ht="13.5">
      <c r="A36" s="23" t="s">
        <v>57</v>
      </c>
      <c r="B36" s="24"/>
      <c r="C36" s="25">
        <f aca="true" t="shared" si="2" ref="C36:Y36">SUM(C31:C35)</f>
        <v>-7774</v>
      </c>
      <c r="D36" s="25">
        <f>SUM(D31:D35)</f>
        <v>0</v>
      </c>
      <c r="E36" s="26">
        <f t="shared" si="2"/>
        <v>-7052394</v>
      </c>
      <c r="F36" s="27">
        <f t="shared" si="2"/>
        <v>-7395467</v>
      </c>
      <c r="G36" s="27">
        <f t="shared" si="2"/>
        <v>-339732</v>
      </c>
      <c r="H36" s="27">
        <f t="shared" si="2"/>
        <v>-343008</v>
      </c>
      <c r="I36" s="27">
        <f t="shared" si="2"/>
        <v>-675421</v>
      </c>
      <c r="J36" s="27">
        <f t="shared" si="2"/>
        <v>-1358161</v>
      </c>
      <c r="K36" s="27">
        <f t="shared" si="2"/>
        <v>-349688</v>
      </c>
      <c r="L36" s="27">
        <f t="shared" si="2"/>
        <v>-356202</v>
      </c>
      <c r="M36" s="27">
        <f t="shared" si="2"/>
        <v>-1020830</v>
      </c>
      <c r="N36" s="27">
        <f t="shared" si="2"/>
        <v>-1726720</v>
      </c>
      <c r="O36" s="27">
        <f t="shared" si="2"/>
        <v>-358332</v>
      </c>
      <c r="P36" s="27">
        <f t="shared" si="2"/>
        <v>-371834</v>
      </c>
      <c r="Q36" s="27">
        <f t="shared" si="2"/>
        <v>-886684</v>
      </c>
      <c r="R36" s="27">
        <f t="shared" si="2"/>
        <v>-1616850</v>
      </c>
      <c r="S36" s="27">
        <f t="shared" si="2"/>
        <v>-373</v>
      </c>
      <c r="T36" s="27">
        <f t="shared" si="2"/>
        <v>-374154</v>
      </c>
      <c r="U36" s="27">
        <f t="shared" si="2"/>
        <v>-1110969</v>
      </c>
      <c r="V36" s="27">
        <f t="shared" si="2"/>
        <v>-1485496</v>
      </c>
      <c r="W36" s="27">
        <f t="shared" si="2"/>
        <v>-6187227</v>
      </c>
      <c r="X36" s="27">
        <f t="shared" si="2"/>
        <v>-7395467</v>
      </c>
      <c r="Y36" s="27">
        <f t="shared" si="2"/>
        <v>1208240</v>
      </c>
      <c r="Z36" s="28">
        <f>+IF(X36&lt;&gt;0,+(Y36/X36)*100,0)</f>
        <v>-16.337575436412603</v>
      </c>
      <c r="AA36" s="29">
        <f>SUM(AA31:AA35)</f>
        <v>-7395467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6697</v>
      </c>
      <c r="D38" s="31">
        <f>+D17+D27+D36</f>
        <v>0</v>
      </c>
      <c r="E38" s="32">
        <f t="shared" si="3"/>
        <v>-24481999</v>
      </c>
      <c r="F38" s="33">
        <f t="shared" si="3"/>
        <v>19692322</v>
      </c>
      <c r="G38" s="33">
        <f t="shared" si="3"/>
        <v>41228582</v>
      </c>
      <c r="H38" s="33">
        <f t="shared" si="3"/>
        <v>-4147022</v>
      </c>
      <c r="I38" s="33">
        <f t="shared" si="3"/>
        <v>-23679617</v>
      </c>
      <c r="J38" s="33">
        <f t="shared" si="3"/>
        <v>13401943</v>
      </c>
      <c r="K38" s="33">
        <f t="shared" si="3"/>
        <v>-8173351</v>
      </c>
      <c r="L38" s="33">
        <f t="shared" si="3"/>
        <v>18473424</v>
      </c>
      <c r="M38" s="33">
        <f t="shared" si="3"/>
        <v>18098839</v>
      </c>
      <c r="N38" s="33">
        <f t="shared" si="3"/>
        <v>28398912</v>
      </c>
      <c r="O38" s="33">
        <f t="shared" si="3"/>
        <v>-11308151</v>
      </c>
      <c r="P38" s="33">
        <f t="shared" si="3"/>
        <v>-14021091</v>
      </c>
      <c r="Q38" s="33">
        <f t="shared" si="3"/>
        <v>6746929</v>
      </c>
      <c r="R38" s="33">
        <f t="shared" si="3"/>
        <v>-18582313</v>
      </c>
      <c r="S38" s="33">
        <f t="shared" si="3"/>
        <v>-18869753</v>
      </c>
      <c r="T38" s="33">
        <f t="shared" si="3"/>
        <v>21700925</v>
      </c>
      <c r="U38" s="33">
        <f t="shared" si="3"/>
        <v>-20840514</v>
      </c>
      <c r="V38" s="33">
        <f t="shared" si="3"/>
        <v>-18009342</v>
      </c>
      <c r="W38" s="33">
        <f t="shared" si="3"/>
        <v>5209200</v>
      </c>
      <c r="X38" s="33">
        <f t="shared" si="3"/>
        <v>19692322</v>
      </c>
      <c r="Y38" s="33">
        <f t="shared" si="3"/>
        <v>-14483122</v>
      </c>
      <c r="Z38" s="34">
        <f>+IF(X38&lt;&gt;0,+(Y38/X38)*100,0)</f>
        <v>-73.54705046972114</v>
      </c>
      <c r="AA38" s="35">
        <f>+AA17+AA27+AA36</f>
        <v>19692322</v>
      </c>
    </row>
    <row r="39" spans="1:27" ht="13.5">
      <c r="A39" s="22" t="s">
        <v>59</v>
      </c>
      <c r="B39" s="16"/>
      <c r="C39" s="31">
        <v>759</v>
      </c>
      <c r="D39" s="31"/>
      <c r="E39" s="32">
        <v>6614384</v>
      </c>
      <c r="F39" s="33">
        <v>7456211</v>
      </c>
      <c r="G39" s="33">
        <v>1286857</v>
      </c>
      <c r="H39" s="33">
        <v>42515439</v>
      </c>
      <c r="I39" s="33">
        <v>38368417</v>
      </c>
      <c r="J39" s="33">
        <v>1286857</v>
      </c>
      <c r="K39" s="33">
        <v>14688800</v>
      </c>
      <c r="L39" s="33">
        <v>6515449</v>
      </c>
      <c r="M39" s="33">
        <v>24988873</v>
      </c>
      <c r="N39" s="33">
        <v>14688800</v>
      </c>
      <c r="O39" s="33">
        <v>43087712</v>
      </c>
      <c r="P39" s="33">
        <v>31779561</v>
      </c>
      <c r="Q39" s="33">
        <v>17758470</v>
      </c>
      <c r="R39" s="33">
        <v>43087712</v>
      </c>
      <c r="S39" s="33">
        <v>24505399</v>
      </c>
      <c r="T39" s="33">
        <v>5635646</v>
      </c>
      <c r="U39" s="33">
        <v>27336571</v>
      </c>
      <c r="V39" s="33">
        <v>24505399</v>
      </c>
      <c r="W39" s="33">
        <v>1286857</v>
      </c>
      <c r="X39" s="33">
        <v>7456211</v>
      </c>
      <c r="Y39" s="33">
        <v>-6169354</v>
      </c>
      <c r="Z39" s="34">
        <v>-82.74</v>
      </c>
      <c r="AA39" s="35">
        <v>7456211</v>
      </c>
    </row>
    <row r="40" spans="1:27" ht="13.5">
      <c r="A40" s="41" t="s">
        <v>60</v>
      </c>
      <c r="B40" s="42"/>
      <c r="C40" s="43">
        <v>7456</v>
      </c>
      <c r="D40" s="43"/>
      <c r="E40" s="44">
        <v>-17867615</v>
      </c>
      <c r="F40" s="45">
        <v>27148533</v>
      </c>
      <c r="G40" s="45">
        <v>42515439</v>
      </c>
      <c r="H40" s="45">
        <v>38368417</v>
      </c>
      <c r="I40" s="45">
        <v>14688800</v>
      </c>
      <c r="J40" s="45">
        <v>14688800</v>
      </c>
      <c r="K40" s="45">
        <v>6515449</v>
      </c>
      <c r="L40" s="45">
        <v>24988873</v>
      </c>
      <c r="M40" s="45">
        <v>43087712</v>
      </c>
      <c r="N40" s="45">
        <v>43087712</v>
      </c>
      <c r="O40" s="45">
        <v>31779561</v>
      </c>
      <c r="P40" s="45">
        <v>17758470</v>
      </c>
      <c r="Q40" s="45">
        <v>24505399</v>
      </c>
      <c r="R40" s="45">
        <v>31779561</v>
      </c>
      <c r="S40" s="45">
        <v>5635646</v>
      </c>
      <c r="T40" s="45">
        <v>27336571</v>
      </c>
      <c r="U40" s="45">
        <v>6496057</v>
      </c>
      <c r="V40" s="45">
        <v>6496057</v>
      </c>
      <c r="W40" s="45">
        <v>6496057</v>
      </c>
      <c r="X40" s="45">
        <v>27148533</v>
      </c>
      <c r="Y40" s="45">
        <v>-20652476</v>
      </c>
      <c r="Z40" s="46">
        <v>-76.07</v>
      </c>
      <c r="AA40" s="47">
        <v>27148533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26992986000</v>
      </c>
      <c r="D6" s="17"/>
      <c r="E6" s="18">
        <v>6179069400</v>
      </c>
      <c r="F6" s="19">
        <v>7407814044</v>
      </c>
      <c r="G6" s="19">
        <v>544881000</v>
      </c>
      <c r="H6" s="19">
        <v>522383000</v>
      </c>
      <c r="I6" s="19">
        <v>423233000</v>
      </c>
      <c r="J6" s="19">
        <v>1490497000</v>
      </c>
      <c r="K6" s="19">
        <v>471778000</v>
      </c>
      <c r="L6" s="19">
        <v>522880000</v>
      </c>
      <c r="M6" s="19">
        <v>625664000</v>
      </c>
      <c r="N6" s="19">
        <v>1620322000</v>
      </c>
      <c r="O6" s="19">
        <v>761998000</v>
      </c>
      <c r="P6" s="19">
        <v>339854000</v>
      </c>
      <c r="Q6" s="19">
        <v>665320000</v>
      </c>
      <c r="R6" s="19">
        <v>1767172000</v>
      </c>
      <c r="S6" s="19">
        <v>790547000</v>
      </c>
      <c r="T6" s="19">
        <v>583493000</v>
      </c>
      <c r="U6" s="19">
        <v>572571000</v>
      </c>
      <c r="V6" s="19">
        <v>1946611000</v>
      </c>
      <c r="W6" s="19">
        <v>6824602000</v>
      </c>
      <c r="X6" s="19">
        <v>7407814044</v>
      </c>
      <c r="Y6" s="19">
        <v>-583212044</v>
      </c>
      <c r="Z6" s="20">
        <v>-7.87</v>
      </c>
      <c r="AA6" s="21">
        <v>7407814044</v>
      </c>
    </row>
    <row r="7" spans="1:27" ht="13.5">
      <c r="A7" s="22" t="s">
        <v>34</v>
      </c>
      <c r="B7" s="16"/>
      <c r="C7" s="17"/>
      <c r="D7" s="17"/>
      <c r="E7" s="18">
        <v>20840356997</v>
      </c>
      <c r="F7" s="19">
        <v>21006802994</v>
      </c>
      <c r="G7" s="19">
        <v>1735850173</v>
      </c>
      <c r="H7" s="19">
        <v>1930478000</v>
      </c>
      <c r="I7" s="19">
        <v>1186250000</v>
      </c>
      <c r="J7" s="19">
        <v>4852578173</v>
      </c>
      <c r="K7" s="19">
        <v>1669282000</v>
      </c>
      <c r="L7" s="19">
        <v>1657626000</v>
      </c>
      <c r="M7" s="19">
        <v>1561175000</v>
      </c>
      <c r="N7" s="19">
        <v>4888083000</v>
      </c>
      <c r="O7" s="19">
        <v>515539000</v>
      </c>
      <c r="P7" s="19">
        <v>998089000</v>
      </c>
      <c r="Q7" s="19">
        <v>2581903000</v>
      </c>
      <c r="R7" s="19">
        <v>4095531000</v>
      </c>
      <c r="S7" s="19">
        <v>1527046000</v>
      </c>
      <c r="T7" s="19">
        <v>1640975000</v>
      </c>
      <c r="U7" s="19">
        <v>1738998000</v>
      </c>
      <c r="V7" s="19">
        <v>4907019000</v>
      </c>
      <c r="W7" s="19">
        <v>18743211173</v>
      </c>
      <c r="X7" s="19">
        <v>21006802994</v>
      </c>
      <c r="Y7" s="19">
        <v>-2263591821</v>
      </c>
      <c r="Z7" s="20">
        <v>-10.78</v>
      </c>
      <c r="AA7" s="21">
        <v>21006802994</v>
      </c>
    </row>
    <row r="8" spans="1:27" ht="13.5">
      <c r="A8" s="22" t="s">
        <v>35</v>
      </c>
      <c r="B8" s="16"/>
      <c r="C8" s="17"/>
      <c r="D8" s="17"/>
      <c r="E8" s="18">
        <v>3679842362</v>
      </c>
      <c r="F8" s="19">
        <v>3707260011</v>
      </c>
      <c r="G8" s="19">
        <v>306937000</v>
      </c>
      <c r="H8" s="19">
        <v>263437000</v>
      </c>
      <c r="I8" s="19">
        <v>279816000</v>
      </c>
      <c r="J8" s="19">
        <v>850190000</v>
      </c>
      <c r="K8" s="19">
        <v>250676000</v>
      </c>
      <c r="L8" s="19">
        <v>205317000</v>
      </c>
      <c r="M8" s="19">
        <v>261356000</v>
      </c>
      <c r="N8" s="19">
        <v>717349000</v>
      </c>
      <c r="O8" s="19">
        <v>873353000</v>
      </c>
      <c r="P8" s="19">
        <v>277584000</v>
      </c>
      <c r="Q8" s="19">
        <v>211731000</v>
      </c>
      <c r="R8" s="19">
        <v>1362668000</v>
      </c>
      <c r="S8" s="19">
        <v>532987000</v>
      </c>
      <c r="T8" s="19">
        <v>312208000</v>
      </c>
      <c r="U8" s="19">
        <v>488960000</v>
      </c>
      <c r="V8" s="19">
        <v>1334155000</v>
      </c>
      <c r="W8" s="19">
        <v>4264362000</v>
      </c>
      <c r="X8" s="19">
        <v>3707260011</v>
      </c>
      <c r="Y8" s="19">
        <v>557101989</v>
      </c>
      <c r="Z8" s="20">
        <v>15.03</v>
      </c>
      <c r="AA8" s="21">
        <v>3707260011</v>
      </c>
    </row>
    <row r="9" spans="1:27" ht="13.5">
      <c r="A9" s="22" t="s">
        <v>36</v>
      </c>
      <c r="B9" s="16"/>
      <c r="C9" s="17">
        <v>7260372000</v>
      </c>
      <c r="D9" s="17"/>
      <c r="E9" s="18">
        <v>5690916000</v>
      </c>
      <c r="F9" s="19">
        <v>5981152000</v>
      </c>
      <c r="G9" s="19">
        <v>226283000</v>
      </c>
      <c r="H9" s="19">
        <v>280717000</v>
      </c>
      <c r="I9" s="19">
        <v>820744000</v>
      </c>
      <c r="J9" s="19">
        <v>1327744000</v>
      </c>
      <c r="K9" s="19">
        <v>438684000</v>
      </c>
      <c r="L9" s="19">
        <v>428331000</v>
      </c>
      <c r="M9" s="19">
        <v>457534000</v>
      </c>
      <c r="N9" s="19">
        <v>1324549000</v>
      </c>
      <c r="O9" s="19">
        <v>407959000</v>
      </c>
      <c r="P9" s="19">
        <v>660730000</v>
      </c>
      <c r="Q9" s="19">
        <v>1664453000</v>
      </c>
      <c r="R9" s="19">
        <v>2733142000</v>
      </c>
      <c r="S9" s="19">
        <v>76645000</v>
      </c>
      <c r="T9" s="19">
        <v>-337198000</v>
      </c>
      <c r="U9" s="19">
        <v>197348000</v>
      </c>
      <c r="V9" s="19">
        <v>-63205000</v>
      </c>
      <c r="W9" s="19">
        <v>5322230000</v>
      </c>
      <c r="X9" s="19">
        <v>5981152000</v>
      </c>
      <c r="Y9" s="19">
        <v>-658922000</v>
      </c>
      <c r="Z9" s="20">
        <v>-11.02</v>
      </c>
      <c r="AA9" s="21">
        <v>5981152000</v>
      </c>
    </row>
    <row r="10" spans="1:27" ht="13.5">
      <c r="A10" s="22" t="s">
        <v>37</v>
      </c>
      <c r="B10" s="16"/>
      <c r="C10" s="17"/>
      <c r="D10" s="17"/>
      <c r="E10" s="18">
        <v>2654718000</v>
      </c>
      <c r="F10" s="19">
        <v>2756315000</v>
      </c>
      <c r="G10" s="19">
        <v>-300578000</v>
      </c>
      <c r="H10" s="19">
        <v>39846000</v>
      </c>
      <c r="I10" s="19">
        <v>17844000</v>
      </c>
      <c r="J10" s="19">
        <v>-242888000</v>
      </c>
      <c r="K10" s="19">
        <v>98667000</v>
      </c>
      <c r="L10" s="19">
        <v>228350000</v>
      </c>
      <c r="M10" s="19">
        <v>563000</v>
      </c>
      <c r="N10" s="19">
        <v>327580000</v>
      </c>
      <c r="O10" s="19">
        <v>179869000</v>
      </c>
      <c r="P10" s="19">
        <v>161537000</v>
      </c>
      <c r="Q10" s="19">
        <v>99229000</v>
      </c>
      <c r="R10" s="19">
        <v>440635000</v>
      </c>
      <c r="S10" s="19">
        <v>359202000</v>
      </c>
      <c r="T10" s="19">
        <v>565331000</v>
      </c>
      <c r="U10" s="19">
        <v>1630787000</v>
      </c>
      <c r="V10" s="19">
        <v>2555320000</v>
      </c>
      <c r="W10" s="19">
        <v>3080647000</v>
      </c>
      <c r="X10" s="19">
        <v>2756315000</v>
      </c>
      <c r="Y10" s="19">
        <v>324332000</v>
      </c>
      <c r="Z10" s="20">
        <v>11.77</v>
      </c>
      <c r="AA10" s="21">
        <v>2756315000</v>
      </c>
    </row>
    <row r="11" spans="1:27" ht="13.5">
      <c r="A11" s="22" t="s">
        <v>38</v>
      </c>
      <c r="B11" s="16"/>
      <c r="C11" s="17">
        <v>561816000</v>
      </c>
      <c r="D11" s="17"/>
      <c r="E11" s="18">
        <v>527802996</v>
      </c>
      <c r="F11" s="19">
        <v>529846004</v>
      </c>
      <c r="G11" s="19">
        <v>93583000</v>
      </c>
      <c r="H11" s="19">
        <v>37963000</v>
      </c>
      <c r="I11" s="19">
        <v>28097000</v>
      </c>
      <c r="J11" s="19">
        <v>159643000</v>
      </c>
      <c r="K11" s="19">
        <v>-40115000</v>
      </c>
      <c r="L11" s="19">
        <v>25771000</v>
      </c>
      <c r="M11" s="19">
        <v>24331000</v>
      </c>
      <c r="N11" s="19">
        <v>9987000</v>
      </c>
      <c r="O11" s="19">
        <v>74590000</v>
      </c>
      <c r="P11" s="19">
        <v>203929000</v>
      </c>
      <c r="Q11" s="19">
        <v>92238000</v>
      </c>
      <c r="R11" s="19">
        <v>370757000</v>
      </c>
      <c r="S11" s="19">
        <v>39574000</v>
      </c>
      <c r="T11" s="19">
        <v>30652000</v>
      </c>
      <c r="U11" s="19">
        <v>24984000</v>
      </c>
      <c r="V11" s="19">
        <v>95210000</v>
      </c>
      <c r="W11" s="19">
        <v>635597000</v>
      </c>
      <c r="X11" s="19">
        <v>529846004</v>
      </c>
      <c r="Y11" s="19">
        <v>105750996</v>
      </c>
      <c r="Z11" s="20">
        <v>19.96</v>
      </c>
      <c r="AA11" s="21">
        <v>529846004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-27493141000</v>
      </c>
      <c r="D14" s="17"/>
      <c r="E14" s="18">
        <v>-30132471360</v>
      </c>
      <c r="F14" s="19">
        <v>-32294269055</v>
      </c>
      <c r="G14" s="19">
        <v>-2496340000</v>
      </c>
      <c r="H14" s="19">
        <v>-2874279000</v>
      </c>
      <c r="I14" s="19">
        <v>-2383230000</v>
      </c>
      <c r="J14" s="19">
        <v>-7753849000</v>
      </c>
      <c r="K14" s="19">
        <v>-2249942000</v>
      </c>
      <c r="L14" s="19">
        <v>-2424395000</v>
      </c>
      <c r="M14" s="19">
        <v>-2099635000</v>
      </c>
      <c r="N14" s="19">
        <v>-6773972000</v>
      </c>
      <c r="O14" s="19">
        <v>-1968158000</v>
      </c>
      <c r="P14" s="19">
        <v>-2181974000</v>
      </c>
      <c r="Q14" s="19">
        <v>-2232884000</v>
      </c>
      <c r="R14" s="19">
        <v>-6383016000</v>
      </c>
      <c r="S14" s="19">
        <v>-2141736000</v>
      </c>
      <c r="T14" s="19">
        <v>-2310244000</v>
      </c>
      <c r="U14" s="19">
        <v>-3380843000</v>
      </c>
      <c r="V14" s="19">
        <v>-7832823000</v>
      </c>
      <c r="W14" s="19">
        <v>-28743660000</v>
      </c>
      <c r="X14" s="19">
        <v>-32294269055</v>
      </c>
      <c r="Y14" s="19">
        <v>3550609055</v>
      </c>
      <c r="Z14" s="20">
        <v>-10.99</v>
      </c>
      <c r="AA14" s="21">
        <v>-32294269055</v>
      </c>
    </row>
    <row r="15" spans="1:27" ht="13.5">
      <c r="A15" s="22" t="s">
        <v>42</v>
      </c>
      <c r="B15" s="16"/>
      <c r="C15" s="17">
        <v>-1447944000</v>
      </c>
      <c r="D15" s="17"/>
      <c r="E15" s="18">
        <v>-1809644000</v>
      </c>
      <c r="F15" s="19">
        <v>-1770696000</v>
      </c>
      <c r="G15" s="19">
        <v>-121238000</v>
      </c>
      <c r="H15" s="19">
        <v>-122227000</v>
      </c>
      <c r="I15" s="19">
        <v>-119298000</v>
      </c>
      <c r="J15" s="19">
        <v>-362763000</v>
      </c>
      <c r="K15" s="19">
        <v>-130147000</v>
      </c>
      <c r="L15" s="19">
        <v>-121997000</v>
      </c>
      <c r="M15" s="19">
        <v>-3802000</v>
      </c>
      <c r="N15" s="19">
        <v>-255946000</v>
      </c>
      <c r="O15" s="19">
        <v>-233921000</v>
      </c>
      <c r="P15" s="19">
        <v>-104318000</v>
      </c>
      <c r="Q15" s="19">
        <v>-116063000</v>
      </c>
      <c r="R15" s="19">
        <v>-454302000</v>
      </c>
      <c r="S15" s="19">
        <v>-120658000</v>
      </c>
      <c r="T15" s="19">
        <v>-115576000</v>
      </c>
      <c r="U15" s="19">
        <v>-131975000</v>
      </c>
      <c r="V15" s="19">
        <v>-368209000</v>
      </c>
      <c r="W15" s="19">
        <v>-1441220000</v>
      </c>
      <c r="X15" s="19">
        <v>-1770696000</v>
      </c>
      <c r="Y15" s="19">
        <v>329476000</v>
      </c>
      <c r="Z15" s="20">
        <v>-18.61</v>
      </c>
      <c r="AA15" s="21">
        <v>-1770696000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14157000</v>
      </c>
      <c r="H16" s="19">
        <v>-9197000</v>
      </c>
      <c r="I16" s="19">
        <v>-47970000</v>
      </c>
      <c r="J16" s="19">
        <v>-43010000</v>
      </c>
      <c r="K16" s="19">
        <v>-47499000</v>
      </c>
      <c r="L16" s="19">
        <v>-47152000</v>
      </c>
      <c r="M16" s="19">
        <v>-77243000</v>
      </c>
      <c r="N16" s="19">
        <v>-171894000</v>
      </c>
      <c r="O16" s="19">
        <v>-18375000</v>
      </c>
      <c r="P16" s="19">
        <v>-38229000</v>
      </c>
      <c r="Q16" s="19">
        <v>-40787000</v>
      </c>
      <c r="R16" s="19">
        <v>-97391000</v>
      </c>
      <c r="S16" s="19">
        <v>-15549000</v>
      </c>
      <c r="T16" s="19">
        <v>-54743000</v>
      </c>
      <c r="U16" s="19">
        <v>-91763000</v>
      </c>
      <c r="V16" s="19">
        <v>-162055000</v>
      </c>
      <c r="W16" s="19">
        <v>-474350000</v>
      </c>
      <c r="X16" s="19"/>
      <c r="Y16" s="19">
        <v>-474350000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5874089000</v>
      </c>
      <c r="D17" s="25">
        <f>SUM(D6:D16)</f>
        <v>0</v>
      </c>
      <c r="E17" s="26">
        <f t="shared" si="0"/>
        <v>7630590395</v>
      </c>
      <c r="F17" s="27">
        <f t="shared" si="0"/>
        <v>7324224998</v>
      </c>
      <c r="G17" s="27">
        <f t="shared" si="0"/>
        <v>3535173</v>
      </c>
      <c r="H17" s="27">
        <f t="shared" si="0"/>
        <v>69121000</v>
      </c>
      <c r="I17" s="27">
        <f t="shared" si="0"/>
        <v>205486000</v>
      </c>
      <c r="J17" s="27">
        <f t="shared" si="0"/>
        <v>278142173</v>
      </c>
      <c r="K17" s="27">
        <f t="shared" si="0"/>
        <v>461384000</v>
      </c>
      <c r="L17" s="27">
        <f t="shared" si="0"/>
        <v>474731000</v>
      </c>
      <c r="M17" s="27">
        <f t="shared" si="0"/>
        <v>749943000</v>
      </c>
      <c r="N17" s="27">
        <f t="shared" si="0"/>
        <v>1686058000</v>
      </c>
      <c r="O17" s="27">
        <f t="shared" si="0"/>
        <v>592854000</v>
      </c>
      <c r="P17" s="27">
        <f t="shared" si="0"/>
        <v>317202000</v>
      </c>
      <c r="Q17" s="27">
        <f t="shared" si="0"/>
        <v>2925140000</v>
      </c>
      <c r="R17" s="27">
        <f t="shared" si="0"/>
        <v>3835196000</v>
      </c>
      <c r="S17" s="27">
        <f t="shared" si="0"/>
        <v>1048058000</v>
      </c>
      <c r="T17" s="27">
        <f t="shared" si="0"/>
        <v>314898000</v>
      </c>
      <c r="U17" s="27">
        <f t="shared" si="0"/>
        <v>1049067000</v>
      </c>
      <c r="V17" s="27">
        <f t="shared" si="0"/>
        <v>2412023000</v>
      </c>
      <c r="W17" s="27">
        <f t="shared" si="0"/>
        <v>8211419173</v>
      </c>
      <c r="X17" s="27">
        <f t="shared" si="0"/>
        <v>7324224998</v>
      </c>
      <c r="Y17" s="27">
        <f t="shared" si="0"/>
        <v>887194175</v>
      </c>
      <c r="Z17" s="28">
        <f>+IF(X17&lt;&gt;0,+(Y17/X17)*100,0)</f>
        <v>12.113147469421856</v>
      </c>
      <c r="AA17" s="29">
        <f>SUM(AA6:AA16)</f>
        <v>7324224998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20000004</v>
      </c>
      <c r="F21" s="19">
        <v>19980000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19980000</v>
      </c>
      <c r="Y21" s="36">
        <v>-19980000</v>
      </c>
      <c r="Z21" s="37">
        <v>-100</v>
      </c>
      <c r="AA21" s="38">
        <v>19980000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61950000</v>
      </c>
      <c r="D23" s="40"/>
      <c r="E23" s="18">
        <v>-25164012</v>
      </c>
      <c r="F23" s="19">
        <v>-12476436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-12476436</v>
      </c>
      <c r="Y23" s="36">
        <v>12476436</v>
      </c>
      <c r="Z23" s="37">
        <v>-100</v>
      </c>
      <c r="AA23" s="38">
        <v>-12476436</v>
      </c>
    </row>
    <row r="24" spans="1:27" ht="13.5">
      <c r="A24" s="22" t="s">
        <v>49</v>
      </c>
      <c r="B24" s="16"/>
      <c r="C24" s="17">
        <v>-533333000</v>
      </c>
      <c r="D24" s="17"/>
      <c r="E24" s="18">
        <v>-839982864</v>
      </c>
      <c r="F24" s="19">
        <v>-681521880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-681521880</v>
      </c>
      <c r="Y24" s="19">
        <v>681521880</v>
      </c>
      <c r="Z24" s="20">
        <v>-100</v>
      </c>
      <c r="AA24" s="21">
        <v>-681521880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-7286767000</v>
      </c>
      <c r="D26" s="17"/>
      <c r="E26" s="18">
        <v>-10331390004</v>
      </c>
      <c r="F26" s="19">
        <v>-10286550002</v>
      </c>
      <c r="G26" s="19">
        <v>-320602030</v>
      </c>
      <c r="H26" s="19">
        <v>-304636000</v>
      </c>
      <c r="I26" s="19">
        <v>-1131210000</v>
      </c>
      <c r="J26" s="19">
        <v>-1756448030</v>
      </c>
      <c r="K26" s="19">
        <v>-3239000</v>
      </c>
      <c r="L26" s="19">
        <v>-694255000</v>
      </c>
      <c r="M26" s="19">
        <v>-546731000</v>
      </c>
      <c r="N26" s="19">
        <v>-1244225000</v>
      </c>
      <c r="O26" s="19">
        <v>-788028000</v>
      </c>
      <c r="P26" s="19">
        <v>-204796000</v>
      </c>
      <c r="Q26" s="19">
        <v>-769568000</v>
      </c>
      <c r="R26" s="19">
        <v>-1762392000</v>
      </c>
      <c r="S26" s="19">
        <v>-1848648000</v>
      </c>
      <c r="T26" s="19">
        <v>-115312000</v>
      </c>
      <c r="U26" s="19">
        <v>-562011000</v>
      </c>
      <c r="V26" s="19">
        <v>-2525971000</v>
      </c>
      <c r="W26" s="19">
        <v>-7289036030</v>
      </c>
      <c r="X26" s="19">
        <v>-10286550002</v>
      </c>
      <c r="Y26" s="19">
        <v>2997513972</v>
      </c>
      <c r="Z26" s="20">
        <v>-29.14</v>
      </c>
      <c r="AA26" s="21">
        <v>-10286550002</v>
      </c>
    </row>
    <row r="27" spans="1:27" ht="13.5">
      <c r="A27" s="23" t="s">
        <v>51</v>
      </c>
      <c r="B27" s="24"/>
      <c r="C27" s="25">
        <f aca="true" t="shared" si="1" ref="C27:Y27">SUM(C21:C26)</f>
        <v>-7758150000</v>
      </c>
      <c r="D27" s="25">
        <f>SUM(D21:D26)</f>
        <v>0</v>
      </c>
      <c r="E27" s="26">
        <f t="shared" si="1"/>
        <v>-11176536876</v>
      </c>
      <c r="F27" s="27">
        <f t="shared" si="1"/>
        <v>-10960568318</v>
      </c>
      <c r="G27" s="27">
        <f t="shared" si="1"/>
        <v>-320602030</v>
      </c>
      <c r="H27" s="27">
        <f t="shared" si="1"/>
        <v>-304636000</v>
      </c>
      <c r="I27" s="27">
        <f t="shared" si="1"/>
        <v>-1131210000</v>
      </c>
      <c r="J27" s="27">
        <f t="shared" si="1"/>
        <v>-1756448030</v>
      </c>
      <c r="K27" s="27">
        <f t="shared" si="1"/>
        <v>-3239000</v>
      </c>
      <c r="L27" s="27">
        <f t="shared" si="1"/>
        <v>-694255000</v>
      </c>
      <c r="M27" s="27">
        <f t="shared" si="1"/>
        <v>-546731000</v>
      </c>
      <c r="N27" s="27">
        <f t="shared" si="1"/>
        <v>-1244225000</v>
      </c>
      <c r="O27" s="27">
        <f t="shared" si="1"/>
        <v>-788028000</v>
      </c>
      <c r="P27" s="27">
        <f t="shared" si="1"/>
        <v>-204796000</v>
      </c>
      <c r="Q27" s="27">
        <f t="shared" si="1"/>
        <v>-769568000</v>
      </c>
      <c r="R27" s="27">
        <f t="shared" si="1"/>
        <v>-1762392000</v>
      </c>
      <c r="S27" s="27">
        <f t="shared" si="1"/>
        <v>-1848648000</v>
      </c>
      <c r="T27" s="27">
        <f t="shared" si="1"/>
        <v>-115312000</v>
      </c>
      <c r="U27" s="27">
        <f t="shared" si="1"/>
        <v>-562011000</v>
      </c>
      <c r="V27" s="27">
        <f t="shared" si="1"/>
        <v>-2525971000</v>
      </c>
      <c r="W27" s="27">
        <f t="shared" si="1"/>
        <v>-7289036030</v>
      </c>
      <c r="X27" s="27">
        <f t="shared" si="1"/>
        <v>-10960568318</v>
      </c>
      <c r="Y27" s="27">
        <f t="shared" si="1"/>
        <v>3671532288</v>
      </c>
      <c r="Z27" s="28">
        <f>+IF(X27&lt;&gt;0,+(Y27/X27)*100,0)</f>
        <v>-33.49764520851007</v>
      </c>
      <c r="AA27" s="29">
        <f>SUM(AA21:AA26)</f>
        <v>-10960568318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2083961000</v>
      </c>
      <c r="D32" s="17"/>
      <c r="E32" s="18">
        <v>3276000000</v>
      </c>
      <c r="F32" s="19">
        <v>3276000133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3276000133</v>
      </c>
      <c r="Y32" s="19">
        <v>-3276000133</v>
      </c>
      <c r="Z32" s="20">
        <v>-100</v>
      </c>
      <c r="AA32" s="21">
        <v>3276000133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-662571000</v>
      </c>
      <c r="D35" s="17"/>
      <c r="E35" s="18">
        <v>-981892908</v>
      </c>
      <c r="F35" s="19">
        <v>-981892908</v>
      </c>
      <c r="G35" s="19">
        <v>-303156390</v>
      </c>
      <c r="H35" s="19">
        <v>-7357000</v>
      </c>
      <c r="I35" s="19">
        <v>-240068000</v>
      </c>
      <c r="J35" s="19">
        <v>-550581390</v>
      </c>
      <c r="K35" s="19">
        <v>-876795000</v>
      </c>
      <c r="L35" s="19">
        <v>-45938000</v>
      </c>
      <c r="M35" s="19">
        <v>-164771000</v>
      </c>
      <c r="N35" s="19">
        <v>-1087504000</v>
      </c>
      <c r="O35" s="19">
        <v>-1918000</v>
      </c>
      <c r="P35" s="19">
        <v>-1081000</v>
      </c>
      <c r="Q35" s="19">
        <v>-222083000</v>
      </c>
      <c r="R35" s="19">
        <v>-225082000</v>
      </c>
      <c r="S35" s="19">
        <v>-42628000</v>
      </c>
      <c r="T35" s="19">
        <v>-20524000</v>
      </c>
      <c r="U35" s="19">
        <v>-128813000</v>
      </c>
      <c r="V35" s="19">
        <v>-191965000</v>
      </c>
      <c r="W35" s="19">
        <v>-2055132390</v>
      </c>
      <c r="X35" s="19">
        <v>-981892908</v>
      </c>
      <c r="Y35" s="19">
        <v>-1073239482</v>
      </c>
      <c r="Z35" s="20">
        <v>109.3</v>
      </c>
      <c r="AA35" s="21">
        <v>-981892908</v>
      </c>
    </row>
    <row r="36" spans="1:27" ht="13.5">
      <c r="A36" s="23" t="s">
        <v>57</v>
      </c>
      <c r="B36" s="24"/>
      <c r="C36" s="25">
        <f aca="true" t="shared" si="2" ref="C36:Y36">SUM(C31:C35)</f>
        <v>1421390000</v>
      </c>
      <c r="D36" s="25">
        <f>SUM(D31:D35)</f>
        <v>0</v>
      </c>
      <c r="E36" s="26">
        <f t="shared" si="2"/>
        <v>2294107092</v>
      </c>
      <c r="F36" s="27">
        <f t="shared" si="2"/>
        <v>2294107225</v>
      </c>
      <c r="G36" s="27">
        <f t="shared" si="2"/>
        <v>-303156390</v>
      </c>
      <c r="H36" s="27">
        <f t="shared" si="2"/>
        <v>-7357000</v>
      </c>
      <c r="I36" s="27">
        <f t="shared" si="2"/>
        <v>-240068000</v>
      </c>
      <c r="J36" s="27">
        <f t="shared" si="2"/>
        <v>-550581390</v>
      </c>
      <c r="K36" s="27">
        <f t="shared" si="2"/>
        <v>-876795000</v>
      </c>
      <c r="L36" s="27">
        <f t="shared" si="2"/>
        <v>-45938000</v>
      </c>
      <c r="M36" s="27">
        <f t="shared" si="2"/>
        <v>-164771000</v>
      </c>
      <c r="N36" s="27">
        <f t="shared" si="2"/>
        <v>-1087504000</v>
      </c>
      <c r="O36" s="27">
        <f t="shared" si="2"/>
        <v>-1918000</v>
      </c>
      <c r="P36" s="27">
        <f t="shared" si="2"/>
        <v>-1081000</v>
      </c>
      <c r="Q36" s="27">
        <f t="shared" si="2"/>
        <v>-222083000</v>
      </c>
      <c r="R36" s="27">
        <f t="shared" si="2"/>
        <v>-225082000</v>
      </c>
      <c r="S36" s="27">
        <f t="shared" si="2"/>
        <v>-42628000</v>
      </c>
      <c r="T36" s="27">
        <f t="shared" si="2"/>
        <v>-20524000</v>
      </c>
      <c r="U36" s="27">
        <f t="shared" si="2"/>
        <v>-128813000</v>
      </c>
      <c r="V36" s="27">
        <f t="shared" si="2"/>
        <v>-191965000</v>
      </c>
      <c r="W36" s="27">
        <f t="shared" si="2"/>
        <v>-2055132390</v>
      </c>
      <c r="X36" s="27">
        <f t="shared" si="2"/>
        <v>2294107225</v>
      </c>
      <c r="Y36" s="27">
        <f t="shared" si="2"/>
        <v>-4349239615</v>
      </c>
      <c r="Z36" s="28">
        <f>+IF(X36&lt;&gt;0,+(Y36/X36)*100,0)</f>
        <v>-189.5831008945103</v>
      </c>
      <c r="AA36" s="29">
        <f>SUM(AA31:AA35)</f>
        <v>2294107225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-462671000</v>
      </c>
      <c r="D38" s="31">
        <f>+D17+D27+D36</f>
        <v>0</v>
      </c>
      <c r="E38" s="32">
        <f t="shared" si="3"/>
        <v>-1251839389</v>
      </c>
      <c r="F38" s="33">
        <f t="shared" si="3"/>
        <v>-1342236095</v>
      </c>
      <c r="G38" s="33">
        <f t="shared" si="3"/>
        <v>-620223247</v>
      </c>
      <c r="H38" s="33">
        <f t="shared" si="3"/>
        <v>-242872000</v>
      </c>
      <c r="I38" s="33">
        <f t="shared" si="3"/>
        <v>-1165792000</v>
      </c>
      <c r="J38" s="33">
        <f t="shared" si="3"/>
        <v>-2028887247</v>
      </c>
      <c r="K38" s="33">
        <f t="shared" si="3"/>
        <v>-418650000</v>
      </c>
      <c r="L38" s="33">
        <f t="shared" si="3"/>
        <v>-265462000</v>
      </c>
      <c r="M38" s="33">
        <f t="shared" si="3"/>
        <v>38441000</v>
      </c>
      <c r="N38" s="33">
        <f t="shared" si="3"/>
        <v>-645671000</v>
      </c>
      <c r="O38" s="33">
        <f t="shared" si="3"/>
        <v>-197092000</v>
      </c>
      <c r="P38" s="33">
        <f t="shared" si="3"/>
        <v>111325000</v>
      </c>
      <c r="Q38" s="33">
        <f t="shared" si="3"/>
        <v>1933489000</v>
      </c>
      <c r="R38" s="33">
        <f t="shared" si="3"/>
        <v>1847722000</v>
      </c>
      <c r="S38" s="33">
        <f t="shared" si="3"/>
        <v>-843218000</v>
      </c>
      <c r="T38" s="33">
        <f t="shared" si="3"/>
        <v>179062000</v>
      </c>
      <c r="U38" s="33">
        <f t="shared" si="3"/>
        <v>358243000</v>
      </c>
      <c r="V38" s="33">
        <f t="shared" si="3"/>
        <v>-305913000</v>
      </c>
      <c r="W38" s="33">
        <f t="shared" si="3"/>
        <v>-1132749247</v>
      </c>
      <c r="X38" s="33">
        <f t="shared" si="3"/>
        <v>-1342236095</v>
      </c>
      <c r="Y38" s="33">
        <f t="shared" si="3"/>
        <v>209486848</v>
      </c>
      <c r="Z38" s="34">
        <f>+IF(X38&lt;&gt;0,+(Y38/X38)*100,0)</f>
        <v>-15.607302528993605</v>
      </c>
      <c r="AA38" s="35">
        <f>+AA17+AA27+AA36</f>
        <v>-1342236095</v>
      </c>
    </row>
    <row r="39" spans="1:27" ht="13.5">
      <c r="A39" s="22" t="s">
        <v>59</v>
      </c>
      <c r="B39" s="16"/>
      <c r="C39" s="31">
        <v>5400846000</v>
      </c>
      <c r="D39" s="31"/>
      <c r="E39" s="32">
        <v>6324251949</v>
      </c>
      <c r="F39" s="33">
        <v>5327242000</v>
      </c>
      <c r="G39" s="33">
        <v>4966393790</v>
      </c>
      <c r="H39" s="33">
        <v>4346170543</v>
      </c>
      <c r="I39" s="33">
        <v>4103298543</v>
      </c>
      <c r="J39" s="33">
        <v>4966393790</v>
      </c>
      <c r="K39" s="33">
        <v>2937506543</v>
      </c>
      <c r="L39" s="33">
        <v>2518856543</v>
      </c>
      <c r="M39" s="33">
        <v>2253394543</v>
      </c>
      <c r="N39" s="33">
        <v>2937506543</v>
      </c>
      <c r="O39" s="33">
        <v>2291835543</v>
      </c>
      <c r="P39" s="33">
        <v>2094743543</v>
      </c>
      <c r="Q39" s="33">
        <v>2206068543</v>
      </c>
      <c r="R39" s="33">
        <v>2291835543</v>
      </c>
      <c r="S39" s="33">
        <v>4139557543</v>
      </c>
      <c r="T39" s="33">
        <v>3296339543</v>
      </c>
      <c r="U39" s="33">
        <v>3475401543</v>
      </c>
      <c r="V39" s="33">
        <v>4139557543</v>
      </c>
      <c r="W39" s="33">
        <v>4966393790</v>
      </c>
      <c r="X39" s="33">
        <v>5327242000</v>
      </c>
      <c r="Y39" s="33">
        <v>-360848210</v>
      </c>
      <c r="Z39" s="34">
        <v>-6.77</v>
      </c>
      <c r="AA39" s="35">
        <v>5327242000</v>
      </c>
    </row>
    <row r="40" spans="1:27" ht="13.5">
      <c r="A40" s="41" t="s">
        <v>60</v>
      </c>
      <c r="B40" s="42"/>
      <c r="C40" s="43">
        <v>4938175000</v>
      </c>
      <c r="D40" s="43"/>
      <c r="E40" s="44">
        <v>5072412560</v>
      </c>
      <c r="F40" s="45">
        <v>3985005905</v>
      </c>
      <c r="G40" s="45">
        <v>4346170543</v>
      </c>
      <c r="H40" s="45">
        <v>4103298543</v>
      </c>
      <c r="I40" s="45">
        <v>2937506543</v>
      </c>
      <c r="J40" s="45">
        <v>2937506543</v>
      </c>
      <c r="K40" s="45">
        <v>2518856543</v>
      </c>
      <c r="L40" s="45">
        <v>2253394543</v>
      </c>
      <c r="M40" s="45">
        <v>2291835543</v>
      </c>
      <c r="N40" s="45">
        <v>2291835543</v>
      </c>
      <c r="O40" s="45">
        <v>2094743543</v>
      </c>
      <c r="P40" s="45">
        <v>2206068543</v>
      </c>
      <c r="Q40" s="45">
        <v>4139557543</v>
      </c>
      <c r="R40" s="45">
        <v>2094743543</v>
      </c>
      <c r="S40" s="45">
        <v>3296339543</v>
      </c>
      <c r="T40" s="45">
        <v>3475401543</v>
      </c>
      <c r="U40" s="45">
        <v>3833644543</v>
      </c>
      <c r="V40" s="45">
        <v>3833644543</v>
      </c>
      <c r="W40" s="45">
        <v>3833644543</v>
      </c>
      <c r="X40" s="45">
        <v>3985005905</v>
      </c>
      <c r="Y40" s="45">
        <v>-151361362</v>
      </c>
      <c r="Z40" s="46">
        <v>-3.8</v>
      </c>
      <c r="AA40" s="47">
        <v>3985005905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4432341534</v>
      </c>
      <c r="D6" s="17"/>
      <c r="E6" s="18">
        <v>4643745825</v>
      </c>
      <c r="F6" s="19">
        <v>4692627360</v>
      </c>
      <c r="G6" s="19">
        <v>383887416</v>
      </c>
      <c r="H6" s="19">
        <v>387787891</v>
      </c>
      <c r="I6" s="19">
        <v>409512665</v>
      </c>
      <c r="J6" s="19">
        <v>1181187972</v>
      </c>
      <c r="K6" s="19">
        <v>415309944</v>
      </c>
      <c r="L6" s="19">
        <v>398796764</v>
      </c>
      <c r="M6" s="19">
        <v>410152916</v>
      </c>
      <c r="N6" s="19">
        <v>1224259624</v>
      </c>
      <c r="O6" s="19">
        <v>399669125</v>
      </c>
      <c r="P6" s="19">
        <v>384047687</v>
      </c>
      <c r="Q6" s="19">
        <v>450304664</v>
      </c>
      <c r="R6" s="19">
        <v>1234021476</v>
      </c>
      <c r="S6" s="19">
        <v>377926460</v>
      </c>
      <c r="T6" s="19">
        <v>449692742</v>
      </c>
      <c r="U6" s="19">
        <v>441628744</v>
      </c>
      <c r="V6" s="19">
        <v>1269247946</v>
      </c>
      <c r="W6" s="19">
        <v>4908717018</v>
      </c>
      <c r="X6" s="19">
        <v>4692627360</v>
      </c>
      <c r="Y6" s="19">
        <v>216089658</v>
      </c>
      <c r="Z6" s="20">
        <v>4.6</v>
      </c>
      <c r="AA6" s="21">
        <v>4692627360</v>
      </c>
    </row>
    <row r="7" spans="1:27" ht="13.5">
      <c r="A7" s="22" t="s">
        <v>34</v>
      </c>
      <c r="B7" s="16"/>
      <c r="C7" s="17">
        <v>12312128925</v>
      </c>
      <c r="D7" s="17"/>
      <c r="E7" s="18">
        <v>13778232995</v>
      </c>
      <c r="F7" s="19">
        <v>13994555339</v>
      </c>
      <c r="G7" s="19">
        <v>1377804991</v>
      </c>
      <c r="H7" s="19">
        <v>1239481112</v>
      </c>
      <c r="I7" s="19">
        <v>1275110257</v>
      </c>
      <c r="J7" s="19">
        <v>3892396360</v>
      </c>
      <c r="K7" s="19">
        <v>1222103363</v>
      </c>
      <c r="L7" s="19">
        <v>1144899312</v>
      </c>
      <c r="M7" s="19">
        <v>937498757</v>
      </c>
      <c r="N7" s="19">
        <v>3304501432</v>
      </c>
      <c r="O7" s="19">
        <v>926903770</v>
      </c>
      <c r="P7" s="19">
        <v>533982687</v>
      </c>
      <c r="Q7" s="19">
        <v>1794231601</v>
      </c>
      <c r="R7" s="19">
        <v>3255118058</v>
      </c>
      <c r="S7" s="19">
        <v>1169892055</v>
      </c>
      <c r="T7" s="19">
        <v>941300091</v>
      </c>
      <c r="U7" s="19">
        <v>1459165560</v>
      </c>
      <c r="V7" s="19">
        <v>3570357706</v>
      </c>
      <c r="W7" s="19">
        <v>14022373556</v>
      </c>
      <c r="X7" s="19">
        <v>13994555339</v>
      </c>
      <c r="Y7" s="19">
        <v>27818217</v>
      </c>
      <c r="Z7" s="20">
        <v>0.2</v>
      </c>
      <c r="AA7" s="21">
        <v>13994555339</v>
      </c>
    </row>
    <row r="8" spans="1:27" ht="13.5">
      <c r="A8" s="22" t="s">
        <v>35</v>
      </c>
      <c r="B8" s="16"/>
      <c r="C8" s="17">
        <v>1284637420</v>
      </c>
      <c r="D8" s="17"/>
      <c r="E8" s="18">
        <v>2027237048</v>
      </c>
      <c r="F8" s="19">
        <v>1673288681</v>
      </c>
      <c r="G8" s="19">
        <v>47014950</v>
      </c>
      <c r="H8" s="19">
        <v>80099779</v>
      </c>
      <c r="I8" s="19">
        <v>86141801</v>
      </c>
      <c r="J8" s="19">
        <v>213256530</v>
      </c>
      <c r="K8" s="19">
        <v>97141278</v>
      </c>
      <c r="L8" s="19">
        <v>108333081</v>
      </c>
      <c r="M8" s="19">
        <v>88789107</v>
      </c>
      <c r="N8" s="19">
        <v>294263466</v>
      </c>
      <c r="O8" s="19">
        <v>102761211</v>
      </c>
      <c r="P8" s="19">
        <v>358981296</v>
      </c>
      <c r="Q8" s="19">
        <v>233654530</v>
      </c>
      <c r="R8" s="19">
        <v>695397037</v>
      </c>
      <c r="S8" s="19">
        <v>83590633</v>
      </c>
      <c r="T8" s="19">
        <v>109948171</v>
      </c>
      <c r="U8" s="19">
        <v>229907149</v>
      </c>
      <c r="V8" s="19">
        <v>423445953</v>
      </c>
      <c r="W8" s="19">
        <v>1626362986</v>
      </c>
      <c r="X8" s="19">
        <v>1673288681</v>
      </c>
      <c r="Y8" s="19">
        <v>-46925695</v>
      </c>
      <c r="Z8" s="20">
        <v>-2.8</v>
      </c>
      <c r="AA8" s="21">
        <v>1673288681</v>
      </c>
    </row>
    <row r="9" spans="1:27" ht="13.5">
      <c r="A9" s="22" t="s">
        <v>36</v>
      </c>
      <c r="B9" s="16"/>
      <c r="C9" s="17">
        <v>2861382433</v>
      </c>
      <c r="D9" s="17"/>
      <c r="E9" s="18">
        <v>3166497983</v>
      </c>
      <c r="F9" s="19">
        <v>3377197391</v>
      </c>
      <c r="G9" s="19">
        <v>565606210</v>
      </c>
      <c r="H9" s="19">
        <v>470334116</v>
      </c>
      <c r="I9" s="19">
        <v>14443863</v>
      </c>
      <c r="J9" s="19">
        <v>1050384189</v>
      </c>
      <c r="K9" s="19">
        <v>9642557</v>
      </c>
      <c r="L9" s="19">
        <v>585774312</v>
      </c>
      <c r="M9" s="19">
        <v>470132789</v>
      </c>
      <c r="N9" s="19">
        <v>1065549658</v>
      </c>
      <c r="O9" s="19">
        <v>3028401</v>
      </c>
      <c r="P9" s="19">
        <v>64129061</v>
      </c>
      <c r="Q9" s="19">
        <v>909858714</v>
      </c>
      <c r="R9" s="19">
        <v>977016176</v>
      </c>
      <c r="S9" s="19">
        <v>37158975</v>
      </c>
      <c r="T9" s="19">
        <v>194626804</v>
      </c>
      <c r="U9" s="19">
        <v>52502946</v>
      </c>
      <c r="V9" s="19">
        <v>284288725</v>
      </c>
      <c r="W9" s="19">
        <v>3377238748</v>
      </c>
      <c r="X9" s="19">
        <v>3377197391</v>
      </c>
      <c r="Y9" s="19">
        <v>41357</v>
      </c>
      <c r="Z9" s="20"/>
      <c r="AA9" s="21">
        <v>3377197391</v>
      </c>
    </row>
    <row r="10" spans="1:27" ht="13.5">
      <c r="A10" s="22" t="s">
        <v>37</v>
      </c>
      <c r="B10" s="16"/>
      <c r="C10" s="17">
        <v>2114671585</v>
      </c>
      <c r="D10" s="17"/>
      <c r="E10" s="18">
        <v>2544400000</v>
      </c>
      <c r="F10" s="19">
        <v>2623112740</v>
      </c>
      <c r="G10" s="19">
        <v>6208272</v>
      </c>
      <c r="H10" s="19">
        <v>287599791</v>
      </c>
      <c r="I10" s="19">
        <v>284389787</v>
      </c>
      <c r="J10" s="19">
        <v>578197850</v>
      </c>
      <c r="K10" s="19">
        <v>130720048</v>
      </c>
      <c r="L10" s="19">
        <v>100928913</v>
      </c>
      <c r="M10" s="19">
        <v>338235736</v>
      </c>
      <c r="N10" s="19">
        <v>569884697</v>
      </c>
      <c r="O10" s="19">
        <v>11074285</v>
      </c>
      <c r="P10" s="19">
        <v>73766877</v>
      </c>
      <c r="Q10" s="19">
        <v>379815985</v>
      </c>
      <c r="R10" s="19">
        <v>464657147</v>
      </c>
      <c r="S10" s="19">
        <v>181690331</v>
      </c>
      <c r="T10" s="19">
        <v>270115959</v>
      </c>
      <c r="U10" s="19">
        <v>558566756</v>
      </c>
      <c r="V10" s="19">
        <v>1010373046</v>
      </c>
      <c r="W10" s="19">
        <v>2623112740</v>
      </c>
      <c r="X10" s="19">
        <v>2623112740</v>
      </c>
      <c r="Y10" s="19"/>
      <c r="Z10" s="20"/>
      <c r="AA10" s="21">
        <v>2623112740</v>
      </c>
    </row>
    <row r="11" spans="1:27" ht="13.5">
      <c r="A11" s="22" t="s">
        <v>38</v>
      </c>
      <c r="B11" s="16"/>
      <c r="C11" s="17">
        <v>379243326</v>
      </c>
      <c r="D11" s="17"/>
      <c r="E11" s="18">
        <v>195312164</v>
      </c>
      <c r="F11" s="19">
        <v>234762861</v>
      </c>
      <c r="G11" s="19">
        <v>33701042</v>
      </c>
      <c r="H11" s="19">
        <v>30929097</v>
      </c>
      <c r="I11" s="19">
        <v>33894943</v>
      </c>
      <c r="J11" s="19">
        <v>98525082</v>
      </c>
      <c r="K11" s="19">
        <v>33094178</v>
      </c>
      <c r="L11" s="19">
        <v>33880715</v>
      </c>
      <c r="M11" s="19">
        <v>29490485</v>
      </c>
      <c r="N11" s="19">
        <v>96465378</v>
      </c>
      <c r="O11" s="19">
        <v>39838993</v>
      </c>
      <c r="P11" s="19">
        <v>30750449</v>
      </c>
      <c r="Q11" s="19">
        <v>34172189</v>
      </c>
      <c r="R11" s="19">
        <v>104761631</v>
      </c>
      <c r="S11" s="19">
        <v>37348075</v>
      </c>
      <c r="T11" s="19">
        <v>36763143</v>
      </c>
      <c r="U11" s="19">
        <v>38072245</v>
      </c>
      <c r="V11" s="19">
        <v>112183463</v>
      </c>
      <c r="W11" s="19">
        <v>411935554</v>
      </c>
      <c r="X11" s="19">
        <v>234762861</v>
      </c>
      <c r="Y11" s="19">
        <v>177172693</v>
      </c>
      <c r="Z11" s="20">
        <v>75.47</v>
      </c>
      <c r="AA11" s="21">
        <v>234762861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-20539403056</v>
      </c>
      <c r="D14" s="17"/>
      <c r="E14" s="18">
        <v>-20768836082</v>
      </c>
      <c r="F14" s="19">
        <v>-21758699332</v>
      </c>
      <c r="G14" s="19">
        <v>-2300055535</v>
      </c>
      <c r="H14" s="19">
        <v>-3210621183</v>
      </c>
      <c r="I14" s="19">
        <v>-2417827720</v>
      </c>
      <c r="J14" s="19">
        <v>-7928504438</v>
      </c>
      <c r="K14" s="19">
        <v>-1629919301</v>
      </c>
      <c r="L14" s="19">
        <v>-2153226599</v>
      </c>
      <c r="M14" s="19">
        <v>-1824508887</v>
      </c>
      <c r="N14" s="19">
        <v>-5607654787</v>
      </c>
      <c r="O14" s="19">
        <v>-1471984072</v>
      </c>
      <c r="P14" s="19">
        <v>-750734834</v>
      </c>
      <c r="Q14" s="19">
        <v>-1995404456</v>
      </c>
      <c r="R14" s="19">
        <v>-4218123362</v>
      </c>
      <c r="S14" s="19">
        <v>-1719409533</v>
      </c>
      <c r="T14" s="19">
        <v>-1494909228</v>
      </c>
      <c r="U14" s="19">
        <v>-1500924212</v>
      </c>
      <c r="V14" s="19">
        <v>-4715242973</v>
      </c>
      <c r="W14" s="19">
        <v>-22469525560</v>
      </c>
      <c r="X14" s="19">
        <v>-21758699332</v>
      </c>
      <c r="Y14" s="19">
        <v>-710826228</v>
      </c>
      <c r="Z14" s="20">
        <v>3.27</v>
      </c>
      <c r="AA14" s="21">
        <v>-21758699332</v>
      </c>
    </row>
    <row r="15" spans="1:27" ht="13.5">
      <c r="A15" s="22" t="s">
        <v>42</v>
      </c>
      <c r="B15" s="16"/>
      <c r="C15" s="17">
        <v>-813986127</v>
      </c>
      <c r="D15" s="17"/>
      <c r="E15" s="18">
        <v>-898191102</v>
      </c>
      <c r="F15" s="19">
        <v>-937009979</v>
      </c>
      <c r="G15" s="19">
        <v>-180717</v>
      </c>
      <c r="H15" s="19">
        <v>-1332631</v>
      </c>
      <c r="I15" s="19">
        <v>-89121106</v>
      </c>
      <c r="J15" s="19">
        <v>-90634454</v>
      </c>
      <c r="K15" s="19">
        <v>-72888828</v>
      </c>
      <c r="L15" s="19">
        <v>-8224302</v>
      </c>
      <c r="M15" s="19">
        <v>-284225244</v>
      </c>
      <c r="N15" s="19">
        <v>-365338374</v>
      </c>
      <c r="O15" s="19">
        <v>-2789933</v>
      </c>
      <c r="P15" s="19">
        <v>-50202148</v>
      </c>
      <c r="Q15" s="19">
        <v>-46632668</v>
      </c>
      <c r="R15" s="19">
        <v>-99624749</v>
      </c>
      <c r="S15" s="19">
        <v>-87955846</v>
      </c>
      <c r="T15" s="19">
        <v>-1309582</v>
      </c>
      <c r="U15" s="19">
        <v>-293048503</v>
      </c>
      <c r="V15" s="19">
        <v>-382313931</v>
      </c>
      <c r="W15" s="19">
        <v>-937911508</v>
      </c>
      <c r="X15" s="19">
        <v>-937009979</v>
      </c>
      <c r="Y15" s="19">
        <v>-901529</v>
      </c>
      <c r="Z15" s="20">
        <v>0.1</v>
      </c>
      <c r="AA15" s="21">
        <v>-937009979</v>
      </c>
    </row>
    <row r="16" spans="1:27" ht="13.5">
      <c r="A16" s="22" t="s">
        <v>43</v>
      </c>
      <c r="B16" s="16"/>
      <c r="C16" s="17">
        <v>16308590</v>
      </c>
      <c r="D16" s="17"/>
      <c r="E16" s="18">
        <v>-236673180</v>
      </c>
      <c r="F16" s="19">
        <v>-257165788</v>
      </c>
      <c r="G16" s="19">
        <v>-15336692</v>
      </c>
      <c r="H16" s="19">
        <v>-1516770</v>
      </c>
      <c r="I16" s="19">
        <v>-8739248</v>
      </c>
      <c r="J16" s="19">
        <v>-25592710</v>
      </c>
      <c r="K16" s="19">
        <v>-46726269</v>
      </c>
      <c r="L16" s="19">
        <v>-81624340</v>
      </c>
      <c r="M16" s="19">
        <v>-18118431</v>
      </c>
      <c r="N16" s="19">
        <v>-146469040</v>
      </c>
      <c r="O16" s="19">
        <v>52155355</v>
      </c>
      <c r="P16" s="19">
        <v>-65150085</v>
      </c>
      <c r="Q16" s="19">
        <v>-17423031</v>
      </c>
      <c r="R16" s="19">
        <v>-30417761</v>
      </c>
      <c r="S16" s="19">
        <v>-2557883</v>
      </c>
      <c r="T16" s="19">
        <v>-2808813</v>
      </c>
      <c r="U16" s="19">
        <v>-10812216</v>
      </c>
      <c r="V16" s="19">
        <v>-16178912</v>
      </c>
      <c r="W16" s="19">
        <v>-218658423</v>
      </c>
      <c r="X16" s="19">
        <v>-257165788</v>
      </c>
      <c r="Y16" s="19">
        <v>38507365</v>
      </c>
      <c r="Z16" s="20">
        <v>-14.97</v>
      </c>
      <c r="AA16" s="21">
        <v>-257165788</v>
      </c>
    </row>
    <row r="17" spans="1:27" ht="13.5">
      <c r="A17" s="23" t="s">
        <v>44</v>
      </c>
      <c r="B17" s="24"/>
      <c r="C17" s="25">
        <f aca="true" t="shared" si="0" ref="C17:Y17">SUM(C6:C16)</f>
        <v>2047324630</v>
      </c>
      <c r="D17" s="25">
        <f>SUM(D6:D16)</f>
        <v>0</v>
      </c>
      <c r="E17" s="26">
        <f t="shared" si="0"/>
        <v>4451725651</v>
      </c>
      <c r="F17" s="27">
        <f t="shared" si="0"/>
        <v>3642669273</v>
      </c>
      <c r="G17" s="27">
        <f t="shared" si="0"/>
        <v>98649937</v>
      </c>
      <c r="H17" s="27">
        <f t="shared" si="0"/>
        <v>-717238798</v>
      </c>
      <c r="I17" s="27">
        <f t="shared" si="0"/>
        <v>-412194758</v>
      </c>
      <c r="J17" s="27">
        <f t="shared" si="0"/>
        <v>-1030783619</v>
      </c>
      <c r="K17" s="27">
        <f t="shared" si="0"/>
        <v>158476970</v>
      </c>
      <c r="L17" s="27">
        <f t="shared" si="0"/>
        <v>129537856</v>
      </c>
      <c r="M17" s="27">
        <f t="shared" si="0"/>
        <v>147447228</v>
      </c>
      <c r="N17" s="27">
        <f t="shared" si="0"/>
        <v>435462054</v>
      </c>
      <c r="O17" s="27">
        <f t="shared" si="0"/>
        <v>60657135</v>
      </c>
      <c r="P17" s="27">
        <f t="shared" si="0"/>
        <v>579570990</v>
      </c>
      <c r="Q17" s="27">
        <f t="shared" si="0"/>
        <v>1742577528</v>
      </c>
      <c r="R17" s="27">
        <f t="shared" si="0"/>
        <v>2382805653</v>
      </c>
      <c r="S17" s="27">
        <f t="shared" si="0"/>
        <v>77683267</v>
      </c>
      <c r="T17" s="27">
        <f t="shared" si="0"/>
        <v>503419287</v>
      </c>
      <c r="U17" s="27">
        <f t="shared" si="0"/>
        <v>975058469</v>
      </c>
      <c r="V17" s="27">
        <f t="shared" si="0"/>
        <v>1556161023</v>
      </c>
      <c r="W17" s="27">
        <f t="shared" si="0"/>
        <v>3343645111</v>
      </c>
      <c r="X17" s="27">
        <f t="shared" si="0"/>
        <v>3642669273</v>
      </c>
      <c r="Y17" s="27">
        <f t="shared" si="0"/>
        <v>-299024162</v>
      </c>
      <c r="Z17" s="28">
        <f>+IF(X17&lt;&gt;0,+(Y17/X17)*100,0)</f>
        <v>-8.208929759734463</v>
      </c>
      <c r="AA17" s="29">
        <f>SUM(AA6:AA16)</f>
        <v>3642669273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217353306</v>
      </c>
      <c r="D21" s="17"/>
      <c r="E21" s="18"/>
      <c r="F21" s="19"/>
      <c r="G21" s="36">
        <v>9371660</v>
      </c>
      <c r="H21" s="36">
        <v>9037150</v>
      </c>
      <c r="I21" s="36">
        <v>3649739</v>
      </c>
      <c r="J21" s="19">
        <v>22058549</v>
      </c>
      <c r="K21" s="36">
        <v>18635185</v>
      </c>
      <c r="L21" s="36">
        <v>10476568</v>
      </c>
      <c r="M21" s="19">
        <v>6228743</v>
      </c>
      <c r="N21" s="36">
        <v>35340496</v>
      </c>
      <c r="O21" s="36">
        <v>7839679</v>
      </c>
      <c r="P21" s="36">
        <v>18964872</v>
      </c>
      <c r="Q21" s="19">
        <v>363945</v>
      </c>
      <c r="R21" s="36">
        <v>27168496</v>
      </c>
      <c r="S21" s="36">
        <v>16491404</v>
      </c>
      <c r="T21" s="19">
        <v>16790599</v>
      </c>
      <c r="U21" s="36">
        <v>62831383</v>
      </c>
      <c r="V21" s="36">
        <v>96113386</v>
      </c>
      <c r="W21" s="36">
        <v>180680927</v>
      </c>
      <c r="X21" s="19"/>
      <c r="Y21" s="36">
        <v>180680927</v>
      </c>
      <c r="Z21" s="37"/>
      <c r="AA21" s="38"/>
    </row>
    <row r="22" spans="1:27" ht="13.5">
      <c r="A22" s="22" t="s">
        <v>47</v>
      </c>
      <c r="B22" s="16"/>
      <c r="C22" s="17">
        <v>612115566</v>
      </c>
      <c r="D22" s="17"/>
      <c r="E22" s="39"/>
      <c r="F22" s="36"/>
      <c r="G22" s="19">
        <v>-247893012</v>
      </c>
      <c r="H22" s="19">
        <v>640653710</v>
      </c>
      <c r="I22" s="19">
        <v>-128458715</v>
      </c>
      <c r="J22" s="19">
        <v>264301983</v>
      </c>
      <c r="K22" s="19">
        <v>33589505</v>
      </c>
      <c r="L22" s="19">
        <v>467145685</v>
      </c>
      <c r="M22" s="36">
        <v>94508162</v>
      </c>
      <c r="N22" s="19">
        <v>595243352</v>
      </c>
      <c r="O22" s="19">
        <v>-77532450</v>
      </c>
      <c r="P22" s="19">
        <v>-6757492</v>
      </c>
      <c r="Q22" s="19">
        <v>17868544</v>
      </c>
      <c r="R22" s="19">
        <v>-66421398</v>
      </c>
      <c r="S22" s="19">
        <v>-115952249</v>
      </c>
      <c r="T22" s="36">
        <v>-528490631</v>
      </c>
      <c r="U22" s="19">
        <v>-166488580</v>
      </c>
      <c r="V22" s="19">
        <v>-810931460</v>
      </c>
      <c r="W22" s="19">
        <v>-17807523</v>
      </c>
      <c r="X22" s="19"/>
      <c r="Y22" s="19">
        <v>-17807523</v>
      </c>
      <c r="Z22" s="20"/>
      <c r="AA22" s="21"/>
    </row>
    <row r="23" spans="1:27" ht="13.5">
      <c r="A23" s="22" t="s">
        <v>48</v>
      </c>
      <c r="B23" s="16"/>
      <c r="C23" s="40">
        <v>-108941627</v>
      </c>
      <c r="D23" s="40"/>
      <c r="E23" s="18">
        <v>48553230</v>
      </c>
      <c r="F23" s="19">
        <v>48553230</v>
      </c>
      <c r="G23" s="36">
        <v>204748356</v>
      </c>
      <c r="H23" s="36">
        <v>-85803611</v>
      </c>
      <c r="I23" s="36">
        <v>-10528484</v>
      </c>
      <c r="J23" s="19">
        <v>108416261</v>
      </c>
      <c r="K23" s="36">
        <v>16145262</v>
      </c>
      <c r="L23" s="36">
        <v>-47748545</v>
      </c>
      <c r="M23" s="19">
        <v>-4283973</v>
      </c>
      <c r="N23" s="36">
        <v>-35887256</v>
      </c>
      <c r="O23" s="36">
        <v>-49279040</v>
      </c>
      <c r="P23" s="36">
        <v>-70230105</v>
      </c>
      <c r="Q23" s="19">
        <v>-115071757</v>
      </c>
      <c r="R23" s="36">
        <v>-234580902</v>
      </c>
      <c r="S23" s="36">
        <v>-3319318</v>
      </c>
      <c r="T23" s="19">
        <v>-24997743</v>
      </c>
      <c r="U23" s="36">
        <v>-517477956</v>
      </c>
      <c r="V23" s="36">
        <v>-545795017</v>
      </c>
      <c r="W23" s="36">
        <v>-707846914</v>
      </c>
      <c r="X23" s="19">
        <v>48553230</v>
      </c>
      <c r="Y23" s="36">
        <v>-756400144</v>
      </c>
      <c r="Z23" s="37">
        <v>-1557.88</v>
      </c>
      <c r="AA23" s="38">
        <v>48553230</v>
      </c>
    </row>
    <row r="24" spans="1:27" ht="13.5">
      <c r="A24" s="22" t="s">
        <v>49</v>
      </c>
      <c r="B24" s="16"/>
      <c r="C24" s="17">
        <v>-11965855</v>
      </c>
      <c r="D24" s="17"/>
      <c r="E24" s="18">
        <v>-100000000</v>
      </c>
      <c r="F24" s="19">
        <v>-60491974</v>
      </c>
      <c r="G24" s="19">
        <v>10006458</v>
      </c>
      <c r="H24" s="19">
        <v>-21658140</v>
      </c>
      <c r="I24" s="19">
        <v>-4564395</v>
      </c>
      <c r="J24" s="19">
        <v>-16216077</v>
      </c>
      <c r="K24" s="19">
        <v>55286723</v>
      </c>
      <c r="L24" s="19">
        <v>8756358</v>
      </c>
      <c r="M24" s="19">
        <v>20957152</v>
      </c>
      <c r="N24" s="19">
        <v>85000233</v>
      </c>
      <c r="O24" s="19">
        <v>18324278</v>
      </c>
      <c r="P24" s="19">
        <v>6543494</v>
      </c>
      <c r="Q24" s="19">
        <v>6317998</v>
      </c>
      <c r="R24" s="19">
        <v>31185770</v>
      </c>
      <c r="S24" s="19">
        <v>12767963</v>
      </c>
      <c r="T24" s="19">
        <v>13203978</v>
      </c>
      <c r="U24" s="19">
        <v>52799501</v>
      </c>
      <c r="V24" s="19">
        <v>78771442</v>
      </c>
      <c r="W24" s="19">
        <v>178741368</v>
      </c>
      <c r="X24" s="19">
        <v>-60491974</v>
      </c>
      <c r="Y24" s="19">
        <v>239233342</v>
      </c>
      <c r="Z24" s="20">
        <v>-395.48</v>
      </c>
      <c r="AA24" s="21">
        <v>-60491974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-4228585510</v>
      </c>
      <c r="D26" s="17"/>
      <c r="E26" s="18">
        <v>-4012608418</v>
      </c>
      <c r="F26" s="19">
        <v>-4269986327</v>
      </c>
      <c r="G26" s="19">
        <v>-11589938</v>
      </c>
      <c r="H26" s="19">
        <v>-389255658</v>
      </c>
      <c r="I26" s="19">
        <v>-387682918</v>
      </c>
      <c r="J26" s="19">
        <v>-788528514</v>
      </c>
      <c r="K26" s="19">
        <v>-282387431</v>
      </c>
      <c r="L26" s="19">
        <v>-280581365</v>
      </c>
      <c r="M26" s="19">
        <v>-430029661</v>
      </c>
      <c r="N26" s="19">
        <v>-992998457</v>
      </c>
      <c r="O26" s="19">
        <v>-75204459</v>
      </c>
      <c r="P26" s="19">
        <v>-220185086</v>
      </c>
      <c r="Q26" s="19">
        <v>-285899179</v>
      </c>
      <c r="R26" s="19">
        <v>-581288724</v>
      </c>
      <c r="S26" s="19">
        <v>-270657554</v>
      </c>
      <c r="T26" s="19">
        <v>-336845406</v>
      </c>
      <c r="U26" s="19">
        <v>-1146192518</v>
      </c>
      <c r="V26" s="19">
        <v>-1753695478</v>
      </c>
      <c r="W26" s="19">
        <v>-4116511173</v>
      </c>
      <c r="X26" s="19">
        <v>-4269986327</v>
      </c>
      <c r="Y26" s="19">
        <v>153475154</v>
      </c>
      <c r="Z26" s="20">
        <v>-3.59</v>
      </c>
      <c r="AA26" s="21">
        <v>-4269986327</v>
      </c>
    </row>
    <row r="27" spans="1:27" ht="13.5">
      <c r="A27" s="23" t="s">
        <v>51</v>
      </c>
      <c r="B27" s="24"/>
      <c r="C27" s="25">
        <f aca="true" t="shared" si="1" ref="C27:Y27">SUM(C21:C26)</f>
        <v>-3520024120</v>
      </c>
      <c r="D27" s="25">
        <f>SUM(D21:D26)</f>
        <v>0</v>
      </c>
      <c r="E27" s="26">
        <f t="shared" si="1"/>
        <v>-4064055188</v>
      </c>
      <c r="F27" s="27">
        <f t="shared" si="1"/>
        <v>-4281925071</v>
      </c>
      <c r="G27" s="27">
        <f t="shared" si="1"/>
        <v>-35356476</v>
      </c>
      <c r="H27" s="27">
        <f t="shared" si="1"/>
        <v>152973451</v>
      </c>
      <c r="I27" s="27">
        <f t="shared" si="1"/>
        <v>-527584773</v>
      </c>
      <c r="J27" s="27">
        <f t="shared" si="1"/>
        <v>-409967798</v>
      </c>
      <c r="K27" s="27">
        <f t="shared" si="1"/>
        <v>-158730756</v>
      </c>
      <c r="L27" s="27">
        <f t="shared" si="1"/>
        <v>158048701</v>
      </c>
      <c r="M27" s="27">
        <f t="shared" si="1"/>
        <v>-312619577</v>
      </c>
      <c r="N27" s="27">
        <f t="shared" si="1"/>
        <v>-313301632</v>
      </c>
      <c r="O27" s="27">
        <f t="shared" si="1"/>
        <v>-175851992</v>
      </c>
      <c r="P27" s="27">
        <f t="shared" si="1"/>
        <v>-271664317</v>
      </c>
      <c r="Q27" s="27">
        <f t="shared" si="1"/>
        <v>-376420449</v>
      </c>
      <c r="R27" s="27">
        <f t="shared" si="1"/>
        <v>-823936758</v>
      </c>
      <c r="S27" s="27">
        <f t="shared" si="1"/>
        <v>-360669754</v>
      </c>
      <c r="T27" s="27">
        <f t="shared" si="1"/>
        <v>-860339203</v>
      </c>
      <c r="U27" s="27">
        <f t="shared" si="1"/>
        <v>-1714528170</v>
      </c>
      <c r="V27" s="27">
        <f t="shared" si="1"/>
        <v>-2935537127</v>
      </c>
      <c r="W27" s="27">
        <f t="shared" si="1"/>
        <v>-4482743315</v>
      </c>
      <c r="X27" s="27">
        <f t="shared" si="1"/>
        <v>-4281925071</v>
      </c>
      <c r="Y27" s="27">
        <f t="shared" si="1"/>
        <v>-200818244</v>
      </c>
      <c r="Z27" s="28">
        <f>+IF(X27&lt;&gt;0,+(Y27/X27)*100,0)</f>
        <v>4.689905607178243</v>
      </c>
      <c r="AA27" s="29">
        <f>SUM(AA21:AA26)</f>
        <v>-4281925071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-34185</v>
      </c>
      <c r="H31" s="19">
        <v>590000001</v>
      </c>
      <c r="I31" s="19">
        <v>890000000</v>
      </c>
      <c r="J31" s="19">
        <v>1479965816</v>
      </c>
      <c r="K31" s="19">
        <v>-367965816</v>
      </c>
      <c r="L31" s="19">
        <v>270000000</v>
      </c>
      <c r="M31" s="19">
        <v>281044080</v>
      </c>
      <c r="N31" s="19">
        <v>183078264</v>
      </c>
      <c r="O31" s="19">
        <v>3981955920</v>
      </c>
      <c r="P31" s="19">
        <v>1356000000</v>
      </c>
      <c r="Q31" s="19">
        <v>40000000</v>
      </c>
      <c r="R31" s="19">
        <v>5377955920</v>
      </c>
      <c r="S31" s="19">
        <v>130000000</v>
      </c>
      <c r="T31" s="19">
        <v>455000000</v>
      </c>
      <c r="U31" s="19">
        <v>665000000</v>
      </c>
      <c r="V31" s="19">
        <v>1250000000</v>
      </c>
      <c r="W31" s="19">
        <v>8291000000</v>
      </c>
      <c r="X31" s="19"/>
      <c r="Y31" s="19">
        <v>8291000000</v>
      </c>
      <c r="Z31" s="20"/>
      <c r="AA31" s="21"/>
    </row>
    <row r="32" spans="1:27" ht="13.5">
      <c r="A32" s="22" t="s">
        <v>54</v>
      </c>
      <c r="B32" s="16"/>
      <c r="C32" s="17">
        <v>1600000000</v>
      </c>
      <c r="D32" s="17"/>
      <c r="E32" s="18">
        <v>1500000000</v>
      </c>
      <c r="F32" s="19">
        <v>1500000000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1500000000</v>
      </c>
      <c r="V32" s="19">
        <v>1500000000</v>
      </c>
      <c r="W32" s="19">
        <v>1500000000</v>
      </c>
      <c r="X32" s="19">
        <v>1500000000</v>
      </c>
      <c r="Y32" s="19"/>
      <c r="Z32" s="20"/>
      <c r="AA32" s="21">
        <v>1500000000</v>
      </c>
    </row>
    <row r="33" spans="1:27" ht="13.5">
      <c r="A33" s="22" t="s">
        <v>55</v>
      </c>
      <c r="B33" s="16"/>
      <c r="C33" s="17">
        <v>-7918647</v>
      </c>
      <c r="D33" s="17"/>
      <c r="E33" s="18">
        <v>23199673</v>
      </c>
      <c r="F33" s="19">
        <v>8400506</v>
      </c>
      <c r="G33" s="19">
        <v>-6579825</v>
      </c>
      <c r="H33" s="36">
        <v>-968948</v>
      </c>
      <c r="I33" s="36">
        <v>-12675475</v>
      </c>
      <c r="J33" s="36">
        <v>-20224248</v>
      </c>
      <c r="K33" s="19">
        <v>-14194410</v>
      </c>
      <c r="L33" s="19">
        <v>-12683760</v>
      </c>
      <c r="M33" s="19">
        <v>-3423170</v>
      </c>
      <c r="N33" s="19">
        <v>-30301340</v>
      </c>
      <c r="O33" s="36">
        <v>-899536</v>
      </c>
      <c r="P33" s="36">
        <v>-2931702</v>
      </c>
      <c r="Q33" s="36">
        <v>-4462185</v>
      </c>
      <c r="R33" s="19">
        <v>-8293423</v>
      </c>
      <c r="S33" s="19">
        <v>414525</v>
      </c>
      <c r="T33" s="19">
        <v>-4673301</v>
      </c>
      <c r="U33" s="19">
        <v>764550</v>
      </c>
      <c r="V33" s="36">
        <v>-3494226</v>
      </c>
      <c r="W33" s="36">
        <v>-62313237</v>
      </c>
      <c r="X33" s="36">
        <v>8400506</v>
      </c>
      <c r="Y33" s="19">
        <v>-70713743</v>
      </c>
      <c r="Z33" s="20">
        <v>-841.78</v>
      </c>
      <c r="AA33" s="21">
        <v>8400506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-648537164</v>
      </c>
      <c r="D35" s="17"/>
      <c r="E35" s="18">
        <v>-634301440</v>
      </c>
      <c r="F35" s="19">
        <v>-517653788</v>
      </c>
      <c r="G35" s="19">
        <v>-17092</v>
      </c>
      <c r="H35" s="19"/>
      <c r="I35" s="19">
        <v>-71904425</v>
      </c>
      <c r="J35" s="19">
        <v>-71921517</v>
      </c>
      <c r="K35" s="19">
        <v>-34403</v>
      </c>
      <c r="L35" s="19">
        <v>-453044080</v>
      </c>
      <c r="M35" s="19">
        <v>-161722192</v>
      </c>
      <c r="N35" s="19">
        <v>-614800675</v>
      </c>
      <c r="O35" s="19">
        <v>-3824955920</v>
      </c>
      <c r="P35" s="19">
        <v>-1696581261</v>
      </c>
      <c r="Q35" s="19">
        <v>-1143064868</v>
      </c>
      <c r="R35" s="19">
        <v>-6664602049</v>
      </c>
      <c r="S35" s="19">
        <v>-17800</v>
      </c>
      <c r="T35" s="19">
        <v>-220000000</v>
      </c>
      <c r="U35" s="19">
        <v>-1198247999</v>
      </c>
      <c r="V35" s="19">
        <v>-1418265799</v>
      </c>
      <c r="W35" s="19">
        <v>-8769590040</v>
      </c>
      <c r="X35" s="19">
        <v>-517653788</v>
      </c>
      <c r="Y35" s="19">
        <v>-8251936252</v>
      </c>
      <c r="Z35" s="20">
        <v>1594.1</v>
      </c>
      <c r="AA35" s="21">
        <v>-517653788</v>
      </c>
    </row>
    <row r="36" spans="1:27" ht="13.5">
      <c r="A36" s="23" t="s">
        <v>57</v>
      </c>
      <c r="B36" s="24"/>
      <c r="C36" s="25">
        <f aca="true" t="shared" si="2" ref="C36:Y36">SUM(C31:C35)</f>
        <v>943544189</v>
      </c>
      <c r="D36" s="25">
        <f>SUM(D31:D35)</f>
        <v>0</v>
      </c>
      <c r="E36" s="26">
        <f t="shared" si="2"/>
        <v>888898233</v>
      </c>
      <c r="F36" s="27">
        <f t="shared" si="2"/>
        <v>990746718</v>
      </c>
      <c r="G36" s="27">
        <f t="shared" si="2"/>
        <v>-6631102</v>
      </c>
      <c r="H36" s="27">
        <f t="shared" si="2"/>
        <v>589031053</v>
      </c>
      <c r="I36" s="27">
        <f t="shared" si="2"/>
        <v>805420100</v>
      </c>
      <c r="J36" s="27">
        <f t="shared" si="2"/>
        <v>1387820051</v>
      </c>
      <c r="K36" s="27">
        <f t="shared" si="2"/>
        <v>-382194629</v>
      </c>
      <c r="L36" s="27">
        <f t="shared" si="2"/>
        <v>-195727840</v>
      </c>
      <c r="M36" s="27">
        <f t="shared" si="2"/>
        <v>115898718</v>
      </c>
      <c r="N36" s="27">
        <f t="shared" si="2"/>
        <v>-462023751</v>
      </c>
      <c r="O36" s="27">
        <f t="shared" si="2"/>
        <v>156100464</v>
      </c>
      <c r="P36" s="27">
        <f t="shared" si="2"/>
        <v>-343512963</v>
      </c>
      <c r="Q36" s="27">
        <f t="shared" si="2"/>
        <v>-1107527053</v>
      </c>
      <c r="R36" s="27">
        <f t="shared" si="2"/>
        <v>-1294939552</v>
      </c>
      <c r="S36" s="27">
        <f t="shared" si="2"/>
        <v>130396725</v>
      </c>
      <c r="T36" s="27">
        <f t="shared" si="2"/>
        <v>230326699</v>
      </c>
      <c r="U36" s="27">
        <f t="shared" si="2"/>
        <v>967516551</v>
      </c>
      <c r="V36" s="27">
        <f t="shared" si="2"/>
        <v>1328239975</v>
      </c>
      <c r="W36" s="27">
        <f t="shared" si="2"/>
        <v>959096723</v>
      </c>
      <c r="X36" s="27">
        <f t="shared" si="2"/>
        <v>990746718</v>
      </c>
      <c r="Y36" s="27">
        <f t="shared" si="2"/>
        <v>-31649995</v>
      </c>
      <c r="Z36" s="28">
        <f>+IF(X36&lt;&gt;0,+(Y36/X36)*100,0)</f>
        <v>-3.1945596614128777</v>
      </c>
      <c r="AA36" s="29">
        <f>SUM(AA31:AA35)</f>
        <v>990746718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-529155301</v>
      </c>
      <c r="D38" s="31">
        <f>+D17+D27+D36</f>
        <v>0</v>
      </c>
      <c r="E38" s="32">
        <f t="shared" si="3"/>
        <v>1276568696</v>
      </c>
      <c r="F38" s="33">
        <f t="shared" si="3"/>
        <v>351490920</v>
      </c>
      <c r="G38" s="33">
        <f t="shared" si="3"/>
        <v>56662359</v>
      </c>
      <c r="H38" s="33">
        <f t="shared" si="3"/>
        <v>24765706</v>
      </c>
      <c r="I38" s="33">
        <f t="shared" si="3"/>
        <v>-134359431</v>
      </c>
      <c r="J38" s="33">
        <f t="shared" si="3"/>
        <v>-52931366</v>
      </c>
      <c r="K38" s="33">
        <f t="shared" si="3"/>
        <v>-382448415</v>
      </c>
      <c r="L38" s="33">
        <f t="shared" si="3"/>
        <v>91858717</v>
      </c>
      <c r="M38" s="33">
        <f t="shared" si="3"/>
        <v>-49273631</v>
      </c>
      <c r="N38" s="33">
        <f t="shared" si="3"/>
        <v>-339863329</v>
      </c>
      <c r="O38" s="33">
        <f t="shared" si="3"/>
        <v>40905607</v>
      </c>
      <c r="P38" s="33">
        <f t="shared" si="3"/>
        <v>-35606290</v>
      </c>
      <c r="Q38" s="33">
        <f t="shared" si="3"/>
        <v>258630026</v>
      </c>
      <c r="R38" s="33">
        <f t="shared" si="3"/>
        <v>263929343</v>
      </c>
      <c r="S38" s="33">
        <f t="shared" si="3"/>
        <v>-152589762</v>
      </c>
      <c r="T38" s="33">
        <f t="shared" si="3"/>
        <v>-126593217</v>
      </c>
      <c r="U38" s="33">
        <f t="shared" si="3"/>
        <v>228046850</v>
      </c>
      <c r="V38" s="33">
        <f t="shared" si="3"/>
        <v>-51136129</v>
      </c>
      <c r="W38" s="33">
        <f t="shared" si="3"/>
        <v>-180001481</v>
      </c>
      <c r="X38" s="33">
        <f t="shared" si="3"/>
        <v>351490920</v>
      </c>
      <c r="Y38" s="33">
        <f t="shared" si="3"/>
        <v>-531492401</v>
      </c>
      <c r="Z38" s="34">
        <f>+IF(X38&lt;&gt;0,+(Y38/X38)*100,0)</f>
        <v>-151.21084806401257</v>
      </c>
      <c r="AA38" s="35">
        <f>+AA17+AA27+AA36</f>
        <v>351490920</v>
      </c>
    </row>
    <row r="39" spans="1:27" ht="13.5">
      <c r="A39" s="22" t="s">
        <v>59</v>
      </c>
      <c r="B39" s="16"/>
      <c r="C39" s="31">
        <v>1376971281</v>
      </c>
      <c r="D39" s="31"/>
      <c r="E39" s="32">
        <v>1416667468</v>
      </c>
      <c r="F39" s="33">
        <v>851985194</v>
      </c>
      <c r="G39" s="33">
        <v>847815980</v>
      </c>
      <c r="H39" s="33">
        <v>904478339</v>
      </c>
      <c r="I39" s="33">
        <v>929244045</v>
      </c>
      <c r="J39" s="33">
        <v>847815980</v>
      </c>
      <c r="K39" s="33">
        <v>794884614</v>
      </c>
      <c r="L39" s="33">
        <v>412436199</v>
      </c>
      <c r="M39" s="33">
        <v>504294916</v>
      </c>
      <c r="N39" s="33">
        <v>794884614</v>
      </c>
      <c r="O39" s="33">
        <v>455021285</v>
      </c>
      <c r="P39" s="33">
        <v>495926892</v>
      </c>
      <c r="Q39" s="33">
        <v>460320602</v>
      </c>
      <c r="R39" s="33">
        <v>455021285</v>
      </c>
      <c r="S39" s="33">
        <v>718950628</v>
      </c>
      <c r="T39" s="33">
        <v>566360866</v>
      </c>
      <c r="U39" s="33">
        <v>439767649</v>
      </c>
      <c r="V39" s="33">
        <v>718950628</v>
      </c>
      <c r="W39" s="33">
        <v>847815980</v>
      </c>
      <c r="X39" s="33">
        <v>851985194</v>
      </c>
      <c r="Y39" s="33">
        <v>-4169214</v>
      </c>
      <c r="Z39" s="34">
        <v>-0.49</v>
      </c>
      <c r="AA39" s="35">
        <v>851985194</v>
      </c>
    </row>
    <row r="40" spans="1:27" ht="13.5">
      <c r="A40" s="41" t="s">
        <v>60</v>
      </c>
      <c r="B40" s="42"/>
      <c r="C40" s="43">
        <v>847815980</v>
      </c>
      <c r="D40" s="43"/>
      <c r="E40" s="44">
        <v>2693236164</v>
      </c>
      <c r="F40" s="45">
        <v>1203476114</v>
      </c>
      <c r="G40" s="45">
        <v>904478339</v>
      </c>
      <c r="H40" s="45">
        <v>929244045</v>
      </c>
      <c r="I40" s="45">
        <v>794884614</v>
      </c>
      <c r="J40" s="45">
        <v>794884614</v>
      </c>
      <c r="K40" s="45">
        <v>412436199</v>
      </c>
      <c r="L40" s="45">
        <v>504294916</v>
      </c>
      <c r="M40" s="45">
        <v>455021285</v>
      </c>
      <c r="N40" s="45">
        <v>455021285</v>
      </c>
      <c r="O40" s="45">
        <v>495926892</v>
      </c>
      <c r="P40" s="45">
        <v>460320602</v>
      </c>
      <c r="Q40" s="45">
        <v>718950628</v>
      </c>
      <c r="R40" s="45">
        <v>495926892</v>
      </c>
      <c r="S40" s="45">
        <v>566360866</v>
      </c>
      <c r="T40" s="45">
        <v>439767649</v>
      </c>
      <c r="U40" s="45">
        <v>667814499</v>
      </c>
      <c r="V40" s="45">
        <v>667814499</v>
      </c>
      <c r="W40" s="45">
        <v>667814499</v>
      </c>
      <c r="X40" s="45">
        <v>1203476114</v>
      </c>
      <c r="Y40" s="45">
        <v>-535661615</v>
      </c>
      <c r="Z40" s="46">
        <v>-44.51</v>
      </c>
      <c r="AA40" s="47">
        <v>1203476114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3106101858</v>
      </c>
      <c r="D6" s="17"/>
      <c r="E6" s="18">
        <v>3838959188</v>
      </c>
      <c r="F6" s="19">
        <v>3838959188</v>
      </c>
      <c r="G6" s="19">
        <v>283259615</v>
      </c>
      <c r="H6" s="19">
        <v>219301208</v>
      </c>
      <c r="I6" s="19">
        <v>283794000</v>
      </c>
      <c r="J6" s="19">
        <v>786354823</v>
      </c>
      <c r="K6" s="19">
        <v>281747760</v>
      </c>
      <c r="L6" s="19">
        <v>266898053</v>
      </c>
      <c r="M6" s="19">
        <v>286728243</v>
      </c>
      <c r="N6" s="19">
        <v>835374056</v>
      </c>
      <c r="O6" s="19">
        <v>289843729</v>
      </c>
      <c r="P6" s="19">
        <v>300144906</v>
      </c>
      <c r="Q6" s="19">
        <v>326869459</v>
      </c>
      <c r="R6" s="19">
        <v>916858094</v>
      </c>
      <c r="S6" s="19">
        <v>296499688</v>
      </c>
      <c r="T6" s="19">
        <v>309662036</v>
      </c>
      <c r="U6" s="19">
        <v>317222293</v>
      </c>
      <c r="V6" s="19">
        <v>923384017</v>
      </c>
      <c r="W6" s="19">
        <v>3461970990</v>
      </c>
      <c r="X6" s="19">
        <v>3838959188</v>
      </c>
      <c r="Y6" s="19">
        <v>-376988198</v>
      </c>
      <c r="Z6" s="20">
        <v>-9.82</v>
      </c>
      <c r="AA6" s="21">
        <v>3838959188</v>
      </c>
    </row>
    <row r="7" spans="1:27" ht="13.5">
      <c r="A7" s="22" t="s">
        <v>34</v>
      </c>
      <c r="B7" s="16"/>
      <c r="C7" s="17">
        <v>12936402215</v>
      </c>
      <c r="D7" s="17"/>
      <c r="E7" s="18">
        <v>15275574641</v>
      </c>
      <c r="F7" s="19">
        <v>15378405822</v>
      </c>
      <c r="G7" s="19">
        <v>946957432</v>
      </c>
      <c r="H7" s="19">
        <v>1448936766</v>
      </c>
      <c r="I7" s="19">
        <v>1471119127</v>
      </c>
      <c r="J7" s="19">
        <v>3867013325</v>
      </c>
      <c r="K7" s="19">
        <v>1659929274</v>
      </c>
      <c r="L7" s="19">
        <v>1421113001</v>
      </c>
      <c r="M7" s="19">
        <v>1203795980</v>
      </c>
      <c r="N7" s="19">
        <v>4284838255</v>
      </c>
      <c r="O7" s="19">
        <v>1145957345</v>
      </c>
      <c r="P7" s="19">
        <v>803813069</v>
      </c>
      <c r="Q7" s="19">
        <v>1314395502</v>
      </c>
      <c r="R7" s="19">
        <v>3264165916</v>
      </c>
      <c r="S7" s="19">
        <v>1049869988</v>
      </c>
      <c r="T7" s="19">
        <v>1213869308</v>
      </c>
      <c r="U7" s="19">
        <v>1026038784</v>
      </c>
      <c r="V7" s="19">
        <v>3289778080</v>
      </c>
      <c r="W7" s="19">
        <v>14705795576</v>
      </c>
      <c r="X7" s="19">
        <v>15378405822</v>
      </c>
      <c r="Y7" s="19">
        <v>-672610246</v>
      </c>
      <c r="Z7" s="20">
        <v>-4.37</v>
      </c>
      <c r="AA7" s="21">
        <v>15378405822</v>
      </c>
    </row>
    <row r="8" spans="1:27" ht="13.5">
      <c r="A8" s="22" t="s">
        <v>35</v>
      </c>
      <c r="B8" s="16"/>
      <c r="C8" s="17">
        <v>594296316</v>
      </c>
      <c r="D8" s="17"/>
      <c r="E8" s="18">
        <v>2157558766</v>
      </c>
      <c r="F8" s="19">
        <v>2159289227</v>
      </c>
      <c r="G8" s="19">
        <v>41335772</v>
      </c>
      <c r="H8" s="19">
        <v>47855322</v>
      </c>
      <c r="I8" s="19">
        <v>53309724</v>
      </c>
      <c r="J8" s="19">
        <v>142500818</v>
      </c>
      <c r="K8" s="19">
        <v>51446611</v>
      </c>
      <c r="L8" s="19">
        <v>48626100</v>
      </c>
      <c r="M8" s="19">
        <v>49040560</v>
      </c>
      <c r="N8" s="19">
        <v>149113271</v>
      </c>
      <c r="O8" s="19">
        <v>53288305</v>
      </c>
      <c r="P8" s="19">
        <v>49408312</v>
      </c>
      <c r="Q8" s="19">
        <v>56927192</v>
      </c>
      <c r="R8" s="19">
        <v>159623809</v>
      </c>
      <c r="S8" s="19">
        <v>46579971</v>
      </c>
      <c r="T8" s="19">
        <v>51890233</v>
      </c>
      <c r="U8" s="19">
        <v>77105144</v>
      </c>
      <c r="V8" s="19">
        <v>175575348</v>
      </c>
      <c r="W8" s="19">
        <v>626813246</v>
      </c>
      <c r="X8" s="19">
        <v>2159289227</v>
      </c>
      <c r="Y8" s="19">
        <v>-1532475981</v>
      </c>
      <c r="Z8" s="20">
        <v>-70.97</v>
      </c>
      <c r="AA8" s="21">
        <v>2159289227</v>
      </c>
    </row>
    <row r="9" spans="1:27" ht="13.5">
      <c r="A9" s="22" t="s">
        <v>36</v>
      </c>
      <c r="B9" s="16"/>
      <c r="C9" s="17">
        <v>3824178302</v>
      </c>
      <c r="D9" s="17"/>
      <c r="E9" s="18">
        <v>2683115346</v>
      </c>
      <c r="F9" s="19">
        <v>2812965698</v>
      </c>
      <c r="G9" s="19">
        <v>809034709</v>
      </c>
      <c r="H9" s="19">
        <v>553520830</v>
      </c>
      <c r="I9" s="19">
        <v>12968257</v>
      </c>
      <c r="J9" s="19">
        <v>1375523796</v>
      </c>
      <c r="K9" s="19">
        <v>41720392</v>
      </c>
      <c r="L9" s="19">
        <v>746014119</v>
      </c>
      <c r="M9" s="19">
        <v>612412343</v>
      </c>
      <c r="N9" s="19">
        <v>1400146854</v>
      </c>
      <c r="O9" s="19">
        <v>14703139</v>
      </c>
      <c r="P9" s="19">
        <v>97904510</v>
      </c>
      <c r="Q9" s="19">
        <v>1079230860</v>
      </c>
      <c r="R9" s="19">
        <v>1191838509</v>
      </c>
      <c r="S9" s="19">
        <v>19649977</v>
      </c>
      <c r="T9" s="19">
        <v>19023838</v>
      </c>
      <c r="U9" s="19">
        <v>57605993</v>
      </c>
      <c r="V9" s="19">
        <v>96279808</v>
      </c>
      <c r="W9" s="19">
        <v>4063788967</v>
      </c>
      <c r="X9" s="19">
        <v>2812965698</v>
      </c>
      <c r="Y9" s="19">
        <v>1250823269</v>
      </c>
      <c r="Z9" s="20">
        <v>44.47</v>
      </c>
      <c r="AA9" s="21">
        <v>2812965698</v>
      </c>
    </row>
    <row r="10" spans="1:27" ht="13.5">
      <c r="A10" s="22" t="s">
        <v>37</v>
      </c>
      <c r="B10" s="16"/>
      <c r="C10" s="17">
        <v>1515782441</v>
      </c>
      <c r="D10" s="17"/>
      <c r="E10" s="18">
        <v>2003181134</v>
      </c>
      <c r="F10" s="19">
        <v>2043763227</v>
      </c>
      <c r="G10" s="19"/>
      <c r="H10" s="19">
        <v>45514627</v>
      </c>
      <c r="I10" s="19">
        <v>135876388</v>
      </c>
      <c r="J10" s="19">
        <v>181391015</v>
      </c>
      <c r="K10" s="19">
        <v>73787360</v>
      </c>
      <c r="L10" s="19">
        <v>65946653</v>
      </c>
      <c r="M10" s="19">
        <v>139470071</v>
      </c>
      <c r="N10" s="19">
        <v>279204084</v>
      </c>
      <c r="O10" s="19">
        <v>96025025</v>
      </c>
      <c r="P10" s="19">
        <v>96640627</v>
      </c>
      <c r="Q10" s="19">
        <v>178005539</v>
      </c>
      <c r="R10" s="19">
        <v>370671191</v>
      </c>
      <c r="S10" s="19">
        <v>144753960</v>
      </c>
      <c r="T10" s="19">
        <v>141140591</v>
      </c>
      <c r="U10" s="19">
        <v>314514232</v>
      </c>
      <c r="V10" s="19">
        <v>600408783</v>
      </c>
      <c r="W10" s="19">
        <v>1431675073</v>
      </c>
      <c r="X10" s="19">
        <v>2043763227</v>
      </c>
      <c r="Y10" s="19">
        <v>-612088154</v>
      </c>
      <c r="Z10" s="20">
        <v>-29.95</v>
      </c>
      <c r="AA10" s="21">
        <v>2043763227</v>
      </c>
    </row>
    <row r="11" spans="1:27" ht="13.5">
      <c r="A11" s="22" t="s">
        <v>38</v>
      </c>
      <c r="B11" s="16"/>
      <c r="C11" s="17">
        <v>732360302</v>
      </c>
      <c r="D11" s="17"/>
      <c r="E11" s="18">
        <v>439963544</v>
      </c>
      <c r="F11" s="19">
        <v>501919221</v>
      </c>
      <c r="G11" s="19">
        <v>54657398</v>
      </c>
      <c r="H11" s="19">
        <v>57146552</v>
      </c>
      <c r="I11" s="19">
        <v>54702683</v>
      </c>
      <c r="J11" s="19">
        <v>166506633</v>
      </c>
      <c r="K11" s="19">
        <v>52551171</v>
      </c>
      <c r="L11" s="19">
        <v>52242387</v>
      </c>
      <c r="M11" s="19">
        <v>53038861</v>
      </c>
      <c r="N11" s="19">
        <v>157832419</v>
      </c>
      <c r="O11" s="19">
        <v>59749286</v>
      </c>
      <c r="P11" s="19">
        <v>60189998</v>
      </c>
      <c r="Q11" s="19">
        <v>55964006</v>
      </c>
      <c r="R11" s="19">
        <v>175903290</v>
      </c>
      <c r="S11" s="19">
        <v>66962407</v>
      </c>
      <c r="T11" s="19">
        <v>66320616</v>
      </c>
      <c r="U11" s="19">
        <v>129817284</v>
      </c>
      <c r="V11" s="19">
        <v>263100307</v>
      </c>
      <c r="W11" s="19">
        <v>763342649</v>
      </c>
      <c r="X11" s="19">
        <v>501919221</v>
      </c>
      <c r="Y11" s="19">
        <v>261423428</v>
      </c>
      <c r="Z11" s="20">
        <v>52.08</v>
      </c>
      <c r="AA11" s="21">
        <v>501919221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-17168116814</v>
      </c>
      <c r="D14" s="17"/>
      <c r="E14" s="18">
        <v>-21026330447</v>
      </c>
      <c r="F14" s="19">
        <v>-21358080942</v>
      </c>
      <c r="G14" s="19">
        <v>-1890898264</v>
      </c>
      <c r="H14" s="19">
        <v>-2086385499</v>
      </c>
      <c r="I14" s="19">
        <v>-1787670987</v>
      </c>
      <c r="J14" s="19">
        <v>-5764954750</v>
      </c>
      <c r="K14" s="19">
        <v>-2010103431</v>
      </c>
      <c r="L14" s="19">
        <v>-1587437298</v>
      </c>
      <c r="M14" s="19">
        <v>-1257470975</v>
      </c>
      <c r="N14" s="19">
        <v>-4855011704</v>
      </c>
      <c r="O14" s="19">
        <v>-1730824538</v>
      </c>
      <c r="P14" s="19">
        <v>-1398803367</v>
      </c>
      <c r="Q14" s="19">
        <v>-799039280</v>
      </c>
      <c r="R14" s="19">
        <v>-3928667185</v>
      </c>
      <c r="S14" s="19">
        <v>-1717775986</v>
      </c>
      <c r="T14" s="19">
        <v>-1560518637</v>
      </c>
      <c r="U14" s="19">
        <v>-1546494342</v>
      </c>
      <c r="V14" s="19">
        <v>-4824788965</v>
      </c>
      <c r="W14" s="19">
        <v>-19373422604</v>
      </c>
      <c r="X14" s="19">
        <v>-21358080942</v>
      </c>
      <c r="Y14" s="19">
        <v>1984658338</v>
      </c>
      <c r="Z14" s="20">
        <v>-9.29</v>
      </c>
      <c r="AA14" s="21">
        <v>-21358080942</v>
      </c>
    </row>
    <row r="15" spans="1:27" ht="13.5">
      <c r="A15" s="22" t="s">
        <v>42</v>
      </c>
      <c r="B15" s="16"/>
      <c r="C15" s="17">
        <v>-572960411</v>
      </c>
      <c r="D15" s="17"/>
      <c r="E15" s="18">
        <v>-706964374</v>
      </c>
      <c r="F15" s="19">
        <v>-670458374</v>
      </c>
      <c r="G15" s="19">
        <v>-43032000</v>
      </c>
      <c r="H15" s="19">
        <v>-20390636</v>
      </c>
      <c r="I15" s="19">
        <v>-53099872</v>
      </c>
      <c r="J15" s="19">
        <v>-116522508</v>
      </c>
      <c r="K15" s="19">
        <v>-92420381</v>
      </c>
      <c r="L15" s="19">
        <v>-36494689</v>
      </c>
      <c r="M15" s="19">
        <v>-32808213</v>
      </c>
      <c r="N15" s="19">
        <v>-161723283</v>
      </c>
      <c r="O15" s="19">
        <v>-43032000</v>
      </c>
      <c r="P15" s="19">
        <v>-19942585</v>
      </c>
      <c r="Q15" s="19">
        <v>-46991773</v>
      </c>
      <c r="R15" s="19">
        <v>-109966358</v>
      </c>
      <c r="S15" s="19">
        <v>-90615716</v>
      </c>
      <c r="T15" s="19">
        <v>-32958000</v>
      </c>
      <c r="U15" s="19">
        <v>-29875350</v>
      </c>
      <c r="V15" s="19">
        <v>-153449066</v>
      </c>
      <c r="W15" s="19">
        <v>-541661215</v>
      </c>
      <c r="X15" s="19">
        <v>-670458374</v>
      </c>
      <c r="Y15" s="19">
        <v>128797159</v>
      </c>
      <c r="Z15" s="20">
        <v>-19.21</v>
      </c>
      <c r="AA15" s="21">
        <v>-670458374</v>
      </c>
    </row>
    <row r="16" spans="1:27" ht="13.5">
      <c r="A16" s="22" t="s">
        <v>43</v>
      </c>
      <c r="B16" s="16"/>
      <c r="C16" s="17">
        <v>-1060444401</v>
      </c>
      <c r="D16" s="17"/>
      <c r="E16" s="18">
        <v>-1049071231</v>
      </c>
      <c r="F16" s="19">
        <v>-1050194831</v>
      </c>
      <c r="G16" s="19">
        <v>-22133527</v>
      </c>
      <c r="H16" s="19">
        <v>-102246727</v>
      </c>
      <c r="I16" s="19">
        <v>-66646822</v>
      </c>
      <c r="J16" s="19">
        <v>-191027076</v>
      </c>
      <c r="K16" s="19">
        <v>-81606620</v>
      </c>
      <c r="L16" s="19">
        <v>-58618373</v>
      </c>
      <c r="M16" s="19">
        <v>-132321431</v>
      </c>
      <c r="N16" s="19">
        <v>-272546424</v>
      </c>
      <c r="O16" s="19">
        <v>-78387762</v>
      </c>
      <c r="P16" s="19">
        <v>-120265246</v>
      </c>
      <c r="Q16" s="19">
        <v>-85411460</v>
      </c>
      <c r="R16" s="19">
        <v>-284064468</v>
      </c>
      <c r="S16" s="19">
        <v>-73053860</v>
      </c>
      <c r="T16" s="19">
        <v>-89236931</v>
      </c>
      <c r="U16" s="19">
        <v>-64389794</v>
      </c>
      <c r="V16" s="19">
        <v>-226680585</v>
      </c>
      <c r="W16" s="19">
        <v>-974318553</v>
      </c>
      <c r="X16" s="19">
        <v>-1050194831</v>
      </c>
      <c r="Y16" s="19">
        <v>75876278</v>
      </c>
      <c r="Z16" s="20">
        <v>-7.22</v>
      </c>
      <c r="AA16" s="21">
        <v>-1050194831</v>
      </c>
    </row>
    <row r="17" spans="1:27" ht="13.5">
      <c r="A17" s="23" t="s">
        <v>44</v>
      </c>
      <c r="B17" s="24"/>
      <c r="C17" s="25">
        <f aca="true" t="shared" si="0" ref="C17:Y17">SUM(C6:C16)</f>
        <v>3907599808</v>
      </c>
      <c r="D17" s="25">
        <f>SUM(D6:D16)</f>
        <v>0</v>
      </c>
      <c r="E17" s="26">
        <f t="shared" si="0"/>
        <v>3615986567</v>
      </c>
      <c r="F17" s="27">
        <f t="shared" si="0"/>
        <v>3656568236</v>
      </c>
      <c r="G17" s="27">
        <f t="shared" si="0"/>
        <v>179181135</v>
      </c>
      <c r="H17" s="27">
        <f t="shared" si="0"/>
        <v>163252443</v>
      </c>
      <c r="I17" s="27">
        <f t="shared" si="0"/>
        <v>104352498</v>
      </c>
      <c r="J17" s="27">
        <f t="shared" si="0"/>
        <v>446786076</v>
      </c>
      <c r="K17" s="27">
        <f t="shared" si="0"/>
        <v>-22947864</v>
      </c>
      <c r="L17" s="27">
        <f t="shared" si="0"/>
        <v>918289953</v>
      </c>
      <c r="M17" s="27">
        <f t="shared" si="0"/>
        <v>921885439</v>
      </c>
      <c r="N17" s="27">
        <f t="shared" si="0"/>
        <v>1817227528</v>
      </c>
      <c r="O17" s="27">
        <f t="shared" si="0"/>
        <v>-192677471</v>
      </c>
      <c r="P17" s="27">
        <f t="shared" si="0"/>
        <v>-130909776</v>
      </c>
      <c r="Q17" s="27">
        <f t="shared" si="0"/>
        <v>2079950045</v>
      </c>
      <c r="R17" s="27">
        <f t="shared" si="0"/>
        <v>1756362798</v>
      </c>
      <c r="S17" s="27">
        <f t="shared" si="0"/>
        <v>-257129571</v>
      </c>
      <c r="T17" s="27">
        <f t="shared" si="0"/>
        <v>119193054</v>
      </c>
      <c r="U17" s="27">
        <f t="shared" si="0"/>
        <v>281544244</v>
      </c>
      <c r="V17" s="27">
        <f t="shared" si="0"/>
        <v>143607727</v>
      </c>
      <c r="W17" s="27">
        <f t="shared" si="0"/>
        <v>4163984129</v>
      </c>
      <c r="X17" s="27">
        <f t="shared" si="0"/>
        <v>3656568236</v>
      </c>
      <c r="Y17" s="27">
        <f t="shared" si="0"/>
        <v>507415893</v>
      </c>
      <c r="Z17" s="28">
        <f>+IF(X17&lt;&gt;0,+(Y17/X17)*100,0)</f>
        <v>13.876833693525526</v>
      </c>
      <c r="AA17" s="29">
        <f>SUM(AA6:AA16)</f>
        <v>3656568236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-119611</v>
      </c>
      <c r="D23" s="40"/>
      <c r="E23" s="18"/>
      <c r="F23" s="19"/>
      <c r="G23" s="36">
        <v>-33696</v>
      </c>
      <c r="H23" s="36">
        <v>-72455</v>
      </c>
      <c r="I23" s="36">
        <v>-23166</v>
      </c>
      <c r="J23" s="19">
        <v>-129317</v>
      </c>
      <c r="K23" s="36">
        <v>-41762</v>
      </c>
      <c r="L23" s="36">
        <v>228000</v>
      </c>
      <c r="M23" s="19">
        <v>-35881</v>
      </c>
      <c r="N23" s="36">
        <v>150357</v>
      </c>
      <c r="O23" s="36">
        <v>-19717</v>
      </c>
      <c r="P23" s="36">
        <v>-321415</v>
      </c>
      <c r="Q23" s="19">
        <v>-21506</v>
      </c>
      <c r="R23" s="36">
        <v>-362638</v>
      </c>
      <c r="S23" s="36">
        <v>6732</v>
      </c>
      <c r="T23" s="19">
        <v>-7216</v>
      </c>
      <c r="U23" s="36">
        <v>1948070</v>
      </c>
      <c r="V23" s="36">
        <v>1947586</v>
      </c>
      <c r="W23" s="36">
        <v>1605988</v>
      </c>
      <c r="X23" s="19"/>
      <c r="Y23" s="36">
        <v>1605988</v>
      </c>
      <c r="Z23" s="37"/>
      <c r="AA23" s="38"/>
    </row>
    <row r="24" spans="1:27" ht="13.5">
      <c r="A24" s="22" t="s">
        <v>49</v>
      </c>
      <c r="B24" s="16"/>
      <c r="C24" s="17">
        <v>46653976</v>
      </c>
      <c r="D24" s="17"/>
      <c r="E24" s="18">
        <v>-158811000</v>
      </c>
      <c r="F24" s="19">
        <v>-158811000</v>
      </c>
      <c r="G24" s="19">
        <v>6138526</v>
      </c>
      <c r="H24" s="19">
        <v>-36739116</v>
      </c>
      <c r="I24" s="19">
        <v>6140884</v>
      </c>
      <c r="J24" s="19">
        <v>-24459706</v>
      </c>
      <c r="K24" s="19">
        <v>-36739116</v>
      </c>
      <c r="L24" s="19">
        <v>4775666</v>
      </c>
      <c r="M24" s="19">
        <v>-35375938</v>
      </c>
      <c r="N24" s="19">
        <v>-67339388</v>
      </c>
      <c r="O24" s="19">
        <v>40073308</v>
      </c>
      <c r="P24" s="19">
        <v>-35288745</v>
      </c>
      <c r="Q24" s="19">
        <v>7451039</v>
      </c>
      <c r="R24" s="19">
        <v>12235602</v>
      </c>
      <c r="S24" s="19">
        <v>-35329315</v>
      </c>
      <c r="T24" s="19">
        <v>4820862</v>
      </c>
      <c r="U24" s="19">
        <v>-107168973</v>
      </c>
      <c r="V24" s="19">
        <v>-137677426</v>
      </c>
      <c r="W24" s="19">
        <v>-217240918</v>
      </c>
      <c r="X24" s="19">
        <v>-158811000</v>
      </c>
      <c r="Y24" s="19">
        <v>-58429918</v>
      </c>
      <c r="Z24" s="20">
        <v>36.79</v>
      </c>
      <c r="AA24" s="21">
        <v>-158811000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-2612281379</v>
      </c>
      <c r="D26" s="17"/>
      <c r="E26" s="18">
        <v>-3790365855</v>
      </c>
      <c r="F26" s="19">
        <v>-3810949199</v>
      </c>
      <c r="G26" s="19">
        <v>-21198950</v>
      </c>
      <c r="H26" s="19">
        <v>-63542950</v>
      </c>
      <c r="I26" s="19">
        <v>-198105751</v>
      </c>
      <c r="J26" s="19">
        <v>-282847651</v>
      </c>
      <c r="K26" s="19">
        <v>-132344967</v>
      </c>
      <c r="L26" s="19">
        <v>-122966493</v>
      </c>
      <c r="M26" s="19">
        <v>-250083803</v>
      </c>
      <c r="N26" s="19">
        <v>-505395263</v>
      </c>
      <c r="O26" s="19">
        <v>-75949946</v>
      </c>
      <c r="P26" s="19">
        <v>-175624200</v>
      </c>
      <c r="Q26" s="19">
        <v>-335752793</v>
      </c>
      <c r="R26" s="19">
        <v>-587326939</v>
      </c>
      <c r="S26" s="19">
        <v>-238765417</v>
      </c>
      <c r="T26" s="19">
        <v>-274765380</v>
      </c>
      <c r="U26" s="19">
        <v>-831976598</v>
      </c>
      <c r="V26" s="19">
        <v>-1345507395</v>
      </c>
      <c r="W26" s="19">
        <v>-2721077248</v>
      </c>
      <c r="X26" s="19">
        <v>-3810949199</v>
      </c>
      <c r="Y26" s="19">
        <v>1089871951</v>
      </c>
      <c r="Z26" s="20">
        <v>-28.6</v>
      </c>
      <c r="AA26" s="21">
        <v>-3810949199</v>
      </c>
    </row>
    <row r="27" spans="1:27" ht="13.5">
      <c r="A27" s="23" t="s">
        <v>51</v>
      </c>
      <c r="B27" s="24"/>
      <c r="C27" s="25">
        <f aca="true" t="shared" si="1" ref="C27:Y27">SUM(C21:C26)</f>
        <v>-2565747014</v>
      </c>
      <c r="D27" s="25">
        <f>SUM(D21:D26)</f>
        <v>0</v>
      </c>
      <c r="E27" s="26">
        <f t="shared" si="1"/>
        <v>-3949176855</v>
      </c>
      <c r="F27" s="27">
        <f t="shared" si="1"/>
        <v>-3969760199</v>
      </c>
      <c r="G27" s="27">
        <f t="shared" si="1"/>
        <v>-15094120</v>
      </c>
      <c r="H27" s="27">
        <f t="shared" si="1"/>
        <v>-100354521</v>
      </c>
      <c r="I27" s="27">
        <f t="shared" si="1"/>
        <v>-191988033</v>
      </c>
      <c r="J27" s="27">
        <f t="shared" si="1"/>
        <v>-307436674</v>
      </c>
      <c r="K27" s="27">
        <f t="shared" si="1"/>
        <v>-169125845</v>
      </c>
      <c r="L27" s="27">
        <f t="shared" si="1"/>
        <v>-117962827</v>
      </c>
      <c r="M27" s="27">
        <f t="shared" si="1"/>
        <v>-285495622</v>
      </c>
      <c r="N27" s="27">
        <f t="shared" si="1"/>
        <v>-572584294</v>
      </c>
      <c r="O27" s="27">
        <f t="shared" si="1"/>
        <v>-35896355</v>
      </c>
      <c r="P27" s="27">
        <f t="shared" si="1"/>
        <v>-211234360</v>
      </c>
      <c r="Q27" s="27">
        <f t="shared" si="1"/>
        <v>-328323260</v>
      </c>
      <c r="R27" s="27">
        <f t="shared" si="1"/>
        <v>-575453975</v>
      </c>
      <c r="S27" s="27">
        <f t="shared" si="1"/>
        <v>-274088000</v>
      </c>
      <c r="T27" s="27">
        <f t="shared" si="1"/>
        <v>-269951734</v>
      </c>
      <c r="U27" s="27">
        <f t="shared" si="1"/>
        <v>-937197501</v>
      </c>
      <c r="V27" s="27">
        <f t="shared" si="1"/>
        <v>-1481237235</v>
      </c>
      <c r="W27" s="27">
        <f t="shared" si="1"/>
        <v>-2936712178</v>
      </c>
      <c r="X27" s="27">
        <f t="shared" si="1"/>
        <v>-3969760199</v>
      </c>
      <c r="Y27" s="27">
        <f t="shared" si="1"/>
        <v>1033048021</v>
      </c>
      <c r="Z27" s="28">
        <f>+IF(X27&lt;&gt;0,+(Y27/X27)*100,0)</f>
        <v>-26.022932600821314</v>
      </c>
      <c r="AA27" s="29">
        <f>SUM(AA21:AA26)</f>
        <v>-3969760199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785000000</v>
      </c>
      <c r="D32" s="17"/>
      <c r="E32" s="18">
        <v>1100000000</v>
      </c>
      <c r="F32" s="19">
        <v>1100000000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1100000000</v>
      </c>
      <c r="Y32" s="19">
        <v>-1100000000</v>
      </c>
      <c r="Z32" s="20">
        <v>-100</v>
      </c>
      <c r="AA32" s="21">
        <v>1100000000</v>
      </c>
    </row>
    <row r="33" spans="1:27" ht="13.5">
      <c r="A33" s="22" t="s">
        <v>55</v>
      </c>
      <c r="B33" s="16"/>
      <c r="C33" s="17">
        <v>22731408</v>
      </c>
      <c r="D33" s="17"/>
      <c r="E33" s="18">
        <v>40784000</v>
      </c>
      <c r="F33" s="19">
        <v>40784000</v>
      </c>
      <c r="G33" s="19">
        <v>487854</v>
      </c>
      <c r="H33" s="36">
        <v>4638430</v>
      </c>
      <c r="I33" s="36">
        <v>4800682</v>
      </c>
      <c r="J33" s="36">
        <v>9926966</v>
      </c>
      <c r="K33" s="19">
        <v>4832348</v>
      </c>
      <c r="L33" s="19">
        <v>6876886</v>
      </c>
      <c r="M33" s="19">
        <v>8282242</v>
      </c>
      <c r="N33" s="19">
        <v>19991476</v>
      </c>
      <c r="O33" s="36">
        <v>7076169</v>
      </c>
      <c r="P33" s="36">
        <v>5218090</v>
      </c>
      <c r="Q33" s="36">
        <v>5012604</v>
      </c>
      <c r="R33" s="19">
        <v>17306863</v>
      </c>
      <c r="S33" s="19">
        <v>2652079</v>
      </c>
      <c r="T33" s="19">
        <v>2674592</v>
      </c>
      <c r="U33" s="19">
        <v>17937902</v>
      </c>
      <c r="V33" s="36">
        <v>23264573</v>
      </c>
      <c r="W33" s="36">
        <v>70489878</v>
      </c>
      <c r="X33" s="36">
        <v>40784000</v>
      </c>
      <c r="Y33" s="19">
        <v>29705878</v>
      </c>
      <c r="Z33" s="20">
        <v>72.84</v>
      </c>
      <c r="AA33" s="21">
        <v>40784000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-629420732</v>
      </c>
      <c r="D35" s="17"/>
      <c r="E35" s="18">
        <v>-222086716</v>
      </c>
      <c r="F35" s="19">
        <v>-222086716</v>
      </c>
      <c r="G35" s="19"/>
      <c r="H35" s="19">
        <v>-8280687</v>
      </c>
      <c r="I35" s="19">
        <v>-4080506</v>
      </c>
      <c r="J35" s="19">
        <v>-12361193</v>
      </c>
      <c r="K35" s="19">
        <v>-30135764</v>
      </c>
      <c r="L35" s="19">
        <v>-59286667</v>
      </c>
      <c r="M35" s="19">
        <v>-54562531</v>
      </c>
      <c r="N35" s="19">
        <v>-143984962</v>
      </c>
      <c r="O35" s="19"/>
      <c r="P35" s="19">
        <v>-8762954</v>
      </c>
      <c r="Q35" s="19">
        <v>-4374752</v>
      </c>
      <c r="R35" s="19">
        <v>-13137706</v>
      </c>
      <c r="S35" s="19">
        <v>-30534449</v>
      </c>
      <c r="T35" s="19">
        <v>-26666667</v>
      </c>
      <c r="U35" s="19">
        <v>692504605</v>
      </c>
      <c r="V35" s="19">
        <v>635303489</v>
      </c>
      <c r="W35" s="19">
        <v>465819628</v>
      </c>
      <c r="X35" s="19">
        <v>-222086716</v>
      </c>
      <c r="Y35" s="19">
        <v>687906344</v>
      </c>
      <c r="Z35" s="20">
        <v>-309.75</v>
      </c>
      <c r="AA35" s="21">
        <v>-222086716</v>
      </c>
    </row>
    <row r="36" spans="1:27" ht="13.5">
      <c r="A36" s="23" t="s">
        <v>57</v>
      </c>
      <c r="B36" s="24"/>
      <c r="C36" s="25">
        <f aca="true" t="shared" si="2" ref="C36:Y36">SUM(C31:C35)</f>
        <v>178310676</v>
      </c>
      <c r="D36" s="25">
        <f>SUM(D31:D35)</f>
        <v>0</v>
      </c>
      <c r="E36" s="26">
        <f t="shared" si="2"/>
        <v>918697284</v>
      </c>
      <c r="F36" s="27">
        <f t="shared" si="2"/>
        <v>918697284</v>
      </c>
      <c r="G36" s="27">
        <f t="shared" si="2"/>
        <v>487854</v>
      </c>
      <c r="H36" s="27">
        <f t="shared" si="2"/>
        <v>-3642257</v>
      </c>
      <c r="I36" s="27">
        <f t="shared" si="2"/>
        <v>720176</v>
      </c>
      <c r="J36" s="27">
        <f t="shared" si="2"/>
        <v>-2434227</v>
      </c>
      <c r="K36" s="27">
        <f t="shared" si="2"/>
        <v>-25303416</v>
      </c>
      <c r="L36" s="27">
        <f t="shared" si="2"/>
        <v>-52409781</v>
      </c>
      <c r="M36" s="27">
        <f t="shared" si="2"/>
        <v>-46280289</v>
      </c>
      <c r="N36" s="27">
        <f t="shared" si="2"/>
        <v>-123993486</v>
      </c>
      <c r="O36" s="27">
        <f t="shared" si="2"/>
        <v>7076169</v>
      </c>
      <c r="P36" s="27">
        <f t="shared" si="2"/>
        <v>-3544864</v>
      </c>
      <c r="Q36" s="27">
        <f t="shared" si="2"/>
        <v>637852</v>
      </c>
      <c r="R36" s="27">
        <f t="shared" si="2"/>
        <v>4169157</v>
      </c>
      <c r="S36" s="27">
        <f t="shared" si="2"/>
        <v>-27882370</v>
      </c>
      <c r="T36" s="27">
        <f t="shared" si="2"/>
        <v>-23992075</v>
      </c>
      <c r="U36" s="27">
        <f t="shared" si="2"/>
        <v>710442507</v>
      </c>
      <c r="V36" s="27">
        <f t="shared" si="2"/>
        <v>658568062</v>
      </c>
      <c r="W36" s="27">
        <f t="shared" si="2"/>
        <v>536309506</v>
      </c>
      <c r="X36" s="27">
        <f t="shared" si="2"/>
        <v>918697284</v>
      </c>
      <c r="Y36" s="27">
        <f t="shared" si="2"/>
        <v>-382387778</v>
      </c>
      <c r="Z36" s="28">
        <f>+IF(X36&lt;&gt;0,+(Y36/X36)*100,0)</f>
        <v>-41.622826654617604</v>
      </c>
      <c r="AA36" s="29">
        <f>SUM(AA31:AA35)</f>
        <v>918697284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1520163470</v>
      </c>
      <c r="D38" s="31">
        <f>+D17+D27+D36</f>
        <v>0</v>
      </c>
      <c r="E38" s="32">
        <f t="shared" si="3"/>
        <v>585506996</v>
      </c>
      <c r="F38" s="33">
        <f t="shared" si="3"/>
        <v>605505321</v>
      </c>
      <c r="G38" s="33">
        <f t="shared" si="3"/>
        <v>164574869</v>
      </c>
      <c r="H38" s="33">
        <f t="shared" si="3"/>
        <v>59255665</v>
      </c>
      <c r="I38" s="33">
        <f t="shared" si="3"/>
        <v>-86915359</v>
      </c>
      <c r="J38" s="33">
        <f t="shared" si="3"/>
        <v>136915175</v>
      </c>
      <c r="K38" s="33">
        <f t="shared" si="3"/>
        <v>-217377125</v>
      </c>
      <c r="L38" s="33">
        <f t="shared" si="3"/>
        <v>747917345</v>
      </c>
      <c r="M38" s="33">
        <f t="shared" si="3"/>
        <v>590109528</v>
      </c>
      <c r="N38" s="33">
        <f t="shared" si="3"/>
        <v>1120649748</v>
      </c>
      <c r="O38" s="33">
        <f t="shared" si="3"/>
        <v>-221497657</v>
      </c>
      <c r="P38" s="33">
        <f t="shared" si="3"/>
        <v>-345689000</v>
      </c>
      <c r="Q38" s="33">
        <f t="shared" si="3"/>
        <v>1752264637</v>
      </c>
      <c r="R38" s="33">
        <f t="shared" si="3"/>
        <v>1185077980</v>
      </c>
      <c r="S38" s="33">
        <f t="shared" si="3"/>
        <v>-559099941</v>
      </c>
      <c r="T38" s="33">
        <f t="shared" si="3"/>
        <v>-174750755</v>
      </c>
      <c r="U38" s="33">
        <f t="shared" si="3"/>
        <v>54789250</v>
      </c>
      <c r="V38" s="33">
        <f t="shared" si="3"/>
        <v>-679061446</v>
      </c>
      <c r="W38" s="33">
        <f t="shared" si="3"/>
        <v>1763581457</v>
      </c>
      <c r="X38" s="33">
        <f t="shared" si="3"/>
        <v>605505321</v>
      </c>
      <c r="Y38" s="33">
        <f t="shared" si="3"/>
        <v>1158076136</v>
      </c>
      <c r="Z38" s="34">
        <f>+IF(X38&lt;&gt;0,+(Y38/X38)*100,0)</f>
        <v>191.25779672545602</v>
      </c>
      <c r="AA38" s="35">
        <f>+AA17+AA27+AA36</f>
        <v>605505321</v>
      </c>
    </row>
    <row r="39" spans="1:27" ht="13.5">
      <c r="A39" s="22" t="s">
        <v>59</v>
      </c>
      <c r="B39" s="16"/>
      <c r="C39" s="31">
        <v>4374377023</v>
      </c>
      <c r="D39" s="31"/>
      <c r="E39" s="32">
        <v>3755814369</v>
      </c>
      <c r="F39" s="33">
        <v>3755814369</v>
      </c>
      <c r="G39" s="33">
        <v>5894540499</v>
      </c>
      <c r="H39" s="33">
        <v>6059115368</v>
      </c>
      <c r="I39" s="33">
        <v>6118371033</v>
      </c>
      <c r="J39" s="33">
        <v>5894540499</v>
      </c>
      <c r="K39" s="33">
        <v>6031455674</v>
      </c>
      <c r="L39" s="33">
        <v>5814078549</v>
      </c>
      <c r="M39" s="33">
        <v>6561995894</v>
      </c>
      <c r="N39" s="33">
        <v>6031455674</v>
      </c>
      <c r="O39" s="33">
        <v>7152105422</v>
      </c>
      <c r="P39" s="33">
        <v>6930607765</v>
      </c>
      <c r="Q39" s="33">
        <v>6584918765</v>
      </c>
      <c r="R39" s="33">
        <v>7152105422</v>
      </c>
      <c r="S39" s="33">
        <v>8337183402</v>
      </c>
      <c r="T39" s="33">
        <v>7778083461</v>
      </c>
      <c r="U39" s="33">
        <v>7603332706</v>
      </c>
      <c r="V39" s="33">
        <v>8337183402</v>
      </c>
      <c r="W39" s="33">
        <v>5894540499</v>
      </c>
      <c r="X39" s="33">
        <v>3755814369</v>
      </c>
      <c r="Y39" s="33">
        <v>2138726130</v>
      </c>
      <c r="Z39" s="34">
        <v>56.94</v>
      </c>
      <c r="AA39" s="35">
        <v>3755814369</v>
      </c>
    </row>
    <row r="40" spans="1:27" ht="13.5">
      <c r="A40" s="41" t="s">
        <v>60</v>
      </c>
      <c r="B40" s="42"/>
      <c r="C40" s="43">
        <v>5894540493</v>
      </c>
      <c r="D40" s="43"/>
      <c r="E40" s="44">
        <v>4341321364</v>
      </c>
      <c r="F40" s="45">
        <v>4361319689</v>
      </c>
      <c r="G40" s="45">
        <v>6059115368</v>
      </c>
      <c r="H40" s="45">
        <v>6118371033</v>
      </c>
      <c r="I40" s="45">
        <v>6031455674</v>
      </c>
      <c r="J40" s="45">
        <v>6031455674</v>
      </c>
      <c r="K40" s="45">
        <v>5814078549</v>
      </c>
      <c r="L40" s="45">
        <v>6561995894</v>
      </c>
      <c r="M40" s="45">
        <v>7152105422</v>
      </c>
      <c r="N40" s="45">
        <v>7152105422</v>
      </c>
      <c r="O40" s="45">
        <v>6930607765</v>
      </c>
      <c r="P40" s="45">
        <v>6584918765</v>
      </c>
      <c r="Q40" s="45">
        <v>8337183402</v>
      </c>
      <c r="R40" s="45">
        <v>6930607765</v>
      </c>
      <c r="S40" s="45">
        <v>7778083461</v>
      </c>
      <c r="T40" s="45">
        <v>7603332706</v>
      </c>
      <c r="U40" s="45">
        <v>7658121956</v>
      </c>
      <c r="V40" s="45">
        <v>7658121956</v>
      </c>
      <c r="W40" s="45">
        <v>7658121956</v>
      </c>
      <c r="X40" s="45">
        <v>4361319689</v>
      </c>
      <c r="Y40" s="45">
        <v>3296802267</v>
      </c>
      <c r="Z40" s="46">
        <v>75.59</v>
      </c>
      <c r="AA40" s="47">
        <v>4361319689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469446918</v>
      </c>
      <c r="D6" s="17"/>
      <c r="E6" s="18">
        <v>539000001</v>
      </c>
      <c r="F6" s="19">
        <v>442277901</v>
      </c>
      <c r="G6" s="19">
        <v>46232179</v>
      </c>
      <c r="H6" s="19">
        <v>35391333</v>
      </c>
      <c r="I6" s="19">
        <v>30767896</v>
      </c>
      <c r="J6" s="19">
        <v>112391408</v>
      </c>
      <c r="K6" s="19">
        <v>37736719</v>
      </c>
      <c r="L6" s="19">
        <v>31633899</v>
      </c>
      <c r="M6" s="19">
        <v>32774408</v>
      </c>
      <c r="N6" s="19">
        <v>102145026</v>
      </c>
      <c r="O6" s="19">
        <v>33425999</v>
      </c>
      <c r="P6" s="19">
        <v>34560175</v>
      </c>
      <c r="Q6" s="19">
        <v>36619293</v>
      </c>
      <c r="R6" s="19">
        <v>104605467</v>
      </c>
      <c r="S6" s="19">
        <v>35118142</v>
      </c>
      <c r="T6" s="19">
        <v>37562321</v>
      </c>
      <c r="U6" s="19">
        <v>45763542</v>
      </c>
      <c r="V6" s="19">
        <v>118444005</v>
      </c>
      <c r="W6" s="19">
        <v>437585906</v>
      </c>
      <c r="X6" s="19">
        <v>442277901</v>
      </c>
      <c r="Y6" s="19">
        <v>-4691995</v>
      </c>
      <c r="Z6" s="20">
        <v>-1.06</v>
      </c>
      <c r="AA6" s="21">
        <v>442277901</v>
      </c>
    </row>
    <row r="7" spans="1:27" ht="13.5">
      <c r="A7" s="22" t="s">
        <v>34</v>
      </c>
      <c r="B7" s="16"/>
      <c r="C7" s="17">
        <v>2350432998</v>
      </c>
      <c r="D7" s="17"/>
      <c r="E7" s="18">
        <v>3004813603</v>
      </c>
      <c r="F7" s="19">
        <v>2768152481</v>
      </c>
      <c r="G7" s="19">
        <v>163526096</v>
      </c>
      <c r="H7" s="19">
        <v>222029232</v>
      </c>
      <c r="I7" s="19">
        <v>268762686</v>
      </c>
      <c r="J7" s="19">
        <v>654318014</v>
      </c>
      <c r="K7" s="19">
        <v>250887344</v>
      </c>
      <c r="L7" s="19">
        <v>219706587</v>
      </c>
      <c r="M7" s="19">
        <v>219000929</v>
      </c>
      <c r="N7" s="19">
        <v>689594860</v>
      </c>
      <c r="O7" s="19">
        <v>185487927</v>
      </c>
      <c r="P7" s="19">
        <v>203396302</v>
      </c>
      <c r="Q7" s="19">
        <v>215506933</v>
      </c>
      <c r="R7" s="19">
        <v>604391162</v>
      </c>
      <c r="S7" s="19">
        <v>126488992</v>
      </c>
      <c r="T7" s="19">
        <v>195987306</v>
      </c>
      <c r="U7" s="19">
        <v>251926702</v>
      </c>
      <c r="V7" s="19">
        <v>574403000</v>
      </c>
      <c r="W7" s="19">
        <v>2522707036</v>
      </c>
      <c r="X7" s="19">
        <v>2768152481</v>
      </c>
      <c r="Y7" s="19">
        <v>-245445445</v>
      </c>
      <c r="Z7" s="20">
        <v>-8.87</v>
      </c>
      <c r="AA7" s="21">
        <v>2768152481</v>
      </c>
    </row>
    <row r="8" spans="1:27" ht="13.5">
      <c r="A8" s="22" t="s">
        <v>35</v>
      </c>
      <c r="B8" s="16"/>
      <c r="C8" s="17">
        <v>165291643</v>
      </c>
      <c r="D8" s="17"/>
      <c r="E8" s="18">
        <v>82868136</v>
      </c>
      <c r="F8" s="19">
        <v>182918359</v>
      </c>
      <c r="G8" s="19">
        <v>95833994</v>
      </c>
      <c r="H8" s="19">
        <v>6227916</v>
      </c>
      <c r="I8" s="19">
        <v>3954514</v>
      </c>
      <c r="J8" s="19">
        <v>106016424</v>
      </c>
      <c r="K8" s="19">
        <v>3867535</v>
      </c>
      <c r="L8" s="19">
        <v>1916075</v>
      </c>
      <c r="M8" s="19">
        <v>104566649</v>
      </c>
      <c r="N8" s="19">
        <v>110350259</v>
      </c>
      <c r="O8" s="19">
        <v>8955889</v>
      </c>
      <c r="P8" s="19">
        <v>4000314</v>
      </c>
      <c r="Q8" s="19">
        <v>33568598</v>
      </c>
      <c r="R8" s="19">
        <v>46524801</v>
      </c>
      <c r="S8" s="19">
        <v>2553491</v>
      </c>
      <c r="T8" s="19">
        <v>24069300</v>
      </c>
      <c r="U8" s="19">
        <v>7590263</v>
      </c>
      <c r="V8" s="19">
        <v>34213054</v>
      </c>
      <c r="W8" s="19">
        <v>297104538</v>
      </c>
      <c r="X8" s="19">
        <v>182918359</v>
      </c>
      <c r="Y8" s="19">
        <v>114186179</v>
      </c>
      <c r="Z8" s="20">
        <v>62.42</v>
      </c>
      <c r="AA8" s="21">
        <v>182918359</v>
      </c>
    </row>
    <row r="9" spans="1:27" ht="13.5">
      <c r="A9" s="22" t="s">
        <v>36</v>
      </c>
      <c r="B9" s="16"/>
      <c r="C9" s="17">
        <v>598857000</v>
      </c>
      <c r="D9" s="17"/>
      <c r="E9" s="18">
        <v>623643790</v>
      </c>
      <c r="F9" s="19">
        <v>728862580</v>
      </c>
      <c r="G9" s="19">
        <v>238348000</v>
      </c>
      <c r="H9" s="19"/>
      <c r="I9" s="19"/>
      <c r="J9" s="19">
        <v>238348000</v>
      </c>
      <c r="K9" s="19"/>
      <c r="L9" s="19">
        <v>200715000</v>
      </c>
      <c r="M9" s="19"/>
      <c r="N9" s="19">
        <v>200715000</v>
      </c>
      <c r="O9" s="19"/>
      <c r="P9" s="19"/>
      <c r="Q9" s="19">
        <v>163081000</v>
      </c>
      <c r="R9" s="19">
        <v>163081000</v>
      </c>
      <c r="S9" s="19">
        <v>81422843</v>
      </c>
      <c r="T9" s="19"/>
      <c r="U9" s="19"/>
      <c r="V9" s="19">
        <v>81422843</v>
      </c>
      <c r="W9" s="19">
        <v>683566843</v>
      </c>
      <c r="X9" s="19">
        <v>728862580</v>
      </c>
      <c r="Y9" s="19">
        <v>-45295737</v>
      </c>
      <c r="Z9" s="20">
        <v>-6.21</v>
      </c>
      <c r="AA9" s="21">
        <v>728862580</v>
      </c>
    </row>
    <row r="10" spans="1:27" ht="13.5">
      <c r="A10" s="22" t="s">
        <v>37</v>
      </c>
      <c r="B10" s="16"/>
      <c r="C10" s="17">
        <v>225180691</v>
      </c>
      <c r="D10" s="17"/>
      <c r="E10" s="18">
        <v>263006660</v>
      </c>
      <c r="F10" s="19">
        <v>263006660</v>
      </c>
      <c r="G10" s="19">
        <v>80067000</v>
      </c>
      <c r="H10" s="19">
        <v>2610000</v>
      </c>
      <c r="I10" s="19"/>
      <c r="J10" s="19">
        <v>82677000</v>
      </c>
      <c r="K10" s="19"/>
      <c r="L10" s="19">
        <v>4969472</v>
      </c>
      <c r="M10" s="19">
        <v>52276730</v>
      </c>
      <c r="N10" s="19">
        <v>57246202</v>
      </c>
      <c r="O10" s="19">
        <v>22916000</v>
      </c>
      <c r="P10" s="19">
        <v>1258000</v>
      </c>
      <c r="Q10" s="19">
        <v>23694000</v>
      </c>
      <c r="R10" s="19">
        <v>47868000</v>
      </c>
      <c r="S10" s="19"/>
      <c r="T10" s="19">
        <v>4881412</v>
      </c>
      <c r="U10" s="19"/>
      <c r="V10" s="19">
        <v>4881412</v>
      </c>
      <c r="W10" s="19">
        <v>192672614</v>
      </c>
      <c r="X10" s="19">
        <v>263006660</v>
      </c>
      <c r="Y10" s="19">
        <v>-70334046</v>
      </c>
      <c r="Z10" s="20">
        <v>-26.74</v>
      </c>
      <c r="AA10" s="21">
        <v>263006660</v>
      </c>
    </row>
    <row r="11" spans="1:27" ht="13.5">
      <c r="A11" s="22" t="s">
        <v>38</v>
      </c>
      <c r="B11" s="16"/>
      <c r="C11" s="17">
        <v>39410982</v>
      </c>
      <c r="D11" s="17"/>
      <c r="E11" s="18">
        <v>33947562</v>
      </c>
      <c r="F11" s="19">
        <v>33947559</v>
      </c>
      <c r="G11" s="19">
        <v>2399850</v>
      </c>
      <c r="H11" s="19">
        <v>3411072</v>
      </c>
      <c r="I11" s="19">
        <v>2887931</v>
      </c>
      <c r="J11" s="19">
        <v>8698853</v>
      </c>
      <c r="K11" s="19">
        <v>3035286</v>
      </c>
      <c r="L11" s="19">
        <v>3038290</v>
      </c>
      <c r="M11" s="19">
        <v>3097221</v>
      </c>
      <c r="N11" s="19">
        <v>9170797</v>
      </c>
      <c r="O11" s="19">
        <v>6916117</v>
      </c>
      <c r="P11" s="19">
        <v>3010676</v>
      </c>
      <c r="Q11" s="19">
        <v>3550160</v>
      </c>
      <c r="R11" s="19">
        <v>13476953</v>
      </c>
      <c r="S11" s="19">
        <v>3410541</v>
      </c>
      <c r="T11" s="19">
        <v>3618864</v>
      </c>
      <c r="U11" s="19">
        <v>3633764</v>
      </c>
      <c r="V11" s="19">
        <v>10663169</v>
      </c>
      <c r="W11" s="19">
        <v>42009772</v>
      </c>
      <c r="X11" s="19">
        <v>33947559</v>
      </c>
      <c r="Y11" s="19">
        <v>8062213</v>
      </c>
      <c r="Z11" s="20">
        <v>23.75</v>
      </c>
      <c r="AA11" s="21">
        <v>33947559</v>
      </c>
    </row>
    <row r="12" spans="1:27" ht="13.5">
      <c r="A12" s="22" t="s">
        <v>39</v>
      </c>
      <c r="B12" s="16"/>
      <c r="C12" s="17">
        <v>6050</v>
      </c>
      <c r="D12" s="17"/>
      <c r="E12" s="18">
        <v>5000</v>
      </c>
      <c r="F12" s="19">
        <v>5000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5000</v>
      </c>
      <c r="Y12" s="19">
        <v>-5000</v>
      </c>
      <c r="Z12" s="20">
        <v>-100</v>
      </c>
      <c r="AA12" s="21">
        <v>5000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-3644455658</v>
      </c>
      <c r="D14" s="17"/>
      <c r="E14" s="18">
        <v>-3870732226</v>
      </c>
      <c r="F14" s="19">
        <v>-3989372206</v>
      </c>
      <c r="G14" s="19">
        <v>-584788452</v>
      </c>
      <c r="H14" s="19">
        <v>-438542894</v>
      </c>
      <c r="I14" s="19">
        <v>-443903565</v>
      </c>
      <c r="J14" s="19">
        <v>-1467234911</v>
      </c>
      <c r="K14" s="19">
        <v>-310144771</v>
      </c>
      <c r="L14" s="19">
        <v>-304057455</v>
      </c>
      <c r="M14" s="19">
        <v>-457026964</v>
      </c>
      <c r="N14" s="19">
        <v>-1071229190</v>
      </c>
      <c r="O14" s="19">
        <v>-286705595</v>
      </c>
      <c r="P14" s="19">
        <v>-306730717</v>
      </c>
      <c r="Q14" s="19">
        <v>-318288796</v>
      </c>
      <c r="R14" s="19">
        <v>-911725108</v>
      </c>
      <c r="S14" s="19">
        <v>-306382897</v>
      </c>
      <c r="T14" s="19">
        <v>-292652167</v>
      </c>
      <c r="U14" s="19">
        <v>-250985554</v>
      </c>
      <c r="V14" s="19">
        <v>-850020618</v>
      </c>
      <c r="W14" s="19">
        <v>-4300209827</v>
      </c>
      <c r="X14" s="19">
        <v>-3989372206</v>
      </c>
      <c r="Y14" s="19">
        <v>-310837621</v>
      </c>
      <c r="Z14" s="20">
        <v>7.79</v>
      </c>
      <c r="AA14" s="21">
        <v>-3989372206</v>
      </c>
    </row>
    <row r="15" spans="1:27" ht="13.5">
      <c r="A15" s="22" t="s">
        <v>42</v>
      </c>
      <c r="B15" s="16"/>
      <c r="C15" s="17">
        <v>-27575854</v>
      </c>
      <c r="D15" s="17"/>
      <c r="E15" s="18">
        <v>-11896707</v>
      </c>
      <c r="F15" s="19">
        <v>-11896707</v>
      </c>
      <c r="G15" s="19">
        <v>-39732</v>
      </c>
      <c r="H15" s="19">
        <v>-46305</v>
      </c>
      <c r="I15" s="19"/>
      <c r="J15" s="19">
        <v>-86037</v>
      </c>
      <c r="K15" s="19">
        <v>-380340</v>
      </c>
      <c r="L15" s="19">
        <v>-763401</v>
      </c>
      <c r="M15" s="19">
        <v>-900961</v>
      </c>
      <c r="N15" s="19">
        <v>-2044702</v>
      </c>
      <c r="O15" s="19">
        <v>-574880</v>
      </c>
      <c r="P15" s="19">
        <v>-3922935</v>
      </c>
      <c r="Q15" s="19">
        <v>-545082</v>
      </c>
      <c r="R15" s="19">
        <v>-5042897</v>
      </c>
      <c r="S15" s="19">
        <v>-970698</v>
      </c>
      <c r="T15" s="19">
        <v>-3424</v>
      </c>
      <c r="U15" s="19"/>
      <c r="V15" s="19">
        <v>-974122</v>
      </c>
      <c r="W15" s="19">
        <v>-8147758</v>
      </c>
      <c r="X15" s="19">
        <v>-11896707</v>
      </c>
      <c r="Y15" s="19">
        <v>3748949</v>
      </c>
      <c r="Z15" s="20">
        <v>-31.51</v>
      </c>
      <c r="AA15" s="21">
        <v>-11896707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176594770</v>
      </c>
      <c r="D17" s="25">
        <f>SUM(D6:D16)</f>
        <v>0</v>
      </c>
      <c r="E17" s="26">
        <f t="shared" si="0"/>
        <v>664655819</v>
      </c>
      <c r="F17" s="27">
        <f t="shared" si="0"/>
        <v>417901627</v>
      </c>
      <c r="G17" s="27">
        <f t="shared" si="0"/>
        <v>41578935</v>
      </c>
      <c r="H17" s="27">
        <f t="shared" si="0"/>
        <v>-168919646</v>
      </c>
      <c r="I17" s="27">
        <f t="shared" si="0"/>
        <v>-137530538</v>
      </c>
      <c r="J17" s="27">
        <f t="shared" si="0"/>
        <v>-264871249</v>
      </c>
      <c r="K17" s="27">
        <f t="shared" si="0"/>
        <v>-14998227</v>
      </c>
      <c r="L17" s="27">
        <f t="shared" si="0"/>
        <v>157158467</v>
      </c>
      <c r="M17" s="27">
        <f t="shared" si="0"/>
        <v>-46211988</v>
      </c>
      <c r="N17" s="27">
        <f t="shared" si="0"/>
        <v>95948252</v>
      </c>
      <c r="O17" s="27">
        <f t="shared" si="0"/>
        <v>-29578543</v>
      </c>
      <c r="P17" s="27">
        <f t="shared" si="0"/>
        <v>-64428185</v>
      </c>
      <c r="Q17" s="27">
        <f t="shared" si="0"/>
        <v>157186106</v>
      </c>
      <c r="R17" s="27">
        <f t="shared" si="0"/>
        <v>63179378</v>
      </c>
      <c r="S17" s="27">
        <f t="shared" si="0"/>
        <v>-58359586</v>
      </c>
      <c r="T17" s="27">
        <f t="shared" si="0"/>
        <v>-26536388</v>
      </c>
      <c r="U17" s="27">
        <f t="shared" si="0"/>
        <v>57928717</v>
      </c>
      <c r="V17" s="27">
        <f t="shared" si="0"/>
        <v>-26967257</v>
      </c>
      <c r="W17" s="27">
        <f t="shared" si="0"/>
        <v>-132710876</v>
      </c>
      <c r="X17" s="27">
        <f t="shared" si="0"/>
        <v>417901627</v>
      </c>
      <c r="Y17" s="27">
        <f t="shared" si="0"/>
        <v>-550612503</v>
      </c>
      <c r="Z17" s="28">
        <f>+IF(X17&lt;&gt;0,+(Y17/X17)*100,0)</f>
        <v>-131.75648703564391</v>
      </c>
      <c r="AA17" s="29">
        <f>SUM(AA6:AA16)</f>
        <v>417901627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2519029</v>
      </c>
      <c r="D21" s="17"/>
      <c r="E21" s="18">
        <v>1413853</v>
      </c>
      <c r="F21" s="19">
        <v>1413853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1413853</v>
      </c>
      <c r="Y21" s="36">
        <v>-1413853</v>
      </c>
      <c r="Z21" s="37">
        <v>-100</v>
      </c>
      <c r="AA21" s="38">
        <v>1413853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>
        <v>4757659</v>
      </c>
      <c r="V23" s="36">
        <v>4757659</v>
      </c>
      <c r="W23" s="36">
        <v>4757659</v>
      </c>
      <c r="X23" s="19"/>
      <c r="Y23" s="36">
        <v>4757659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782742</v>
      </c>
      <c r="H24" s="19">
        <v>70367646</v>
      </c>
      <c r="I24" s="19">
        <v>65599375</v>
      </c>
      <c r="J24" s="19">
        <v>136749763</v>
      </c>
      <c r="K24" s="19">
        <v>41782208</v>
      </c>
      <c r="L24" s="19">
        <v>29268215</v>
      </c>
      <c r="M24" s="19">
        <v>8120793</v>
      </c>
      <c r="N24" s="19">
        <v>79171216</v>
      </c>
      <c r="O24" s="19">
        <v>8828970</v>
      </c>
      <c r="P24" s="19">
        <v>75008863</v>
      </c>
      <c r="Q24" s="19">
        <v>15816389</v>
      </c>
      <c r="R24" s="19">
        <v>99654222</v>
      </c>
      <c r="S24" s="19">
        <v>12311287</v>
      </c>
      <c r="T24" s="19">
        <v>7524844</v>
      </c>
      <c r="U24" s="19">
        <v>41053900</v>
      </c>
      <c r="V24" s="19">
        <v>60890031</v>
      </c>
      <c r="W24" s="19">
        <v>376465232</v>
      </c>
      <c r="X24" s="19"/>
      <c r="Y24" s="19">
        <v>376465232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-180416705</v>
      </c>
      <c r="D26" s="17"/>
      <c r="E26" s="18">
        <v>-408425347</v>
      </c>
      <c r="F26" s="19">
        <v>-518120112</v>
      </c>
      <c r="G26" s="19">
        <v>-119352</v>
      </c>
      <c r="H26" s="19">
        <v>-21065982</v>
      </c>
      <c r="I26" s="19">
        <v>-17522993</v>
      </c>
      <c r="J26" s="19">
        <v>-38708327</v>
      </c>
      <c r="K26" s="19">
        <v>-27017638</v>
      </c>
      <c r="L26" s="19">
        <v>-26395104</v>
      </c>
      <c r="M26" s="19">
        <v>-48223823</v>
      </c>
      <c r="N26" s="19">
        <v>-101636565</v>
      </c>
      <c r="O26" s="19">
        <v>-7467082</v>
      </c>
      <c r="P26" s="19">
        <v>-21265533</v>
      </c>
      <c r="Q26" s="19">
        <v>-17443266</v>
      </c>
      <c r="R26" s="19">
        <v>-46175881</v>
      </c>
      <c r="S26" s="19">
        <v>-12032911</v>
      </c>
      <c r="T26" s="19">
        <v>-5228755</v>
      </c>
      <c r="U26" s="19">
        <v>-16455279</v>
      </c>
      <c r="V26" s="19">
        <v>-33716945</v>
      </c>
      <c r="W26" s="19">
        <v>-220237718</v>
      </c>
      <c r="X26" s="19">
        <v>-518120112</v>
      </c>
      <c r="Y26" s="19">
        <v>297882394</v>
      </c>
      <c r="Z26" s="20">
        <v>-57.49</v>
      </c>
      <c r="AA26" s="21">
        <v>-518120112</v>
      </c>
    </row>
    <row r="27" spans="1:27" ht="13.5">
      <c r="A27" s="23" t="s">
        <v>51</v>
      </c>
      <c r="B27" s="24"/>
      <c r="C27" s="25">
        <f aca="true" t="shared" si="1" ref="C27:Y27">SUM(C21:C26)</f>
        <v>-177897676</v>
      </c>
      <c r="D27" s="25">
        <f>SUM(D21:D26)</f>
        <v>0</v>
      </c>
      <c r="E27" s="26">
        <f t="shared" si="1"/>
        <v>-407011494</v>
      </c>
      <c r="F27" s="27">
        <f t="shared" si="1"/>
        <v>-516706259</v>
      </c>
      <c r="G27" s="27">
        <f t="shared" si="1"/>
        <v>663390</v>
      </c>
      <c r="H27" s="27">
        <f t="shared" si="1"/>
        <v>49301664</v>
      </c>
      <c r="I27" s="27">
        <f t="shared" si="1"/>
        <v>48076382</v>
      </c>
      <c r="J27" s="27">
        <f t="shared" si="1"/>
        <v>98041436</v>
      </c>
      <c r="K27" s="27">
        <f t="shared" si="1"/>
        <v>14764570</v>
      </c>
      <c r="L27" s="27">
        <f t="shared" si="1"/>
        <v>2873111</v>
      </c>
      <c r="M27" s="27">
        <f t="shared" si="1"/>
        <v>-40103030</v>
      </c>
      <c r="N27" s="27">
        <f t="shared" si="1"/>
        <v>-22465349</v>
      </c>
      <c r="O27" s="27">
        <f t="shared" si="1"/>
        <v>1361888</v>
      </c>
      <c r="P27" s="27">
        <f t="shared" si="1"/>
        <v>53743330</v>
      </c>
      <c r="Q27" s="27">
        <f t="shared" si="1"/>
        <v>-1626877</v>
      </c>
      <c r="R27" s="27">
        <f t="shared" si="1"/>
        <v>53478341</v>
      </c>
      <c r="S27" s="27">
        <f t="shared" si="1"/>
        <v>278376</v>
      </c>
      <c r="T27" s="27">
        <f t="shared" si="1"/>
        <v>2296089</v>
      </c>
      <c r="U27" s="27">
        <f t="shared" si="1"/>
        <v>29356280</v>
      </c>
      <c r="V27" s="27">
        <f t="shared" si="1"/>
        <v>31930745</v>
      </c>
      <c r="W27" s="27">
        <f t="shared" si="1"/>
        <v>160985173</v>
      </c>
      <c r="X27" s="27">
        <f t="shared" si="1"/>
        <v>-516706259</v>
      </c>
      <c r="Y27" s="27">
        <f t="shared" si="1"/>
        <v>677691432</v>
      </c>
      <c r="Z27" s="28">
        <f>+IF(X27&lt;&gt;0,+(Y27/X27)*100,0)</f>
        <v>-131.15603308377962</v>
      </c>
      <c r="AA27" s="29">
        <f>SUM(AA21:AA26)</f>
        <v>-516706259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>
        <v>98000000</v>
      </c>
      <c r="J31" s="19">
        <v>98000000</v>
      </c>
      <c r="K31" s="19"/>
      <c r="L31" s="19"/>
      <c r="M31" s="19"/>
      <c r="N31" s="19"/>
      <c r="O31" s="19"/>
      <c r="P31" s="19">
        <v>39000000</v>
      </c>
      <c r="Q31" s="19"/>
      <c r="R31" s="19">
        <v>39000000</v>
      </c>
      <c r="S31" s="19"/>
      <c r="T31" s="19">
        <v>42000000</v>
      </c>
      <c r="U31" s="19"/>
      <c r="V31" s="19">
        <v>42000000</v>
      </c>
      <c r="W31" s="19">
        <v>179000000</v>
      </c>
      <c r="X31" s="19"/>
      <c r="Y31" s="19">
        <v>179000000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3465352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-3435772</v>
      </c>
      <c r="D35" s="17"/>
      <c r="E35" s="18"/>
      <c r="F35" s="19">
        <v>-150000000</v>
      </c>
      <c r="G35" s="19">
        <v>-4434243</v>
      </c>
      <c r="H35" s="19">
        <v>-6049091</v>
      </c>
      <c r="I35" s="19">
        <v>-5453460</v>
      </c>
      <c r="J35" s="19">
        <v>-15936794</v>
      </c>
      <c r="K35" s="19">
        <v>-1760498</v>
      </c>
      <c r="L35" s="19">
        <v>-2530637</v>
      </c>
      <c r="M35" s="19">
        <v>-45390431</v>
      </c>
      <c r="N35" s="19">
        <v>-49681566</v>
      </c>
      <c r="O35" s="19">
        <v>-159926</v>
      </c>
      <c r="P35" s="19">
        <v>-3164189</v>
      </c>
      <c r="Q35" s="19">
        <v>-53654113</v>
      </c>
      <c r="R35" s="19">
        <v>-56978228</v>
      </c>
      <c r="S35" s="19"/>
      <c r="T35" s="19">
        <v>-10000000</v>
      </c>
      <c r="U35" s="19">
        <v>-83647102</v>
      </c>
      <c r="V35" s="19">
        <v>-93647102</v>
      </c>
      <c r="W35" s="19">
        <v>-216243690</v>
      </c>
      <c r="X35" s="19">
        <v>-150000000</v>
      </c>
      <c r="Y35" s="19">
        <v>-66243690</v>
      </c>
      <c r="Z35" s="20">
        <v>44.16</v>
      </c>
      <c r="AA35" s="21">
        <v>-150000000</v>
      </c>
    </row>
    <row r="36" spans="1:27" ht="13.5">
      <c r="A36" s="23" t="s">
        <v>57</v>
      </c>
      <c r="B36" s="24"/>
      <c r="C36" s="25">
        <f aca="true" t="shared" si="2" ref="C36:Y36">SUM(C31:C35)</f>
        <v>29580</v>
      </c>
      <c r="D36" s="25">
        <f>SUM(D31:D35)</f>
        <v>0</v>
      </c>
      <c r="E36" s="26">
        <f t="shared" si="2"/>
        <v>0</v>
      </c>
      <c r="F36" s="27">
        <f t="shared" si="2"/>
        <v>-150000000</v>
      </c>
      <c r="G36" s="27">
        <f t="shared" si="2"/>
        <v>-4434243</v>
      </c>
      <c r="H36" s="27">
        <f t="shared" si="2"/>
        <v>-6049091</v>
      </c>
      <c r="I36" s="27">
        <f t="shared" si="2"/>
        <v>92546540</v>
      </c>
      <c r="J36" s="27">
        <f t="shared" si="2"/>
        <v>82063206</v>
      </c>
      <c r="K36" s="27">
        <f t="shared" si="2"/>
        <v>-1760498</v>
      </c>
      <c r="L36" s="27">
        <f t="shared" si="2"/>
        <v>-2530637</v>
      </c>
      <c r="M36" s="27">
        <f t="shared" si="2"/>
        <v>-45390431</v>
      </c>
      <c r="N36" s="27">
        <f t="shared" si="2"/>
        <v>-49681566</v>
      </c>
      <c r="O36" s="27">
        <f t="shared" si="2"/>
        <v>-159926</v>
      </c>
      <c r="P36" s="27">
        <f t="shared" si="2"/>
        <v>35835811</v>
      </c>
      <c r="Q36" s="27">
        <f t="shared" si="2"/>
        <v>-53654113</v>
      </c>
      <c r="R36" s="27">
        <f t="shared" si="2"/>
        <v>-17978228</v>
      </c>
      <c r="S36" s="27">
        <f t="shared" si="2"/>
        <v>0</v>
      </c>
      <c r="T36" s="27">
        <f t="shared" si="2"/>
        <v>32000000</v>
      </c>
      <c r="U36" s="27">
        <f t="shared" si="2"/>
        <v>-83647102</v>
      </c>
      <c r="V36" s="27">
        <f t="shared" si="2"/>
        <v>-51647102</v>
      </c>
      <c r="W36" s="27">
        <f t="shared" si="2"/>
        <v>-37243690</v>
      </c>
      <c r="X36" s="27">
        <f t="shared" si="2"/>
        <v>-150000000</v>
      </c>
      <c r="Y36" s="27">
        <f t="shared" si="2"/>
        <v>112756310</v>
      </c>
      <c r="Z36" s="28">
        <f>+IF(X36&lt;&gt;0,+(Y36/X36)*100,0)</f>
        <v>-75.17087333333333</v>
      </c>
      <c r="AA36" s="29">
        <f>SUM(AA31:AA35)</f>
        <v>-150000000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-1273326</v>
      </c>
      <c r="D38" s="31">
        <f>+D17+D27+D36</f>
        <v>0</v>
      </c>
      <c r="E38" s="32">
        <f t="shared" si="3"/>
        <v>257644325</v>
      </c>
      <c r="F38" s="33">
        <f t="shared" si="3"/>
        <v>-248804632</v>
      </c>
      <c r="G38" s="33">
        <f t="shared" si="3"/>
        <v>37808082</v>
      </c>
      <c r="H38" s="33">
        <f t="shared" si="3"/>
        <v>-125667073</v>
      </c>
      <c r="I38" s="33">
        <f t="shared" si="3"/>
        <v>3092384</v>
      </c>
      <c r="J38" s="33">
        <f t="shared" si="3"/>
        <v>-84766607</v>
      </c>
      <c r="K38" s="33">
        <f t="shared" si="3"/>
        <v>-1994155</v>
      </c>
      <c r="L38" s="33">
        <f t="shared" si="3"/>
        <v>157500941</v>
      </c>
      <c r="M38" s="33">
        <f t="shared" si="3"/>
        <v>-131705449</v>
      </c>
      <c r="N38" s="33">
        <f t="shared" si="3"/>
        <v>23801337</v>
      </c>
      <c r="O38" s="33">
        <f t="shared" si="3"/>
        <v>-28376581</v>
      </c>
      <c r="P38" s="33">
        <f t="shared" si="3"/>
        <v>25150956</v>
      </c>
      <c r="Q38" s="33">
        <f t="shared" si="3"/>
        <v>101905116</v>
      </c>
      <c r="R38" s="33">
        <f t="shared" si="3"/>
        <v>98679491</v>
      </c>
      <c r="S38" s="33">
        <f t="shared" si="3"/>
        <v>-58081210</v>
      </c>
      <c r="T38" s="33">
        <f t="shared" si="3"/>
        <v>7759701</v>
      </c>
      <c r="U38" s="33">
        <f t="shared" si="3"/>
        <v>3637895</v>
      </c>
      <c r="V38" s="33">
        <f t="shared" si="3"/>
        <v>-46683614</v>
      </c>
      <c r="W38" s="33">
        <f t="shared" si="3"/>
        <v>-8969393</v>
      </c>
      <c r="X38" s="33">
        <f t="shared" si="3"/>
        <v>-248804632</v>
      </c>
      <c r="Y38" s="33">
        <f t="shared" si="3"/>
        <v>239835239</v>
      </c>
      <c r="Z38" s="34">
        <f>+IF(X38&lt;&gt;0,+(Y38/X38)*100,0)</f>
        <v>-96.39500562031337</v>
      </c>
      <c r="AA38" s="35">
        <f>+AA17+AA27+AA36</f>
        <v>-248804632</v>
      </c>
    </row>
    <row r="39" spans="1:27" ht="13.5">
      <c r="A39" s="22" t="s">
        <v>59</v>
      </c>
      <c r="B39" s="16"/>
      <c r="C39" s="31">
        <v>127649348</v>
      </c>
      <c r="D39" s="31"/>
      <c r="E39" s="32">
        <v>127704348</v>
      </c>
      <c r="F39" s="33">
        <v>127704348</v>
      </c>
      <c r="G39" s="33">
        <v>45203864</v>
      </c>
      <c r="H39" s="33">
        <v>83011946</v>
      </c>
      <c r="I39" s="33">
        <v>-42655127</v>
      </c>
      <c r="J39" s="33">
        <v>45203864</v>
      </c>
      <c r="K39" s="33">
        <v>-39562743</v>
      </c>
      <c r="L39" s="33">
        <v>-41556898</v>
      </c>
      <c r="M39" s="33">
        <v>115944043</v>
      </c>
      <c r="N39" s="33">
        <v>-39562743</v>
      </c>
      <c r="O39" s="33">
        <v>-15761406</v>
      </c>
      <c r="P39" s="33">
        <v>-44137987</v>
      </c>
      <c r="Q39" s="33">
        <v>-18987031</v>
      </c>
      <c r="R39" s="33">
        <v>-15761406</v>
      </c>
      <c r="S39" s="33">
        <v>82918085</v>
      </c>
      <c r="T39" s="33">
        <v>24836875</v>
      </c>
      <c r="U39" s="33">
        <v>32596576</v>
      </c>
      <c r="V39" s="33">
        <v>82918085</v>
      </c>
      <c r="W39" s="33">
        <v>45203864</v>
      </c>
      <c r="X39" s="33">
        <v>127704348</v>
      </c>
      <c r="Y39" s="33">
        <v>-82500484</v>
      </c>
      <c r="Z39" s="34">
        <v>-64.6</v>
      </c>
      <c r="AA39" s="35">
        <v>127704348</v>
      </c>
    </row>
    <row r="40" spans="1:27" ht="13.5">
      <c r="A40" s="41" t="s">
        <v>60</v>
      </c>
      <c r="B40" s="42"/>
      <c r="C40" s="43">
        <v>126376022</v>
      </c>
      <c r="D40" s="43"/>
      <c r="E40" s="44">
        <v>385348673</v>
      </c>
      <c r="F40" s="45">
        <v>-121100283</v>
      </c>
      <c r="G40" s="45">
        <v>83011946</v>
      </c>
      <c r="H40" s="45">
        <v>-42655127</v>
      </c>
      <c r="I40" s="45">
        <v>-39562743</v>
      </c>
      <c r="J40" s="45">
        <v>-39562743</v>
      </c>
      <c r="K40" s="45">
        <v>-41556898</v>
      </c>
      <c r="L40" s="45">
        <v>115944043</v>
      </c>
      <c r="M40" s="45">
        <v>-15761406</v>
      </c>
      <c r="N40" s="45">
        <v>-15761406</v>
      </c>
      <c r="O40" s="45">
        <v>-44137987</v>
      </c>
      <c r="P40" s="45">
        <v>-18987031</v>
      </c>
      <c r="Q40" s="45">
        <v>82918085</v>
      </c>
      <c r="R40" s="45">
        <v>-44137987</v>
      </c>
      <c r="S40" s="45">
        <v>24836875</v>
      </c>
      <c r="T40" s="45">
        <v>32596576</v>
      </c>
      <c r="U40" s="45">
        <v>36234471</v>
      </c>
      <c r="V40" s="45">
        <v>36234471</v>
      </c>
      <c r="W40" s="45">
        <v>36234471</v>
      </c>
      <c r="X40" s="45">
        <v>-121100283</v>
      </c>
      <c r="Y40" s="45">
        <v>157334754</v>
      </c>
      <c r="Z40" s="46">
        <v>-129.92</v>
      </c>
      <c r="AA40" s="47">
        <v>-121100283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50129983</v>
      </c>
      <c r="D6" s="17"/>
      <c r="E6" s="18">
        <v>62993964</v>
      </c>
      <c r="F6" s="19">
        <v>62993964</v>
      </c>
      <c r="G6" s="19">
        <v>3904908</v>
      </c>
      <c r="H6" s="19">
        <v>4461040</v>
      </c>
      <c r="I6" s="19">
        <v>4653482</v>
      </c>
      <c r="J6" s="19">
        <v>13019430</v>
      </c>
      <c r="K6" s="19">
        <v>5003233</v>
      </c>
      <c r="L6" s="19">
        <v>4754761</v>
      </c>
      <c r="M6" s="19">
        <v>6277271</v>
      </c>
      <c r="N6" s="19">
        <v>16035265</v>
      </c>
      <c r="O6" s="19">
        <v>9272195</v>
      </c>
      <c r="P6" s="19">
        <v>6601388</v>
      </c>
      <c r="Q6" s="19">
        <v>5672696</v>
      </c>
      <c r="R6" s="19">
        <v>21546279</v>
      </c>
      <c r="S6" s="19">
        <v>5292758</v>
      </c>
      <c r="T6" s="19">
        <v>5594834</v>
      </c>
      <c r="U6" s="19">
        <v>6647450</v>
      </c>
      <c r="V6" s="19">
        <v>17535042</v>
      </c>
      <c r="W6" s="19">
        <v>68136016</v>
      </c>
      <c r="X6" s="19">
        <v>62993964</v>
      </c>
      <c r="Y6" s="19">
        <v>5142052</v>
      </c>
      <c r="Z6" s="20">
        <v>8.16</v>
      </c>
      <c r="AA6" s="21">
        <v>62993964</v>
      </c>
    </row>
    <row r="7" spans="1:27" ht="13.5">
      <c r="A7" s="22" t="s">
        <v>34</v>
      </c>
      <c r="B7" s="16"/>
      <c r="C7" s="17">
        <v>230492132</v>
      </c>
      <c r="D7" s="17"/>
      <c r="E7" s="18">
        <v>310924264</v>
      </c>
      <c r="F7" s="19">
        <v>310924264</v>
      </c>
      <c r="G7" s="19">
        <v>19044291</v>
      </c>
      <c r="H7" s="19">
        <v>19452404</v>
      </c>
      <c r="I7" s="19">
        <v>20857884</v>
      </c>
      <c r="J7" s="19">
        <v>59354579</v>
      </c>
      <c r="K7" s="19">
        <v>21260462</v>
      </c>
      <c r="L7" s="19">
        <v>19080790</v>
      </c>
      <c r="M7" s="19">
        <v>17929217</v>
      </c>
      <c r="N7" s="19">
        <v>58270469</v>
      </c>
      <c r="O7" s="19">
        <v>23134327</v>
      </c>
      <c r="P7" s="19">
        <v>19298832</v>
      </c>
      <c r="Q7" s="19">
        <v>24503842</v>
      </c>
      <c r="R7" s="19">
        <v>66937001</v>
      </c>
      <c r="S7" s="19">
        <v>19576445</v>
      </c>
      <c r="T7" s="19">
        <v>20644574</v>
      </c>
      <c r="U7" s="19">
        <v>22417121</v>
      </c>
      <c r="V7" s="19">
        <v>62638140</v>
      </c>
      <c r="W7" s="19">
        <v>247200189</v>
      </c>
      <c r="X7" s="19">
        <v>310924264</v>
      </c>
      <c r="Y7" s="19">
        <v>-63724075</v>
      </c>
      <c r="Z7" s="20">
        <v>-20.5</v>
      </c>
      <c r="AA7" s="21">
        <v>310924264</v>
      </c>
    </row>
    <row r="8" spans="1:27" ht="13.5">
      <c r="A8" s="22" t="s">
        <v>35</v>
      </c>
      <c r="B8" s="16"/>
      <c r="C8" s="17">
        <v>53732443</v>
      </c>
      <c r="D8" s="17"/>
      <c r="E8" s="18">
        <v>14238337</v>
      </c>
      <c r="F8" s="19">
        <v>14238337</v>
      </c>
      <c r="G8" s="19">
        <v>2859812</v>
      </c>
      <c r="H8" s="19">
        <v>6658538</v>
      </c>
      <c r="I8" s="19">
        <v>6157019</v>
      </c>
      <c r="J8" s="19">
        <v>15675369</v>
      </c>
      <c r="K8" s="19">
        <v>7840179</v>
      </c>
      <c r="L8" s="19">
        <v>8303134</v>
      </c>
      <c r="M8" s="19">
        <v>3347938</v>
      </c>
      <c r="N8" s="19">
        <v>19491251</v>
      </c>
      <c r="O8" s="19">
        <v>6358132</v>
      </c>
      <c r="P8" s="19">
        <v>10686669</v>
      </c>
      <c r="Q8" s="19">
        <v>4159127</v>
      </c>
      <c r="R8" s="19">
        <v>21203928</v>
      </c>
      <c r="S8" s="19">
        <v>1110345</v>
      </c>
      <c r="T8" s="19">
        <v>5264363</v>
      </c>
      <c r="U8" s="19">
        <v>6676771</v>
      </c>
      <c r="V8" s="19">
        <v>13051479</v>
      </c>
      <c r="W8" s="19">
        <v>69422027</v>
      </c>
      <c r="X8" s="19">
        <v>14238337</v>
      </c>
      <c r="Y8" s="19">
        <v>55183690</v>
      </c>
      <c r="Z8" s="20">
        <v>387.57</v>
      </c>
      <c r="AA8" s="21">
        <v>14238337</v>
      </c>
    </row>
    <row r="9" spans="1:27" ht="13.5">
      <c r="A9" s="22" t="s">
        <v>36</v>
      </c>
      <c r="B9" s="16"/>
      <c r="C9" s="17">
        <v>86414564</v>
      </c>
      <c r="D9" s="17"/>
      <c r="E9" s="18">
        <v>87095622</v>
      </c>
      <c r="F9" s="19">
        <v>87095622</v>
      </c>
      <c r="G9" s="19">
        <v>30944467</v>
      </c>
      <c r="H9" s="19">
        <v>1800385</v>
      </c>
      <c r="I9" s="19">
        <v>2484000</v>
      </c>
      <c r="J9" s="19">
        <v>35228852</v>
      </c>
      <c r="K9" s="19">
        <v>1237035</v>
      </c>
      <c r="L9" s="19">
        <v>23888000</v>
      </c>
      <c r="M9" s="19">
        <v>1331318</v>
      </c>
      <c r="N9" s="19">
        <v>26456353</v>
      </c>
      <c r="O9" s="19">
        <v>812124</v>
      </c>
      <c r="P9" s="19">
        <v>954275</v>
      </c>
      <c r="Q9" s="19">
        <v>20096335</v>
      </c>
      <c r="R9" s="19">
        <v>21862734</v>
      </c>
      <c r="S9" s="19">
        <v>416809</v>
      </c>
      <c r="T9" s="19">
        <v>381533</v>
      </c>
      <c r="U9" s="19"/>
      <c r="V9" s="19">
        <v>798342</v>
      </c>
      <c r="W9" s="19">
        <v>84346281</v>
      </c>
      <c r="X9" s="19">
        <v>87095622</v>
      </c>
      <c r="Y9" s="19">
        <v>-2749341</v>
      </c>
      <c r="Z9" s="20">
        <v>-3.16</v>
      </c>
      <c r="AA9" s="21">
        <v>87095622</v>
      </c>
    </row>
    <row r="10" spans="1:27" ht="13.5">
      <c r="A10" s="22" t="s">
        <v>37</v>
      </c>
      <c r="B10" s="16"/>
      <c r="C10" s="17">
        <v>24950000</v>
      </c>
      <c r="D10" s="17"/>
      <c r="E10" s="18">
        <v>32037001</v>
      </c>
      <c r="F10" s="19">
        <v>32037001</v>
      </c>
      <c r="G10" s="19">
        <v>18500000</v>
      </c>
      <c r="H10" s="19"/>
      <c r="I10" s="19">
        <v>1500000</v>
      </c>
      <c r="J10" s="19">
        <v>20000000</v>
      </c>
      <c r="K10" s="19">
        <v>1750000</v>
      </c>
      <c r="L10" s="19">
        <v>8287000</v>
      </c>
      <c r="M10" s="19">
        <v>875000</v>
      </c>
      <c r="N10" s="19">
        <v>10912000</v>
      </c>
      <c r="O10" s="19">
        <v>2305000</v>
      </c>
      <c r="P10" s="19">
        <v>875000</v>
      </c>
      <c r="Q10" s="19">
        <v>25575000</v>
      </c>
      <c r="R10" s="19">
        <v>28755000</v>
      </c>
      <c r="S10" s="19"/>
      <c r="T10" s="19"/>
      <c r="U10" s="19"/>
      <c r="V10" s="19"/>
      <c r="W10" s="19">
        <v>59667000</v>
      </c>
      <c r="X10" s="19">
        <v>32037001</v>
      </c>
      <c r="Y10" s="19">
        <v>27629999</v>
      </c>
      <c r="Z10" s="20">
        <v>86.24</v>
      </c>
      <c r="AA10" s="21">
        <v>32037001</v>
      </c>
    </row>
    <row r="11" spans="1:27" ht="13.5">
      <c r="A11" s="22" t="s">
        <v>38</v>
      </c>
      <c r="B11" s="16"/>
      <c r="C11" s="17">
        <v>8945908</v>
      </c>
      <c r="D11" s="17"/>
      <c r="E11" s="18">
        <v>3760353</v>
      </c>
      <c r="F11" s="19">
        <v>3760353</v>
      </c>
      <c r="G11" s="19">
        <v>82656</v>
      </c>
      <c r="H11" s="19">
        <v>65636</v>
      </c>
      <c r="I11" s="19">
        <v>104146</v>
      </c>
      <c r="J11" s="19">
        <v>252438</v>
      </c>
      <c r="K11" s="19">
        <v>63013</v>
      </c>
      <c r="L11" s="19">
        <v>63044</v>
      </c>
      <c r="M11" s="19">
        <v>78129</v>
      </c>
      <c r="N11" s="19">
        <v>204186</v>
      </c>
      <c r="O11" s="19">
        <v>199880</v>
      </c>
      <c r="P11" s="19">
        <v>180707</v>
      </c>
      <c r="Q11" s="19">
        <v>183251</v>
      </c>
      <c r="R11" s="19">
        <v>563838</v>
      </c>
      <c r="S11" s="19">
        <v>130166</v>
      </c>
      <c r="T11" s="19">
        <v>246546</v>
      </c>
      <c r="U11" s="19">
        <v>171282</v>
      </c>
      <c r="V11" s="19">
        <v>547994</v>
      </c>
      <c r="W11" s="19">
        <v>1568456</v>
      </c>
      <c r="X11" s="19">
        <v>3760353</v>
      </c>
      <c r="Y11" s="19">
        <v>-2191897</v>
      </c>
      <c r="Z11" s="20">
        <v>-58.29</v>
      </c>
      <c r="AA11" s="21">
        <v>3760353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-413009652</v>
      </c>
      <c r="D14" s="17"/>
      <c r="E14" s="18">
        <v>-453053990</v>
      </c>
      <c r="F14" s="19">
        <v>-453053990</v>
      </c>
      <c r="G14" s="19">
        <v>-65996278</v>
      </c>
      <c r="H14" s="19">
        <v>-49273605</v>
      </c>
      <c r="I14" s="19">
        <v>-42497352</v>
      </c>
      <c r="J14" s="19">
        <v>-157767235</v>
      </c>
      <c r="K14" s="19">
        <v>-37428847</v>
      </c>
      <c r="L14" s="19">
        <v>-47289723</v>
      </c>
      <c r="M14" s="19">
        <v>-23311436</v>
      </c>
      <c r="N14" s="19">
        <v>-108030006</v>
      </c>
      <c r="O14" s="19">
        <v>-30632978</v>
      </c>
      <c r="P14" s="19">
        <v>-31604383</v>
      </c>
      <c r="Q14" s="19">
        <v>-36603337</v>
      </c>
      <c r="R14" s="19">
        <v>-98840698</v>
      </c>
      <c r="S14" s="19">
        <v>-33334920</v>
      </c>
      <c r="T14" s="19">
        <v>-33099169</v>
      </c>
      <c r="U14" s="19">
        <v>-30939550</v>
      </c>
      <c r="V14" s="19">
        <v>-97373639</v>
      </c>
      <c r="W14" s="19">
        <v>-462011578</v>
      </c>
      <c r="X14" s="19">
        <v>-453053990</v>
      </c>
      <c r="Y14" s="19">
        <v>-8957588</v>
      </c>
      <c r="Z14" s="20">
        <v>1.98</v>
      </c>
      <c r="AA14" s="21">
        <v>-453053990</v>
      </c>
    </row>
    <row r="15" spans="1:27" ht="13.5">
      <c r="A15" s="22" t="s">
        <v>42</v>
      </c>
      <c r="B15" s="16"/>
      <c r="C15" s="17">
        <v>-7016338</v>
      </c>
      <c r="D15" s="17"/>
      <c r="E15" s="18">
        <v>-6083739</v>
      </c>
      <c r="F15" s="19">
        <v>-6083739</v>
      </c>
      <c r="G15" s="19"/>
      <c r="H15" s="19"/>
      <c r="I15" s="19"/>
      <c r="J15" s="19"/>
      <c r="K15" s="19"/>
      <c r="L15" s="19"/>
      <c r="M15" s="19"/>
      <c r="N15" s="19"/>
      <c r="O15" s="19">
        <v>-3140705</v>
      </c>
      <c r="P15" s="19"/>
      <c r="Q15" s="19"/>
      <c r="R15" s="19">
        <v>-3140705</v>
      </c>
      <c r="S15" s="19"/>
      <c r="T15" s="19"/>
      <c r="U15" s="19">
        <v>-2985760</v>
      </c>
      <c r="V15" s="19">
        <v>-2985760</v>
      </c>
      <c r="W15" s="19">
        <v>-6126465</v>
      </c>
      <c r="X15" s="19">
        <v>-6083739</v>
      </c>
      <c r="Y15" s="19">
        <v>-42726</v>
      </c>
      <c r="Z15" s="20">
        <v>0.7</v>
      </c>
      <c r="AA15" s="21">
        <v>-6083739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34639040</v>
      </c>
      <c r="D17" s="25">
        <f>SUM(D6:D16)</f>
        <v>0</v>
      </c>
      <c r="E17" s="26">
        <f t="shared" si="0"/>
        <v>51911812</v>
      </c>
      <c r="F17" s="27">
        <f t="shared" si="0"/>
        <v>51911812</v>
      </c>
      <c r="G17" s="27">
        <f t="shared" si="0"/>
        <v>9339856</v>
      </c>
      <c r="H17" s="27">
        <f t="shared" si="0"/>
        <v>-16835602</v>
      </c>
      <c r="I17" s="27">
        <f t="shared" si="0"/>
        <v>-6740821</v>
      </c>
      <c r="J17" s="27">
        <f t="shared" si="0"/>
        <v>-14236567</v>
      </c>
      <c r="K17" s="27">
        <f t="shared" si="0"/>
        <v>-274925</v>
      </c>
      <c r="L17" s="27">
        <f t="shared" si="0"/>
        <v>17087006</v>
      </c>
      <c r="M17" s="27">
        <f t="shared" si="0"/>
        <v>6527437</v>
      </c>
      <c r="N17" s="27">
        <f t="shared" si="0"/>
        <v>23339518</v>
      </c>
      <c r="O17" s="27">
        <f t="shared" si="0"/>
        <v>8307975</v>
      </c>
      <c r="P17" s="27">
        <f t="shared" si="0"/>
        <v>6992488</v>
      </c>
      <c r="Q17" s="27">
        <f t="shared" si="0"/>
        <v>43586914</v>
      </c>
      <c r="R17" s="27">
        <f t="shared" si="0"/>
        <v>58887377</v>
      </c>
      <c r="S17" s="27">
        <f t="shared" si="0"/>
        <v>-6808397</v>
      </c>
      <c r="T17" s="27">
        <f t="shared" si="0"/>
        <v>-967319</v>
      </c>
      <c r="U17" s="27">
        <f t="shared" si="0"/>
        <v>1987314</v>
      </c>
      <c r="V17" s="27">
        <f t="shared" si="0"/>
        <v>-5788402</v>
      </c>
      <c r="W17" s="27">
        <f t="shared" si="0"/>
        <v>62201926</v>
      </c>
      <c r="X17" s="27">
        <f t="shared" si="0"/>
        <v>51911812</v>
      </c>
      <c r="Y17" s="27">
        <f t="shared" si="0"/>
        <v>10290114</v>
      </c>
      <c r="Z17" s="28">
        <f>+IF(X17&lt;&gt;0,+(Y17/X17)*100,0)</f>
        <v>19.822297861611922</v>
      </c>
      <c r="AA17" s="29">
        <f>SUM(AA6:AA16)</f>
        <v>51911812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-1073116</v>
      </c>
      <c r="D21" s="17"/>
      <c r="E21" s="18"/>
      <c r="F21" s="19"/>
      <c r="G21" s="36">
        <v>64828</v>
      </c>
      <c r="H21" s="36"/>
      <c r="I21" s="36"/>
      <c r="J21" s="19">
        <v>64828</v>
      </c>
      <c r="K21" s="36">
        <v>38897</v>
      </c>
      <c r="L21" s="36">
        <v>25931</v>
      </c>
      <c r="M21" s="19"/>
      <c r="N21" s="36">
        <v>64828</v>
      </c>
      <c r="O21" s="36"/>
      <c r="P21" s="36"/>
      <c r="Q21" s="19">
        <v>38897</v>
      </c>
      <c r="R21" s="36">
        <v>38897</v>
      </c>
      <c r="S21" s="36"/>
      <c r="T21" s="19">
        <v>38897</v>
      </c>
      <c r="U21" s="36"/>
      <c r="V21" s="36">
        <v>38897</v>
      </c>
      <c r="W21" s="36">
        <v>207450</v>
      </c>
      <c r="X21" s="19"/>
      <c r="Y21" s="36">
        <v>207450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-37153777</v>
      </c>
      <c r="D26" s="17"/>
      <c r="E26" s="18">
        <v>-45654000</v>
      </c>
      <c r="F26" s="19">
        <v>-45654000</v>
      </c>
      <c r="G26" s="19">
        <v>-8139969</v>
      </c>
      <c r="H26" s="19">
        <v>-3754498</v>
      </c>
      <c r="I26" s="19">
        <v>-8188387</v>
      </c>
      <c r="J26" s="19">
        <v>-20082854</v>
      </c>
      <c r="K26" s="19">
        <v>-429409</v>
      </c>
      <c r="L26" s="19">
        <v>-3047800</v>
      </c>
      <c r="M26" s="19">
        <v>-315533</v>
      </c>
      <c r="N26" s="19">
        <v>-3792742</v>
      </c>
      <c r="O26" s="19">
        <v>-648750</v>
      </c>
      <c r="P26" s="19">
        <v>-817589</v>
      </c>
      <c r="Q26" s="19">
        <v>-2355586</v>
      </c>
      <c r="R26" s="19">
        <v>-3821925</v>
      </c>
      <c r="S26" s="19">
        <v>-1975141</v>
      </c>
      <c r="T26" s="19">
        <v>-2007634</v>
      </c>
      <c r="U26" s="19">
        <v>-17908696</v>
      </c>
      <c r="V26" s="19">
        <v>-21891471</v>
      </c>
      <c r="W26" s="19">
        <v>-49588992</v>
      </c>
      <c r="X26" s="19">
        <v>-45654000</v>
      </c>
      <c r="Y26" s="19">
        <v>-3934992</v>
      </c>
      <c r="Z26" s="20">
        <v>8.62</v>
      </c>
      <c r="AA26" s="21">
        <v>-45654000</v>
      </c>
    </row>
    <row r="27" spans="1:27" ht="13.5">
      <c r="A27" s="23" t="s">
        <v>51</v>
      </c>
      <c r="B27" s="24"/>
      <c r="C27" s="25">
        <f aca="true" t="shared" si="1" ref="C27:Y27">SUM(C21:C26)</f>
        <v>-38226893</v>
      </c>
      <c r="D27" s="25">
        <f>SUM(D21:D26)</f>
        <v>0</v>
      </c>
      <c r="E27" s="26">
        <f t="shared" si="1"/>
        <v>-45654000</v>
      </c>
      <c r="F27" s="27">
        <f t="shared" si="1"/>
        <v>-45654000</v>
      </c>
      <c r="G27" s="27">
        <f t="shared" si="1"/>
        <v>-8075141</v>
      </c>
      <c r="H27" s="27">
        <f t="shared" si="1"/>
        <v>-3754498</v>
      </c>
      <c r="I27" s="27">
        <f t="shared" si="1"/>
        <v>-8188387</v>
      </c>
      <c r="J27" s="27">
        <f t="shared" si="1"/>
        <v>-20018026</v>
      </c>
      <c r="K27" s="27">
        <f t="shared" si="1"/>
        <v>-390512</v>
      </c>
      <c r="L27" s="27">
        <f t="shared" si="1"/>
        <v>-3021869</v>
      </c>
      <c r="M27" s="27">
        <f t="shared" si="1"/>
        <v>-315533</v>
      </c>
      <c r="N27" s="27">
        <f t="shared" si="1"/>
        <v>-3727914</v>
      </c>
      <c r="O27" s="27">
        <f t="shared" si="1"/>
        <v>-648750</v>
      </c>
      <c r="P27" s="27">
        <f t="shared" si="1"/>
        <v>-817589</v>
      </c>
      <c r="Q27" s="27">
        <f t="shared" si="1"/>
        <v>-2316689</v>
      </c>
      <c r="R27" s="27">
        <f t="shared" si="1"/>
        <v>-3783028</v>
      </c>
      <c r="S27" s="27">
        <f t="shared" si="1"/>
        <v>-1975141</v>
      </c>
      <c r="T27" s="27">
        <f t="shared" si="1"/>
        <v>-1968737</v>
      </c>
      <c r="U27" s="27">
        <f t="shared" si="1"/>
        <v>-17908696</v>
      </c>
      <c r="V27" s="27">
        <f t="shared" si="1"/>
        <v>-21852574</v>
      </c>
      <c r="W27" s="27">
        <f t="shared" si="1"/>
        <v>-49381542</v>
      </c>
      <c r="X27" s="27">
        <f t="shared" si="1"/>
        <v>-45654000</v>
      </c>
      <c r="Y27" s="27">
        <f t="shared" si="1"/>
        <v>-3727542</v>
      </c>
      <c r="Z27" s="28">
        <f>+IF(X27&lt;&gt;0,+(Y27/X27)*100,0)</f>
        <v>8.164765409383625</v>
      </c>
      <c r="AA27" s="29">
        <f>SUM(AA21:AA26)</f>
        <v>-45654000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-6608</v>
      </c>
      <c r="H33" s="36">
        <v>-46069</v>
      </c>
      <c r="I33" s="36">
        <v>-106151</v>
      </c>
      <c r="J33" s="36">
        <v>-158828</v>
      </c>
      <c r="K33" s="19">
        <v>23631</v>
      </c>
      <c r="L33" s="19">
        <v>-104071</v>
      </c>
      <c r="M33" s="19">
        <v>438363</v>
      </c>
      <c r="N33" s="19">
        <v>357923</v>
      </c>
      <c r="O33" s="36">
        <v>-71468</v>
      </c>
      <c r="P33" s="36">
        <v>21524</v>
      </c>
      <c r="Q33" s="36">
        <v>8551</v>
      </c>
      <c r="R33" s="19">
        <v>-41393</v>
      </c>
      <c r="S33" s="19">
        <v>28239</v>
      </c>
      <c r="T33" s="19">
        <v>60699</v>
      </c>
      <c r="U33" s="19">
        <v>-27044</v>
      </c>
      <c r="V33" s="36">
        <v>61894</v>
      </c>
      <c r="W33" s="36">
        <v>219596</v>
      </c>
      <c r="X33" s="36"/>
      <c r="Y33" s="19">
        <v>219596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-2596116</v>
      </c>
      <c r="D35" s="17"/>
      <c r="E35" s="18">
        <v>-2817536</v>
      </c>
      <c r="F35" s="19">
        <v>-2817536</v>
      </c>
      <c r="G35" s="19"/>
      <c r="H35" s="19"/>
      <c r="I35" s="19"/>
      <c r="J35" s="19"/>
      <c r="K35" s="19"/>
      <c r="L35" s="19"/>
      <c r="M35" s="19"/>
      <c r="N35" s="19"/>
      <c r="O35" s="19">
        <v>-1356771</v>
      </c>
      <c r="P35" s="19"/>
      <c r="Q35" s="19"/>
      <c r="R35" s="19">
        <v>-1356771</v>
      </c>
      <c r="S35" s="19"/>
      <c r="T35" s="19"/>
      <c r="U35" s="19">
        <v>-1466527</v>
      </c>
      <c r="V35" s="19">
        <v>-1466527</v>
      </c>
      <c r="W35" s="19">
        <v>-2823298</v>
      </c>
      <c r="X35" s="19">
        <v>-2817536</v>
      </c>
      <c r="Y35" s="19">
        <v>-5762</v>
      </c>
      <c r="Z35" s="20">
        <v>0.2</v>
      </c>
      <c r="AA35" s="21">
        <v>-2817536</v>
      </c>
    </row>
    <row r="36" spans="1:27" ht="13.5">
      <c r="A36" s="23" t="s">
        <v>57</v>
      </c>
      <c r="B36" s="24"/>
      <c r="C36" s="25">
        <f aca="true" t="shared" si="2" ref="C36:Y36">SUM(C31:C35)</f>
        <v>-2596116</v>
      </c>
      <c r="D36" s="25">
        <f>SUM(D31:D35)</f>
        <v>0</v>
      </c>
      <c r="E36" s="26">
        <f t="shared" si="2"/>
        <v>-2817536</v>
      </c>
      <c r="F36" s="27">
        <f t="shared" si="2"/>
        <v>-2817536</v>
      </c>
      <c r="G36" s="27">
        <f t="shared" si="2"/>
        <v>-6608</v>
      </c>
      <c r="H36" s="27">
        <f t="shared" si="2"/>
        <v>-46069</v>
      </c>
      <c r="I36" s="27">
        <f t="shared" si="2"/>
        <v>-106151</v>
      </c>
      <c r="J36" s="27">
        <f t="shared" si="2"/>
        <v>-158828</v>
      </c>
      <c r="K36" s="27">
        <f t="shared" si="2"/>
        <v>23631</v>
      </c>
      <c r="L36" s="27">
        <f t="shared" si="2"/>
        <v>-104071</v>
      </c>
      <c r="M36" s="27">
        <f t="shared" si="2"/>
        <v>438363</v>
      </c>
      <c r="N36" s="27">
        <f t="shared" si="2"/>
        <v>357923</v>
      </c>
      <c r="O36" s="27">
        <f t="shared" si="2"/>
        <v>-1428239</v>
      </c>
      <c r="P36" s="27">
        <f t="shared" si="2"/>
        <v>21524</v>
      </c>
      <c r="Q36" s="27">
        <f t="shared" si="2"/>
        <v>8551</v>
      </c>
      <c r="R36" s="27">
        <f t="shared" si="2"/>
        <v>-1398164</v>
      </c>
      <c r="S36" s="27">
        <f t="shared" si="2"/>
        <v>28239</v>
      </c>
      <c r="T36" s="27">
        <f t="shared" si="2"/>
        <v>60699</v>
      </c>
      <c r="U36" s="27">
        <f t="shared" si="2"/>
        <v>-1493571</v>
      </c>
      <c r="V36" s="27">
        <f t="shared" si="2"/>
        <v>-1404633</v>
      </c>
      <c r="W36" s="27">
        <f t="shared" si="2"/>
        <v>-2603702</v>
      </c>
      <c r="X36" s="27">
        <f t="shared" si="2"/>
        <v>-2817536</v>
      </c>
      <c r="Y36" s="27">
        <f t="shared" si="2"/>
        <v>213834</v>
      </c>
      <c r="Z36" s="28">
        <f>+IF(X36&lt;&gt;0,+(Y36/X36)*100,0)</f>
        <v>-7.589397260585136</v>
      </c>
      <c r="AA36" s="29">
        <f>SUM(AA31:AA35)</f>
        <v>-2817536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-6183969</v>
      </c>
      <c r="D38" s="31">
        <f>+D17+D27+D36</f>
        <v>0</v>
      </c>
      <c r="E38" s="32">
        <f t="shared" si="3"/>
        <v>3440276</v>
      </c>
      <c r="F38" s="33">
        <f t="shared" si="3"/>
        <v>3440276</v>
      </c>
      <c r="G38" s="33">
        <f t="shared" si="3"/>
        <v>1258107</v>
      </c>
      <c r="H38" s="33">
        <f t="shared" si="3"/>
        <v>-20636169</v>
      </c>
      <c r="I38" s="33">
        <f t="shared" si="3"/>
        <v>-15035359</v>
      </c>
      <c r="J38" s="33">
        <f t="shared" si="3"/>
        <v>-34413421</v>
      </c>
      <c r="K38" s="33">
        <f t="shared" si="3"/>
        <v>-641806</v>
      </c>
      <c r="L38" s="33">
        <f t="shared" si="3"/>
        <v>13961066</v>
      </c>
      <c r="M38" s="33">
        <f t="shared" si="3"/>
        <v>6650267</v>
      </c>
      <c r="N38" s="33">
        <f t="shared" si="3"/>
        <v>19969527</v>
      </c>
      <c r="O38" s="33">
        <f t="shared" si="3"/>
        <v>6230986</v>
      </c>
      <c r="P38" s="33">
        <f t="shared" si="3"/>
        <v>6196423</v>
      </c>
      <c r="Q38" s="33">
        <f t="shared" si="3"/>
        <v>41278776</v>
      </c>
      <c r="R38" s="33">
        <f t="shared" si="3"/>
        <v>53706185</v>
      </c>
      <c r="S38" s="33">
        <f t="shared" si="3"/>
        <v>-8755299</v>
      </c>
      <c r="T38" s="33">
        <f t="shared" si="3"/>
        <v>-2875357</v>
      </c>
      <c r="U38" s="33">
        <f t="shared" si="3"/>
        <v>-17414953</v>
      </c>
      <c r="V38" s="33">
        <f t="shared" si="3"/>
        <v>-29045609</v>
      </c>
      <c r="W38" s="33">
        <f t="shared" si="3"/>
        <v>10216682</v>
      </c>
      <c r="X38" s="33">
        <f t="shared" si="3"/>
        <v>3440276</v>
      </c>
      <c r="Y38" s="33">
        <f t="shared" si="3"/>
        <v>6776406</v>
      </c>
      <c r="Z38" s="34">
        <f>+IF(X38&lt;&gt;0,+(Y38/X38)*100,0)</f>
        <v>196.97274288458252</v>
      </c>
      <c r="AA38" s="35">
        <f>+AA17+AA27+AA36</f>
        <v>3440276</v>
      </c>
    </row>
    <row r="39" spans="1:27" ht="13.5">
      <c r="A39" s="22" t="s">
        <v>59</v>
      </c>
      <c r="B39" s="16"/>
      <c r="C39" s="31">
        <v>14431901</v>
      </c>
      <c r="D39" s="31"/>
      <c r="E39" s="32">
        <v>983571</v>
      </c>
      <c r="F39" s="33">
        <v>983571</v>
      </c>
      <c r="G39" s="33">
        <v>8247932</v>
      </c>
      <c r="H39" s="33">
        <v>9506039</v>
      </c>
      <c r="I39" s="33">
        <v>-11130130</v>
      </c>
      <c r="J39" s="33">
        <v>8247932</v>
      </c>
      <c r="K39" s="33">
        <v>-26165489</v>
      </c>
      <c r="L39" s="33">
        <v>-26807295</v>
      </c>
      <c r="M39" s="33">
        <v>-12846229</v>
      </c>
      <c r="N39" s="33">
        <v>-26165489</v>
      </c>
      <c r="O39" s="33">
        <v>-6195962</v>
      </c>
      <c r="P39" s="33">
        <v>35024</v>
      </c>
      <c r="Q39" s="33">
        <v>6231447</v>
      </c>
      <c r="R39" s="33">
        <v>-6195962</v>
      </c>
      <c r="S39" s="33">
        <v>47510223</v>
      </c>
      <c r="T39" s="33">
        <v>38754924</v>
      </c>
      <c r="U39" s="33">
        <v>35879567</v>
      </c>
      <c r="V39" s="33">
        <v>47510223</v>
      </c>
      <c r="W39" s="33">
        <v>8247932</v>
      </c>
      <c r="X39" s="33">
        <v>983571</v>
      </c>
      <c r="Y39" s="33">
        <v>7264361</v>
      </c>
      <c r="Z39" s="34">
        <v>738.57</v>
      </c>
      <c r="AA39" s="35">
        <v>983571</v>
      </c>
    </row>
    <row r="40" spans="1:27" ht="13.5">
      <c r="A40" s="41" t="s">
        <v>60</v>
      </c>
      <c r="B40" s="42"/>
      <c r="C40" s="43">
        <v>8247932</v>
      </c>
      <c r="D40" s="43"/>
      <c r="E40" s="44">
        <v>4423846</v>
      </c>
      <c r="F40" s="45">
        <v>4423846</v>
      </c>
      <c r="G40" s="45">
        <v>9506039</v>
      </c>
      <c r="H40" s="45">
        <v>-11130130</v>
      </c>
      <c r="I40" s="45">
        <v>-26165489</v>
      </c>
      <c r="J40" s="45">
        <v>-26165489</v>
      </c>
      <c r="K40" s="45">
        <v>-26807295</v>
      </c>
      <c r="L40" s="45">
        <v>-12846229</v>
      </c>
      <c r="M40" s="45">
        <v>-6195962</v>
      </c>
      <c r="N40" s="45">
        <v>-6195962</v>
      </c>
      <c r="O40" s="45">
        <v>35024</v>
      </c>
      <c r="P40" s="45">
        <v>6231447</v>
      </c>
      <c r="Q40" s="45">
        <v>47510223</v>
      </c>
      <c r="R40" s="45">
        <v>35024</v>
      </c>
      <c r="S40" s="45">
        <v>38754924</v>
      </c>
      <c r="T40" s="45">
        <v>35879567</v>
      </c>
      <c r="U40" s="45">
        <v>18464614</v>
      </c>
      <c r="V40" s="45">
        <v>18464614</v>
      </c>
      <c r="W40" s="45">
        <v>18464614</v>
      </c>
      <c r="X40" s="45">
        <v>4423846</v>
      </c>
      <c r="Y40" s="45">
        <v>14040768</v>
      </c>
      <c r="Z40" s="46">
        <v>317.39</v>
      </c>
      <c r="AA40" s="47">
        <v>4423846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229790948</v>
      </c>
      <c r="D6" s="17"/>
      <c r="E6" s="18">
        <v>296225997</v>
      </c>
      <c r="F6" s="19">
        <v>296225997</v>
      </c>
      <c r="G6" s="19">
        <v>14419297</v>
      </c>
      <c r="H6" s="19">
        <v>26221915</v>
      </c>
      <c r="I6" s="19">
        <v>19361401</v>
      </c>
      <c r="J6" s="19">
        <v>60002613</v>
      </c>
      <c r="K6" s="19">
        <v>13366057</v>
      </c>
      <c r="L6" s="19">
        <v>21363754</v>
      </c>
      <c r="M6" s="19">
        <v>11088038</v>
      </c>
      <c r="N6" s="19">
        <v>45817849</v>
      </c>
      <c r="O6" s="19">
        <v>8758832</v>
      </c>
      <c r="P6" s="19">
        <v>12901293</v>
      </c>
      <c r="Q6" s="19">
        <v>8598579</v>
      </c>
      <c r="R6" s="19">
        <v>30258704</v>
      </c>
      <c r="S6" s="19">
        <v>12135875</v>
      </c>
      <c r="T6" s="19">
        <v>9269303</v>
      </c>
      <c r="U6" s="19">
        <v>9888244</v>
      </c>
      <c r="V6" s="19">
        <v>31293422</v>
      </c>
      <c r="W6" s="19">
        <v>167372588</v>
      </c>
      <c r="X6" s="19">
        <v>296225997</v>
      </c>
      <c r="Y6" s="19">
        <v>-128853409</v>
      </c>
      <c r="Z6" s="20">
        <v>-43.5</v>
      </c>
      <c r="AA6" s="21">
        <v>296225997</v>
      </c>
    </row>
    <row r="7" spans="1:27" ht="13.5">
      <c r="A7" s="22" t="s">
        <v>34</v>
      </c>
      <c r="B7" s="16"/>
      <c r="C7" s="17">
        <v>392428542</v>
      </c>
      <c r="D7" s="17"/>
      <c r="E7" s="18">
        <v>520042358</v>
      </c>
      <c r="F7" s="19">
        <v>520042358</v>
      </c>
      <c r="G7" s="19">
        <v>16828092</v>
      </c>
      <c r="H7" s="19">
        <v>30432903</v>
      </c>
      <c r="I7" s="19">
        <v>20350744</v>
      </c>
      <c r="J7" s="19">
        <v>67611739</v>
      </c>
      <c r="K7" s="19">
        <v>36342209</v>
      </c>
      <c r="L7" s="19">
        <v>39553983</v>
      </c>
      <c r="M7" s="19">
        <v>33723952</v>
      </c>
      <c r="N7" s="19">
        <v>109620144</v>
      </c>
      <c r="O7" s="19">
        <v>34685185</v>
      </c>
      <c r="P7" s="19">
        <v>28559473</v>
      </c>
      <c r="Q7" s="19">
        <v>29433905</v>
      </c>
      <c r="R7" s="19">
        <v>92678563</v>
      </c>
      <c r="S7" s="19">
        <v>26539834</v>
      </c>
      <c r="T7" s="19">
        <v>32687326</v>
      </c>
      <c r="U7" s="19">
        <v>32833168</v>
      </c>
      <c r="V7" s="19">
        <v>92060328</v>
      </c>
      <c r="W7" s="19">
        <v>361970774</v>
      </c>
      <c r="X7" s="19">
        <v>520042358</v>
      </c>
      <c r="Y7" s="19">
        <v>-158071584</v>
      </c>
      <c r="Z7" s="20">
        <v>-30.4</v>
      </c>
      <c r="AA7" s="21">
        <v>520042358</v>
      </c>
    </row>
    <row r="8" spans="1:27" ht="13.5">
      <c r="A8" s="22" t="s">
        <v>35</v>
      </c>
      <c r="B8" s="16"/>
      <c r="C8" s="17">
        <v>24698975</v>
      </c>
      <c r="D8" s="17"/>
      <c r="E8" s="18">
        <v>43626038</v>
      </c>
      <c r="F8" s="19">
        <v>43626038</v>
      </c>
      <c r="G8" s="19">
        <v>22652344</v>
      </c>
      <c r="H8" s="19">
        <v>11679416</v>
      </c>
      <c r="I8" s="19">
        <v>5665417</v>
      </c>
      <c r="J8" s="19">
        <v>39997177</v>
      </c>
      <c r="K8" s="19">
        <v>5540731</v>
      </c>
      <c r="L8" s="19">
        <v>3126997</v>
      </c>
      <c r="M8" s="19">
        <v>2309233</v>
      </c>
      <c r="N8" s="19">
        <v>10976961</v>
      </c>
      <c r="O8" s="19">
        <v>2717958</v>
      </c>
      <c r="P8" s="19">
        <v>2790315</v>
      </c>
      <c r="Q8" s="19">
        <v>5994728</v>
      </c>
      <c r="R8" s="19">
        <v>11503001</v>
      </c>
      <c r="S8" s="19">
        <v>4464529</v>
      </c>
      <c r="T8" s="19">
        <v>3619561</v>
      </c>
      <c r="U8" s="19">
        <v>5893762</v>
      </c>
      <c r="V8" s="19">
        <v>13977852</v>
      </c>
      <c r="W8" s="19">
        <v>76454991</v>
      </c>
      <c r="X8" s="19">
        <v>43626038</v>
      </c>
      <c r="Y8" s="19">
        <v>32828953</v>
      </c>
      <c r="Z8" s="20">
        <v>75.25</v>
      </c>
      <c r="AA8" s="21">
        <v>43626038</v>
      </c>
    </row>
    <row r="9" spans="1:27" ht="13.5">
      <c r="A9" s="22" t="s">
        <v>36</v>
      </c>
      <c r="B9" s="16"/>
      <c r="C9" s="17">
        <v>313926989</v>
      </c>
      <c r="D9" s="17"/>
      <c r="E9" s="18">
        <v>187077000</v>
      </c>
      <c r="F9" s="19">
        <v>187077000</v>
      </c>
      <c r="G9" s="19">
        <v>71011294</v>
      </c>
      <c r="H9" s="19">
        <v>4892435</v>
      </c>
      <c r="I9" s="19"/>
      <c r="J9" s="19">
        <v>75903729</v>
      </c>
      <c r="K9" s="19">
        <v>803376</v>
      </c>
      <c r="L9" s="19">
        <v>1000</v>
      </c>
      <c r="M9" s="19">
        <v>56552</v>
      </c>
      <c r="N9" s="19">
        <v>860928</v>
      </c>
      <c r="O9" s="19">
        <v>1198096</v>
      </c>
      <c r="P9" s="19">
        <v>1100000</v>
      </c>
      <c r="Q9" s="19">
        <v>47662000</v>
      </c>
      <c r="R9" s="19">
        <v>49960096</v>
      </c>
      <c r="S9" s="19">
        <v>90878</v>
      </c>
      <c r="T9" s="19"/>
      <c r="U9" s="19"/>
      <c r="V9" s="19">
        <v>90878</v>
      </c>
      <c r="W9" s="19">
        <v>126815631</v>
      </c>
      <c r="X9" s="19">
        <v>187077000</v>
      </c>
      <c r="Y9" s="19">
        <v>-60261369</v>
      </c>
      <c r="Z9" s="20">
        <v>-32.21</v>
      </c>
      <c r="AA9" s="21">
        <v>187077000</v>
      </c>
    </row>
    <row r="10" spans="1:27" ht="13.5">
      <c r="A10" s="22" t="s">
        <v>37</v>
      </c>
      <c r="B10" s="16"/>
      <c r="C10" s="17"/>
      <c r="D10" s="17"/>
      <c r="E10" s="18">
        <v>74929000</v>
      </c>
      <c r="F10" s="19">
        <v>74929000</v>
      </c>
      <c r="G10" s="19">
        <v>5331000</v>
      </c>
      <c r="H10" s="19">
        <v>39360000</v>
      </c>
      <c r="I10" s="19"/>
      <c r="J10" s="19">
        <v>44691000</v>
      </c>
      <c r="K10" s="19">
        <v>1500000</v>
      </c>
      <c r="L10" s="19"/>
      <c r="M10" s="19">
        <v>4000000</v>
      </c>
      <c r="N10" s="19">
        <v>5500000</v>
      </c>
      <c r="O10" s="19">
        <v>1500000</v>
      </c>
      <c r="P10" s="19">
        <v>125171000</v>
      </c>
      <c r="Q10" s="19">
        <v>18569000</v>
      </c>
      <c r="R10" s="19">
        <v>145240000</v>
      </c>
      <c r="S10" s="19"/>
      <c r="T10" s="19">
        <v>3000000</v>
      </c>
      <c r="U10" s="19"/>
      <c r="V10" s="19">
        <v>3000000</v>
      </c>
      <c r="W10" s="19">
        <v>198431000</v>
      </c>
      <c r="X10" s="19">
        <v>74929000</v>
      </c>
      <c r="Y10" s="19">
        <v>123502000</v>
      </c>
      <c r="Z10" s="20">
        <v>164.83</v>
      </c>
      <c r="AA10" s="21">
        <v>74929000</v>
      </c>
    </row>
    <row r="11" spans="1:27" ht="13.5">
      <c r="A11" s="22" t="s">
        <v>38</v>
      </c>
      <c r="B11" s="16"/>
      <c r="C11" s="17">
        <v>21198505</v>
      </c>
      <c r="D11" s="17"/>
      <c r="E11" s="18">
        <v>17958330</v>
      </c>
      <c r="F11" s="19">
        <v>17958330</v>
      </c>
      <c r="G11" s="19">
        <v>220218</v>
      </c>
      <c r="H11" s="19">
        <v>396860</v>
      </c>
      <c r="I11" s="19">
        <v>295673</v>
      </c>
      <c r="J11" s="19">
        <v>912751</v>
      </c>
      <c r="K11" s="19">
        <v>170339</v>
      </c>
      <c r="L11" s="19">
        <v>141669</v>
      </c>
      <c r="M11" s="19">
        <v>286271</v>
      </c>
      <c r="N11" s="19">
        <v>598279</v>
      </c>
      <c r="O11" s="19">
        <v>1332125</v>
      </c>
      <c r="P11" s="19">
        <v>260354</v>
      </c>
      <c r="Q11" s="19">
        <v>344583</v>
      </c>
      <c r="R11" s="19">
        <v>1937062</v>
      </c>
      <c r="S11" s="19">
        <v>288592</v>
      </c>
      <c r="T11" s="19">
        <v>426842</v>
      </c>
      <c r="U11" s="19">
        <v>325305</v>
      </c>
      <c r="V11" s="19">
        <v>1040739</v>
      </c>
      <c r="W11" s="19">
        <v>4488831</v>
      </c>
      <c r="X11" s="19">
        <v>17958330</v>
      </c>
      <c r="Y11" s="19">
        <v>-13469499</v>
      </c>
      <c r="Z11" s="20">
        <v>-75</v>
      </c>
      <c r="AA11" s="21">
        <v>17958330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-873928646</v>
      </c>
      <c r="D14" s="17"/>
      <c r="E14" s="18">
        <v>-1001233728</v>
      </c>
      <c r="F14" s="19">
        <v>-1001233728</v>
      </c>
      <c r="G14" s="19">
        <v>-147463571</v>
      </c>
      <c r="H14" s="19">
        <v>-106733053</v>
      </c>
      <c r="I14" s="19">
        <v>-103085629</v>
      </c>
      <c r="J14" s="19">
        <v>-357282253</v>
      </c>
      <c r="K14" s="19">
        <v>-83883097</v>
      </c>
      <c r="L14" s="19">
        <v>-56328166</v>
      </c>
      <c r="M14" s="19">
        <v>-69575454</v>
      </c>
      <c r="N14" s="19">
        <v>-209786717</v>
      </c>
      <c r="O14" s="19">
        <v>-61967586</v>
      </c>
      <c r="P14" s="19">
        <v>-77119243</v>
      </c>
      <c r="Q14" s="19">
        <v>-76530552</v>
      </c>
      <c r="R14" s="19">
        <v>-215617381</v>
      </c>
      <c r="S14" s="19">
        <v>-52439608</v>
      </c>
      <c r="T14" s="19">
        <v>-81444050</v>
      </c>
      <c r="U14" s="19">
        <v>-64860276</v>
      </c>
      <c r="V14" s="19">
        <v>-198743934</v>
      </c>
      <c r="W14" s="19">
        <v>-981430285</v>
      </c>
      <c r="X14" s="19">
        <v>-1001233728</v>
      </c>
      <c r="Y14" s="19">
        <v>19803443</v>
      </c>
      <c r="Z14" s="20">
        <v>-1.98</v>
      </c>
      <c r="AA14" s="21">
        <v>-1001233728</v>
      </c>
    </row>
    <row r="15" spans="1:27" ht="13.5">
      <c r="A15" s="22" t="s">
        <v>42</v>
      </c>
      <c r="B15" s="16"/>
      <c r="C15" s="17">
        <v>-4451949</v>
      </c>
      <c r="D15" s="17"/>
      <c r="E15" s="18">
        <v>-10007858</v>
      </c>
      <c r="F15" s="19">
        <v>-10007858</v>
      </c>
      <c r="G15" s="19">
        <v>-138466</v>
      </c>
      <c r="H15" s="19">
        <v>-124298</v>
      </c>
      <c r="I15" s="19">
        <v>-1128301</v>
      </c>
      <c r="J15" s="19">
        <v>-1391065</v>
      </c>
      <c r="K15" s="19">
        <v>-220929</v>
      </c>
      <c r="L15" s="19">
        <v>-105761</v>
      </c>
      <c r="M15" s="19">
        <v>-120595</v>
      </c>
      <c r="N15" s="19">
        <v>-447285</v>
      </c>
      <c r="O15" s="19">
        <v>-106563</v>
      </c>
      <c r="P15" s="19">
        <v>-163544</v>
      </c>
      <c r="Q15" s="19">
        <v>-876843</v>
      </c>
      <c r="R15" s="19">
        <v>-1146950</v>
      </c>
      <c r="S15" s="19">
        <v>-78903</v>
      </c>
      <c r="T15" s="19">
        <v>-92242</v>
      </c>
      <c r="U15" s="19">
        <v>-126628</v>
      </c>
      <c r="V15" s="19">
        <v>-297773</v>
      </c>
      <c r="W15" s="19">
        <v>-3283073</v>
      </c>
      <c r="X15" s="19">
        <v>-10007858</v>
      </c>
      <c r="Y15" s="19">
        <v>6724785</v>
      </c>
      <c r="Z15" s="20">
        <v>-67.2</v>
      </c>
      <c r="AA15" s="21">
        <v>-10007858</v>
      </c>
    </row>
    <row r="16" spans="1:27" ht="13.5">
      <c r="A16" s="22" t="s">
        <v>43</v>
      </c>
      <c r="B16" s="16"/>
      <c r="C16" s="17">
        <v>-144765609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-41102245</v>
      </c>
      <c r="D17" s="25">
        <f>SUM(D6:D16)</f>
        <v>0</v>
      </c>
      <c r="E17" s="26">
        <f t="shared" si="0"/>
        <v>128617137</v>
      </c>
      <c r="F17" s="27">
        <f t="shared" si="0"/>
        <v>128617137</v>
      </c>
      <c r="G17" s="27">
        <f t="shared" si="0"/>
        <v>-17139792</v>
      </c>
      <c r="H17" s="27">
        <f t="shared" si="0"/>
        <v>6126178</v>
      </c>
      <c r="I17" s="27">
        <f t="shared" si="0"/>
        <v>-58540695</v>
      </c>
      <c r="J17" s="27">
        <f t="shared" si="0"/>
        <v>-69554309</v>
      </c>
      <c r="K17" s="27">
        <f t="shared" si="0"/>
        <v>-26381314</v>
      </c>
      <c r="L17" s="27">
        <f t="shared" si="0"/>
        <v>7753476</v>
      </c>
      <c r="M17" s="27">
        <f t="shared" si="0"/>
        <v>-18232003</v>
      </c>
      <c r="N17" s="27">
        <f t="shared" si="0"/>
        <v>-36859841</v>
      </c>
      <c r="O17" s="27">
        <f t="shared" si="0"/>
        <v>-11881953</v>
      </c>
      <c r="P17" s="27">
        <f t="shared" si="0"/>
        <v>93499648</v>
      </c>
      <c r="Q17" s="27">
        <f t="shared" si="0"/>
        <v>33195400</v>
      </c>
      <c r="R17" s="27">
        <f t="shared" si="0"/>
        <v>114813095</v>
      </c>
      <c r="S17" s="27">
        <f t="shared" si="0"/>
        <v>-8998803</v>
      </c>
      <c r="T17" s="27">
        <f t="shared" si="0"/>
        <v>-32533260</v>
      </c>
      <c r="U17" s="27">
        <f t="shared" si="0"/>
        <v>-16046425</v>
      </c>
      <c r="V17" s="27">
        <f t="shared" si="0"/>
        <v>-57578488</v>
      </c>
      <c r="W17" s="27">
        <f t="shared" si="0"/>
        <v>-49179543</v>
      </c>
      <c r="X17" s="27">
        <f t="shared" si="0"/>
        <v>128617137</v>
      </c>
      <c r="Y17" s="27">
        <f t="shared" si="0"/>
        <v>-177796680</v>
      </c>
      <c r="Z17" s="28">
        <f>+IF(X17&lt;&gt;0,+(Y17/X17)*100,0)</f>
        <v>-138.23716197321357</v>
      </c>
      <c r="AA17" s="29">
        <f>SUM(AA6:AA16)</f>
        <v>128617137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403436</v>
      </c>
      <c r="F21" s="19">
        <v>403436</v>
      </c>
      <c r="G21" s="36">
        <v>1301335</v>
      </c>
      <c r="H21" s="36"/>
      <c r="I21" s="36"/>
      <c r="J21" s="19">
        <v>1301335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1301335</v>
      </c>
      <c r="X21" s="19">
        <v>403436</v>
      </c>
      <c r="Y21" s="36">
        <v>897899</v>
      </c>
      <c r="Z21" s="37">
        <v>222.56</v>
      </c>
      <c r="AA21" s="38">
        <v>403436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-181143372</v>
      </c>
      <c r="D26" s="17"/>
      <c r="E26" s="18">
        <v>-294678624</v>
      </c>
      <c r="F26" s="19">
        <v>-294678624</v>
      </c>
      <c r="G26" s="19">
        <v>-834765</v>
      </c>
      <c r="H26" s="19">
        <v>-5418855</v>
      </c>
      <c r="I26" s="19">
        <v>-9151471</v>
      </c>
      <c r="J26" s="19">
        <v>-15405091</v>
      </c>
      <c r="K26" s="19">
        <v>-12242666</v>
      </c>
      <c r="L26" s="19">
        <v>-10595802</v>
      </c>
      <c r="M26" s="19">
        <v>-11586500</v>
      </c>
      <c r="N26" s="19">
        <v>-34424968</v>
      </c>
      <c r="O26" s="19">
        <v>-4198665</v>
      </c>
      <c r="P26" s="19">
        <v>-3719093</v>
      </c>
      <c r="Q26" s="19">
        <v>-8013127</v>
      </c>
      <c r="R26" s="19">
        <v>-15930885</v>
      </c>
      <c r="S26" s="19">
        <v>-5512809</v>
      </c>
      <c r="T26" s="19">
        <v>-56849356</v>
      </c>
      <c r="U26" s="19">
        <v>-9993997</v>
      </c>
      <c r="V26" s="19">
        <v>-72356162</v>
      </c>
      <c r="W26" s="19">
        <v>-138117106</v>
      </c>
      <c r="X26" s="19">
        <v>-294678624</v>
      </c>
      <c r="Y26" s="19">
        <v>156561518</v>
      </c>
      <c r="Z26" s="20">
        <v>-53.13</v>
      </c>
      <c r="AA26" s="21">
        <v>-294678624</v>
      </c>
    </row>
    <row r="27" spans="1:27" ht="13.5">
      <c r="A27" s="23" t="s">
        <v>51</v>
      </c>
      <c r="B27" s="24"/>
      <c r="C27" s="25">
        <f aca="true" t="shared" si="1" ref="C27:Y27">SUM(C21:C26)</f>
        <v>-181143372</v>
      </c>
      <c r="D27" s="25">
        <f>SUM(D21:D26)</f>
        <v>0</v>
      </c>
      <c r="E27" s="26">
        <f t="shared" si="1"/>
        <v>-294275188</v>
      </c>
      <c r="F27" s="27">
        <f t="shared" si="1"/>
        <v>-294275188</v>
      </c>
      <c r="G27" s="27">
        <f t="shared" si="1"/>
        <v>466570</v>
      </c>
      <c r="H27" s="27">
        <f t="shared" si="1"/>
        <v>-5418855</v>
      </c>
      <c r="I27" s="27">
        <f t="shared" si="1"/>
        <v>-9151471</v>
      </c>
      <c r="J27" s="27">
        <f t="shared" si="1"/>
        <v>-14103756</v>
      </c>
      <c r="K27" s="27">
        <f t="shared" si="1"/>
        <v>-12242666</v>
      </c>
      <c r="L27" s="27">
        <f t="shared" si="1"/>
        <v>-10595802</v>
      </c>
      <c r="M27" s="27">
        <f t="shared" si="1"/>
        <v>-11586500</v>
      </c>
      <c r="N27" s="27">
        <f t="shared" si="1"/>
        <v>-34424968</v>
      </c>
      <c r="O27" s="27">
        <f t="shared" si="1"/>
        <v>-4198665</v>
      </c>
      <c r="P27" s="27">
        <f t="shared" si="1"/>
        <v>-3719093</v>
      </c>
      <c r="Q27" s="27">
        <f t="shared" si="1"/>
        <v>-8013127</v>
      </c>
      <c r="R27" s="27">
        <f t="shared" si="1"/>
        <v>-15930885</v>
      </c>
      <c r="S27" s="27">
        <f t="shared" si="1"/>
        <v>-5512809</v>
      </c>
      <c r="T27" s="27">
        <f t="shared" si="1"/>
        <v>-56849356</v>
      </c>
      <c r="U27" s="27">
        <f t="shared" si="1"/>
        <v>-9993997</v>
      </c>
      <c r="V27" s="27">
        <f t="shared" si="1"/>
        <v>-72356162</v>
      </c>
      <c r="W27" s="27">
        <f t="shared" si="1"/>
        <v>-136815771</v>
      </c>
      <c r="X27" s="27">
        <f t="shared" si="1"/>
        <v>-294275188</v>
      </c>
      <c r="Y27" s="27">
        <f t="shared" si="1"/>
        <v>157459417</v>
      </c>
      <c r="Z27" s="28">
        <f>+IF(X27&lt;&gt;0,+(Y27/X27)*100,0)</f>
        <v>-53.50754104352148</v>
      </c>
      <c r="AA27" s="29">
        <f>SUM(AA21:AA26)</f>
        <v>-294275188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55900000</v>
      </c>
      <c r="F32" s="19">
        <v>55900000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55900000</v>
      </c>
      <c r="Y32" s="19">
        <v>-55900000</v>
      </c>
      <c r="Z32" s="20">
        <v>-100</v>
      </c>
      <c r="AA32" s="21">
        <v>55900000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27455</v>
      </c>
      <c r="H33" s="36">
        <v>39505</v>
      </c>
      <c r="I33" s="36">
        <v>19660</v>
      </c>
      <c r="J33" s="36">
        <v>86620</v>
      </c>
      <c r="K33" s="19">
        <v>28811</v>
      </c>
      <c r="L33" s="19">
        <v>22680</v>
      </c>
      <c r="M33" s="19">
        <v>10715</v>
      </c>
      <c r="N33" s="19">
        <v>62206</v>
      </c>
      <c r="O33" s="36">
        <v>21490</v>
      </c>
      <c r="P33" s="36">
        <v>19870</v>
      </c>
      <c r="Q33" s="36">
        <v>24390</v>
      </c>
      <c r="R33" s="19">
        <v>65750</v>
      </c>
      <c r="S33" s="19">
        <v>24760</v>
      </c>
      <c r="T33" s="19">
        <v>24350</v>
      </c>
      <c r="U33" s="19">
        <v>15080</v>
      </c>
      <c r="V33" s="36">
        <v>64190</v>
      </c>
      <c r="W33" s="36">
        <v>278766</v>
      </c>
      <c r="X33" s="36"/>
      <c r="Y33" s="19">
        <v>278766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-8246757</v>
      </c>
      <c r="D35" s="17"/>
      <c r="E35" s="18">
        <v>-8100000</v>
      </c>
      <c r="F35" s="19">
        <v>-8100000</v>
      </c>
      <c r="G35" s="19">
        <v>-552240</v>
      </c>
      <c r="H35" s="19">
        <v>-565957</v>
      </c>
      <c r="I35" s="19">
        <v>-795693</v>
      </c>
      <c r="J35" s="19">
        <v>-1913890</v>
      </c>
      <c r="K35" s="19">
        <v>-567862</v>
      </c>
      <c r="L35" s="19">
        <v>-584484</v>
      </c>
      <c r="M35" s="19">
        <v>-571395</v>
      </c>
      <c r="N35" s="19">
        <v>-1723741</v>
      </c>
      <c r="O35" s="19">
        <v>-587352</v>
      </c>
      <c r="P35" s="19">
        <v>-599154</v>
      </c>
      <c r="Q35" s="19">
        <v>-1413418</v>
      </c>
      <c r="R35" s="19">
        <v>-2599924</v>
      </c>
      <c r="S35" s="19">
        <v>-611541</v>
      </c>
      <c r="T35" s="19">
        <v>-611541</v>
      </c>
      <c r="U35" s="19">
        <v>-609281</v>
      </c>
      <c r="V35" s="19">
        <v>-1832363</v>
      </c>
      <c r="W35" s="19">
        <v>-8069918</v>
      </c>
      <c r="X35" s="19">
        <v>-8100000</v>
      </c>
      <c r="Y35" s="19">
        <v>30082</v>
      </c>
      <c r="Z35" s="20">
        <v>-0.37</v>
      </c>
      <c r="AA35" s="21">
        <v>-8100000</v>
      </c>
    </row>
    <row r="36" spans="1:27" ht="13.5">
      <c r="A36" s="23" t="s">
        <v>57</v>
      </c>
      <c r="B36" s="24"/>
      <c r="C36" s="25">
        <f aca="true" t="shared" si="2" ref="C36:Y36">SUM(C31:C35)</f>
        <v>-8246757</v>
      </c>
      <c r="D36" s="25">
        <f>SUM(D31:D35)</f>
        <v>0</v>
      </c>
      <c r="E36" s="26">
        <f t="shared" si="2"/>
        <v>47800000</v>
      </c>
      <c r="F36" s="27">
        <f t="shared" si="2"/>
        <v>47800000</v>
      </c>
      <c r="G36" s="27">
        <f t="shared" si="2"/>
        <v>-524785</v>
      </c>
      <c r="H36" s="27">
        <f t="shared" si="2"/>
        <v>-526452</v>
      </c>
      <c r="I36" s="27">
        <f t="shared" si="2"/>
        <v>-776033</v>
      </c>
      <c r="J36" s="27">
        <f t="shared" si="2"/>
        <v>-1827270</v>
      </c>
      <c r="K36" s="27">
        <f t="shared" si="2"/>
        <v>-539051</v>
      </c>
      <c r="L36" s="27">
        <f t="shared" si="2"/>
        <v>-561804</v>
      </c>
      <c r="M36" s="27">
        <f t="shared" si="2"/>
        <v>-560680</v>
      </c>
      <c r="N36" s="27">
        <f t="shared" si="2"/>
        <v>-1661535</v>
      </c>
      <c r="O36" s="27">
        <f t="shared" si="2"/>
        <v>-565862</v>
      </c>
      <c r="P36" s="27">
        <f t="shared" si="2"/>
        <v>-579284</v>
      </c>
      <c r="Q36" s="27">
        <f t="shared" si="2"/>
        <v>-1389028</v>
      </c>
      <c r="R36" s="27">
        <f t="shared" si="2"/>
        <v>-2534174</v>
      </c>
      <c r="S36" s="27">
        <f t="shared" si="2"/>
        <v>-586781</v>
      </c>
      <c r="T36" s="27">
        <f t="shared" si="2"/>
        <v>-587191</v>
      </c>
      <c r="U36" s="27">
        <f t="shared" si="2"/>
        <v>-594201</v>
      </c>
      <c r="V36" s="27">
        <f t="shared" si="2"/>
        <v>-1768173</v>
      </c>
      <c r="W36" s="27">
        <f t="shared" si="2"/>
        <v>-7791152</v>
      </c>
      <c r="X36" s="27">
        <f t="shared" si="2"/>
        <v>47800000</v>
      </c>
      <c r="Y36" s="27">
        <f t="shared" si="2"/>
        <v>-55591152</v>
      </c>
      <c r="Z36" s="28">
        <f>+IF(X36&lt;&gt;0,+(Y36/X36)*100,0)</f>
        <v>-116.29948117154811</v>
      </c>
      <c r="AA36" s="29">
        <f>SUM(AA31:AA35)</f>
        <v>47800000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-230492374</v>
      </c>
      <c r="D38" s="31">
        <f>+D17+D27+D36</f>
        <v>0</v>
      </c>
      <c r="E38" s="32">
        <f t="shared" si="3"/>
        <v>-117858051</v>
      </c>
      <c r="F38" s="33">
        <f t="shared" si="3"/>
        <v>-117858051</v>
      </c>
      <c r="G38" s="33">
        <f t="shared" si="3"/>
        <v>-17198007</v>
      </c>
      <c r="H38" s="33">
        <f t="shared" si="3"/>
        <v>180871</v>
      </c>
      <c r="I38" s="33">
        <f t="shared" si="3"/>
        <v>-68468199</v>
      </c>
      <c r="J38" s="33">
        <f t="shared" si="3"/>
        <v>-85485335</v>
      </c>
      <c r="K38" s="33">
        <f t="shared" si="3"/>
        <v>-39163031</v>
      </c>
      <c r="L38" s="33">
        <f t="shared" si="3"/>
        <v>-3404130</v>
      </c>
      <c r="M38" s="33">
        <f t="shared" si="3"/>
        <v>-30379183</v>
      </c>
      <c r="N38" s="33">
        <f t="shared" si="3"/>
        <v>-72946344</v>
      </c>
      <c r="O38" s="33">
        <f t="shared" si="3"/>
        <v>-16646480</v>
      </c>
      <c r="P38" s="33">
        <f t="shared" si="3"/>
        <v>89201271</v>
      </c>
      <c r="Q38" s="33">
        <f t="shared" si="3"/>
        <v>23793245</v>
      </c>
      <c r="R38" s="33">
        <f t="shared" si="3"/>
        <v>96348036</v>
      </c>
      <c r="S38" s="33">
        <f t="shared" si="3"/>
        <v>-15098393</v>
      </c>
      <c r="T38" s="33">
        <f t="shared" si="3"/>
        <v>-89969807</v>
      </c>
      <c r="U38" s="33">
        <f t="shared" si="3"/>
        <v>-26634623</v>
      </c>
      <c r="V38" s="33">
        <f t="shared" si="3"/>
        <v>-131702823</v>
      </c>
      <c r="W38" s="33">
        <f t="shared" si="3"/>
        <v>-193786466</v>
      </c>
      <c r="X38" s="33">
        <f t="shared" si="3"/>
        <v>-117858051</v>
      </c>
      <c r="Y38" s="33">
        <f t="shared" si="3"/>
        <v>-75928415</v>
      </c>
      <c r="Z38" s="34">
        <f>+IF(X38&lt;&gt;0,+(Y38/X38)*100,0)</f>
        <v>64.42361328374588</v>
      </c>
      <c r="AA38" s="35">
        <f>+AA17+AA27+AA36</f>
        <v>-117858051</v>
      </c>
    </row>
    <row r="39" spans="1:27" ht="13.5">
      <c r="A39" s="22" t="s">
        <v>59</v>
      </c>
      <c r="B39" s="16"/>
      <c r="C39" s="31">
        <v>434438156</v>
      </c>
      <c r="D39" s="31"/>
      <c r="E39" s="32">
        <v>226364112</v>
      </c>
      <c r="F39" s="33">
        <v>226364112</v>
      </c>
      <c r="G39" s="33">
        <v>203945783</v>
      </c>
      <c r="H39" s="33">
        <v>186747776</v>
      </c>
      <c r="I39" s="33">
        <v>186928647</v>
      </c>
      <c r="J39" s="33">
        <v>203945783</v>
      </c>
      <c r="K39" s="33">
        <v>118460448</v>
      </c>
      <c r="L39" s="33">
        <v>79297417</v>
      </c>
      <c r="M39" s="33">
        <v>75893287</v>
      </c>
      <c r="N39" s="33">
        <v>118460448</v>
      </c>
      <c r="O39" s="33">
        <v>45514104</v>
      </c>
      <c r="P39" s="33">
        <v>28867624</v>
      </c>
      <c r="Q39" s="33">
        <v>118068895</v>
      </c>
      <c r="R39" s="33">
        <v>45514104</v>
      </c>
      <c r="S39" s="33">
        <v>141862140</v>
      </c>
      <c r="T39" s="33">
        <v>126763747</v>
      </c>
      <c r="U39" s="33">
        <v>36793940</v>
      </c>
      <c r="V39" s="33">
        <v>141862140</v>
      </c>
      <c r="W39" s="33">
        <v>203945783</v>
      </c>
      <c r="X39" s="33">
        <v>226364112</v>
      </c>
      <c r="Y39" s="33">
        <v>-22418329</v>
      </c>
      <c r="Z39" s="34">
        <v>-9.9</v>
      </c>
      <c r="AA39" s="35">
        <v>226364112</v>
      </c>
    </row>
    <row r="40" spans="1:27" ht="13.5">
      <c r="A40" s="41" t="s">
        <v>60</v>
      </c>
      <c r="B40" s="42"/>
      <c r="C40" s="43">
        <v>203945782</v>
      </c>
      <c r="D40" s="43"/>
      <c r="E40" s="44">
        <v>108506061</v>
      </c>
      <c r="F40" s="45">
        <v>108506061</v>
      </c>
      <c r="G40" s="45">
        <v>186747776</v>
      </c>
      <c r="H40" s="45">
        <v>186928647</v>
      </c>
      <c r="I40" s="45">
        <v>118460448</v>
      </c>
      <c r="J40" s="45">
        <v>118460448</v>
      </c>
      <c r="K40" s="45">
        <v>79297417</v>
      </c>
      <c r="L40" s="45">
        <v>75893287</v>
      </c>
      <c r="M40" s="45">
        <v>45514104</v>
      </c>
      <c r="N40" s="45">
        <v>45514104</v>
      </c>
      <c r="O40" s="45">
        <v>28867624</v>
      </c>
      <c r="P40" s="45">
        <v>118068895</v>
      </c>
      <c r="Q40" s="45">
        <v>141862140</v>
      </c>
      <c r="R40" s="45">
        <v>28867624</v>
      </c>
      <c r="S40" s="45">
        <v>126763747</v>
      </c>
      <c r="T40" s="45">
        <v>36793940</v>
      </c>
      <c r="U40" s="45">
        <v>10159317</v>
      </c>
      <c r="V40" s="45">
        <v>10159317</v>
      </c>
      <c r="W40" s="45">
        <v>10159317</v>
      </c>
      <c r="X40" s="45">
        <v>108506061</v>
      </c>
      <c r="Y40" s="45">
        <v>-98346744</v>
      </c>
      <c r="Z40" s="46">
        <v>-90.64</v>
      </c>
      <c r="AA40" s="47">
        <v>108506061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98407372</v>
      </c>
      <c r="D6" s="17"/>
      <c r="E6" s="18">
        <v>98518380</v>
      </c>
      <c r="F6" s="19">
        <v>132629640</v>
      </c>
      <c r="G6" s="19">
        <v>12837136</v>
      </c>
      <c r="H6" s="19">
        <v>10999918</v>
      </c>
      <c r="I6" s="19">
        <v>11083254</v>
      </c>
      <c r="J6" s="19">
        <v>34920308</v>
      </c>
      <c r="K6" s="19">
        <v>12881613</v>
      </c>
      <c r="L6" s="19">
        <v>16179649</v>
      </c>
      <c r="M6" s="19">
        <v>9238525</v>
      </c>
      <c r="N6" s="19">
        <v>38299787</v>
      </c>
      <c r="O6" s="19">
        <v>11279014</v>
      </c>
      <c r="P6" s="19">
        <v>11279142</v>
      </c>
      <c r="Q6" s="19">
        <v>11336535</v>
      </c>
      <c r="R6" s="19">
        <v>33894691</v>
      </c>
      <c r="S6" s="19">
        <v>11374690</v>
      </c>
      <c r="T6" s="19">
        <v>11382621</v>
      </c>
      <c r="U6" s="19">
        <v>11066689</v>
      </c>
      <c r="V6" s="19">
        <v>33824000</v>
      </c>
      <c r="W6" s="19">
        <v>140938786</v>
      </c>
      <c r="X6" s="19">
        <v>132629640</v>
      </c>
      <c r="Y6" s="19">
        <v>8309146</v>
      </c>
      <c r="Z6" s="20">
        <v>6.26</v>
      </c>
      <c r="AA6" s="21">
        <v>132629640</v>
      </c>
    </row>
    <row r="7" spans="1:27" ht="13.5">
      <c r="A7" s="22" t="s">
        <v>34</v>
      </c>
      <c r="B7" s="16"/>
      <c r="C7" s="17">
        <v>377474742</v>
      </c>
      <c r="D7" s="17"/>
      <c r="E7" s="18">
        <v>479663352</v>
      </c>
      <c r="F7" s="19">
        <v>209025867</v>
      </c>
      <c r="G7" s="19">
        <v>31058853</v>
      </c>
      <c r="H7" s="19">
        <v>33761703</v>
      </c>
      <c r="I7" s="19">
        <v>32421902</v>
      </c>
      <c r="J7" s="19">
        <v>97242458</v>
      </c>
      <c r="K7" s="19">
        <v>31069575</v>
      </c>
      <c r="L7" s="19">
        <v>38553017</v>
      </c>
      <c r="M7" s="19">
        <v>29821080</v>
      </c>
      <c r="N7" s="19">
        <v>99443672</v>
      </c>
      <c r="O7" s="19">
        <v>32993208</v>
      </c>
      <c r="P7" s="19">
        <v>27063275</v>
      </c>
      <c r="Q7" s="19">
        <v>37073432</v>
      </c>
      <c r="R7" s="19">
        <v>97129915</v>
      </c>
      <c r="S7" s="19">
        <v>29705919</v>
      </c>
      <c r="T7" s="19">
        <v>27416808</v>
      </c>
      <c r="U7" s="19">
        <v>41225359</v>
      </c>
      <c r="V7" s="19">
        <v>98348086</v>
      </c>
      <c r="W7" s="19">
        <v>392164131</v>
      </c>
      <c r="X7" s="19">
        <v>209025867</v>
      </c>
      <c r="Y7" s="19">
        <v>183138264</v>
      </c>
      <c r="Z7" s="20">
        <v>87.62</v>
      </c>
      <c r="AA7" s="21">
        <v>209025867</v>
      </c>
    </row>
    <row r="8" spans="1:27" ht="13.5">
      <c r="A8" s="22" t="s">
        <v>35</v>
      </c>
      <c r="B8" s="16"/>
      <c r="C8" s="17">
        <v>52532269</v>
      </c>
      <c r="D8" s="17"/>
      <c r="E8" s="18">
        <v>40465000</v>
      </c>
      <c r="F8" s="19">
        <v>83654076</v>
      </c>
      <c r="G8" s="19">
        <v>10804412</v>
      </c>
      <c r="H8" s="19">
        <v>10486505</v>
      </c>
      <c r="I8" s="19">
        <v>12302893</v>
      </c>
      <c r="J8" s="19">
        <v>33593810</v>
      </c>
      <c r="K8" s="19">
        <v>10823411</v>
      </c>
      <c r="L8" s="19">
        <v>14172144</v>
      </c>
      <c r="M8" s="19">
        <v>21750254</v>
      </c>
      <c r="N8" s="19">
        <v>46745809</v>
      </c>
      <c r="O8" s="19">
        <v>3378675</v>
      </c>
      <c r="P8" s="19">
        <v>2446252</v>
      </c>
      <c r="Q8" s="19">
        <v>3857666</v>
      </c>
      <c r="R8" s="19">
        <v>9682593</v>
      </c>
      <c r="S8" s="19">
        <v>4627278</v>
      </c>
      <c r="T8" s="19">
        <v>3940997</v>
      </c>
      <c r="U8" s="19">
        <v>1789660</v>
      </c>
      <c r="V8" s="19">
        <v>10357935</v>
      </c>
      <c r="W8" s="19">
        <v>100380147</v>
      </c>
      <c r="X8" s="19">
        <v>83654076</v>
      </c>
      <c r="Y8" s="19">
        <v>16726071</v>
      </c>
      <c r="Z8" s="20">
        <v>19.99</v>
      </c>
      <c r="AA8" s="21">
        <v>83654076</v>
      </c>
    </row>
    <row r="9" spans="1:27" ht="13.5">
      <c r="A9" s="22" t="s">
        <v>36</v>
      </c>
      <c r="B9" s="16"/>
      <c r="C9" s="17">
        <v>76148405</v>
      </c>
      <c r="D9" s="17"/>
      <c r="E9" s="18">
        <v>77118902</v>
      </c>
      <c r="F9" s="19">
        <v>78230484</v>
      </c>
      <c r="G9" s="19">
        <v>27013000</v>
      </c>
      <c r="H9" s="19">
        <v>1388000</v>
      </c>
      <c r="I9" s="19">
        <v>368678</v>
      </c>
      <c r="J9" s="19">
        <v>28769678</v>
      </c>
      <c r="K9" s="19">
        <v>604928</v>
      </c>
      <c r="L9" s="19">
        <v>21037672</v>
      </c>
      <c r="M9" s="19">
        <v>871129</v>
      </c>
      <c r="N9" s="19">
        <v>22513729</v>
      </c>
      <c r="O9" s="19"/>
      <c r="P9" s="19">
        <v>530899</v>
      </c>
      <c r="Q9" s="19">
        <v>18505891</v>
      </c>
      <c r="R9" s="19">
        <v>19036790</v>
      </c>
      <c r="S9" s="19">
        <v>166419</v>
      </c>
      <c r="T9" s="19">
        <v>1296252</v>
      </c>
      <c r="U9" s="19">
        <v>685232</v>
      </c>
      <c r="V9" s="19">
        <v>2147903</v>
      </c>
      <c r="W9" s="19">
        <v>72468100</v>
      </c>
      <c r="X9" s="19">
        <v>78230484</v>
      </c>
      <c r="Y9" s="19">
        <v>-5762384</v>
      </c>
      <c r="Z9" s="20">
        <v>-7.37</v>
      </c>
      <c r="AA9" s="21">
        <v>78230484</v>
      </c>
    </row>
    <row r="10" spans="1:27" ht="13.5">
      <c r="A10" s="22" t="s">
        <v>37</v>
      </c>
      <c r="B10" s="16"/>
      <c r="C10" s="17">
        <v>28416000</v>
      </c>
      <c r="D10" s="17"/>
      <c r="E10" s="18">
        <v>31236000</v>
      </c>
      <c r="F10" s="19">
        <v>30321996</v>
      </c>
      <c r="G10" s="19">
        <v>13625000</v>
      </c>
      <c r="H10" s="19"/>
      <c r="I10" s="19"/>
      <c r="J10" s="19">
        <v>13625000</v>
      </c>
      <c r="K10" s="19"/>
      <c r="L10" s="19">
        <v>12265000</v>
      </c>
      <c r="M10" s="19"/>
      <c r="N10" s="19">
        <v>12265000</v>
      </c>
      <c r="O10" s="19">
        <v>490000</v>
      </c>
      <c r="P10" s="19"/>
      <c r="Q10" s="19">
        <v>5345999</v>
      </c>
      <c r="R10" s="19">
        <v>5835999</v>
      </c>
      <c r="S10" s="19"/>
      <c r="T10" s="19"/>
      <c r="U10" s="19"/>
      <c r="V10" s="19"/>
      <c r="W10" s="19">
        <v>31725999</v>
      </c>
      <c r="X10" s="19">
        <v>30321996</v>
      </c>
      <c r="Y10" s="19">
        <v>1404003</v>
      </c>
      <c r="Z10" s="20">
        <v>4.63</v>
      </c>
      <c r="AA10" s="21">
        <v>30321996</v>
      </c>
    </row>
    <row r="11" spans="1:27" ht="13.5">
      <c r="A11" s="22" t="s">
        <v>38</v>
      </c>
      <c r="B11" s="16"/>
      <c r="C11" s="17">
        <v>4850916</v>
      </c>
      <c r="D11" s="17"/>
      <c r="E11" s="18">
        <v>2000000</v>
      </c>
      <c r="F11" s="19">
        <v>10299996</v>
      </c>
      <c r="G11" s="19">
        <v>1253958</v>
      </c>
      <c r="H11" s="19">
        <v>1074536</v>
      </c>
      <c r="I11" s="19">
        <v>1155613</v>
      </c>
      <c r="J11" s="19">
        <v>3484107</v>
      </c>
      <c r="K11" s="19">
        <v>1436795</v>
      </c>
      <c r="L11" s="19">
        <v>1391185</v>
      </c>
      <c r="M11" s="19">
        <v>1437984</v>
      </c>
      <c r="N11" s="19">
        <v>4265964</v>
      </c>
      <c r="O11" s="19">
        <v>1216274</v>
      </c>
      <c r="P11" s="19">
        <v>1592409</v>
      </c>
      <c r="Q11" s="19">
        <v>1188026</v>
      </c>
      <c r="R11" s="19">
        <v>3996709</v>
      </c>
      <c r="S11" s="19">
        <v>1399882</v>
      </c>
      <c r="T11" s="19">
        <v>1496888</v>
      </c>
      <c r="U11" s="19">
        <v>1171656</v>
      </c>
      <c r="V11" s="19">
        <v>4068426</v>
      </c>
      <c r="W11" s="19">
        <v>15815206</v>
      </c>
      <c r="X11" s="19">
        <v>10299996</v>
      </c>
      <c r="Y11" s="19">
        <v>5515210</v>
      </c>
      <c r="Z11" s="20">
        <v>53.55</v>
      </c>
      <c r="AA11" s="21">
        <v>10299996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-537795063</v>
      </c>
      <c r="D14" s="17"/>
      <c r="E14" s="18">
        <v>-766119552</v>
      </c>
      <c r="F14" s="19">
        <v>-625656364</v>
      </c>
      <c r="G14" s="19">
        <v>-72035395</v>
      </c>
      <c r="H14" s="19">
        <v>-53958667</v>
      </c>
      <c r="I14" s="19">
        <v>-60690754</v>
      </c>
      <c r="J14" s="19">
        <v>-186684816</v>
      </c>
      <c r="K14" s="19">
        <v>-51850281</v>
      </c>
      <c r="L14" s="19">
        <v>-71018148</v>
      </c>
      <c r="M14" s="19">
        <v>-55920400</v>
      </c>
      <c r="N14" s="19">
        <v>-178788829</v>
      </c>
      <c r="O14" s="19">
        <v>-52294012</v>
      </c>
      <c r="P14" s="19">
        <v>-47320557</v>
      </c>
      <c r="Q14" s="19">
        <v>-49628069</v>
      </c>
      <c r="R14" s="19">
        <v>-149242638</v>
      </c>
      <c r="S14" s="19">
        <v>-48526862</v>
      </c>
      <c r="T14" s="19">
        <v>-43909480</v>
      </c>
      <c r="U14" s="19">
        <v>-61640510</v>
      </c>
      <c r="V14" s="19">
        <v>-154076852</v>
      </c>
      <c r="W14" s="19">
        <v>-668793135</v>
      </c>
      <c r="X14" s="19">
        <v>-625656364</v>
      </c>
      <c r="Y14" s="19">
        <v>-43136771</v>
      </c>
      <c r="Z14" s="20">
        <v>6.89</v>
      </c>
      <c r="AA14" s="21">
        <v>-625656364</v>
      </c>
    </row>
    <row r="15" spans="1:27" ht="13.5">
      <c r="A15" s="22" t="s">
        <v>42</v>
      </c>
      <c r="B15" s="16"/>
      <c r="C15" s="17">
        <v>-16722328</v>
      </c>
      <c r="D15" s="17"/>
      <c r="E15" s="18">
        <v>-18805822</v>
      </c>
      <c r="F15" s="19">
        <v>-19805844</v>
      </c>
      <c r="G15" s="19">
        <v>-110356</v>
      </c>
      <c r="H15" s="19">
        <v>-111352</v>
      </c>
      <c r="I15" s="19">
        <v>-105011</v>
      </c>
      <c r="J15" s="19">
        <v>-326719</v>
      </c>
      <c r="K15" s="19">
        <v>-119535</v>
      </c>
      <c r="L15" s="19">
        <v>-117240</v>
      </c>
      <c r="M15" s="19">
        <v>-8883529</v>
      </c>
      <c r="N15" s="19">
        <v>-9120304</v>
      </c>
      <c r="O15" s="19">
        <v>-128773</v>
      </c>
      <c r="P15" s="19">
        <v>-123325</v>
      </c>
      <c r="Q15" s="19">
        <v>-112188</v>
      </c>
      <c r="R15" s="19">
        <v>-364286</v>
      </c>
      <c r="S15" s="19">
        <v>-130653</v>
      </c>
      <c r="T15" s="19">
        <v>-122984</v>
      </c>
      <c r="U15" s="19">
        <v>-8402546</v>
      </c>
      <c r="V15" s="19">
        <v>-8656183</v>
      </c>
      <c r="W15" s="19">
        <v>-18467492</v>
      </c>
      <c r="X15" s="19">
        <v>-19805844</v>
      </c>
      <c r="Y15" s="19">
        <v>1338352</v>
      </c>
      <c r="Z15" s="20">
        <v>-6.76</v>
      </c>
      <c r="AA15" s="21">
        <v>-19805844</v>
      </c>
    </row>
    <row r="16" spans="1:27" ht="13.5">
      <c r="A16" s="22" t="s">
        <v>43</v>
      </c>
      <c r="B16" s="16"/>
      <c r="C16" s="17">
        <v>-1494313</v>
      </c>
      <c r="D16" s="17"/>
      <c r="E16" s="18"/>
      <c r="F16" s="19">
        <v>-5649048</v>
      </c>
      <c r="G16" s="19">
        <v>-1237</v>
      </c>
      <c r="H16" s="19">
        <v>-1307</v>
      </c>
      <c r="I16" s="19">
        <v>-1140</v>
      </c>
      <c r="J16" s="19">
        <v>-3684</v>
      </c>
      <c r="K16" s="19">
        <v>-1227</v>
      </c>
      <c r="L16" s="19">
        <v>-572916</v>
      </c>
      <c r="M16" s="19">
        <v>-1092809</v>
      </c>
      <c r="N16" s="19">
        <v>-1666952</v>
      </c>
      <c r="O16" s="19">
        <v>-70847</v>
      </c>
      <c r="P16" s="19">
        <v>-209003</v>
      </c>
      <c r="Q16" s="19">
        <v>-143121</v>
      </c>
      <c r="R16" s="19">
        <v>-422971</v>
      </c>
      <c r="S16" s="19">
        <v>-538489</v>
      </c>
      <c r="T16" s="19">
        <v>-83793</v>
      </c>
      <c r="U16" s="19"/>
      <c r="V16" s="19">
        <v>-622282</v>
      </c>
      <c r="W16" s="19">
        <v>-2715889</v>
      </c>
      <c r="X16" s="19">
        <v>-5649048</v>
      </c>
      <c r="Y16" s="19">
        <v>2933159</v>
      </c>
      <c r="Z16" s="20">
        <v>-51.92</v>
      </c>
      <c r="AA16" s="21">
        <v>-5649048</v>
      </c>
    </row>
    <row r="17" spans="1:27" ht="13.5">
      <c r="A17" s="23" t="s">
        <v>44</v>
      </c>
      <c r="B17" s="24"/>
      <c r="C17" s="25">
        <f aca="true" t="shared" si="0" ref="C17:Y17">SUM(C6:C16)</f>
        <v>81818000</v>
      </c>
      <c r="D17" s="25">
        <f>SUM(D6:D16)</f>
        <v>0</v>
      </c>
      <c r="E17" s="26">
        <f t="shared" si="0"/>
        <v>-55923740</v>
      </c>
      <c r="F17" s="27">
        <f t="shared" si="0"/>
        <v>-106949197</v>
      </c>
      <c r="G17" s="27">
        <f t="shared" si="0"/>
        <v>24445371</v>
      </c>
      <c r="H17" s="27">
        <f t="shared" si="0"/>
        <v>3639336</v>
      </c>
      <c r="I17" s="27">
        <f t="shared" si="0"/>
        <v>-3464565</v>
      </c>
      <c r="J17" s="27">
        <f t="shared" si="0"/>
        <v>24620142</v>
      </c>
      <c r="K17" s="27">
        <f t="shared" si="0"/>
        <v>4845279</v>
      </c>
      <c r="L17" s="27">
        <f t="shared" si="0"/>
        <v>31890363</v>
      </c>
      <c r="M17" s="27">
        <f t="shared" si="0"/>
        <v>-2777766</v>
      </c>
      <c r="N17" s="27">
        <f t="shared" si="0"/>
        <v>33957876</v>
      </c>
      <c r="O17" s="27">
        <f t="shared" si="0"/>
        <v>-3136461</v>
      </c>
      <c r="P17" s="27">
        <f t="shared" si="0"/>
        <v>-4740908</v>
      </c>
      <c r="Q17" s="27">
        <f t="shared" si="0"/>
        <v>27424171</v>
      </c>
      <c r="R17" s="27">
        <f t="shared" si="0"/>
        <v>19546802</v>
      </c>
      <c r="S17" s="27">
        <f t="shared" si="0"/>
        <v>-1921816</v>
      </c>
      <c r="T17" s="27">
        <f t="shared" si="0"/>
        <v>1417309</v>
      </c>
      <c r="U17" s="27">
        <f t="shared" si="0"/>
        <v>-14104460</v>
      </c>
      <c r="V17" s="27">
        <f t="shared" si="0"/>
        <v>-14608967</v>
      </c>
      <c r="W17" s="27">
        <f t="shared" si="0"/>
        <v>63515853</v>
      </c>
      <c r="X17" s="27">
        <f t="shared" si="0"/>
        <v>-106949197</v>
      </c>
      <c r="Y17" s="27">
        <f t="shared" si="0"/>
        <v>170465050</v>
      </c>
      <c r="Z17" s="28">
        <f>+IF(X17&lt;&gt;0,+(Y17/X17)*100,0)</f>
        <v>-159.38880775327374</v>
      </c>
      <c r="AA17" s="29">
        <f>SUM(AA6:AA16)</f>
        <v>-106949197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9729743</v>
      </c>
      <c r="D21" s="17"/>
      <c r="E21" s="18"/>
      <c r="F21" s="19">
        <v>2930004</v>
      </c>
      <c r="G21" s="36"/>
      <c r="H21" s="36"/>
      <c r="I21" s="36">
        <v>361637</v>
      </c>
      <c r="J21" s="19">
        <v>361637</v>
      </c>
      <c r="K21" s="36">
        <v>177305</v>
      </c>
      <c r="L21" s="36"/>
      <c r="M21" s="19">
        <v>859064</v>
      </c>
      <c r="N21" s="36">
        <v>1036369</v>
      </c>
      <c r="O21" s="36">
        <v>286461</v>
      </c>
      <c r="P21" s="36">
        <v>722151</v>
      </c>
      <c r="Q21" s="19">
        <v>521821</v>
      </c>
      <c r="R21" s="36">
        <v>1530433</v>
      </c>
      <c r="S21" s="36">
        <v>2490313</v>
      </c>
      <c r="T21" s="19">
        <v>2042894</v>
      </c>
      <c r="U21" s="36">
        <v>588273</v>
      </c>
      <c r="V21" s="36">
        <v>5121480</v>
      </c>
      <c r="W21" s="36">
        <v>8049919</v>
      </c>
      <c r="X21" s="19">
        <v>2930004</v>
      </c>
      <c r="Y21" s="36">
        <v>5119915</v>
      </c>
      <c r="Z21" s="37">
        <v>174.74</v>
      </c>
      <c r="AA21" s="38">
        <v>2930004</v>
      </c>
    </row>
    <row r="22" spans="1:27" ht="13.5">
      <c r="A22" s="22" t="s">
        <v>47</v>
      </c>
      <c r="B22" s="16"/>
      <c r="C22" s="17"/>
      <c r="D22" s="17"/>
      <c r="E22" s="39"/>
      <c r="F22" s="36">
        <v>-83844000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-83844000</v>
      </c>
      <c r="Y22" s="19">
        <v>83844000</v>
      </c>
      <c r="Z22" s="20">
        <v>-100</v>
      </c>
      <c r="AA22" s="21">
        <v>-83844000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-95000000</v>
      </c>
      <c r="H24" s="19"/>
      <c r="I24" s="19">
        <v>15000000</v>
      </c>
      <c r="J24" s="19">
        <v>-80000000</v>
      </c>
      <c r="K24" s="19">
        <v>25000000</v>
      </c>
      <c r="L24" s="19">
        <v>-15000000</v>
      </c>
      <c r="M24" s="19">
        <v>-10000000</v>
      </c>
      <c r="N24" s="19"/>
      <c r="O24" s="19"/>
      <c r="P24" s="19"/>
      <c r="Q24" s="19"/>
      <c r="R24" s="19"/>
      <c r="S24" s="19"/>
      <c r="T24" s="19"/>
      <c r="U24" s="19"/>
      <c r="V24" s="19"/>
      <c r="W24" s="19">
        <v>-80000000</v>
      </c>
      <c r="X24" s="19"/>
      <c r="Y24" s="19">
        <v>-80000000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-86171550</v>
      </c>
      <c r="D26" s="17"/>
      <c r="E26" s="18">
        <v>-81191545</v>
      </c>
      <c r="F26" s="19">
        <v>-72453701</v>
      </c>
      <c r="G26" s="19">
        <v>-163337</v>
      </c>
      <c r="H26" s="19">
        <v>-9041885</v>
      </c>
      <c r="I26" s="19">
        <v>-11523882</v>
      </c>
      <c r="J26" s="19">
        <v>-20729104</v>
      </c>
      <c r="K26" s="19">
        <v>-2193709</v>
      </c>
      <c r="L26" s="19">
        <v>-4475997</v>
      </c>
      <c r="M26" s="19">
        <v>-2679272</v>
      </c>
      <c r="N26" s="19">
        <v>-9348978</v>
      </c>
      <c r="O26" s="19">
        <v>-1511923</v>
      </c>
      <c r="P26" s="19">
        <v>-7035756</v>
      </c>
      <c r="Q26" s="19">
        <v>-4231294</v>
      </c>
      <c r="R26" s="19">
        <v>-12778973</v>
      </c>
      <c r="S26" s="19">
        <v>-5605664</v>
      </c>
      <c r="T26" s="19">
        <v>-4193619</v>
      </c>
      <c r="U26" s="19">
        <v>-13674538</v>
      </c>
      <c r="V26" s="19">
        <v>-23473821</v>
      </c>
      <c r="W26" s="19">
        <v>-66330876</v>
      </c>
      <c r="X26" s="19">
        <v>-72453701</v>
      </c>
      <c r="Y26" s="19">
        <v>6122825</v>
      </c>
      <c r="Z26" s="20">
        <v>-8.45</v>
      </c>
      <c r="AA26" s="21">
        <v>-72453701</v>
      </c>
    </row>
    <row r="27" spans="1:27" ht="13.5">
      <c r="A27" s="23" t="s">
        <v>51</v>
      </c>
      <c r="B27" s="24"/>
      <c r="C27" s="25">
        <f aca="true" t="shared" si="1" ref="C27:Y27">SUM(C21:C26)</f>
        <v>-76441807</v>
      </c>
      <c r="D27" s="25">
        <f>SUM(D21:D26)</f>
        <v>0</v>
      </c>
      <c r="E27" s="26">
        <f t="shared" si="1"/>
        <v>-81191545</v>
      </c>
      <c r="F27" s="27">
        <f t="shared" si="1"/>
        <v>-153367697</v>
      </c>
      <c r="G27" s="27">
        <f t="shared" si="1"/>
        <v>-95163337</v>
      </c>
      <c r="H27" s="27">
        <f t="shared" si="1"/>
        <v>-9041885</v>
      </c>
      <c r="I27" s="27">
        <f t="shared" si="1"/>
        <v>3837755</v>
      </c>
      <c r="J27" s="27">
        <f t="shared" si="1"/>
        <v>-100367467</v>
      </c>
      <c r="K27" s="27">
        <f t="shared" si="1"/>
        <v>22983596</v>
      </c>
      <c r="L27" s="27">
        <f t="shared" si="1"/>
        <v>-19475997</v>
      </c>
      <c r="M27" s="27">
        <f t="shared" si="1"/>
        <v>-11820208</v>
      </c>
      <c r="N27" s="27">
        <f t="shared" si="1"/>
        <v>-8312609</v>
      </c>
      <c r="O27" s="27">
        <f t="shared" si="1"/>
        <v>-1225462</v>
      </c>
      <c r="P27" s="27">
        <f t="shared" si="1"/>
        <v>-6313605</v>
      </c>
      <c r="Q27" s="27">
        <f t="shared" si="1"/>
        <v>-3709473</v>
      </c>
      <c r="R27" s="27">
        <f t="shared" si="1"/>
        <v>-11248540</v>
      </c>
      <c r="S27" s="27">
        <f t="shared" si="1"/>
        <v>-3115351</v>
      </c>
      <c r="T27" s="27">
        <f t="shared" si="1"/>
        <v>-2150725</v>
      </c>
      <c r="U27" s="27">
        <f t="shared" si="1"/>
        <v>-13086265</v>
      </c>
      <c r="V27" s="27">
        <f t="shared" si="1"/>
        <v>-18352341</v>
      </c>
      <c r="W27" s="27">
        <f t="shared" si="1"/>
        <v>-138280957</v>
      </c>
      <c r="X27" s="27">
        <f t="shared" si="1"/>
        <v>-153367697</v>
      </c>
      <c r="Y27" s="27">
        <f t="shared" si="1"/>
        <v>15086740</v>
      </c>
      <c r="Z27" s="28">
        <f>+IF(X27&lt;&gt;0,+(Y27/X27)*100,0)</f>
        <v>-9.836973688142425</v>
      </c>
      <c r="AA27" s="29">
        <f>SUM(AA21:AA26)</f>
        <v>-153367697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45610444</v>
      </c>
      <c r="D32" s="17"/>
      <c r="E32" s="18">
        <v>-410000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1026997</v>
      </c>
      <c r="G33" s="19">
        <v>23100</v>
      </c>
      <c r="H33" s="36">
        <v>83141</v>
      </c>
      <c r="I33" s="36">
        <v>4525</v>
      </c>
      <c r="J33" s="36">
        <v>110766</v>
      </c>
      <c r="K33" s="19">
        <v>57157</v>
      </c>
      <c r="L33" s="19">
        <v>-882728</v>
      </c>
      <c r="M33" s="19">
        <v>-2256</v>
      </c>
      <c r="N33" s="19">
        <v>-827827</v>
      </c>
      <c r="O33" s="36">
        <v>22471</v>
      </c>
      <c r="P33" s="36">
        <v>1598164</v>
      </c>
      <c r="Q33" s="36">
        <v>113966</v>
      </c>
      <c r="R33" s="19">
        <v>1734601</v>
      </c>
      <c r="S33" s="19">
        <v>59840</v>
      </c>
      <c r="T33" s="19">
        <v>102192</v>
      </c>
      <c r="U33" s="19">
        <v>139130</v>
      </c>
      <c r="V33" s="36">
        <v>301162</v>
      </c>
      <c r="W33" s="36">
        <v>1318702</v>
      </c>
      <c r="X33" s="36">
        <v>1026997</v>
      </c>
      <c r="Y33" s="19">
        <v>291705</v>
      </c>
      <c r="Z33" s="20">
        <v>28.4</v>
      </c>
      <c r="AA33" s="21">
        <v>1026997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-13260834</v>
      </c>
      <c r="F35" s="19">
        <v>-20427000</v>
      </c>
      <c r="G35" s="19">
        <v>-367136</v>
      </c>
      <c r="H35" s="19">
        <v>-1432010</v>
      </c>
      <c r="I35" s="19">
        <v>-1332564</v>
      </c>
      <c r="J35" s="19">
        <v>-3131710</v>
      </c>
      <c r="K35" s="19">
        <v>-395783</v>
      </c>
      <c r="L35" s="19">
        <v>-368248</v>
      </c>
      <c r="M35" s="19">
        <v>-7202554</v>
      </c>
      <c r="N35" s="19">
        <v>-7966585</v>
      </c>
      <c r="O35" s="19"/>
      <c r="P35" s="19"/>
      <c r="Q35" s="19">
        <v>-113955</v>
      </c>
      <c r="R35" s="19">
        <v>-113955</v>
      </c>
      <c r="S35" s="19">
        <v>158003</v>
      </c>
      <c r="T35" s="19">
        <v>-464658</v>
      </c>
      <c r="U35" s="19">
        <v>-8125856</v>
      </c>
      <c r="V35" s="19">
        <v>-8432511</v>
      </c>
      <c r="W35" s="19">
        <v>-19644761</v>
      </c>
      <c r="X35" s="19">
        <v>-20427000</v>
      </c>
      <c r="Y35" s="19">
        <v>782239</v>
      </c>
      <c r="Z35" s="20">
        <v>-3.83</v>
      </c>
      <c r="AA35" s="21">
        <v>-20427000</v>
      </c>
    </row>
    <row r="36" spans="1:27" ht="13.5">
      <c r="A36" s="23" t="s">
        <v>57</v>
      </c>
      <c r="B36" s="24"/>
      <c r="C36" s="25">
        <f aca="true" t="shared" si="2" ref="C36:Y36">SUM(C31:C35)</f>
        <v>45610444</v>
      </c>
      <c r="D36" s="25">
        <f>SUM(D31:D35)</f>
        <v>0</v>
      </c>
      <c r="E36" s="26">
        <f t="shared" si="2"/>
        <v>-13670834</v>
      </c>
      <c r="F36" s="27">
        <f t="shared" si="2"/>
        <v>-19400003</v>
      </c>
      <c r="G36" s="27">
        <f t="shared" si="2"/>
        <v>-344036</v>
      </c>
      <c r="H36" s="27">
        <f t="shared" si="2"/>
        <v>-1348869</v>
      </c>
      <c r="I36" s="27">
        <f t="shared" si="2"/>
        <v>-1328039</v>
      </c>
      <c r="J36" s="27">
        <f t="shared" si="2"/>
        <v>-3020944</v>
      </c>
      <c r="K36" s="27">
        <f t="shared" si="2"/>
        <v>-338626</v>
      </c>
      <c r="L36" s="27">
        <f t="shared" si="2"/>
        <v>-1250976</v>
      </c>
      <c r="M36" s="27">
        <f t="shared" si="2"/>
        <v>-7204810</v>
      </c>
      <c r="N36" s="27">
        <f t="shared" si="2"/>
        <v>-8794412</v>
      </c>
      <c r="O36" s="27">
        <f t="shared" si="2"/>
        <v>22471</v>
      </c>
      <c r="P36" s="27">
        <f t="shared" si="2"/>
        <v>1598164</v>
      </c>
      <c r="Q36" s="27">
        <f t="shared" si="2"/>
        <v>11</v>
      </c>
      <c r="R36" s="27">
        <f t="shared" si="2"/>
        <v>1620646</v>
      </c>
      <c r="S36" s="27">
        <f t="shared" si="2"/>
        <v>217843</v>
      </c>
      <c r="T36" s="27">
        <f t="shared" si="2"/>
        <v>-362466</v>
      </c>
      <c r="U36" s="27">
        <f t="shared" si="2"/>
        <v>-7986726</v>
      </c>
      <c r="V36" s="27">
        <f t="shared" si="2"/>
        <v>-8131349</v>
      </c>
      <c r="W36" s="27">
        <f t="shared" si="2"/>
        <v>-18326059</v>
      </c>
      <c r="X36" s="27">
        <f t="shared" si="2"/>
        <v>-19400003</v>
      </c>
      <c r="Y36" s="27">
        <f t="shared" si="2"/>
        <v>1073944</v>
      </c>
      <c r="Z36" s="28">
        <f>+IF(X36&lt;&gt;0,+(Y36/X36)*100,0)</f>
        <v>-5.535792958382532</v>
      </c>
      <c r="AA36" s="29">
        <f>SUM(AA31:AA35)</f>
        <v>-19400003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50986637</v>
      </c>
      <c r="D38" s="31">
        <f>+D17+D27+D36</f>
        <v>0</v>
      </c>
      <c r="E38" s="32">
        <f t="shared" si="3"/>
        <v>-150786119</v>
      </c>
      <c r="F38" s="33">
        <f t="shared" si="3"/>
        <v>-279716897</v>
      </c>
      <c r="G38" s="33">
        <f t="shared" si="3"/>
        <v>-71062002</v>
      </c>
      <c r="H38" s="33">
        <f t="shared" si="3"/>
        <v>-6751418</v>
      </c>
      <c r="I38" s="33">
        <f t="shared" si="3"/>
        <v>-954849</v>
      </c>
      <c r="J38" s="33">
        <f t="shared" si="3"/>
        <v>-78768269</v>
      </c>
      <c r="K38" s="33">
        <f t="shared" si="3"/>
        <v>27490249</v>
      </c>
      <c r="L38" s="33">
        <f t="shared" si="3"/>
        <v>11163390</v>
      </c>
      <c r="M38" s="33">
        <f t="shared" si="3"/>
        <v>-21802784</v>
      </c>
      <c r="N38" s="33">
        <f t="shared" si="3"/>
        <v>16850855</v>
      </c>
      <c r="O38" s="33">
        <f t="shared" si="3"/>
        <v>-4339452</v>
      </c>
      <c r="P38" s="33">
        <f t="shared" si="3"/>
        <v>-9456349</v>
      </c>
      <c r="Q38" s="33">
        <f t="shared" si="3"/>
        <v>23714709</v>
      </c>
      <c r="R38" s="33">
        <f t="shared" si="3"/>
        <v>9918908</v>
      </c>
      <c r="S38" s="33">
        <f t="shared" si="3"/>
        <v>-4819324</v>
      </c>
      <c r="T38" s="33">
        <f t="shared" si="3"/>
        <v>-1095882</v>
      </c>
      <c r="U38" s="33">
        <f t="shared" si="3"/>
        <v>-35177451</v>
      </c>
      <c r="V38" s="33">
        <f t="shared" si="3"/>
        <v>-41092657</v>
      </c>
      <c r="W38" s="33">
        <f t="shared" si="3"/>
        <v>-93091163</v>
      </c>
      <c r="X38" s="33">
        <f t="shared" si="3"/>
        <v>-279716897</v>
      </c>
      <c r="Y38" s="33">
        <f t="shared" si="3"/>
        <v>186625734</v>
      </c>
      <c r="Z38" s="34">
        <f>+IF(X38&lt;&gt;0,+(Y38/X38)*100,0)</f>
        <v>-66.71950675900713</v>
      </c>
      <c r="AA38" s="35">
        <f>+AA17+AA27+AA36</f>
        <v>-279716897</v>
      </c>
    </row>
    <row r="39" spans="1:27" ht="13.5">
      <c r="A39" s="22" t="s">
        <v>59</v>
      </c>
      <c r="B39" s="16"/>
      <c r="C39" s="31">
        <v>40484187</v>
      </c>
      <c r="D39" s="31"/>
      <c r="E39" s="32">
        <v>20354000</v>
      </c>
      <c r="F39" s="33">
        <v>91470824</v>
      </c>
      <c r="G39" s="33">
        <v>90432855</v>
      </c>
      <c r="H39" s="33">
        <v>19370853</v>
      </c>
      <c r="I39" s="33">
        <v>12619435</v>
      </c>
      <c r="J39" s="33">
        <v>90432855</v>
      </c>
      <c r="K39" s="33">
        <v>11664586</v>
      </c>
      <c r="L39" s="33">
        <v>39154835</v>
      </c>
      <c r="M39" s="33">
        <v>50318225</v>
      </c>
      <c r="N39" s="33">
        <v>11664586</v>
      </c>
      <c r="O39" s="33">
        <v>28515441</v>
      </c>
      <c r="P39" s="33">
        <v>24175989</v>
      </c>
      <c r="Q39" s="33">
        <v>14719640</v>
      </c>
      <c r="R39" s="33">
        <v>28515441</v>
      </c>
      <c r="S39" s="33">
        <v>38434349</v>
      </c>
      <c r="T39" s="33">
        <v>33615025</v>
      </c>
      <c r="U39" s="33">
        <v>32519143</v>
      </c>
      <c r="V39" s="33">
        <v>38434349</v>
      </c>
      <c r="W39" s="33">
        <v>90432855</v>
      </c>
      <c r="X39" s="33">
        <v>91470824</v>
      </c>
      <c r="Y39" s="33">
        <v>-1037969</v>
      </c>
      <c r="Z39" s="34">
        <v>-1.13</v>
      </c>
      <c r="AA39" s="35">
        <v>91470824</v>
      </c>
    </row>
    <row r="40" spans="1:27" ht="13.5">
      <c r="A40" s="41" t="s">
        <v>60</v>
      </c>
      <c r="B40" s="42"/>
      <c r="C40" s="43">
        <v>91470824</v>
      </c>
      <c r="D40" s="43"/>
      <c r="E40" s="44">
        <v>-130432119</v>
      </c>
      <c r="F40" s="45">
        <v>-188246073</v>
      </c>
      <c r="G40" s="45">
        <v>19370853</v>
      </c>
      <c r="H40" s="45">
        <v>12619435</v>
      </c>
      <c r="I40" s="45">
        <v>11664586</v>
      </c>
      <c r="J40" s="45">
        <v>11664586</v>
      </c>
      <c r="K40" s="45">
        <v>39154835</v>
      </c>
      <c r="L40" s="45">
        <v>50318225</v>
      </c>
      <c r="M40" s="45">
        <v>28515441</v>
      </c>
      <c r="N40" s="45">
        <v>28515441</v>
      </c>
      <c r="O40" s="45">
        <v>24175989</v>
      </c>
      <c r="P40" s="45">
        <v>14719640</v>
      </c>
      <c r="Q40" s="45">
        <v>38434349</v>
      </c>
      <c r="R40" s="45">
        <v>24175989</v>
      </c>
      <c r="S40" s="45">
        <v>33615025</v>
      </c>
      <c r="T40" s="45">
        <v>32519143</v>
      </c>
      <c r="U40" s="45">
        <v>-2658308</v>
      </c>
      <c r="V40" s="45">
        <v>-2658308</v>
      </c>
      <c r="W40" s="45">
        <v>-2658308</v>
      </c>
      <c r="X40" s="45">
        <v>-188246073</v>
      </c>
      <c r="Y40" s="45">
        <v>185587765</v>
      </c>
      <c r="Z40" s="46">
        <v>-98.59</v>
      </c>
      <c r="AA40" s="47">
        <v>-188246073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375911631</v>
      </c>
      <c r="D6" s="17"/>
      <c r="E6" s="18">
        <v>338424662</v>
      </c>
      <c r="F6" s="19">
        <v>355579306</v>
      </c>
      <c r="G6" s="19">
        <v>29001633</v>
      </c>
      <c r="H6" s="19">
        <v>31181432</v>
      </c>
      <c r="I6" s="19">
        <v>29997368</v>
      </c>
      <c r="J6" s="19">
        <v>90180433</v>
      </c>
      <c r="K6" s="19">
        <v>33570496</v>
      </c>
      <c r="L6" s="19">
        <v>28008668</v>
      </c>
      <c r="M6" s="19">
        <v>33706143</v>
      </c>
      <c r="N6" s="19">
        <v>95285307</v>
      </c>
      <c r="O6" s="19">
        <v>36300492</v>
      </c>
      <c r="P6" s="19">
        <v>40895960</v>
      </c>
      <c r="Q6" s="19">
        <v>33785169</v>
      </c>
      <c r="R6" s="19">
        <v>110981621</v>
      </c>
      <c r="S6" s="19">
        <v>34560685</v>
      </c>
      <c r="T6" s="19">
        <v>35633635</v>
      </c>
      <c r="U6" s="19">
        <v>30079668</v>
      </c>
      <c r="V6" s="19">
        <v>100273988</v>
      </c>
      <c r="W6" s="19">
        <v>396721349</v>
      </c>
      <c r="X6" s="19">
        <v>355579306</v>
      </c>
      <c r="Y6" s="19">
        <v>41142043</v>
      </c>
      <c r="Z6" s="20">
        <v>11.57</v>
      </c>
      <c r="AA6" s="21">
        <v>355579306</v>
      </c>
    </row>
    <row r="7" spans="1:27" ht="13.5">
      <c r="A7" s="22" t="s">
        <v>34</v>
      </c>
      <c r="B7" s="16"/>
      <c r="C7" s="17">
        <v>952968918</v>
      </c>
      <c r="D7" s="17"/>
      <c r="E7" s="18">
        <v>1243339327</v>
      </c>
      <c r="F7" s="19">
        <v>1209865314</v>
      </c>
      <c r="G7" s="19">
        <v>89503803</v>
      </c>
      <c r="H7" s="19">
        <v>95268284</v>
      </c>
      <c r="I7" s="19">
        <v>89016286</v>
      </c>
      <c r="J7" s="19">
        <v>273788373</v>
      </c>
      <c r="K7" s="19">
        <v>116638630</v>
      </c>
      <c r="L7" s="19">
        <v>92246527</v>
      </c>
      <c r="M7" s="19">
        <v>104541962</v>
      </c>
      <c r="N7" s="19">
        <v>313427119</v>
      </c>
      <c r="O7" s="19">
        <v>76565504</v>
      </c>
      <c r="P7" s="19">
        <v>96536056</v>
      </c>
      <c r="Q7" s="19">
        <v>94666101</v>
      </c>
      <c r="R7" s="19">
        <v>267767661</v>
      </c>
      <c r="S7" s="19">
        <v>83544872</v>
      </c>
      <c r="T7" s="19">
        <v>85459683</v>
      </c>
      <c r="U7" s="19">
        <v>94502779</v>
      </c>
      <c r="V7" s="19">
        <v>263507334</v>
      </c>
      <c r="W7" s="19">
        <v>1118490487</v>
      </c>
      <c r="X7" s="19">
        <v>1209865314</v>
      </c>
      <c r="Y7" s="19">
        <v>-91374827</v>
      </c>
      <c r="Z7" s="20">
        <v>-7.55</v>
      </c>
      <c r="AA7" s="21">
        <v>1209865314</v>
      </c>
    </row>
    <row r="8" spans="1:27" ht="13.5">
      <c r="A8" s="22" t="s">
        <v>35</v>
      </c>
      <c r="B8" s="16"/>
      <c r="C8" s="17">
        <v>166423792</v>
      </c>
      <c r="D8" s="17"/>
      <c r="E8" s="18">
        <v>409068406</v>
      </c>
      <c r="F8" s="19">
        <v>379923860</v>
      </c>
      <c r="G8" s="19">
        <v>22340927</v>
      </c>
      <c r="H8" s="19">
        <v>31911232</v>
      </c>
      <c r="I8" s="19">
        <v>5397518</v>
      </c>
      <c r="J8" s="19">
        <v>59649677</v>
      </c>
      <c r="K8" s="19">
        <v>25428699</v>
      </c>
      <c r="L8" s="19">
        <v>16335948</v>
      </c>
      <c r="M8" s="19">
        <v>32389440</v>
      </c>
      <c r="N8" s="19">
        <v>74154087</v>
      </c>
      <c r="O8" s="19">
        <v>37990255</v>
      </c>
      <c r="P8" s="19">
        <v>5425307</v>
      </c>
      <c r="Q8" s="19">
        <v>27092591</v>
      </c>
      <c r="R8" s="19">
        <v>70508153</v>
      </c>
      <c r="S8" s="19">
        <v>23279234</v>
      </c>
      <c r="T8" s="19">
        <v>18258035</v>
      </c>
      <c r="U8" s="19">
        <v>27002799</v>
      </c>
      <c r="V8" s="19">
        <v>68540068</v>
      </c>
      <c r="W8" s="19">
        <v>272851985</v>
      </c>
      <c r="X8" s="19">
        <v>379923860</v>
      </c>
      <c r="Y8" s="19">
        <v>-107071875</v>
      </c>
      <c r="Z8" s="20">
        <v>-28.18</v>
      </c>
      <c r="AA8" s="21">
        <v>379923860</v>
      </c>
    </row>
    <row r="9" spans="1:27" ht="13.5">
      <c r="A9" s="22" t="s">
        <v>36</v>
      </c>
      <c r="B9" s="16"/>
      <c r="C9" s="17">
        <v>233575284</v>
      </c>
      <c r="D9" s="17"/>
      <c r="E9" s="18">
        <v>250984101</v>
      </c>
      <c r="F9" s="19">
        <v>253629800</v>
      </c>
      <c r="G9" s="19">
        <v>95916000</v>
      </c>
      <c r="H9" s="19">
        <v>1070390</v>
      </c>
      <c r="I9" s="19">
        <v>11386752</v>
      </c>
      <c r="J9" s="19">
        <v>108373142</v>
      </c>
      <c r="K9" s="19">
        <v>821000</v>
      </c>
      <c r="L9" s="19">
        <v>80326991</v>
      </c>
      <c r="M9" s="19">
        <v>1500000</v>
      </c>
      <c r="N9" s="19">
        <v>82647991</v>
      </c>
      <c r="O9" s="19"/>
      <c r="P9" s="19"/>
      <c r="Q9" s="19">
        <v>64632000</v>
      </c>
      <c r="R9" s="19">
        <v>64632000</v>
      </c>
      <c r="S9" s="19"/>
      <c r="T9" s="19"/>
      <c r="U9" s="19"/>
      <c r="V9" s="19"/>
      <c r="W9" s="19">
        <v>255653133</v>
      </c>
      <c r="X9" s="19">
        <v>253629800</v>
      </c>
      <c r="Y9" s="19">
        <v>2023333</v>
      </c>
      <c r="Z9" s="20">
        <v>0.8</v>
      </c>
      <c r="AA9" s="21">
        <v>253629800</v>
      </c>
    </row>
    <row r="10" spans="1:27" ht="13.5">
      <c r="A10" s="22" t="s">
        <v>37</v>
      </c>
      <c r="B10" s="16"/>
      <c r="C10" s="17">
        <v>109235000</v>
      </c>
      <c r="D10" s="17"/>
      <c r="E10" s="18">
        <v>122012128</v>
      </c>
      <c r="F10" s="19">
        <v>118250082</v>
      </c>
      <c r="G10" s="19">
        <v>13684000</v>
      </c>
      <c r="H10" s="19">
        <v>934000</v>
      </c>
      <c r="I10" s="19">
        <v>5292000</v>
      </c>
      <c r="J10" s="19">
        <v>19910000</v>
      </c>
      <c r="K10" s="19"/>
      <c r="L10" s="19">
        <v>40314000</v>
      </c>
      <c r="M10" s="19"/>
      <c r="N10" s="19">
        <v>40314000</v>
      </c>
      <c r="O10" s="19"/>
      <c r="P10" s="19"/>
      <c r="Q10" s="19">
        <v>43909000</v>
      </c>
      <c r="R10" s="19">
        <v>43909000</v>
      </c>
      <c r="S10" s="19"/>
      <c r="T10" s="19"/>
      <c r="U10" s="19"/>
      <c r="V10" s="19"/>
      <c r="W10" s="19">
        <v>104133000</v>
      </c>
      <c r="X10" s="19">
        <v>118250082</v>
      </c>
      <c r="Y10" s="19">
        <v>-14117082</v>
      </c>
      <c r="Z10" s="20">
        <v>-11.94</v>
      </c>
      <c r="AA10" s="21">
        <v>118250082</v>
      </c>
    </row>
    <row r="11" spans="1:27" ht="13.5">
      <c r="A11" s="22" t="s">
        <v>38</v>
      </c>
      <c r="B11" s="16"/>
      <c r="C11" s="17">
        <v>27142246</v>
      </c>
      <c r="D11" s="17"/>
      <c r="E11" s="18">
        <v>15200553</v>
      </c>
      <c r="F11" s="19">
        <v>38138329</v>
      </c>
      <c r="G11" s="19">
        <v>2313018</v>
      </c>
      <c r="H11" s="19">
        <v>2813623</v>
      </c>
      <c r="I11" s="19">
        <v>2976820</v>
      </c>
      <c r="J11" s="19">
        <v>8103461</v>
      </c>
      <c r="K11" s="19">
        <v>2861102</v>
      </c>
      <c r="L11" s="19">
        <v>3075826</v>
      </c>
      <c r="M11" s="19">
        <v>4163814</v>
      </c>
      <c r="N11" s="19">
        <v>10100742</v>
      </c>
      <c r="O11" s="19">
        <v>497534</v>
      </c>
      <c r="P11" s="19">
        <v>6429710</v>
      </c>
      <c r="Q11" s="19">
        <v>6869796</v>
      </c>
      <c r="R11" s="19">
        <v>13797040</v>
      </c>
      <c r="S11" s="19">
        <v>1789204</v>
      </c>
      <c r="T11" s="19">
        <v>2336970</v>
      </c>
      <c r="U11" s="19">
        <v>449878</v>
      </c>
      <c r="V11" s="19">
        <v>4576052</v>
      </c>
      <c r="W11" s="19">
        <v>36577295</v>
      </c>
      <c r="X11" s="19">
        <v>38138329</v>
      </c>
      <c r="Y11" s="19">
        <v>-1561034</v>
      </c>
      <c r="Z11" s="20">
        <v>-4.09</v>
      </c>
      <c r="AA11" s="21">
        <v>38138329</v>
      </c>
    </row>
    <row r="12" spans="1:27" ht="13.5">
      <c r="A12" s="22" t="s">
        <v>39</v>
      </c>
      <c r="B12" s="16"/>
      <c r="C12" s="17">
        <v>34455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-1550209341</v>
      </c>
      <c r="D14" s="17"/>
      <c r="E14" s="18">
        <v>-2030297227</v>
      </c>
      <c r="F14" s="19">
        <v>-2104144319</v>
      </c>
      <c r="G14" s="19">
        <v>-214581850</v>
      </c>
      <c r="H14" s="19">
        <v>-164271196</v>
      </c>
      <c r="I14" s="19">
        <v>-151191658</v>
      </c>
      <c r="J14" s="19">
        <v>-530044704</v>
      </c>
      <c r="K14" s="19">
        <v>-143956104</v>
      </c>
      <c r="L14" s="19">
        <v>-177554357</v>
      </c>
      <c r="M14" s="19">
        <v>-199972612</v>
      </c>
      <c r="N14" s="19">
        <v>-521483073</v>
      </c>
      <c r="O14" s="19">
        <v>-131965969</v>
      </c>
      <c r="P14" s="19">
        <v>-169519880</v>
      </c>
      <c r="Q14" s="19">
        <v>-183078474</v>
      </c>
      <c r="R14" s="19">
        <v>-484564323</v>
      </c>
      <c r="S14" s="19">
        <v>-138441196</v>
      </c>
      <c r="T14" s="19">
        <v>-136264897</v>
      </c>
      <c r="U14" s="19">
        <v>-136915180</v>
      </c>
      <c r="V14" s="19">
        <v>-411621273</v>
      </c>
      <c r="W14" s="19">
        <v>-1947713373</v>
      </c>
      <c r="X14" s="19">
        <v>-2104144319</v>
      </c>
      <c r="Y14" s="19">
        <v>156430946</v>
      </c>
      <c r="Z14" s="20">
        <v>-7.43</v>
      </c>
      <c r="AA14" s="21">
        <v>-2104144319</v>
      </c>
    </row>
    <row r="15" spans="1:27" ht="13.5">
      <c r="A15" s="22" t="s">
        <v>42</v>
      </c>
      <c r="B15" s="16"/>
      <c r="C15" s="17">
        <v>-39545814</v>
      </c>
      <c r="D15" s="17"/>
      <c r="E15" s="18">
        <v>-58067500</v>
      </c>
      <c r="F15" s="19">
        <v>-53067500</v>
      </c>
      <c r="G15" s="19">
        <v>-1923501</v>
      </c>
      <c r="H15" s="19">
        <v>-1303355</v>
      </c>
      <c r="I15" s="19">
        <v>-9336726</v>
      </c>
      <c r="J15" s="19">
        <v>-12563582</v>
      </c>
      <c r="K15" s="19">
        <v>-1894440</v>
      </c>
      <c r="L15" s="19">
        <v>-1539756</v>
      </c>
      <c r="M15" s="19">
        <v>-4197097</v>
      </c>
      <c r="N15" s="19">
        <v>-7631293</v>
      </c>
      <c r="O15" s="19">
        <v>-2545680</v>
      </c>
      <c r="P15" s="19">
        <v>-3598705</v>
      </c>
      <c r="Q15" s="19">
        <v>-9854404</v>
      </c>
      <c r="R15" s="19">
        <v>-15998789</v>
      </c>
      <c r="S15" s="19">
        <v>-2680682</v>
      </c>
      <c r="T15" s="19">
        <v>-3359363</v>
      </c>
      <c r="U15" s="19">
        <v>-3818732</v>
      </c>
      <c r="V15" s="19">
        <v>-9858777</v>
      </c>
      <c r="W15" s="19">
        <v>-46052441</v>
      </c>
      <c r="X15" s="19">
        <v>-53067500</v>
      </c>
      <c r="Y15" s="19">
        <v>7015059</v>
      </c>
      <c r="Z15" s="20">
        <v>-13.22</v>
      </c>
      <c r="AA15" s="21">
        <v>-53067500</v>
      </c>
    </row>
    <row r="16" spans="1:27" ht="13.5">
      <c r="A16" s="22" t="s">
        <v>43</v>
      </c>
      <c r="B16" s="16"/>
      <c r="C16" s="17">
        <v>-25461629</v>
      </c>
      <c r="D16" s="17"/>
      <c r="E16" s="18">
        <v>-40649556</v>
      </c>
      <c r="F16" s="19">
        <v>-39619555</v>
      </c>
      <c r="G16" s="19">
        <v>-1137859</v>
      </c>
      <c r="H16" s="19">
        <v>-2462268</v>
      </c>
      <c r="I16" s="19">
        <v>-2096312</v>
      </c>
      <c r="J16" s="19">
        <v>-5696439</v>
      </c>
      <c r="K16" s="19">
        <v>-2794884</v>
      </c>
      <c r="L16" s="19">
        <v>-3210875</v>
      </c>
      <c r="M16" s="19">
        <v>-3454174</v>
      </c>
      <c r="N16" s="19">
        <v>-9459933</v>
      </c>
      <c r="O16" s="19">
        <v>-3529834</v>
      </c>
      <c r="P16" s="19">
        <v>-3621767</v>
      </c>
      <c r="Q16" s="19">
        <v>-3385327</v>
      </c>
      <c r="R16" s="19">
        <v>-10536928</v>
      </c>
      <c r="S16" s="19">
        <v>-3543758</v>
      </c>
      <c r="T16" s="19">
        <v>-3684746</v>
      </c>
      <c r="U16" s="19">
        <v>-7045146</v>
      </c>
      <c r="V16" s="19">
        <v>-14273650</v>
      </c>
      <c r="W16" s="19">
        <v>-39966950</v>
      </c>
      <c r="X16" s="19">
        <v>-39619555</v>
      </c>
      <c r="Y16" s="19">
        <v>-347395</v>
      </c>
      <c r="Z16" s="20">
        <v>0.88</v>
      </c>
      <c r="AA16" s="21">
        <v>-39619555</v>
      </c>
    </row>
    <row r="17" spans="1:27" ht="13.5">
      <c r="A17" s="23" t="s">
        <v>44</v>
      </c>
      <c r="B17" s="24"/>
      <c r="C17" s="25">
        <f aca="true" t="shared" si="0" ref="C17:Y17">SUM(C6:C16)</f>
        <v>250074542</v>
      </c>
      <c r="D17" s="25">
        <f>SUM(D6:D16)</f>
        <v>0</v>
      </c>
      <c r="E17" s="26">
        <f t="shared" si="0"/>
        <v>250014894</v>
      </c>
      <c r="F17" s="27">
        <f t="shared" si="0"/>
        <v>158555317</v>
      </c>
      <c r="G17" s="27">
        <f t="shared" si="0"/>
        <v>35116171</v>
      </c>
      <c r="H17" s="27">
        <f t="shared" si="0"/>
        <v>-4857858</v>
      </c>
      <c r="I17" s="27">
        <f t="shared" si="0"/>
        <v>-18557952</v>
      </c>
      <c r="J17" s="27">
        <f t="shared" si="0"/>
        <v>11700361</v>
      </c>
      <c r="K17" s="27">
        <f t="shared" si="0"/>
        <v>30674499</v>
      </c>
      <c r="L17" s="27">
        <f t="shared" si="0"/>
        <v>78002972</v>
      </c>
      <c r="M17" s="27">
        <f t="shared" si="0"/>
        <v>-31322524</v>
      </c>
      <c r="N17" s="27">
        <f t="shared" si="0"/>
        <v>77354947</v>
      </c>
      <c r="O17" s="27">
        <f t="shared" si="0"/>
        <v>13312302</v>
      </c>
      <c r="P17" s="27">
        <f t="shared" si="0"/>
        <v>-27453319</v>
      </c>
      <c r="Q17" s="27">
        <f t="shared" si="0"/>
        <v>74636452</v>
      </c>
      <c r="R17" s="27">
        <f t="shared" si="0"/>
        <v>60495435</v>
      </c>
      <c r="S17" s="27">
        <f t="shared" si="0"/>
        <v>-1491641</v>
      </c>
      <c r="T17" s="27">
        <f t="shared" si="0"/>
        <v>-1620683</v>
      </c>
      <c r="U17" s="27">
        <f t="shared" si="0"/>
        <v>4256066</v>
      </c>
      <c r="V17" s="27">
        <f t="shared" si="0"/>
        <v>1143742</v>
      </c>
      <c r="W17" s="27">
        <f t="shared" si="0"/>
        <v>150694485</v>
      </c>
      <c r="X17" s="27">
        <f t="shared" si="0"/>
        <v>158555317</v>
      </c>
      <c r="Y17" s="27">
        <f t="shared" si="0"/>
        <v>-7860832</v>
      </c>
      <c r="Z17" s="28">
        <f>+IF(X17&lt;&gt;0,+(Y17/X17)*100,0)</f>
        <v>-4.957785174747562</v>
      </c>
      <c r="AA17" s="29">
        <f>SUM(AA6:AA16)</f>
        <v>158555317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-220893410</v>
      </c>
      <c r="D26" s="17"/>
      <c r="E26" s="18">
        <v>-483995869</v>
      </c>
      <c r="F26" s="19">
        <v>-461909366</v>
      </c>
      <c r="G26" s="19">
        <v>-16238018</v>
      </c>
      <c r="H26" s="19">
        <v>-27044725</v>
      </c>
      <c r="I26" s="19">
        <v>-9094056</v>
      </c>
      <c r="J26" s="19">
        <v>-52376799</v>
      </c>
      <c r="K26" s="19">
        <v>-23830153</v>
      </c>
      <c r="L26" s="19">
        <v>-12319231</v>
      </c>
      <c r="M26" s="19">
        <v>-21040420</v>
      </c>
      <c r="N26" s="19">
        <v>-57189804</v>
      </c>
      <c r="O26" s="19">
        <v>-21712464</v>
      </c>
      <c r="P26" s="19">
        <v>-10501369</v>
      </c>
      <c r="Q26" s="19">
        <v>-19943925</v>
      </c>
      <c r="R26" s="19">
        <v>-52157758</v>
      </c>
      <c r="S26" s="19">
        <v>-14020289</v>
      </c>
      <c r="T26" s="19">
        <v>-30384117</v>
      </c>
      <c r="U26" s="19">
        <v>-83704708</v>
      </c>
      <c r="V26" s="19">
        <v>-128109114</v>
      </c>
      <c r="W26" s="19">
        <v>-289833475</v>
      </c>
      <c r="X26" s="19">
        <v>-461909366</v>
      </c>
      <c r="Y26" s="19">
        <v>172075891</v>
      </c>
      <c r="Z26" s="20">
        <v>-37.25</v>
      </c>
      <c r="AA26" s="21">
        <v>-461909366</v>
      </c>
    </row>
    <row r="27" spans="1:27" ht="13.5">
      <c r="A27" s="23" t="s">
        <v>51</v>
      </c>
      <c r="B27" s="24"/>
      <c r="C27" s="25">
        <f aca="true" t="shared" si="1" ref="C27:Y27">SUM(C21:C26)</f>
        <v>-220893410</v>
      </c>
      <c r="D27" s="25">
        <f>SUM(D21:D26)</f>
        <v>0</v>
      </c>
      <c r="E27" s="26">
        <f t="shared" si="1"/>
        <v>-481995869</v>
      </c>
      <c r="F27" s="27">
        <f t="shared" si="1"/>
        <v>-461909366</v>
      </c>
      <c r="G27" s="27">
        <f t="shared" si="1"/>
        <v>-16238018</v>
      </c>
      <c r="H27" s="27">
        <f t="shared" si="1"/>
        <v>-27044725</v>
      </c>
      <c r="I27" s="27">
        <f t="shared" si="1"/>
        <v>-9094056</v>
      </c>
      <c r="J27" s="27">
        <f t="shared" si="1"/>
        <v>-52376799</v>
      </c>
      <c r="K27" s="27">
        <f t="shared" si="1"/>
        <v>-23830153</v>
      </c>
      <c r="L27" s="27">
        <f t="shared" si="1"/>
        <v>-12319231</v>
      </c>
      <c r="M27" s="27">
        <f t="shared" si="1"/>
        <v>-21040420</v>
      </c>
      <c r="N27" s="27">
        <f t="shared" si="1"/>
        <v>-57189804</v>
      </c>
      <c r="O27" s="27">
        <f t="shared" si="1"/>
        <v>-21712464</v>
      </c>
      <c r="P27" s="27">
        <f t="shared" si="1"/>
        <v>-10501369</v>
      </c>
      <c r="Q27" s="27">
        <f t="shared" si="1"/>
        <v>-19943925</v>
      </c>
      <c r="R27" s="27">
        <f t="shared" si="1"/>
        <v>-52157758</v>
      </c>
      <c r="S27" s="27">
        <f t="shared" si="1"/>
        <v>-14020289</v>
      </c>
      <c r="T27" s="27">
        <f t="shared" si="1"/>
        <v>-30384117</v>
      </c>
      <c r="U27" s="27">
        <f t="shared" si="1"/>
        <v>-83704708</v>
      </c>
      <c r="V27" s="27">
        <f t="shared" si="1"/>
        <v>-128109114</v>
      </c>
      <c r="W27" s="27">
        <f t="shared" si="1"/>
        <v>-289833475</v>
      </c>
      <c r="X27" s="27">
        <f t="shared" si="1"/>
        <v>-461909366</v>
      </c>
      <c r="Y27" s="27">
        <f t="shared" si="1"/>
        <v>172075891</v>
      </c>
      <c r="Z27" s="28">
        <f>+IF(X27&lt;&gt;0,+(Y27/X27)*100,0)</f>
        <v>-37.2531720865777</v>
      </c>
      <c r="AA27" s="29">
        <f>SUM(AA21:AA26)</f>
        <v>-461909366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239500000</v>
      </c>
      <c r="F32" s="19">
        <v>239500000</v>
      </c>
      <c r="G32" s="19"/>
      <c r="H32" s="19"/>
      <c r="I32" s="19"/>
      <c r="J32" s="19"/>
      <c r="K32" s="19"/>
      <c r="L32" s="19">
        <v>60200000</v>
      </c>
      <c r="M32" s="19">
        <v>90800000</v>
      </c>
      <c r="N32" s="19">
        <v>151000000</v>
      </c>
      <c r="O32" s="19"/>
      <c r="P32" s="19"/>
      <c r="Q32" s="19">
        <v>49950000</v>
      </c>
      <c r="R32" s="19">
        <v>49950000</v>
      </c>
      <c r="S32" s="19"/>
      <c r="T32" s="19"/>
      <c r="U32" s="19">
        <v>38550000</v>
      </c>
      <c r="V32" s="19">
        <v>38550000</v>
      </c>
      <c r="W32" s="19">
        <v>239500000</v>
      </c>
      <c r="X32" s="19">
        <v>239500000</v>
      </c>
      <c r="Y32" s="19"/>
      <c r="Z32" s="20"/>
      <c r="AA32" s="21">
        <v>239500000</v>
      </c>
    </row>
    <row r="33" spans="1:27" ht="13.5">
      <c r="A33" s="22" t="s">
        <v>55</v>
      </c>
      <c r="B33" s="16"/>
      <c r="C33" s="17"/>
      <c r="D33" s="17"/>
      <c r="E33" s="18">
        <v>727193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-22639803</v>
      </c>
      <c r="D35" s="17"/>
      <c r="E35" s="18">
        <v>-28621432</v>
      </c>
      <c r="F35" s="19">
        <v>-30993239</v>
      </c>
      <c r="G35" s="19">
        <v>-1122680</v>
      </c>
      <c r="H35" s="19">
        <v>-628034</v>
      </c>
      <c r="I35" s="19">
        <v>-3762926</v>
      </c>
      <c r="J35" s="19">
        <v>-5513640</v>
      </c>
      <c r="K35" s="19">
        <v>-1151741</v>
      </c>
      <c r="L35" s="19">
        <v>-684799</v>
      </c>
      <c r="M35" s="19">
        <v>-4669443</v>
      </c>
      <c r="N35" s="19">
        <v>-6505983</v>
      </c>
      <c r="O35" s="19">
        <v>-1443372</v>
      </c>
      <c r="P35" s="19">
        <v>-4713033</v>
      </c>
      <c r="Q35" s="19">
        <v>-2302154</v>
      </c>
      <c r="R35" s="19">
        <v>-8458559</v>
      </c>
      <c r="S35" s="19">
        <v>-3088071</v>
      </c>
      <c r="T35" s="19">
        <v>-5159618</v>
      </c>
      <c r="U35" s="19">
        <v>-2558211</v>
      </c>
      <c r="V35" s="19">
        <v>-10805900</v>
      </c>
      <c r="W35" s="19">
        <v>-31284082</v>
      </c>
      <c r="X35" s="19">
        <v>-30993239</v>
      </c>
      <c r="Y35" s="19">
        <v>-290843</v>
      </c>
      <c r="Z35" s="20">
        <v>0.94</v>
      </c>
      <c r="AA35" s="21">
        <v>-30993239</v>
      </c>
    </row>
    <row r="36" spans="1:27" ht="13.5">
      <c r="A36" s="23" t="s">
        <v>57</v>
      </c>
      <c r="B36" s="24"/>
      <c r="C36" s="25">
        <f aca="true" t="shared" si="2" ref="C36:Y36">SUM(C31:C35)</f>
        <v>-22639803</v>
      </c>
      <c r="D36" s="25">
        <f>SUM(D31:D35)</f>
        <v>0</v>
      </c>
      <c r="E36" s="26">
        <f t="shared" si="2"/>
        <v>211605761</v>
      </c>
      <c r="F36" s="27">
        <f t="shared" si="2"/>
        <v>208506761</v>
      </c>
      <c r="G36" s="27">
        <f t="shared" si="2"/>
        <v>-1122680</v>
      </c>
      <c r="H36" s="27">
        <f t="shared" si="2"/>
        <v>-628034</v>
      </c>
      <c r="I36" s="27">
        <f t="shared" si="2"/>
        <v>-3762926</v>
      </c>
      <c r="J36" s="27">
        <f t="shared" si="2"/>
        <v>-5513640</v>
      </c>
      <c r="K36" s="27">
        <f t="shared" si="2"/>
        <v>-1151741</v>
      </c>
      <c r="L36" s="27">
        <f t="shared" si="2"/>
        <v>59515201</v>
      </c>
      <c r="M36" s="27">
        <f t="shared" si="2"/>
        <v>86130557</v>
      </c>
      <c r="N36" s="27">
        <f t="shared" si="2"/>
        <v>144494017</v>
      </c>
      <c r="O36" s="27">
        <f t="shared" si="2"/>
        <v>-1443372</v>
      </c>
      <c r="P36" s="27">
        <f t="shared" si="2"/>
        <v>-4713033</v>
      </c>
      <c r="Q36" s="27">
        <f t="shared" si="2"/>
        <v>47647846</v>
      </c>
      <c r="R36" s="27">
        <f t="shared" si="2"/>
        <v>41491441</v>
      </c>
      <c r="S36" s="27">
        <f t="shared" si="2"/>
        <v>-3088071</v>
      </c>
      <c r="T36" s="27">
        <f t="shared" si="2"/>
        <v>-5159618</v>
      </c>
      <c r="U36" s="27">
        <f t="shared" si="2"/>
        <v>35991789</v>
      </c>
      <c r="V36" s="27">
        <f t="shared" si="2"/>
        <v>27744100</v>
      </c>
      <c r="W36" s="27">
        <f t="shared" si="2"/>
        <v>208215918</v>
      </c>
      <c r="X36" s="27">
        <f t="shared" si="2"/>
        <v>208506761</v>
      </c>
      <c r="Y36" s="27">
        <f t="shared" si="2"/>
        <v>-290843</v>
      </c>
      <c r="Z36" s="28">
        <f>+IF(X36&lt;&gt;0,+(Y36/X36)*100,0)</f>
        <v>-0.13948852238896944</v>
      </c>
      <c r="AA36" s="29">
        <f>SUM(AA31:AA35)</f>
        <v>208506761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6541329</v>
      </c>
      <c r="D38" s="31">
        <f>+D17+D27+D36</f>
        <v>0</v>
      </c>
      <c r="E38" s="32">
        <f t="shared" si="3"/>
        <v>-20375214</v>
      </c>
      <c r="F38" s="33">
        <f t="shared" si="3"/>
        <v>-94847288</v>
      </c>
      <c r="G38" s="33">
        <f t="shared" si="3"/>
        <v>17755473</v>
      </c>
      <c r="H38" s="33">
        <f t="shared" si="3"/>
        <v>-32530617</v>
      </c>
      <c r="I38" s="33">
        <f t="shared" si="3"/>
        <v>-31414934</v>
      </c>
      <c r="J38" s="33">
        <f t="shared" si="3"/>
        <v>-46190078</v>
      </c>
      <c r="K38" s="33">
        <f t="shared" si="3"/>
        <v>5692605</v>
      </c>
      <c r="L38" s="33">
        <f t="shared" si="3"/>
        <v>125198942</v>
      </c>
      <c r="M38" s="33">
        <f t="shared" si="3"/>
        <v>33767613</v>
      </c>
      <c r="N38" s="33">
        <f t="shared" si="3"/>
        <v>164659160</v>
      </c>
      <c r="O38" s="33">
        <f t="shared" si="3"/>
        <v>-9843534</v>
      </c>
      <c r="P38" s="33">
        <f t="shared" si="3"/>
        <v>-42667721</v>
      </c>
      <c r="Q38" s="33">
        <f t="shared" si="3"/>
        <v>102340373</v>
      </c>
      <c r="R38" s="33">
        <f t="shared" si="3"/>
        <v>49829118</v>
      </c>
      <c r="S38" s="33">
        <f t="shared" si="3"/>
        <v>-18600001</v>
      </c>
      <c r="T38" s="33">
        <f t="shared" si="3"/>
        <v>-37164418</v>
      </c>
      <c r="U38" s="33">
        <f t="shared" si="3"/>
        <v>-43456853</v>
      </c>
      <c r="V38" s="33">
        <f t="shared" si="3"/>
        <v>-99221272</v>
      </c>
      <c r="W38" s="33">
        <f t="shared" si="3"/>
        <v>69076928</v>
      </c>
      <c r="X38" s="33">
        <f t="shared" si="3"/>
        <v>-94847288</v>
      </c>
      <c r="Y38" s="33">
        <f t="shared" si="3"/>
        <v>163924216</v>
      </c>
      <c r="Z38" s="34">
        <f>+IF(X38&lt;&gt;0,+(Y38/X38)*100,0)</f>
        <v>-172.82962903483335</v>
      </c>
      <c r="AA38" s="35">
        <f>+AA17+AA27+AA36</f>
        <v>-94847288</v>
      </c>
    </row>
    <row r="39" spans="1:27" ht="13.5">
      <c r="A39" s="22" t="s">
        <v>59</v>
      </c>
      <c r="B39" s="16"/>
      <c r="C39" s="31">
        <v>90163273</v>
      </c>
      <c r="D39" s="31"/>
      <c r="E39" s="32">
        <v>27267003</v>
      </c>
      <c r="F39" s="33">
        <v>96705287</v>
      </c>
      <c r="G39" s="33">
        <v>96705287</v>
      </c>
      <c r="H39" s="33">
        <v>114460760</v>
      </c>
      <c r="I39" s="33">
        <v>81930143</v>
      </c>
      <c r="J39" s="33">
        <v>96705287</v>
      </c>
      <c r="K39" s="33">
        <v>50515209</v>
      </c>
      <c r="L39" s="33">
        <v>56207814</v>
      </c>
      <c r="M39" s="33">
        <v>181406756</v>
      </c>
      <c r="N39" s="33">
        <v>50515209</v>
      </c>
      <c r="O39" s="33">
        <v>215174369</v>
      </c>
      <c r="P39" s="33">
        <v>205330835</v>
      </c>
      <c r="Q39" s="33">
        <v>162663114</v>
      </c>
      <c r="R39" s="33">
        <v>215174369</v>
      </c>
      <c r="S39" s="33">
        <v>265003487</v>
      </c>
      <c r="T39" s="33">
        <v>246403486</v>
      </c>
      <c r="U39" s="33">
        <v>209239068</v>
      </c>
      <c r="V39" s="33">
        <v>265003487</v>
      </c>
      <c r="W39" s="33">
        <v>96705287</v>
      </c>
      <c r="X39" s="33">
        <v>96705287</v>
      </c>
      <c r="Y39" s="33"/>
      <c r="Z39" s="34"/>
      <c r="AA39" s="35">
        <v>96705287</v>
      </c>
    </row>
    <row r="40" spans="1:27" ht="13.5">
      <c r="A40" s="41" t="s">
        <v>60</v>
      </c>
      <c r="B40" s="42"/>
      <c r="C40" s="43">
        <v>96704604</v>
      </c>
      <c r="D40" s="43"/>
      <c r="E40" s="44">
        <v>6891790</v>
      </c>
      <c r="F40" s="45">
        <v>1857997</v>
      </c>
      <c r="G40" s="45">
        <v>114460760</v>
      </c>
      <c r="H40" s="45">
        <v>81930143</v>
      </c>
      <c r="I40" s="45">
        <v>50515209</v>
      </c>
      <c r="J40" s="45">
        <v>50515209</v>
      </c>
      <c r="K40" s="45">
        <v>56207814</v>
      </c>
      <c r="L40" s="45">
        <v>181406756</v>
      </c>
      <c r="M40" s="45">
        <v>215174369</v>
      </c>
      <c r="N40" s="45">
        <v>215174369</v>
      </c>
      <c r="O40" s="45">
        <v>205330835</v>
      </c>
      <c r="P40" s="45">
        <v>162663114</v>
      </c>
      <c r="Q40" s="45">
        <v>265003487</v>
      </c>
      <c r="R40" s="45">
        <v>205330835</v>
      </c>
      <c r="S40" s="45">
        <v>246403486</v>
      </c>
      <c r="T40" s="45">
        <v>209239068</v>
      </c>
      <c r="U40" s="45">
        <v>165782215</v>
      </c>
      <c r="V40" s="45">
        <v>165782215</v>
      </c>
      <c r="W40" s="45">
        <v>165782215</v>
      </c>
      <c r="X40" s="45">
        <v>1857997</v>
      </c>
      <c r="Y40" s="45">
        <v>163924218</v>
      </c>
      <c r="Z40" s="46">
        <v>8822.63</v>
      </c>
      <c r="AA40" s="47">
        <v>1857997</v>
      </c>
    </row>
    <row r="41" spans="1:27" ht="13.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2015-08-05T07:16:17Z</dcterms:created>
  <dcterms:modified xsi:type="dcterms:W3CDTF">2015-08-05T07:18:04Z</dcterms:modified>
  <cp:category/>
  <cp:version/>
  <cp:contentType/>
  <cp:contentStatus/>
</cp:coreProperties>
</file>