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KZN263" sheetId="2" r:id="rId2"/>
    <sheet name="DC25" sheetId="3" r:id="rId3"/>
    <sheet name="KZN254" sheetId="4" r:id="rId4"/>
    <sheet name="KZN261" sheetId="5" r:id="rId5"/>
    <sheet name="KZN253" sheetId="6" r:id="rId6"/>
    <sheet name="KZN232" sheetId="7" r:id="rId7"/>
    <sheet name="KZN241" sheetId="8" r:id="rId8"/>
    <sheet name="ETH" sheetId="9" r:id="rId9"/>
    <sheet name="KZN215" sheetId="10" r:id="rId10"/>
    <sheet name="KZN433" sheetId="11" r:id="rId11"/>
    <sheet name="DC43" sheetId="12" r:id="rId12"/>
    <sheet name="KZN216" sheetId="13" r:id="rId13"/>
    <sheet name="KZN274" sheetId="14" r:id="rId14"/>
    <sheet name="DC29" sheetId="15" r:id="rId15"/>
    <sheet name="KZN236" sheetId="16" r:id="rId16"/>
    <sheet name="KZN224" sheetId="17" r:id="rId17"/>
    <sheet name="KZN233" sheetId="18" r:id="rId18"/>
    <sheet name="KZN431" sheetId="19" r:id="rId19"/>
    <sheet name="KZN272" sheetId="20" r:id="rId20"/>
    <sheet name="KZN432" sheetId="21" r:id="rId21"/>
    <sheet name="KZN292" sheetId="22" r:id="rId22"/>
    <sheet name="KZN291" sheetId="23" r:id="rId23"/>
    <sheet name="KZN294" sheetId="24" r:id="rId24"/>
    <sheet name="KZN281" sheetId="25" r:id="rId25"/>
    <sheet name="KZN226" sheetId="26" r:id="rId26"/>
    <sheet name="KZN223" sheetId="27" r:id="rId27"/>
    <sheet name="KZN244" sheetId="28" r:id="rId28"/>
    <sheet name="KZN225" sheetId="29" r:id="rId29"/>
    <sheet name="KZN285" sheetId="30" r:id="rId30"/>
    <sheet name="KZN275" sheetId="31" r:id="rId31"/>
    <sheet name="KZN293" sheetId="32" r:id="rId32"/>
    <sheet name="KZN252" sheetId="33" r:id="rId33"/>
    <sheet name="KZN286" sheetId="34" r:id="rId34"/>
    <sheet name="KZN265" sheetId="35" r:id="rId35"/>
    <sheet name="KZN242" sheetId="36" r:id="rId36"/>
    <sheet name="KZN283" sheetId="37" r:id="rId37"/>
    <sheet name="KZN235" sheetId="38" r:id="rId38"/>
    <sheet name="KZN227" sheetId="39" r:id="rId39"/>
    <sheet name="KZN273" sheetId="40" r:id="rId40"/>
    <sheet name="KZN434" sheetId="41" r:id="rId41"/>
    <sheet name="DC21" sheetId="42" r:id="rId42"/>
    <sheet name="KZN266" sheetId="43" r:id="rId43"/>
    <sheet name="KZN212" sheetId="44" r:id="rId44"/>
    <sheet name="DC22" sheetId="45" r:id="rId45"/>
    <sheet name="KZN271" sheetId="46" r:id="rId46"/>
    <sheet name="KZN282" sheetId="47" r:id="rId47"/>
    <sheet name="DC27" sheetId="48" r:id="rId48"/>
    <sheet name="KZN284" sheetId="49" r:id="rId49"/>
    <sheet name="KZN222" sheetId="50" r:id="rId50"/>
    <sheet name="KZN221" sheetId="51" r:id="rId51"/>
    <sheet name="KZN234" sheetId="52" r:id="rId52"/>
    <sheet name="KZN214" sheetId="53" r:id="rId53"/>
    <sheet name="KZN245" sheetId="54" r:id="rId54"/>
    <sheet name="KZN435" sheetId="55" r:id="rId55"/>
    <sheet name="DC24" sheetId="56" r:id="rId56"/>
    <sheet name="KZN213" sheetId="57" r:id="rId57"/>
    <sheet name="KZN262" sheetId="58" r:id="rId58"/>
    <sheet name="DC23" sheetId="59" r:id="rId59"/>
    <sheet name="DC28" sheetId="60" r:id="rId60"/>
    <sheet name="KZN211" sheetId="61" r:id="rId61"/>
    <sheet name="DC26" sheetId="62" r:id="rId62"/>
  </sheets>
  <definedNames>
    <definedName name="_xlnm.Print_Area" localSheetId="41">'DC21'!$A$1:$AA$43</definedName>
    <definedName name="_xlnm.Print_Area" localSheetId="44">'DC22'!$A$1:$AA$43</definedName>
    <definedName name="_xlnm.Print_Area" localSheetId="58">'DC23'!$A$1:$AA$43</definedName>
    <definedName name="_xlnm.Print_Area" localSheetId="55">'DC24'!$A$1:$AA$43</definedName>
    <definedName name="_xlnm.Print_Area" localSheetId="2">'DC25'!$A$1:$AA$43</definedName>
    <definedName name="_xlnm.Print_Area" localSheetId="61">'DC26'!$A$1:$AA$43</definedName>
    <definedName name="_xlnm.Print_Area" localSheetId="47">'DC27'!$A$1:$AA$43</definedName>
    <definedName name="_xlnm.Print_Area" localSheetId="59">'DC28'!$A$1:$AA$43</definedName>
    <definedName name="_xlnm.Print_Area" localSheetId="14">'DC29'!$A$1:$AA$43</definedName>
    <definedName name="_xlnm.Print_Area" localSheetId="11">'DC43'!$A$1:$AA$43</definedName>
    <definedName name="_xlnm.Print_Area" localSheetId="8">'ETH'!$A$1:$AA$43</definedName>
    <definedName name="_xlnm.Print_Area" localSheetId="60">'KZN211'!$A$1:$AA$43</definedName>
    <definedName name="_xlnm.Print_Area" localSheetId="43">'KZN212'!$A$1:$AA$43</definedName>
    <definedName name="_xlnm.Print_Area" localSheetId="56">'KZN213'!$A$1:$AA$43</definedName>
    <definedName name="_xlnm.Print_Area" localSheetId="52">'KZN214'!$A$1:$AA$43</definedName>
    <definedName name="_xlnm.Print_Area" localSheetId="9">'KZN215'!$A$1:$AA$43</definedName>
    <definedName name="_xlnm.Print_Area" localSheetId="12">'KZN216'!$A$1:$AA$43</definedName>
    <definedName name="_xlnm.Print_Area" localSheetId="50">'KZN221'!$A$1:$AA$43</definedName>
    <definedName name="_xlnm.Print_Area" localSheetId="49">'KZN222'!$A$1:$AA$43</definedName>
    <definedName name="_xlnm.Print_Area" localSheetId="26">'KZN223'!$A$1:$AA$43</definedName>
    <definedName name="_xlnm.Print_Area" localSheetId="16">'KZN224'!$A$1:$AA$43</definedName>
    <definedName name="_xlnm.Print_Area" localSheetId="28">'KZN225'!$A$1:$AA$43</definedName>
    <definedName name="_xlnm.Print_Area" localSheetId="25">'KZN226'!$A$1:$AA$43</definedName>
    <definedName name="_xlnm.Print_Area" localSheetId="38">'KZN227'!$A$1:$AA$43</definedName>
    <definedName name="_xlnm.Print_Area" localSheetId="6">'KZN232'!$A$1:$AA$43</definedName>
    <definedName name="_xlnm.Print_Area" localSheetId="17">'KZN233'!$A$1:$AA$43</definedName>
    <definedName name="_xlnm.Print_Area" localSheetId="51">'KZN234'!$A$1:$AA$43</definedName>
    <definedName name="_xlnm.Print_Area" localSheetId="37">'KZN235'!$A$1:$AA$43</definedName>
    <definedName name="_xlnm.Print_Area" localSheetId="15">'KZN236'!$A$1:$AA$43</definedName>
    <definedName name="_xlnm.Print_Area" localSheetId="7">'KZN241'!$A$1:$AA$43</definedName>
    <definedName name="_xlnm.Print_Area" localSheetId="35">'KZN242'!$A$1:$AA$43</definedName>
    <definedName name="_xlnm.Print_Area" localSheetId="27">'KZN244'!$A$1:$AA$43</definedName>
    <definedName name="_xlnm.Print_Area" localSheetId="53">'KZN245'!$A$1:$AA$43</definedName>
    <definedName name="_xlnm.Print_Area" localSheetId="32">'KZN252'!$A$1:$AA$43</definedName>
    <definedName name="_xlnm.Print_Area" localSheetId="5">'KZN253'!$A$1:$AA$43</definedName>
    <definedName name="_xlnm.Print_Area" localSheetId="3">'KZN254'!$A$1:$AA$43</definedName>
    <definedName name="_xlnm.Print_Area" localSheetId="4">'KZN261'!$A$1:$AA$43</definedName>
    <definedName name="_xlnm.Print_Area" localSheetId="57">'KZN262'!$A$1:$AA$43</definedName>
    <definedName name="_xlnm.Print_Area" localSheetId="1">'KZN263'!$A$1:$AA$43</definedName>
    <definedName name="_xlnm.Print_Area" localSheetId="34">'KZN265'!$A$1:$AA$43</definedName>
    <definedName name="_xlnm.Print_Area" localSheetId="42">'KZN266'!$A$1:$AA$43</definedName>
    <definedName name="_xlnm.Print_Area" localSheetId="45">'KZN271'!$A$1:$AA$43</definedName>
    <definedName name="_xlnm.Print_Area" localSheetId="19">'KZN272'!$A$1:$AA$43</definedName>
    <definedName name="_xlnm.Print_Area" localSheetId="39">'KZN273'!$A$1:$AA$43</definedName>
    <definedName name="_xlnm.Print_Area" localSheetId="13">'KZN274'!$A$1:$AA$43</definedName>
    <definedName name="_xlnm.Print_Area" localSheetId="30">'KZN275'!$A$1:$AA$43</definedName>
    <definedName name="_xlnm.Print_Area" localSheetId="24">'KZN281'!$A$1:$AA$43</definedName>
    <definedName name="_xlnm.Print_Area" localSheetId="46">'KZN282'!$A$1:$AA$43</definedName>
    <definedName name="_xlnm.Print_Area" localSheetId="36">'KZN283'!$A$1:$AA$43</definedName>
    <definedName name="_xlnm.Print_Area" localSheetId="48">'KZN284'!$A$1:$AA$43</definedName>
    <definedName name="_xlnm.Print_Area" localSheetId="29">'KZN285'!$A$1:$AA$43</definedName>
    <definedName name="_xlnm.Print_Area" localSheetId="33">'KZN286'!$A$1:$AA$43</definedName>
    <definedName name="_xlnm.Print_Area" localSheetId="22">'KZN291'!$A$1:$AA$43</definedName>
    <definedName name="_xlnm.Print_Area" localSheetId="21">'KZN292'!$A$1:$AA$43</definedName>
    <definedName name="_xlnm.Print_Area" localSheetId="31">'KZN293'!$A$1:$AA$43</definedName>
    <definedName name="_xlnm.Print_Area" localSheetId="23">'KZN294'!$A$1:$AA$43</definedName>
    <definedName name="_xlnm.Print_Area" localSheetId="18">'KZN431'!$A$1:$AA$43</definedName>
    <definedName name="_xlnm.Print_Area" localSheetId="20">'KZN432'!$A$1:$AA$43</definedName>
    <definedName name="_xlnm.Print_Area" localSheetId="10">'KZN433'!$A$1:$AA$43</definedName>
    <definedName name="_xlnm.Print_Area" localSheetId="40">'KZN434'!$A$1:$AA$43</definedName>
    <definedName name="_xlnm.Print_Area" localSheetId="54">'KZN435'!$A$1:$AA$43</definedName>
    <definedName name="_xlnm.Print_Area" localSheetId="0">'Summary'!$A$1:$AA$43</definedName>
  </definedNames>
  <calcPr fullCalcOnLoad="1"/>
</workbook>
</file>

<file path=xl/sharedStrings.xml><?xml version="1.0" encoding="utf-8"?>
<sst xmlns="http://schemas.openxmlformats.org/spreadsheetml/2006/main" count="4278" uniqueCount="125">
  <si>
    <t>Kwazulu-Natal: Abaqulusi(KZN263) - Table C7 Quarterly Budget Statement - Cash Flows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</si>
  <si>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</si>
  <si>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</si>
  <si>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</si>
  <si>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</si>
  <si>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</si>
  <si>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</si>
  <si>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</si>
  <si>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</si>
  <si>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</si>
  <si>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</si>
  <si>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</si>
  <si>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</si>
  <si>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</si>
  <si>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</si>
  <si>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</si>
  <si>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</si>
  <si>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</si>
  <si>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</si>
  <si>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</si>
  <si>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</si>
  <si>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</si>
  <si>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</si>
  <si>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</si>
  <si>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</si>
  <si>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</si>
  <si>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</si>
  <si>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</si>
  <si>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</si>
  <si>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</si>
  <si>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</si>
  <si>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</si>
  <si>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</si>
  <si>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</si>
  <si>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</si>
  <si>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</si>
  <si>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</si>
  <si>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</si>
  <si>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</si>
  <si>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</si>
  <si>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</si>
  <si>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</si>
  <si>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</si>
  <si>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</si>
  <si>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</si>
  <si>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</si>
  <si>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</si>
  <si>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</si>
  <si>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</si>
  <si>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</si>
  <si>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</si>
  <si>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</si>
  <si>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</si>
  <si>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</si>
  <si>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</si>
  <si>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</si>
  <si>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</si>
  <si>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</si>
  <si>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</si>
  <si>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</si>
  <si>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</si>
  <si>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Amajuba(DC25) - Table C7 Quarterly Budget Statement - Cash Flows for 4th Quarter ended 30 June 2015 (Figures Finalised as at 2015/07/31)</t>
  </si>
  <si>
    <t>Kwazulu-Natal: Dannhauser(KZN254) - Table C7 Quarterly Budget Statement - Cash Flows for 4th Quarter ended 30 June 2015 (Figures Finalised as at 2015/07/31)</t>
  </si>
  <si>
    <t>Kwazulu-Natal: eDumbe(KZN261) - Table C7 Quarterly Budget Statement - Cash Flows for 4th Quarter ended 30 June 2015 (Figures Finalised as at 2015/07/31)</t>
  </si>
  <si>
    <t>Kwazulu-Natal: eMadlangeni(KZN253) - Table C7 Quarterly Budget Statement - Cash Flows for 4th Quarter ended 30 June 2015 (Figures Finalised as at 2015/07/31)</t>
  </si>
  <si>
    <t>Kwazulu-Natal: Emnambithi/Ladysmith(KZN232) - Table C7 Quarterly Budget Statement - Cash Flows for 4th Quarter ended 30 June 2015 (Figures Finalised as at 2015/07/31)</t>
  </si>
  <si>
    <t>Kwazulu-Natal: Endumeni(KZN241) - Table C7 Quarterly Budget Statement - Cash Flows for 4th Quarter ended 30 June 2015 (Figures Finalised as at 2015/07/31)</t>
  </si>
  <si>
    <t>Kwazulu-Natal: eThekwini(ETH) - Table C7 Quarterly Budget Statement - Cash Flows for 4th Quarter ended 30 June 2015 (Figures Finalised as at 2015/07/31)</t>
  </si>
  <si>
    <t>Kwazulu-Natal: Ezinqoleni(KZN215) - Table C7 Quarterly Budget Statement - Cash Flows for 4th Quarter ended 30 June 2015 (Figures Finalised as at 2015/07/31)</t>
  </si>
  <si>
    <t>Kwazulu-Natal: Greater Kokstad(KZN433) - Table C7 Quarterly Budget Statement - Cash Flows for 4th Quarter ended 30 June 2015 (Figures Finalised as at 2015/07/31)</t>
  </si>
  <si>
    <t>Kwazulu-Natal: Harry Gwala(DC43) - Table C7 Quarterly Budget Statement - Cash Flows for 4th Quarter ended 30 June 2015 (Figures Finalised as at 2015/07/31)</t>
  </si>
  <si>
    <t>Kwazulu-Natal: Hibiscus Coast(KZN216) - Table C7 Quarterly Budget Statement - Cash Flows for 4th Quarter ended 30 June 2015 (Figures Finalised as at 2015/07/31)</t>
  </si>
  <si>
    <t>Kwazulu-Natal: Hlabisa(KZN274) - Table C7 Quarterly Budget Statement - Cash Flows for 4th Quarter ended 30 June 2015 (Figures Finalised as at 2015/07/31)</t>
  </si>
  <si>
    <t>Kwazulu-Natal: iLembe(DC29) - Table C7 Quarterly Budget Statement - Cash Flows for 4th Quarter ended 30 June 2015 (Figures Finalised as at 2015/07/31)</t>
  </si>
  <si>
    <t>Kwazulu-Natal: Imbabazane(KZN236) - Table C7 Quarterly Budget Statement - Cash Flows for 4th Quarter ended 30 June 2015 (Figures Finalised as at 2015/07/31)</t>
  </si>
  <si>
    <t>Kwazulu-Natal: Impendle(KZN224) - Table C7 Quarterly Budget Statement - Cash Flows for 4th Quarter ended 30 June 2015 (Figures Finalised as at 2015/07/31)</t>
  </si>
  <si>
    <t>Kwazulu-Natal: Indaka(KZN233) - Table C7 Quarterly Budget Statement - Cash Flows for 4th Quarter ended 30 June 2015 (Figures Finalised as at 2015/07/31)</t>
  </si>
  <si>
    <t>Kwazulu-Natal: Ingwe(KZN431) - Table C7 Quarterly Budget Statement - Cash Flows for 4th Quarter ended 30 June 2015 (Figures Finalised as at 2015/07/31)</t>
  </si>
  <si>
    <t>Kwazulu-Natal: Jozini(KZN272) - Table C7 Quarterly Budget Statement - Cash Flows for 4th Quarter ended 30 June 2015 (Figures Finalised as at 2015/07/31)</t>
  </si>
  <si>
    <t>Kwazulu-Natal: Kwa Sani(KZN432) - Table C7 Quarterly Budget Statement - Cash Flows for 4th Quarter ended 30 June 2015 (Figures Finalised as at 2015/07/31)</t>
  </si>
  <si>
    <t>Kwazulu-Natal: KwaDukuza(KZN292) - Table C7 Quarterly Budget Statement - Cash Flows for 4th Quarter ended 30 June 2015 (Figures Finalised as at 2015/07/31)</t>
  </si>
  <si>
    <t>Kwazulu-Natal: Mandeni(KZN291) - Table C7 Quarterly Budget Statement - Cash Flows for 4th Quarter ended 30 June 2015 (Figures Finalised as at 2015/07/31)</t>
  </si>
  <si>
    <t>Kwazulu-Natal: Maphumulo(KZN294) - Table C7 Quarterly Budget Statement - Cash Flows for 4th Quarter ended 30 June 2015 (Figures Finalised as at 2015/07/31)</t>
  </si>
  <si>
    <t>Kwazulu-Natal: Mfolozi(KZN281) - Table C7 Quarterly Budget Statement - Cash Flows for 4th Quarter ended 30 June 2015 (Figures Finalised as at 2015/07/31)</t>
  </si>
  <si>
    <t>Kwazulu-Natal: Mkhambathini(KZN226) - Table C7 Quarterly Budget Statement - Cash Flows for 4th Quarter ended 30 June 2015 (Figures Finalised as at 2015/07/31)</t>
  </si>
  <si>
    <t>Kwazulu-Natal: Mpofana(KZN223) - Table C7 Quarterly Budget Statement - Cash Flows for 4th Quarter ended 30 June 2015 (Figures Finalised as at 2015/07/31)</t>
  </si>
  <si>
    <t>Kwazulu-Natal: Msinga(KZN244) - Table C7 Quarterly Budget Statement - Cash Flows for 4th Quarter ended 30 June 2015 (Figures Finalised as at 2015/07/31)</t>
  </si>
  <si>
    <t>Kwazulu-Natal: Msunduzi(KZN225) - Table C7 Quarterly Budget Statement - Cash Flows for 4th Quarter ended 30 June 2015 (Figures Finalised as at 2015/07/31)</t>
  </si>
  <si>
    <t>Kwazulu-Natal: Mthonjaneni(KZN285) - Table C7 Quarterly Budget Statement - Cash Flows for 4th Quarter ended 30 June 2015 (Figures Finalised as at 2015/07/31)</t>
  </si>
  <si>
    <t>Kwazulu-Natal: Mtubatuba(KZN275) - Table C7 Quarterly Budget Statement - Cash Flows for 4th Quarter ended 30 June 2015 (Figures Finalised as at 2015/07/31)</t>
  </si>
  <si>
    <t>Kwazulu-Natal: Ndwedwe(KZN293) - Table C7 Quarterly Budget Statement - Cash Flows for 4th Quarter ended 30 June 2015 (Figures Finalised as at 2015/07/31)</t>
  </si>
  <si>
    <t>Kwazulu-Natal: Newcastle(KZN252) - Table C7 Quarterly Budget Statement - Cash Flows for 4th Quarter ended 30 June 2015 (Figures Finalised as at 2015/07/31)</t>
  </si>
  <si>
    <t>Kwazulu-Natal: Nkandla(KZN286) - Table C7 Quarterly Budget Statement - Cash Flows for 4th Quarter ended 30 June 2015 (Figures Finalised as at 2015/07/31)</t>
  </si>
  <si>
    <t>Kwazulu-Natal: Nongoma(KZN265) - Table C7 Quarterly Budget Statement - Cash Flows for 4th Quarter ended 30 June 2015 (Figures Finalised as at 2015/07/31)</t>
  </si>
  <si>
    <t>Kwazulu-Natal: Nquthu(KZN242) - Table C7 Quarterly Budget Statement - Cash Flows for 4th Quarter ended 30 June 2015 (Figures Finalised as at 2015/07/31)</t>
  </si>
  <si>
    <t>Kwazulu-Natal: Ntambanana(KZN283) - Table C7 Quarterly Budget Statement - Cash Flows for 4th Quarter ended 30 June 2015 (Figures Finalised as at 2015/07/31)</t>
  </si>
  <si>
    <t>Kwazulu-Natal: Okhahlamba(KZN235) - Table C7 Quarterly Budget Statement - Cash Flows for 4th Quarter ended 30 June 2015 (Figures Finalised as at 2015/07/31)</t>
  </si>
  <si>
    <t>Kwazulu-Natal: Richmond(KZN227) - Table C7 Quarterly Budget Statement - Cash Flows for 4th Quarter ended 30 June 2015 (Figures Finalised as at 2015/07/31)</t>
  </si>
  <si>
    <t>Kwazulu-Natal: The Big 5 False Bay(KZN273) - Table C7 Quarterly Budget Statement - Cash Flows for 4th Quarter ended 30 June 2015 (Figures Finalised as at 2015/07/31)</t>
  </si>
  <si>
    <t>Kwazulu-Natal: Ubuhlebezwe(KZN434) - Table C7 Quarterly Budget Statement - Cash Flows for 4th Quarter ended 30 June 2015 (Figures Finalised as at 2015/07/31)</t>
  </si>
  <si>
    <t>Kwazulu-Natal: Ugu(DC21) - Table C7 Quarterly Budget Statement - Cash Flows for 4th Quarter ended 30 June 2015 (Figures Finalised as at 2015/07/31)</t>
  </si>
  <si>
    <t>Kwazulu-Natal: Ulundi(KZN266) - Table C7 Quarterly Budget Statement - Cash Flows for 4th Quarter ended 30 June 2015 (Figures Finalised as at 2015/07/31)</t>
  </si>
  <si>
    <t>Kwazulu-Natal: Umdoni(KZN212) - Table C7 Quarterly Budget Statement - Cash Flows for 4th Quarter ended 30 June 2015 (Figures Finalised as at 2015/07/31)</t>
  </si>
  <si>
    <t>Kwazulu-Natal: uMgungundlovu(DC22) - Table C7 Quarterly Budget Statement - Cash Flows for 4th Quarter ended 30 June 2015 (Figures Finalised as at 2015/07/31)</t>
  </si>
  <si>
    <t>Kwazulu-Natal: Umhlabuyalingana(KZN271) - Table C7 Quarterly Budget Statement - Cash Flows for 4th Quarter ended 30 June 2015 (Figures Finalised as at 2015/07/31)</t>
  </si>
  <si>
    <t>Kwazulu-Natal: uMhlathuze(KZN282) - Table C7 Quarterly Budget Statement - Cash Flows for 4th Quarter ended 30 June 2015 (Figures Finalised as at 2015/07/31)</t>
  </si>
  <si>
    <t>Kwazulu-Natal: Umkhanyakude(DC27) - Table C7 Quarterly Budget Statement - Cash Flows for 4th Quarter ended 30 June 2015 (Figures Finalised as at 2015/07/31)</t>
  </si>
  <si>
    <t>Kwazulu-Natal: uMlalazi(KZN284) - Table C7 Quarterly Budget Statement - Cash Flows for 4th Quarter ended 30 June 2015 (Figures Finalised as at 2015/07/31)</t>
  </si>
  <si>
    <t>Kwazulu-Natal: uMngeni(KZN222) - Table C7 Quarterly Budget Statement - Cash Flows for 4th Quarter ended 30 June 2015 (Figures Finalised as at 2015/07/31)</t>
  </si>
  <si>
    <t>Kwazulu-Natal: uMshwathi(KZN221) - Table C7 Quarterly Budget Statement - Cash Flows for 4th Quarter ended 30 June 2015 (Figures Finalised as at 2015/07/31)</t>
  </si>
  <si>
    <t>Kwazulu-Natal: Umtshezi(KZN234) - Table C7 Quarterly Budget Statement - Cash Flows for 4th Quarter ended 30 June 2015 (Figures Finalised as at 2015/07/31)</t>
  </si>
  <si>
    <t>Kwazulu-Natal: uMuziwabantu(KZN214) - Table C7 Quarterly Budget Statement - Cash Flows for 4th Quarter ended 30 June 2015 (Figures Finalised as at 2015/07/31)</t>
  </si>
  <si>
    <t>Kwazulu-Natal: Umvoti(KZN245) - Table C7 Quarterly Budget Statement - Cash Flows for 4th Quarter ended 30 June 2015 (Figures Finalised as at 2015/07/31)</t>
  </si>
  <si>
    <t>Kwazulu-Natal: Umzimkhulu(KZN435) - Table C7 Quarterly Budget Statement - Cash Flows for 4th Quarter ended 30 June 2015 (Figures Finalised as at 2015/07/31)</t>
  </si>
  <si>
    <t>Kwazulu-Natal: Umzinyathi(DC24) - Table C7 Quarterly Budget Statement - Cash Flows for 4th Quarter ended 30 June 2015 (Figures Finalised as at 2015/07/31)</t>
  </si>
  <si>
    <t>Kwazulu-Natal: Umzumbe(KZN213) - Table C7 Quarterly Budget Statement - Cash Flows for 4th Quarter ended 30 June 2015 (Figures Finalised as at 2015/07/31)</t>
  </si>
  <si>
    <t>Kwazulu-Natal: uPhongolo(KZN262) - Table C7 Quarterly Budget Statement - Cash Flows for 4th Quarter ended 30 June 2015 (Figures Finalised as at 2015/07/31)</t>
  </si>
  <si>
    <t>Kwazulu-Natal: Uthukela(DC23) - Table C7 Quarterly Budget Statement - Cash Flows for 4th Quarter ended 30 June 2015 (Figures Finalised as at 2015/07/31)</t>
  </si>
  <si>
    <t>Kwazulu-Natal: uThungulu(DC28) - Table C7 Quarterly Budget Statement - Cash Flows for 4th Quarter ended 30 June 2015 (Figures Finalised as at 2015/07/31)</t>
  </si>
  <si>
    <t>Kwazulu-Natal: Vulamehlo(KZN211) - Table C7 Quarterly Budget Statement - Cash Flows for 4th Quarter ended 30 June 2015 (Figures Finalised as at 2015/07/31)</t>
  </si>
  <si>
    <t>Kwazulu-Natal: Zululand(DC26) - Table C7 Quarterly Budget Statement - Cash Flows for 4th Quarter ended 30 June 2015 (Figures Finalised as at 2015/07/31)</t>
  </si>
  <si>
    <t>Summary - Table C7 Quarterly Budget Statement - Cash Flows for 4th Quarter ended 30 June 2015 (Figures Finalised as at 2015/07/31)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</si>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</sst>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8015198789</v>
      </c>
      <c r="D6" s="17">
        <v>2471507</v>
      </c>
      <c r="E6" s="18">
        <v>8071072832</v>
      </c>
      <c r="F6" s="19">
        <v>8327956951</v>
      </c>
      <c r="G6" s="19">
        <v>627804156</v>
      </c>
      <c r="H6" s="19">
        <v>655763402</v>
      </c>
      <c r="I6" s="19">
        <v>816333440</v>
      </c>
      <c r="J6" s="19">
        <v>2099900998</v>
      </c>
      <c r="K6" s="19">
        <v>889373332</v>
      </c>
      <c r="L6" s="19">
        <v>615600200</v>
      </c>
      <c r="M6" s="19">
        <v>661604337</v>
      </c>
      <c r="N6" s="19">
        <v>2166577869</v>
      </c>
      <c r="O6" s="19">
        <v>612251040</v>
      </c>
      <c r="P6" s="19">
        <v>600966676</v>
      </c>
      <c r="Q6" s="19">
        <v>1343406654</v>
      </c>
      <c r="R6" s="19">
        <v>2556624370</v>
      </c>
      <c r="S6" s="19">
        <v>629735804</v>
      </c>
      <c r="T6" s="19">
        <v>595733902</v>
      </c>
      <c r="U6" s="19">
        <v>623484327</v>
      </c>
      <c r="V6" s="19">
        <v>1848954033</v>
      </c>
      <c r="W6" s="19">
        <v>8672057270</v>
      </c>
      <c r="X6" s="19">
        <v>8327956951</v>
      </c>
      <c r="Y6" s="19">
        <v>344100319</v>
      </c>
      <c r="Z6" s="20">
        <v>4.13</v>
      </c>
      <c r="AA6" s="21">
        <v>8327956951</v>
      </c>
    </row>
    <row r="7" spans="1:27" ht="13.5">
      <c r="A7" s="22" t="s">
        <v>34</v>
      </c>
      <c r="B7" s="16"/>
      <c r="C7" s="17">
        <v>19642627332</v>
      </c>
      <c r="D7" s="17">
        <v>20940</v>
      </c>
      <c r="E7" s="18">
        <v>21564843911</v>
      </c>
      <c r="F7" s="19">
        <v>22041244220</v>
      </c>
      <c r="G7" s="19">
        <v>1537316557</v>
      </c>
      <c r="H7" s="19">
        <v>1523043352</v>
      </c>
      <c r="I7" s="19">
        <v>2806696314</v>
      </c>
      <c r="J7" s="19">
        <v>5867056223</v>
      </c>
      <c r="K7" s="19">
        <v>1657555128</v>
      </c>
      <c r="L7" s="19">
        <v>1558554226</v>
      </c>
      <c r="M7" s="19">
        <v>1667825099</v>
      </c>
      <c r="N7" s="19">
        <v>4883934453</v>
      </c>
      <c r="O7" s="19">
        <v>1552175235</v>
      </c>
      <c r="P7" s="19">
        <v>1496218077</v>
      </c>
      <c r="Q7" s="19">
        <v>2575510490</v>
      </c>
      <c r="R7" s="19">
        <v>5623903802</v>
      </c>
      <c r="S7" s="19">
        <v>1520274775</v>
      </c>
      <c r="T7" s="19">
        <v>1496542774</v>
      </c>
      <c r="U7" s="19">
        <v>1586290097</v>
      </c>
      <c r="V7" s="19">
        <v>4603107646</v>
      </c>
      <c r="W7" s="19">
        <v>20978002124</v>
      </c>
      <c r="X7" s="19">
        <v>22041244220</v>
      </c>
      <c r="Y7" s="19">
        <v>-1063242096</v>
      </c>
      <c r="Z7" s="20">
        <v>-4.82</v>
      </c>
      <c r="AA7" s="21">
        <v>22041244220</v>
      </c>
    </row>
    <row r="8" spans="1:27" ht="13.5">
      <c r="A8" s="22" t="s">
        <v>35</v>
      </c>
      <c r="B8" s="16"/>
      <c r="C8" s="17">
        <v>2986646898</v>
      </c>
      <c r="D8" s="17">
        <v>382743</v>
      </c>
      <c r="E8" s="18">
        <v>4026534286</v>
      </c>
      <c r="F8" s="19">
        <v>3507218578</v>
      </c>
      <c r="G8" s="19">
        <v>244291319</v>
      </c>
      <c r="H8" s="19">
        <v>866781429</v>
      </c>
      <c r="I8" s="19">
        <v>791938426</v>
      </c>
      <c r="J8" s="19">
        <v>1903011174</v>
      </c>
      <c r="K8" s="19">
        <v>252487466</v>
      </c>
      <c r="L8" s="19">
        <v>352216974</v>
      </c>
      <c r="M8" s="19">
        <v>1759224888</v>
      </c>
      <c r="N8" s="19">
        <v>2363929328</v>
      </c>
      <c r="O8" s="19">
        <v>304878670</v>
      </c>
      <c r="P8" s="19">
        <v>324031844</v>
      </c>
      <c r="Q8" s="19">
        <v>605356985</v>
      </c>
      <c r="R8" s="19">
        <v>1234267499</v>
      </c>
      <c r="S8" s="19">
        <v>307942663</v>
      </c>
      <c r="T8" s="19">
        <v>687220253</v>
      </c>
      <c r="U8" s="19">
        <v>283104824</v>
      </c>
      <c r="V8" s="19">
        <v>1278267740</v>
      </c>
      <c r="W8" s="19">
        <v>6779475741</v>
      </c>
      <c r="X8" s="19">
        <v>3507218578</v>
      </c>
      <c r="Y8" s="19">
        <v>3272257163</v>
      </c>
      <c r="Z8" s="20">
        <v>93.3</v>
      </c>
      <c r="AA8" s="21">
        <v>3507218578</v>
      </c>
    </row>
    <row r="9" spans="1:27" ht="13.5">
      <c r="A9" s="22" t="s">
        <v>36</v>
      </c>
      <c r="B9" s="16"/>
      <c r="C9" s="17">
        <v>9307619484</v>
      </c>
      <c r="D9" s="17">
        <v>69246268</v>
      </c>
      <c r="E9" s="18">
        <v>9997422676</v>
      </c>
      <c r="F9" s="19">
        <v>9835896671</v>
      </c>
      <c r="G9" s="19">
        <v>3410457898</v>
      </c>
      <c r="H9" s="19">
        <v>291587889</v>
      </c>
      <c r="I9" s="19">
        <v>54493108</v>
      </c>
      <c r="J9" s="19">
        <v>3756538895</v>
      </c>
      <c r="K9" s="19">
        <v>68360151</v>
      </c>
      <c r="L9" s="19">
        <v>2007524035</v>
      </c>
      <c r="M9" s="19">
        <v>443165619</v>
      </c>
      <c r="N9" s="19">
        <v>2519049805</v>
      </c>
      <c r="O9" s="19">
        <v>43944490</v>
      </c>
      <c r="P9" s="19">
        <v>74802965</v>
      </c>
      <c r="Q9" s="19">
        <v>2438762970</v>
      </c>
      <c r="R9" s="19">
        <v>2557510425</v>
      </c>
      <c r="S9" s="19">
        <v>162100649</v>
      </c>
      <c r="T9" s="19">
        <v>29318610</v>
      </c>
      <c r="U9" s="19">
        <v>131298359</v>
      </c>
      <c r="V9" s="19">
        <v>322717618</v>
      </c>
      <c r="W9" s="19">
        <v>9155816743</v>
      </c>
      <c r="X9" s="19">
        <v>9835896671</v>
      </c>
      <c r="Y9" s="19">
        <v>-680079928</v>
      </c>
      <c r="Z9" s="20">
        <v>-6.91</v>
      </c>
      <c r="AA9" s="21">
        <v>9835896671</v>
      </c>
    </row>
    <row r="10" spans="1:27" ht="13.5">
      <c r="A10" s="22" t="s">
        <v>37</v>
      </c>
      <c r="B10" s="16"/>
      <c r="C10" s="17">
        <v>4654471129</v>
      </c>
      <c r="D10" s="17">
        <v>31000000</v>
      </c>
      <c r="E10" s="18">
        <v>7919538545</v>
      </c>
      <c r="F10" s="19">
        <v>8223817509</v>
      </c>
      <c r="G10" s="19">
        <v>1680539366</v>
      </c>
      <c r="H10" s="19">
        <v>144705039</v>
      </c>
      <c r="I10" s="19">
        <v>-9557510</v>
      </c>
      <c r="J10" s="19">
        <v>1815686895</v>
      </c>
      <c r="K10" s="19">
        <v>185996678</v>
      </c>
      <c r="L10" s="19">
        <v>772253389</v>
      </c>
      <c r="M10" s="19">
        <v>811736881</v>
      </c>
      <c r="N10" s="19">
        <v>1769986948</v>
      </c>
      <c r="O10" s="19">
        <v>167743672</v>
      </c>
      <c r="P10" s="19">
        <v>141413540</v>
      </c>
      <c r="Q10" s="19">
        <v>2692751331</v>
      </c>
      <c r="R10" s="19">
        <v>3001908543</v>
      </c>
      <c r="S10" s="19">
        <v>10800820</v>
      </c>
      <c r="T10" s="19">
        <v>37210223</v>
      </c>
      <c r="U10" s="19">
        <v>108283859</v>
      </c>
      <c r="V10" s="19">
        <v>156294902</v>
      </c>
      <c r="W10" s="19">
        <v>6743877288</v>
      </c>
      <c r="X10" s="19">
        <v>8223817509</v>
      </c>
      <c r="Y10" s="19">
        <v>-1479940221</v>
      </c>
      <c r="Z10" s="20">
        <v>-18</v>
      </c>
      <c r="AA10" s="21">
        <v>8223817509</v>
      </c>
    </row>
    <row r="11" spans="1:27" ht="13.5">
      <c r="A11" s="22" t="s">
        <v>38</v>
      </c>
      <c r="B11" s="16"/>
      <c r="C11" s="17">
        <v>941638596</v>
      </c>
      <c r="D11" s="17">
        <v>4042757</v>
      </c>
      <c r="E11" s="18">
        <v>917944459</v>
      </c>
      <c r="F11" s="19">
        <v>894600290</v>
      </c>
      <c r="G11" s="19">
        <v>146268196</v>
      </c>
      <c r="H11" s="19">
        <v>129662284</v>
      </c>
      <c r="I11" s="19">
        <v>-38740568</v>
      </c>
      <c r="J11" s="19">
        <v>237189912</v>
      </c>
      <c r="K11" s="19">
        <v>90881321</v>
      </c>
      <c r="L11" s="19">
        <v>89014331</v>
      </c>
      <c r="M11" s="19">
        <v>39019088</v>
      </c>
      <c r="N11" s="19">
        <v>218914740</v>
      </c>
      <c r="O11" s="19">
        <v>107026074</v>
      </c>
      <c r="P11" s="19">
        <v>89126603</v>
      </c>
      <c r="Q11" s="19">
        <v>17259059</v>
      </c>
      <c r="R11" s="19">
        <v>213411736</v>
      </c>
      <c r="S11" s="19">
        <v>92221305</v>
      </c>
      <c r="T11" s="19">
        <v>110845306</v>
      </c>
      <c r="U11" s="19">
        <v>466493707</v>
      </c>
      <c r="V11" s="19">
        <v>669560318</v>
      </c>
      <c r="W11" s="19">
        <v>1339076706</v>
      </c>
      <c r="X11" s="19">
        <v>894600290</v>
      </c>
      <c r="Y11" s="19">
        <v>444476416</v>
      </c>
      <c r="Z11" s="20">
        <v>49.68</v>
      </c>
      <c r="AA11" s="21">
        <v>894600290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-34557412554</v>
      </c>
      <c r="D14" s="17">
        <v>-71860054</v>
      </c>
      <c r="E14" s="18">
        <v>-39610320706</v>
      </c>
      <c r="F14" s="19">
        <v>-40270800096</v>
      </c>
      <c r="G14" s="19">
        <v>-4158332068</v>
      </c>
      <c r="H14" s="19">
        <v>-4185509254</v>
      </c>
      <c r="I14" s="19">
        <v>-2491745975</v>
      </c>
      <c r="J14" s="19">
        <v>-10835587297</v>
      </c>
      <c r="K14" s="19">
        <v>-3777377973</v>
      </c>
      <c r="L14" s="19">
        <v>-4053771159</v>
      </c>
      <c r="M14" s="19">
        <v>-4209635425</v>
      </c>
      <c r="N14" s="19">
        <v>-12040784557</v>
      </c>
      <c r="O14" s="19">
        <v>-3331873270</v>
      </c>
      <c r="P14" s="19">
        <v>-3625717780</v>
      </c>
      <c r="Q14" s="19">
        <v>-4649058042</v>
      </c>
      <c r="R14" s="19">
        <v>-11606649092</v>
      </c>
      <c r="S14" s="19">
        <v>-3530726126</v>
      </c>
      <c r="T14" s="19">
        <v>-3474541214</v>
      </c>
      <c r="U14" s="19">
        <v>-3507281909</v>
      </c>
      <c r="V14" s="19">
        <v>-10512549249</v>
      </c>
      <c r="W14" s="19">
        <v>-44995570195</v>
      </c>
      <c r="X14" s="19">
        <v>-40270800096</v>
      </c>
      <c r="Y14" s="19">
        <v>-4724770099</v>
      </c>
      <c r="Z14" s="20">
        <v>11.73</v>
      </c>
      <c r="AA14" s="21">
        <v>-40270800096</v>
      </c>
    </row>
    <row r="15" spans="1:27" ht="13.5">
      <c r="A15" s="22" t="s">
        <v>42</v>
      </c>
      <c r="B15" s="16"/>
      <c r="C15" s="17">
        <v>-1101223051</v>
      </c>
      <c r="D15" s="17"/>
      <c r="E15" s="18">
        <v>-1449734986</v>
      </c>
      <c r="F15" s="19">
        <v>-1454544839</v>
      </c>
      <c r="G15" s="19">
        <v>-4218973</v>
      </c>
      <c r="H15" s="19">
        <v>-15675628</v>
      </c>
      <c r="I15" s="19">
        <v>-131067140</v>
      </c>
      <c r="J15" s="19">
        <v>-150961741</v>
      </c>
      <c r="K15" s="19">
        <v>-10147734</v>
      </c>
      <c r="L15" s="19">
        <v>-5407497</v>
      </c>
      <c r="M15" s="19">
        <v>-457155042</v>
      </c>
      <c r="N15" s="19">
        <v>-472710273</v>
      </c>
      <c r="O15" s="19">
        <v>-3812605</v>
      </c>
      <c r="P15" s="19">
        <v>-14199836</v>
      </c>
      <c r="Q15" s="19">
        <v>-127726763</v>
      </c>
      <c r="R15" s="19">
        <v>-145739204</v>
      </c>
      <c r="S15" s="19">
        <v>-7585941</v>
      </c>
      <c r="T15" s="19">
        <v>-2912456</v>
      </c>
      <c r="U15" s="19">
        <v>-436734070</v>
      </c>
      <c r="V15" s="19">
        <v>-447232467</v>
      </c>
      <c r="W15" s="19">
        <v>-1216643685</v>
      </c>
      <c r="X15" s="19">
        <v>-1454544839</v>
      </c>
      <c r="Y15" s="19">
        <v>237901154</v>
      </c>
      <c r="Z15" s="20">
        <v>-16.36</v>
      </c>
      <c r="AA15" s="21">
        <v>-1454544839</v>
      </c>
    </row>
    <row r="16" spans="1:27" ht="13.5">
      <c r="A16" s="22" t="s">
        <v>43</v>
      </c>
      <c r="B16" s="16"/>
      <c r="C16" s="17">
        <v>-576508935</v>
      </c>
      <c r="D16" s="17">
        <v>-6835635</v>
      </c>
      <c r="E16" s="18">
        <v>-518141368</v>
      </c>
      <c r="F16" s="19">
        <v>-478358013</v>
      </c>
      <c r="G16" s="19">
        <v>-19563405</v>
      </c>
      <c r="H16" s="19">
        <v>-31434659</v>
      </c>
      <c r="I16" s="19">
        <v>-58427794</v>
      </c>
      <c r="J16" s="19">
        <v>-109425858</v>
      </c>
      <c r="K16" s="19">
        <v>-14153372</v>
      </c>
      <c r="L16" s="19">
        <v>-15460091</v>
      </c>
      <c r="M16" s="19">
        <v>-84597824</v>
      </c>
      <c r="N16" s="19">
        <v>-114211287</v>
      </c>
      <c r="O16" s="19">
        <v>-23508973</v>
      </c>
      <c r="P16" s="19">
        <v>-17566883</v>
      </c>
      <c r="Q16" s="19">
        <v>-86441957</v>
      </c>
      <c r="R16" s="19">
        <v>-127517813</v>
      </c>
      <c r="S16" s="19">
        <v>-28757058</v>
      </c>
      <c r="T16" s="19">
        <v>-7610089</v>
      </c>
      <c r="U16" s="19">
        <v>-22446990</v>
      </c>
      <c r="V16" s="19">
        <v>-58814137</v>
      </c>
      <c r="W16" s="19">
        <v>-409969095</v>
      </c>
      <c r="X16" s="19">
        <v>-478358013</v>
      </c>
      <c r="Y16" s="19">
        <v>68388918</v>
      </c>
      <c r="Z16" s="20">
        <v>-14.3</v>
      </c>
      <c r="AA16" s="21">
        <v>-478358013</v>
      </c>
    </row>
    <row r="17" spans="1:27" ht="13.5">
      <c r="A17" s="23" t="s">
        <v>44</v>
      </c>
      <c r="B17" s="24"/>
      <c r="C17" s="25">
        <f aca="true" t="shared" si="0" ref="C17:Y17">SUM(C6:C16)</f>
        <v>9313057688</v>
      </c>
      <c r="D17" s="25">
        <f>SUM(D6:D16)</f>
        <v>28468526</v>
      </c>
      <c r="E17" s="26">
        <f t="shared" si="0"/>
        <v>10919159649</v>
      </c>
      <c r="F17" s="27">
        <f t="shared" si="0"/>
        <v>10627031271</v>
      </c>
      <c r="G17" s="27">
        <f t="shared" si="0"/>
        <v>3464563046</v>
      </c>
      <c r="H17" s="27">
        <f t="shared" si="0"/>
        <v>-621076146</v>
      </c>
      <c r="I17" s="27">
        <f t="shared" si="0"/>
        <v>1739922301</v>
      </c>
      <c r="J17" s="27">
        <f t="shared" si="0"/>
        <v>4583409201</v>
      </c>
      <c r="K17" s="27">
        <f t="shared" si="0"/>
        <v>-657025003</v>
      </c>
      <c r="L17" s="27">
        <f t="shared" si="0"/>
        <v>1320524408</v>
      </c>
      <c r="M17" s="27">
        <f t="shared" si="0"/>
        <v>631187621</v>
      </c>
      <c r="N17" s="27">
        <f t="shared" si="0"/>
        <v>1294687026</v>
      </c>
      <c r="O17" s="27">
        <f t="shared" si="0"/>
        <v>-571175667</v>
      </c>
      <c r="P17" s="27">
        <f t="shared" si="0"/>
        <v>-930924794</v>
      </c>
      <c r="Q17" s="27">
        <f t="shared" si="0"/>
        <v>4809820727</v>
      </c>
      <c r="R17" s="27">
        <f t="shared" si="0"/>
        <v>3307720266</v>
      </c>
      <c r="S17" s="27">
        <f t="shared" si="0"/>
        <v>-843993109</v>
      </c>
      <c r="T17" s="27">
        <f t="shared" si="0"/>
        <v>-528192691</v>
      </c>
      <c r="U17" s="27">
        <f t="shared" si="0"/>
        <v>-767507796</v>
      </c>
      <c r="V17" s="27">
        <f t="shared" si="0"/>
        <v>-2139693596</v>
      </c>
      <c r="W17" s="27">
        <f t="shared" si="0"/>
        <v>7046122897</v>
      </c>
      <c r="X17" s="27">
        <f t="shared" si="0"/>
        <v>10627031271</v>
      </c>
      <c r="Y17" s="27">
        <f t="shared" si="0"/>
        <v>-3580908374</v>
      </c>
      <c r="Z17" s="28">
        <f>+IF(X17&lt;&gt;0,+(Y17/X17)*100,0)</f>
        <v>-33.69622505743354</v>
      </c>
      <c r="AA17" s="29">
        <f>SUM(AA6:AA16)</f>
        <v>10627031271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355403903</v>
      </c>
      <c r="D21" s="17"/>
      <c r="E21" s="18">
        <v>111822903</v>
      </c>
      <c r="F21" s="19">
        <v>99533388</v>
      </c>
      <c r="G21" s="36">
        <v>11198000</v>
      </c>
      <c r="H21" s="36">
        <v>4367000</v>
      </c>
      <c r="I21" s="36">
        <v>1059908</v>
      </c>
      <c r="J21" s="19">
        <v>16624908</v>
      </c>
      <c r="K21" s="36">
        <v>19820000</v>
      </c>
      <c r="L21" s="36">
        <v>2692522</v>
      </c>
      <c r="M21" s="19">
        <v>23712869</v>
      </c>
      <c r="N21" s="36">
        <v>46225391</v>
      </c>
      <c r="O21" s="36">
        <v>4985310</v>
      </c>
      <c r="P21" s="36">
        <v>2764353</v>
      </c>
      <c r="Q21" s="19">
        <v>5004676</v>
      </c>
      <c r="R21" s="36">
        <v>12754339</v>
      </c>
      <c r="S21" s="36"/>
      <c r="T21" s="19">
        <v>5857146</v>
      </c>
      <c r="U21" s="36">
        <v>897646</v>
      </c>
      <c r="V21" s="36">
        <v>6754792</v>
      </c>
      <c r="W21" s="36">
        <v>82359430</v>
      </c>
      <c r="X21" s="19">
        <v>99533388</v>
      </c>
      <c r="Y21" s="36">
        <v>-17173958</v>
      </c>
      <c r="Z21" s="37">
        <v>-17.25</v>
      </c>
      <c r="AA21" s="38">
        <v>99533388</v>
      </c>
    </row>
    <row r="22" spans="1:27" ht="13.5">
      <c r="A22" s="22" t="s">
        <v>47</v>
      </c>
      <c r="B22" s="16"/>
      <c r="C22" s="17">
        <v>70708456</v>
      </c>
      <c r="D22" s="17"/>
      <c r="E22" s="39">
        <v>6608261</v>
      </c>
      <c r="F22" s="36">
        <v>137345414</v>
      </c>
      <c r="G22" s="19">
        <v>2011925</v>
      </c>
      <c r="H22" s="19"/>
      <c r="I22" s="19">
        <v>-695585</v>
      </c>
      <c r="J22" s="19">
        <v>1316340</v>
      </c>
      <c r="K22" s="19"/>
      <c r="L22" s="19"/>
      <c r="M22" s="36">
        <v>-3587000</v>
      </c>
      <c r="N22" s="19">
        <v>-3587000</v>
      </c>
      <c r="O22" s="19"/>
      <c r="P22" s="19"/>
      <c r="Q22" s="19">
        <v>57377000</v>
      </c>
      <c r="R22" s="19">
        <v>57377000</v>
      </c>
      <c r="S22" s="19"/>
      <c r="T22" s="36"/>
      <c r="U22" s="19"/>
      <c r="V22" s="19"/>
      <c r="W22" s="19">
        <v>55106340</v>
      </c>
      <c r="X22" s="19">
        <v>137345414</v>
      </c>
      <c r="Y22" s="19">
        <v>-82239074</v>
      </c>
      <c r="Z22" s="20">
        <v>-59.88</v>
      </c>
      <c r="AA22" s="21">
        <v>137345414</v>
      </c>
    </row>
    <row r="23" spans="1:27" ht="13.5">
      <c r="A23" s="22" t="s">
        <v>48</v>
      </c>
      <c r="B23" s="16"/>
      <c r="C23" s="40">
        <v>549718989</v>
      </c>
      <c r="D23" s="40"/>
      <c r="E23" s="18">
        <v>18981352</v>
      </c>
      <c r="F23" s="19">
        <v>-2395569</v>
      </c>
      <c r="G23" s="36">
        <v>-11355973</v>
      </c>
      <c r="H23" s="36">
        <v>6840000</v>
      </c>
      <c r="I23" s="36">
        <v>-56435222</v>
      </c>
      <c r="J23" s="19">
        <v>-60951195</v>
      </c>
      <c r="K23" s="36">
        <v>7167514</v>
      </c>
      <c r="L23" s="36">
        <v>29295855</v>
      </c>
      <c r="M23" s="19">
        <v>13683225</v>
      </c>
      <c r="N23" s="36">
        <v>50146594</v>
      </c>
      <c r="O23" s="36">
        <v>9293406</v>
      </c>
      <c r="P23" s="36">
        <v>6870000</v>
      </c>
      <c r="Q23" s="19">
        <v>92594622</v>
      </c>
      <c r="R23" s="36">
        <v>108758028</v>
      </c>
      <c r="S23" s="36">
        <v>11650000</v>
      </c>
      <c r="T23" s="19">
        <v>11550000</v>
      </c>
      <c r="U23" s="36">
        <v>9842551</v>
      </c>
      <c r="V23" s="36">
        <v>33042551</v>
      </c>
      <c r="W23" s="36">
        <v>130995978</v>
      </c>
      <c r="X23" s="19">
        <v>-2395569</v>
      </c>
      <c r="Y23" s="36">
        <v>133391547</v>
      </c>
      <c r="Z23" s="37">
        <v>-5568.26</v>
      </c>
      <c r="AA23" s="38">
        <v>-2395569</v>
      </c>
    </row>
    <row r="24" spans="1:27" ht="13.5">
      <c r="A24" s="22" t="s">
        <v>49</v>
      </c>
      <c r="B24" s="16"/>
      <c r="C24" s="17">
        <v>-53519548</v>
      </c>
      <c r="D24" s="17"/>
      <c r="E24" s="18">
        <v>109404000</v>
      </c>
      <c r="F24" s="19">
        <v>57040310</v>
      </c>
      <c r="G24" s="19">
        <v>643222255</v>
      </c>
      <c r="H24" s="19">
        <v>695157238</v>
      </c>
      <c r="I24" s="19">
        <v>-1783828653</v>
      </c>
      <c r="J24" s="19">
        <v>-445449160</v>
      </c>
      <c r="K24" s="19">
        <v>399902049</v>
      </c>
      <c r="L24" s="19">
        <v>556565968</v>
      </c>
      <c r="M24" s="19">
        <v>-864229011</v>
      </c>
      <c r="N24" s="19">
        <v>92239006</v>
      </c>
      <c r="O24" s="19">
        <v>433143857</v>
      </c>
      <c r="P24" s="19">
        <v>562876613</v>
      </c>
      <c r="Q24" s="19">
        <v>-533507440</v>
      </c>
      <c r="R24" s="19">
        <v>462513030</v>
      </c>
      <c r="S24" s="19">
        <v>423412709</v>
      </c>
      <c r="T24" s="19">
        <v>599608411</v>
      </c>
      <c r="U24" s="19">
        <v>-140792408</v>
      </c>
      <c r="V24" s="19">
        <v>882228712</v>
      </c>
      <c r="W24" s="19">
        <v>991531588</v>
      </c>
      <c r="X24" s="19">
        <v>57040310</v>
      </c>
      <c r="Y24" s="19">
        <v>934491278</v>
      </c>
      <c r="Z24" s="20">
        <v>1638.3</v>
      </c>
      <c r="AA24" s="21">
        <v>57040310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-8859347097</v>
      </c>
      <c r="D26" s="17">
        <v>-31045377</v>
      </c>
      <c r="E26" s="18">
        <v>-11665693039</v>
      </c>
      <c r="F26" s="19">
        <v>-12562349765</v>
      </c>
      <c r="G26" s="19">
        <v>-1144094383</v>
      </c>
      <c r="H26" s="19">
        <v>-559567058</v>
      </c>
      <c r="I26" s="19">
        <v>-496319077</v>
      </c>
      <c r="J26" s="19">
        <v>-2199980518</v>
      </c>
      <c r="K26" s="19">
        <v>-779165507</v>
      </c>
      <c r="L26" s="19">
        <v>-671966168</v>
      </c>
      <c r="M26" s="19">
        <v>-1008438015</v>
      </c>
      <c r="N26" s="19">
        <v>-2459569690</v>
      </c>
      <c r="O26" s="19">
        <v>-392096954</v>
      </c>
      <c r="P26" s="19">
        <v>-730210746</v>
      </c>
      <c r="Q26" s="19">
        <v>-1920616704</v>
      </c>
      <c r="R26" s="19">
        <v>-3042924404</v>
      </c>
      <c r="S26" s="19">
        <v>-908471613</v>
      </c>
      <c r="T26" s="19">
        <v>-771326416</v>
      </c>
      <c r="U26" s="19">
        <v>-960434697</v>
      </c>
      <c r="V26" s="19">
        <v>-2640232726</v>
      </c>
      <c r="W26" s="19">
        <v>-10342707338</v>
      </c>
      <c r="X26" s="19">
        <v>-12562349765</v>
      </c>
      <c r="Y26" s="19">
        <v>2219642427</v>
      </c>
      <c r="Z26" s="20">
        <v>-17.67</v>
      </c>
      <c r="AA26" s="21">
        <v>-12562349765</v>
      </c>
    </row>
    <row r="27" spans="1:27" ht="13.5">
      <c r="A27" s="23" t="s">
        <v>51</v>
      </c>
      <c r="B27" s="24"/>
      <c r="C27" s="25">
        <f aca="true" t="shared" si="1" ref="C27:Y27">SUM(C21:C26)</f>
        <v>-7937035297</v>
      </c>
      <c r="D27" s="25">
        <f>SUM(D21:D26)</f>
        <v>-31045377</v>
      </c>
      <c r="E27" s="26">
        <f t="shared" si="1"/>
        <v>-11418876523</v>
      </c>
      <c r="F27" s="27">
        <f t="shared" si="1"/>
        <v>-12270826222</v>
      </c>
      <c r="G27" s="27">
        <f t="shared" si="1"/>
        <v>-499018176</v>
      </c>
      <c r="H27" s="27">
        <f t="shared" si="1"/>
        <v>146797180</v>
      </c>
      <c r="I27" s="27">
        <f t="shared" si="1"/>
        <v>-2336218629</v>
      </c>
      <c r="J27" s="27">
        <f t="shared" si="1"/>
        <v>-2688439625</v>
      </c>
      <c r="K27" s="27">
        <f t="shared" si="1"/>
        <v>-352275944</v>
      </c>
      <c r="L27" s="27">
        <f t="shared" si="1"/>
        <v>-83411823</v>
      </c>
      <c r="M27" s="27">
        <f t="shared" si="1"/>
        <v>-1838857932</v>
      </c>
      <c r="N27" s="27">
        <f t="shared" si="1"/>
        <v>-2274545699</v>
      </c>
      <c r="O27" s="27">
        <f t="shared" si="1"/>
        <v>55325619</v>
      </c>
      <c r="P27" s="27">
        <f t="shared" si="1"/>
        <v>-157699780</v>
      </c>
      <c r="Q27" s="27">
        <f t="shared" si="1"/>
        <v>-2299147846</v>
      </c>
      <c r="R27" s="27">
        <f t="shared" si="1"/>
        <v>-2401522007</v>
      </c>
      <c r="S27" s="27">
        <f t="shared" si="1"/>
        <v>-473408904</v>
      </c>
      <c r="T27" s="27">
        <f t="shared" si="1"/>
        <v>-154310859</v>
      </c>
      <c r="U27" s="27">
        <f t="shared" si="1"/>
        <v>-1090486908</v>
      </c>
      <c r="V27" s="27">
        <f t="shared" si="1"/>
        <v>-1718206671</v>
      </c>
      <c r="W27" s="27">
        <f t="shared" si="1"/>
        <v>-9082714002</v>
      </c>
      <c r="X27" s="27">
        <f t="shared" si="1"/>
        <v>-12270826222</v>
      </c>
      <c r="Y27" s="27">
        <f t="shared" si="1"/>
        <v>3188112220</v>
      </c>
      <c r="Z27" s="28">
        <f>+IF(X27&lt;&gt;0,+(Y27/X27)*100,0)</f>
        <v>-25.9812351859741</v>
      </c>
      <c r="AA27" s="29">
        <f>SUM(AA21:AA26)</f>
        <v>-12270826222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46290</v>
      </c>
      <c r="D31" s="17"/>
      <c r="E31" s="18">
        <v>20000000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>
        <v>10000000</v>
      </c>
      <c r="T31" s="19"/>
      <c r="U31" s="19"/>
      <c r="V31" s="19">
        <v>10000000</v>
      </c>
      <c r="W31" s="19">
        <v>10000000</v>
      </c>
      <c r="X31" s="19"/>
      <c r="Y31" s="19">
        <v>10000000</v>
      </c>
      <c r="Z31" s="20"/>
      <c r="AA31" s="21"/>
    </row>
    <row r="32" spans="1:27" ht="13.5">
      <c r="A32" s="22" t="s">
        <v>54</v>
      </c>
      <c r="B32" s="16"/>
      <c r="C32" s="17">
        <v>1962640969</v>
      </c>
      <c r="D32" s="17"/>
      <c r="E32" s="18">
        <v>1696078717</v>
      </c>
      <c r="F32" s="19">
        <v>1760576004</v>
      </c>
      <c r="G32" s="19">
        <v>13123788</v>
      </c>
      <c r="H32" s="19">
        <v>-1056283</v>
      </c>
      <c r="I32" s="19">
        <v>2329253</v>
      </c>
      <c r="J32" s="19">
        <v>14396758</v>
      </c>
      <c r="K32" s="19">
        <v>15048167</v>
      </c>
      <c r="L32" s="19">
        <v>71296236</v>
      </c>
      <c r="M32" s="19">
        <v>18567062</v>
      </c>
      <c r="N32" s="19">
        <v>104911465</v>
      </c>
      <c r="O32" s="19">
        <v>-1201817</v>
      </c>
      <c r="P32" s="19">
        <v>101344442</v>
      </c>
      <c r="Q32" s="19">
        <v>64654328</v>
      </c>
      <c r="R32" s="19">
        <v>164796953</v>
      </c>
      <c r="S32" s="19">
        <v>-449039</v>
      </c>
      <c r="T32" s="19">
        <v>43161000</v>
      </c>
      <c r="U32" s="19">
        <v>1000000000</v>
      </c>
      <c r="V32" s="19">
        <v>1042711961</v>
      </c>
      <c r="W32" s="19">
        <v>1326817137</v>
      </c>
      <c r="X32" s="19">
        <v>1760576004</v>
      </c>
      <c r="Y32" s="19">
        <v>-433758867</v>
      </c>
      <c r="Z32" s="20">
        <v>-24.64</v>
      </c>
      <c r="AA32" s="21">
        <v>1760576004</v>
      </c>
    </row>
    <row r="33" spans="1:27" ht="13.5">
      <c r="A33" s="22" t="s">
        <v>55</v>
      </c>
      <c r="B33" s="16"/>
      <c r="C33" s="17">
        <v>30160088</v>
      </c>
      <c r="D33" s="17"/>
      <c r="E33" s="18">
        <v>71855002</v>
      </c>
      <c r="F33" s="19">
        <v>75798739</v>
      </c>
      <c r="G33" s="19">
        <v>76450353</v>
      </c>
      <c r="H33" s="36">
        <v>29861465</v>
      </c>
      <c r="I33" s="36">
        <v>-87641609</v>
      </c>
      <c r="J33" s="36">
        <v>18670209</v>
      </c>
      <c r="K33" s="19">
        <v>36573299</v>
      </c>
      <c r="L33" s="19">
        <v>592623</v>
      </c>
      <c r="M33" s="19">
        <v>-664211</v>
      </c>
      <c r="N33" s="19">
        <v>36501711</v>
      </c>
      <c r="O33" s="36">
        <v>775407</v>
      </c>
      <c r="P33" s="36">
        <v>1211863</v>
      </c>
      <c r="Q33" s="36">
        <v>-6878997</v>
      </c>
      <c r="R33" s="19">
        <v>-4891727</v>
      </c>
      <c r="S33" s="19">
        <v>1257639</v>
      </c>
      <c r="T33" s="19">
        <v>1195256</v>
      </c>
      <c r="U33" s="19">
        <v>884445</v>
      </c>
      <c r="V33" s="36">
        <v>3337340</v>
      </c>
      <c r="W33" s="36">
        <v>53617533</v>
      </c>
      <c r="X33" s="36">
        <v>75798739</v>
      </c>
      <c r="Y33" s="19">
        <v>-22181206</v>
      </c>
      <c r="Z33" s="20">
        <v>-29.26</v>
      </c>
      <c r="AA33" s="21">
        <v>75798739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-1198262977</v>
      </c>
      <c r="D35" s="17"/>
      <c r="E35" s="18">
        <v>-1522406756</v>
      </c>
      <c r="F35" s="19">
        <v>-1449795892</v>
      </c>
      <c r="G35" s="19">
        <v>-73479992</v>
      </c>
      <c r="H35" s="19">
        <v>-39094395</v>
      </c>
      <c r="I35" s="19">
        <v>-263406835</v>
      </c>
      <c r="J35" s="19">
        <v>-375981222</v>
      </c>
      <c r="K35" s="19">
        <v>-63254085</v>
      </c>
      <c r="L35" s="19">
        <v>-55245471</v>
      </c>
      <c r="M35" s="19">
        <v>-230807502</v>
      </c>
      <c r="N35" s="19">
        <v>-349307058</v>
      </c>
      <c r="O35" s="19">
        <v>-967794</v>
      </c>
      <c r="P35" s="19">
        <v>-36781496</v>
      </c>
      <c r="Q35" s="19">
        <v>-269267765</v>
      </c>
      <c r="R35" s="19">
        <v>-307017055</v>
      </c>
      <c r="S35" s="19">
        <v>-64546425</v>
      </c>
      <c r="T35" s="19">
        <v>-4040526</v>
      </c>
      <c r="U35" s="19">
        <v>-304376409</v>
      </c>
      <c r="V35" s="19">
        <v>-372963360</v>
      </c>
      <c r="W35" s="19">
        <v>-1405268695</v>
      </c>
      <c r="X35" s="19">
        <v>-1449795892</v>
      </c>
      <c r="Y35" s="19">
        <v>44527197</v>
      </c>
      <c r="Z35" s="20">
        <v>-3.07</v>
      </c>
      <c r="AA35" s="21">
        <v>-1449795892</v>
      </c>
    </row>
    <row r="36" spans="1:27" ht="13.5">
      <c r="A36" s="23" t="s">
        <v>57</v>
      </c>
      <c r="B36" s="24"/>
      <c r="C36" s="25">
        <f aca="true" t="shared" si="2" ref="C36:Y36">SUM(C31:C35)</f>
        <v>794584370</v>
      </c>
      <c r="D36" s="25">
        <f>SUM(D31:D35)</f>
        <v>0</v>
      </c>
      <c r="E36" s="26">
        <f t="shared" si="2"/>
        <v>265526963</v>
      </c>
      <c r="F36" s="27">
        <f t="shared" si="2"/>
        <v>386578851</v>
      </c>
      <c r="G36" s="27">
        <f t="shared" si="2"/>
        <v>16094149</v>
      </c>
      <c r="H36" s="27">
        <f t="shared" si="2"/>
        <v>-10289213</v>
      </c>
      <c r="I36" s="27">
        <f t="shared" si="2"/>
        <v>-348719191</v>
      </c>
      <c r="J36" s="27">
        <f t="shared" si="2"/>
        <v>-342914255</v>
      </c>
      <c r="K36" s="27">
        <f t="shared" si="2"/>
        <v>-11632619</v>
      </c>
      <c r="L36" s="27">
        <f t="shared" si="2"/>
        <v>16643388</v>
      </c>
      <c r="M36" s="27">
        <f t="shared" si="2"/>
        <v>-212904651</v>
      </c>
      <c r="N36" s="27">
        <f t="shared" si="2"/>
        <v>-207893882</v>
      </c>
      <c r="O36" s="27">
        <f t="shared" si="2"/>
        <v>-1394204</v>
      </c>
      <c r="P36" s="27">
        <f t="shared" si="2"/>
        <v>65774809</v>
      </c>
      <c r="Q36" s="27">
        <f t="shared" si="2"/>
        <v>-211492434</v>
      </c>
      <c r="R36" s="27">
        <f t="shared" si="2"/>
        <v>-147111829</v>
      </c>
      <c r="S36" s="27">
        <f t="shared" si="2"/>
        <v>-53737825</v>
      </c>
      <c r="T36" s="27">
        <f t="shared" si="2"/>
        <v>40315730</v>
      </c>
      <c r="U36" s="27">
        <f t="shared" si="2"/>
        <v>696508036</v>
      </c>
      <c r="V36" s="27">
        <f t="shared" si="2"/>
        <v>683085941</v>
      </c>
      <c r="W36" s="27">
        <f t="shared" si="2"/>
        <v>-14834025</v>
      </c>
      <c r="X36" s="27">
        <f t="shared" si="2"/>
        <v>386578851</v>
      </c>
      <c r="Y36" s="27">
        <f t="shared" si="2"/>
        <v>-401412876</v>
      </c>
      <c r="Z36" s="28">
        <f>+IF(X36&lt;&gt;0,+(Y36/X36)*100,0)</f>
        <v>-103.8372572533721</v>
      </c>
      <c r="AA36" s="29">
        <f>SUM(AA31:AA35)</f>
        <v>386578851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2170606761</v>
      </c>
      <c r="D38" s="31">
        <f>+D17+D27+D36</f>
        <v>-2576851</v>
      </c>
      <c r="E38" s="32">
        <f t="shared" si="3"/>
        <v>-234189911</v>
      </c>
      <c r="F38" s="33">
        <f t="shared" si="3"/>
        <v>-1257216100</v>
      </c>
      <c r="G38" s="33">
        <f t="shared" si="3"/>
        <v>2981639019</v>
      </c>
      <c r="H38" s="33">
        <f t="shared" si="3"/>
        <v>-484568179</v>
      </c>
      <c r="I38" s="33">
        <f t="shared" si="3"/>
        <v>-945015519</v>
      </c>
      <c r="J38" s="33">
        <f t="shared" si="3"/>
        <v>1552055321</v>
      </c>
      <c r="K38" s="33">
        <f t="shared" si="3"/>
        <v>-1020933566</v>
      </c>
      <c r="L38" s="33">
        <f t="shared" si="3"/>
        <v>1253755973</v>
      </c>
      <c r="M38" s="33">
        <f t="shared" si="3"/>
        <v>-1420574962</v>
      </c>
      <c r="N38" s="33">
        <f t="shared" si="3"/>
        <v>-1187752555</v>
      </c>
      <c r="O38" s="33">
        <f t="shared" si="3"/>
        <v>-517244252</v>
      </c>
      <c r="P38" s="33">
        <f t="shared" si="3"/>
        <v>-1022849765</v>
      </c>
      <c r="Q38" s="33">
        <f t="shared" si="3"/>
        <v>2299180447</v>
      </c>
      <c r="R38" s="33">
        <f t="shared" si="3"/>
        <v>759086430</v>
      </c>
      <c r="S38" s="33">
        <f t="shared" si="3"/>
        <v>-1371139838</v>
      </c>
      <c r="T38" s="33">
        <f t="shared" si="3"/>
        <v>-642187820</v>
      </c>
      <c r="U38" s="33">
        <f t="shared" si="3"/>
        <v>-1161486668</v>
      </c>
      <c r="V38" s="33">
        <f t="shared" si="3"/>
        <v>-3174814326</v>
      </c>
      <c r="W38" s="33">
        <f t="shared" si="3"/>
        <v>-2051425130</v>
      </c>
      <c r="X38" s="33">
        <f t="shared" si="3"/>
        <v>-1257216100</v>
      </c>
      <c r="Y38" s="33">
        <f t="shared" si="3"/>
        <v>-794209030</v>
      </c>
      <c r="Z38" s="34">
        <f>+IF(X38&lt;&gt;0,+(Y38/X38)*100,0)</f>
        <v>63.17203780638826</v>
      </c>
      <c r="AA38" s="35">
        <f>+AA17+AA27+AA36</f>
        <v>-1257216100</v>
      </c>
    </row>
    <row r="39" spans="1:27" ht="13.5">
      <c r="A39" s="22" t="s">
        <v>59</v>
      </c>
      <c r="B39" s="16"/>
      <c r="C39" s="31">
        <v>10039704255</v>
      </c>
      <c r="D39" s="31">
        <v>76032161</v>
      </c>
      <c r="E39" s="32">
        <v>10487369176</v>
      </c>
      <c r="F39" s="33">
        <v>10407833709</v>
      </c>
      <c r="G39" s="33">
        <v>9957511513</v>
      </c>
      <c r="H39" s="33">
        <v>12939150532</v>
      </c>
      <c r="I39" s="33">
        <v>12454582353</v>
      </c>
      <c r="J39" s="33">
        <v>9957511513</v>
      </c>
      <c r="K39" s="33">
        <v>11509566834</v>
      </c>
      <c r="L39" s="33">
        <v>10488633268</v>
      </c>
      <c r="M39" s="33">
        <v>11742389241</v>
      </c>
      <c r="N39" s="33">
        <v>11509566834</v>
      </c>
      <c r="O39" s="33">
        <v>10321814279</v>
      </c>
      <c r="P39" s="33">
        <v>9804570027</v>
      </c>
      <c r="Q39" s="33">
        <v>8781720262</v>
      </c>
      <c r="R39" s="33">
        <v>10321814279</v>
      </c>
      <c r="S39" s="33">
        <v>11044412944</v>
      </c>
      <c r="T39" s="33">
        <v>9673273106</v>
      </c>
      <c r="U39" s="33">
        <v>9021511665</v>
      </c>
      <c r="V39" s="33">
        <v>11044412944</v>
      </c>
      <c r="W39" s="33">
        <v>9957511513</v>
      </c>
      <c r="X39" s="33">
        <v>10407833709</v>
      </c>
      <c r="Y39" s="33">
        <v>-450322196</v>
      </c>
      <c r="Z39" s="34">
        <v>-4.33</v>
      </c>
      <c r="AA39" s="35">
        <v>10407833709</v>
      </c>
    </row>
    <row r="40" spans="1:27" ht="13.5">
      <c r="A40" s="41" t="s">
        <v>60</v>
      </c>
      <c r="B40" s="42"/>
      <c r="C40" s="43">
        <v>12210311018</v>
      </c>
      <c r="D40" s="43">
        <v>73455310</v>
      </c>
      <c r="E40" s="44">
        <v>10253179269</v>
      </c>
      <c r="F40" s="45">
        <v>9150617613</v>
      </c>
      <c r="G40" s="45">
        <v>12939150532</v>
      </c>
      <c r="H40" s="45">
        <v>12454582353</v>
      </c>
      <c r="I40" s="45">
        <v>11509566834</v>
      </c>
      <c r="J40" s="45">
        <v>11509566834</v>
      </c>
      <c r="K40" s="45">
        <v>10488633268</v>
      </c>
      <c r="L40" s="45">
        <v>11742389241</v>
      </c>
      <c r="M40" s="45">
        <v>10321814279</v>
      </c>
      <c r="N40" s="45">
        <v>10321814279</v>
      </c>
      <c r="O40" s="45">
        <v>9804570027</v>
      </c>
      <c r="P40" s="45">
        <v>8781720262</v>
      </c>
      <c r="Q40" s="45">
        <v>11080900709</v>
      </c>
      <c r="R40" s="45">
        <v>9804570027</v>
      </c>
      <c r="S40" s="45">
        <v>9673273106</v>
      </c>
      <c r="T40" s="45">
        <v>9031085286</v>
      </c>
      <c r="U40" s="45">
        <v>7860024997</v>
      </c>
      <c r="V40" s="45">
        <v>7869598618</v>
      </c>
      <c r="W40" s="45">
        <v>7869598618</v>
      </c>
      <c r="X40" s="45">
        <v>9150617613</v>
      </c>
      <c r="Y40" s="45">
        <v>-1281018995</v>
      </c>
      <c r="Z40" s="46">
        <v>-14</v>
      </c>
      <c r="AA40" s="47">
        <v>9150617613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1270282</v>
      </c>
      <c r="D6" s="17"/>
      <c r="E6" s="18">
        <v>2316000</v>
      </c>
      <c r="F6" s="19">
        <v>1617610</v>
      </c>
      <c r="G6" s="19">
        <v>133071</v>
      </c>
      <c r="H6" s="19">
        <v>45845</v>
      </c>
      <c r="I6" s="19">
        <v>334369</v>
      </c>
      <c r="J6" s="19">
        <v>513285</v>
      </c>
      <c r="K6" s="19">
        <v>68076</v>
      </c>
      <c r="L6" s="19">
        <v>102513</v>
      </c>
      <c r="M6" s="19">
        <v>45736</v>
      </c>
      <c r="N6" s="19">
        <v>216325</v>
      </c>
      <c r="O6" s="19">
        <v>94721</v>
      </c>
      <c r="P6" s="19">
        <v>57339</v>
      </c>
      <c r="Q6" s="19">
        <v>61722</v>
      </c>
      <c r="R6" s="19">
        <v>213782</v>
      </c>
      <c r="S6" s="19">
        <v>161183</v>
      </c>
      <c r="T6" s="19">
        <v>74690</v>
      </c>
      <c r="U6" s="19">
        <v>23162</v>
      </c>
      <c r="V6" s="19">
        <v>259035</v>
      </c>
      <c r="W6" s="19">
        <v>1202427</v>
      </c>
      <c r="X6" s="19">
        <v>1617610</v>
      </c>
      <c r="Y6" s="19">
        <v>-415183</v>
      </c>
      <c r="Z6" s="20">
        <v>-25.67</v>
      </c>
      <c r="AA6" s="21">
        <v>1617610</v>
      </c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2286111</v>
      </c>
      <c r="D8" s="17"/>
      <c r="E8" s="18">
        <v>272000</v>
      </c>
      <c r="F8" s="19">
        <v>541889</v>
      </c>
      <c r="G8" s="19">
        <v>68123</v>
      </c>
      <c r="H8" s="19">
        <v>70977</v>
      </c>
      <c r="I8" s="19">
        <v>179616</v>
      </c>
      <c r="J8" s="19">
        <v>318716</v>
      </c>
      <c r="K8" s="19">
        <v>201509</v>
      </c>
      <c r="L8" s="19">
        <v>191306</v>
      </c>
      <c r="M8" s="19">
        <v>216444</v>
      </c>
      <c r="N8" s="19">
        <v>609259</v>
      </c>
      <c r="O8" s="19">
        <v>11748</v>
      </c>
      <c r="P8" s="19">
        <v>512041</v>
      </c>
      <c r="Q8" s="19">
        <v>225766</v>
      </c>
      <c r="R8" s="19">
        <v>749555</v>
      </c>
      <c r="S8" s="19">
        <v>202066</v>
      </c>
      <c r="T8" s="19">
        <v>37200</v>
      </c>
      <c r="U8" s="19">
        <v>47904</v>
      </c>
      <c r="V8" s="19">
        <v>287170</v>
      </c>
      <c r="W8" s="19">
        <v>1964700</v>
      </c>
      <c r="X8" s="19">
        <v>541889</v>
      </c>
      <c r="Y8" s="19">
        <v>1422811</v>
      </c>
      <c r="Z8" s="20">
        <v>262.57</v>
      </c>
      <c r="AA8" s="21">
        <v>541889</v>
      </c>
    </row>
    <row r="9" spans="1:27" ht="13.5">
      <c r="A9" s="22" t="s">
        <v>36</v>
      </c>
      <c r="B9" s="16"/>
      <c r="C9" s="17">
        <v>33804000</v>
      </c>
      <c r="D9" s="17"/>
      <c r="E9" s="18">
        <v>39097000</v>
      </c>
      <c r="F9" s="19">
        <v>39263821</v>
      </c>
      <c r="G9" s="19">
        <v>92178</v>
      </c>
      <c r="H9" s="19">
        <v>1355000</v>
      </c>
      <c r="I9" s="19">
        <v>661000</v>
      </c>
      <c r="J9" s="19">
        <v>2108178</v>
      </c>
      <c r="K9" s="19"/>
      <c r="L9" s="19">
        <v>10669000</v>
      </c>
      <c r="M9" s="19">
        <v>641821</v>
      </c>
      <c r="N9" s="19">
        <v>11310821</v>
      </c>
      <c r="O9" s="19"/>
      <c r="P9" s="19">
        <v>316000</v>
      </c>
      <c r="Q9" s="19">
        <v>9344000</v>
      </c>
      <c r="R9" s="19">
        <v>9660000</v>
      </c>
      <c r="S9" s="19"/>
      <c r="T9" s="19"/>
      <c r="U9" s="19"/>
      <c r="V9" s="19"/>
      <c r="W9" s="19">
        <v>23078999</v>
      </c>
      <c r="X9" s="19">
        <v>39263821</v>
      </c>
      <c r="Y9" s="19">
        <v>-16184822</v>
      </c>
      <c r="Z9" s="20">
        <v>-41.22</v>
      </c>
      <c r="AA9" s="21">
        <v>39263821</v>
      </c>
    </row>
    <row r="10" spans="1:27" ht="13.5">
      <c r="A10" s="22" t="s">
        <v>37</v>
      </c>
      <c r="B10" s="16"/>
      <c r="C10" s="17">
        <v>14524000</v>
      </c>
      <c r="D10" s="17"/>
      <c r="E10" s="18">
        <v>13988000</v>
      </c>
      <c r="F10" s="19">
        <v>14987000</v>
      </c>
      <c r="G10" s="19">
        <v>630430</v>
      </c>
      <c r="H10" s="19"/>
      <c r="I10" s="19"/>
      <c r="J10" s="19">
        <v>630430</v>
      </c>
      <c r="K10" s="19"/>
      <c r="L10" s="19"/>
      <c r="M10" s="19"/>
      <c r="N10" s="19"/>
      <c r="O10" s="19">
        <v>6900000</v>
      </c>
      <c r="P10" s="19"/>
      <c r="Q10" s="19">
        <v>727000</v>
      </c>
      <c r="R10" s="19">
        <v>7627000</v>
      </c>
      <c r="S10" s="19"/>
      <c r="T10" s="19"/>
      <c r="U10" s="19">
        <v>2360000</v>
      </c>
      <c r="V10" s="19">
        <v>2360000</v>
      </c>
      <c r="W10" s="19">
        <v>10617430</v>
      </c>
      <c r="X10" s="19">
        <v>14987000</v>
      </c>
      <c r="Y10" s="19">
        <v>-4369570</v>
      </c>
      <c r="Z10" s="20">
        <v>-29.16</v>
      </c>
      <c r="AA10" s="21">
        <v>14987000</v>
      </c>
    </row>
    <row r="11" spans="1:27" ht="13.5">
      <c r="A11" s="22" t="s">
        <v>38</v>
      </c>
      <c r="B11" s="16"/>
      <c r="C11" s="17">
        <v>1860281</v>
      </c>
      <c r="D11" s="17"/>
      <c r="E11" s="18">
        <v>1702000</v>
      </c>
      <c r="F11" s="19">
        <v>2191000</v>
      </c>
      <c r="G11" s="19">
        <v>33029</v>
      </c>
      <c r="H11" s="19">
        <v>205725</v>
      </c>
      <c r="I11" s="19">
        <v>209141</v>
      </c>
      <c r="J11" s="19">
        <v>447895</v>
      </c>
      <c r="K11" s="19">
        <v>186249</v>
      </c>
      <c r="L11" s="19">
        <v>179860</v>
      </c>
      <c r="M11" s="19">
        <v>188369</v>
      </c>
      <c r="N11" s="19">
        <v>554478</v>
      </c>
      <c r="O11" s="19">
        <v>197921</v>
      </c>
      <c r="P11" s="19">
        <v>197618</v>
      </c>
      <c r="Q11" s="19">
        <v>181180</v>
      </c>
      <c r="R11" s="19">
        <v>576719</v>
      </c>
      <c r="S11" s="19">
        <v>147604</v>
      </c>
      <c r="T11" s="19">
        <v>179693</v>
      </c>
      <c r="U11" s="19">
        <v>171566</v>
      </c>
      <c r="V11" s="19">
        <v>498863</v>
      </c>
      <c r="W11" s="19">
        <v>2077955</v>
      </c>
      <c r="X11" s="19">
        <v>2191000</v>
      </c>
      <c r="Y11" s="19">
        <v>-113045</v>
      </c>
      <c r="Z11" s="20">
        <v>-5.16</v>
      </c>
      <c r="AA11" s="21">
        <v>2191000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-29538215</v>
      </c>
      <c r="D14" s="17"/>
      <c r="E14" s="18">
        <v>-31611000</v>
      </c>
      <c r="F14" s="19">
        <v>-34455500</v>
      </c>
      <c r="G14" s="19">
        <v>-2123286</v>
      </c>
      <c r="H14" s="19">
        <v>-2890932</v>
      </c>
      <c r="I14" s="19">
        <v>-1933416</v>
      </c>
      <c r="J14" s="19">
        <v>-6947634</v>
      </c>
      <c r="K14" s="19">
        <v>-1796568</v>
      </c>
      <c r="L14" s="19">
        <v>-1297171</v>
      </c>
      <c r="M14" s="19">
        <v>-1581515</v>
      </c>
      <c r="N14" s="19">
        <v>-4675254</v>
      </c>
      <c r="O14" s="19">
        <v>-2423305</v>
      </c>
      <c r="P14" s="19">
        <v>-3439216</v>
      </c>
      <c r="Q14" s="19">
        <v>-3014468</v>
      </c>
      <c r="R14" s="19">
        <v>-8876989</v>
      </c>
      <c r="S14" s="19">
        <v>-3658263</v>
      </c>
      <c r="T14" s="19">
        <v>-2485249</v>
      </c>
      <c r="U14" s="19">
        <v>-3288960</v>
      </c>
      <c r="V14" s="19">
        <v>-9432472</v>
      </c>
      <c r="W14" s="19">
        <v>-29932349</v>
      </c>
      <c r="X14" s="19">
        <v>-34455500</v>
      </c>
      <c r="Y14" s="19">
        <v>4523151</v>
      </c>
      <c r="Z14" s="20">
        <v>-13.13</v>
      </c>
      <c r="AA14" s="21">
        <v>-34455500</v>
      </c>
    </row>
    <row r="15" spans="1:27" ht="13.5">
      <c r="A15" s="22" t="s">
        <v>42</v>
      </c>
      <c r="B15" s="16"/>
      <c r="C15" s="17">
        <v>-835</v>
      </c>
      <c r="D15" s="17"/>
      <c r="E15" s="18">
        <v>-50000</v>
      </c>
      <c r="F15" s="19">
        <v>-54600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-54600</v>
      </c>
      <c r="Y15" s="19">
        <v>54600</v>
      </c>
      <c r="Z15" s="20">
        <v>-100</v>
      </c>
      <c r="AA15" s="21">
        <v>-54600</v>
      </c>
    </row>
    <row r="16" spans="1:27" ht="13.5">
      <c r="A16" s="22" t="s">
        <v>43</v>
      </c>
      <c r="B16" s="16"/>
      <c r="C16" s="17">
        <v>-457225</v>
      </c>
      <c r="D16" s="17"/>
      <c r="E16" s="18">
        <v>-600000</v>
      </c>
      <c r="F16" s="19">
        <v>-625000</v>
      </c>
      <c r="G16" s="19">
        <v>-33469</v>
      </c>
      <c r="H16" s="19">
        <v>-36038</v>
      </c>
      <c r="I16" s="19">
        <v>-22620</v>
      </c>
      <c r="J16" s="19">
        <v>-92127</v>
      </c>
      <c r="K16" s="19">
        <v>-1098130</v>
      </c>
      <c r="L16" s="19">
        <v>-931000</v>
      </c>
      <c r="M16" s="19">
        <v>-1698994</v>
      </c>
      <c r="N16" s="19">
        <v>-3728124</v>
      </c>
      <c r="O16" s="19">
        <v>-30489</v>
      </c>
      <c r="P16" s="19">
        <v>-29840</v>
      </c>
      <c r="Q16" s="19">
        <v>-29600</v>
      </c>
      <c r="R16" s="19">
        <v>-89929</v>
      </c>
      <c r="S16" s="19">
        <v>-77482</v>
      </c>
      <c r="T16" s="19">
        <v>-35424</v>
      </c>
      <c r="U16" s="19">
        <v>-77785</v>
      </c>
      <c r="V16" s="19">
        <v>-190691</v>
      </c>
      <c r="W16" s="19">
        <v>-4100871</v>
      </c>
      <c r="X16" s="19">
        <v>-625000</v>
      </c>
      <c r="Y16" s="19">
        <v>-3475871</v>
      </c>
      <c r="Z16" s="20">
        <v>556.14</v>
      </c>
      <c r="AA16" s="21">
        <v>-625000</v>
      </c>
    </row>
    <row r="17" spans="1:27" ht="13.5">
      <c r="A17" s="23" t="s">
        <v>44</v>
      </c>
      <c r="B17" s="24"/>
      <c r="C17" s="25">
        <f aca="true" t="shared" si="0" ref="C17:Y17">SUM(C6:C16)</f>
        <v>23748399</v>
      </c>
      <c r="D17" s="25">
        <f>SUM(D6:D16)</f>
        <v>0</v>
      </c>
      <c r="E17" s="26">
        <f t="shared" si="0"/>
        <v>25114000</v>
      </c>
      <c r="F17" s="27">
        <f t="shared" si="0"/>
        <v>23466220</v>
      </c>
      <c r="G17" s="27">
        <f t="shared" si="0"/>
        <v>-1199924</v>
      </c>
      <c r="H17" s="27">
        <f t="shared" si="0"/>
        <v>-1249423</v>
      </c>
      <c r="I17" s="27">
        <f t="shared" si="0"/>
        <v>-571910</v>
      </c>
      <c r="J17" s="27">
        <f t="shared" si="0"/>
        <v>-3021257</v>
      </c>
      <c r="K17" s="27">
        <f t="shared" si="0"/>
        <v>-2438864</v>
      </c>
      <c r="L17" s="27">
        <f t="shared" si="0"/>
        <v>8914508</v>
      </c>
      <c r="M17" s="27">
        <f t="shared" si="0"/>
        <v>-2188139</v>
      </c>
      <c r="N17" s="27">
        <f t="shared" si="0"/>
        <v>4287505</v>
      </c>
      <c r="O17" s="27">
        <f t="shared" si="0"/>
        <v>4750596</v>
      </c>
      <c r="P17" s="27">
        <f t="shared" si="0"/>
        <v>-2386058</v>
      </c>
      <c r="Q17" s="27">
        <f t="shared" si="0"/>
        <v>7495600</v>
      </c>
      <c r="R17" s="27">
        <f t="shared" si="0"/>
        <v>9860138</v>
      </c>
      <c r="S17" s="27">
        <f t="shared" si="0"/>
        <v>-3224892</v>
      </c>
      <c r="T17" s="27">
        <f t="shared" si="0"/>
        <v>-2229090</v>
      </c>
      <c r="U17" s="27">
        <f t="shared" si="0"/>
        <v>-764113</v>
      </c>
      <c r="V17" s="27">
        <f t="shared" si="0"/>
        <v>-6218095</v>
      </c>
      <c r="W17" s="27">
        <f t="shared" si="0"/>
        <v>4908291</v>
      </c>
      <c r="X17" s="27">
        <f t="shared" si="0"/>
        <v>23466220</v>
      </c>
      <c r="Y17" s="27">
        <f t="shared" si="0"/>
        <v>-18557929</v>
      </c>
      <c r="Z17" s="28">
        <f>+IF(X17&lt;&gt;0,+(Y17/X17)*100,0)</f>
        <v>-79.08358909104236</v>
      </c>
      <c r="AA17" s="29">
        <f>SUM(AA6:AA16)</f>
        <v>23466220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-14986504</v>
      </c>
      <c r="D26" s="17"/>
      <c r="E26" s="18">
        <v>-15711000</v>
      </c>
      <c r="F26" s="19">
        <v>-18861100</v>
      </c>
      <c r="G26" s="19"/>
      <c r="H26" s="19">
        <v>-990579</v>
      </c>
      <c r="I26" s="19">
        <v>-239895</v>
      </c>
      <c r="J26" s="19">
        <v>-1230474</v>
      </c>
      <c r="K26" s="19">
        <v>-933869</v>
      </c>
      <c r="L26" s="19">
        <v>-1640023</v>
      </c>
      <c r="M26" s="19">
        <v>-1488586</v>
      </c>
      <c r="N26" s="19">
        <v>-4062478</v>
      </c>
      <c r="O26" s="19">
        <v>-694117</v>
      </c>
      <c r="P26" s="19">
        <v>-1415064</v>
      </c>
      <c r="Q26" s="19">
        <v>-4152036</v>
      </c>
      <c r="R26" s="19">
        <v>-6261217</v>
      </c>
      <c r="S26" s="19">
        <v>-4194284</v>
      </c>
      <c r="T26" s="19">
        <v>-2395849</v>
      </c>
      <c r="U26" s="19">
        <v>-1960012</v>
      </c>
      <c r="V26" s="19">
        <v>-8550145</v>
      </c>
      <c r="W26" s="19">
        <v>-20104314</v>
      </c>
      <c r="X26" s="19">
        <v>-18861100</v>
      </c>
      <c r="Y26" s="19">
        <v>-1243214</v>
      </c>
      <c r="Z26" s="20">
        <v>6.59</v>
      </c>
      <c r="AA26" s="21">
        <v>-18861100</v>
      </c>
    </row>
    <row r="27" spans="1:27" ht="13.5">
      <c r="A27" s="23" t="s">
        <v>51</v>
      </c>
      <c r="B27" s="24"/>
      <c r="C27" s="25">
        <f aca="true" t="shared" si="1" ref="C27:Y27">SUM(C21:C26)</f>
        <v>-14986504</v>
      </c>
      <c r="D27" s="25">
        <f>SUM(D21:D26)</f>
        <v>0</v>
      </c>
      <c r="E27" s="26">
        <f t="shared" si="1"/>
        <v>-15711000</v>
      </c>
      <c r="F27" s="27">
        <f t="shared" si="1"/>
        <v>-18861100</v>
      </c>
      <c r="G27" s="27">
        <f t="shared" si="1"/>
        <v>0</v>
      </c>
      <c r="H27" s="27">
        <f t="shared" si="1"/>
        <v>-990579</v>
      </c>
      <c r="I27" s="27">
        <f t="shared" si="1"/>
        <v>-239895</v>
      </c>
      <c r="J27" s="27">
        <f t="shared" si="1"/>
        <v>-1230474</v>
      </c>
      <c r="K27" s="27">
        <f t="shared" si="1"/>
        <v>-933869</v>
      </c>
      <c r="L27" s="27">
        <f t="shared" si="1"/>
        <v>-1640023</v>
      </c>
      <c r="M27" s="27">
        <f t="shared" si="1"/>
        <v>-1488586</v>
      </c>
      <c r="N27" s="27">
        <f t="shared" si="1"/>
        <v>-4062478</v>
      </c>
      <c r="O27" s="27">
        <f t="shared" si="1"/>
        <v>-694117</v>
      </c>
      <c r="P27" s="27">
        <f t="shared" si="1"/>
        <v>-1415064</v>
      </c>
      <c r="Q27" s="27">
        <f t="shared" si="1"/>
        <v>-4152036</v>
      </c>
      <c r="R27" s="27">
        <f t="shared" si="1"/>
        <v>-6261217</v>
      </c>
      <c r="S27" s="27">
        <f t="shared" si="1"/>
        <v>-4194284</v>
      </c>
      <c r="T27" s="27">
        <f t="shared" si="1"/>
        <v>-2395849</v>
      </c>
      <c r="U27" s="27">
        <f t="shared" si="1"/>
        <v>-1960012</v>
      </c>
      <c r="V27" s="27">
        <f t="shared" si="1"/>
        <v>-8550145</v>
      </c>
      <c r="W27" s="27">
        <f t="shared" si="1"/>
        <v>-20104314</v>
      </c>
      <c r="X27" s="27">
        <f t="shared" si="1"/>
        <v>-18861100</v>
      </c>
      <c r="Y27" s="27">
        <f t="shared" si="1"/>
        <v>-1243214</v>
      </c>
      <c r="Z27" s="28">
        <f>+IF(X27&lt;&gt;0,+(Y27/X27)*100,0)</f>
        <v>6.591418316004899</v>
      </c>
      <c r="AA27" s="29">
        <f>SUM(AA21:AA26)</f>
        <v>-18861100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8761895</v>
      </c>
      <c r="D38" s="31">
        <f>+D17+D27+D36</f>
        <v>0</v>
      </c>
      <c r="E38" s="32">
        <f t="shared" si="3"/>
        <v>9403000</v>
      </c>
      <c r="F38" s="33">
        <f t="shared" si="3"/>
        <v>4605120</v>
      </c>
      <c r="G38" s="33">
        <f t="shared" si="3"/>
        <v>-1199924</v>
      </c>
      <c r="H38" s="33">
        <f t="shared" si="3"/>
        <v>-2240002</v>
      </c>
      <c r="I38" s="33">
        <f t="shared" si="3"/>
        <v>-811805</v>
      </c>
      <c r="J38" s="33">
        <f t="shared" si="3"/>
        <v>-4251731</v>
      </c>
      <c r="K38" s="33">
        <f t="shared" si="3"/>
        <v>-3372733</v>
      </c>
      <c r="L38" s="33">
        <f t="shared" si="3"/>
        <v>7274485</v>
      </c>
      <c r="M38" s="33">
        <f t="shared" si="3"/>
        <v>-3676725</v>
      </c>
      <c r="N38" s="33">
        <f t="shared" si="3"/>
        <v>225027</v>
      </c>
      <c r="O38" s="33">
        <f t="shared" si="3"/>
        <v>4056479</v>
      </c>
      <c r="P38" s="33">
        <f t="shared" si="3"/>
        <v>-3801122</v>
      </c>
      <c r="Q38" s="33">
        <f t="shared" si="3"/>
        <v>3343564</v>
      </c>
      <c r="R38" s="33">
        <f t="shared" si="3"/>
        <v>3598921</v>
      </c>
      <c r="S38" s="33">
        <f t="shared" si="3"/>
        <v>-7419176</v>
      </c>
      <c r="T38" s="33">
        <f t="shared" si="3"/>
        <v>-4624939</v>
      </c>
      <c r="U38" s="33">
        <f t="shared" si="3"/>
        <v>-2724125</v>
      </c>
      <c r="V38" s="33">
        <f t="shared" si="3"/>
        <v>-14768240</v>
      </c>
      <c r="W38" s="33">
        <f t="shared" si="3"/>
        <v>-15196023</v>
      </c>
      <c r="X38" s="33">
        <f t="shared" si="3"/>
        <v>4605120</v>
      </c>
      <c r="Y38" s="33">
        <f t="shared" si="3"/>
        <v>-19801143</v>
      </c>
      <c r="Z38" s="34">
        <f>+IF(X38&lt;&gt;0,+(Y38/X38)*100,0)</f>
        <v>-429.9810428392745</v>
      </c>
      <c r="AA38" s="35">
        <f>+AA17+AA27+AA36</f>
        <v>4605120</v>
      </c>
    </row>
    <row r="39" spans="1:27" ht="13.5">
      <c r="A39" s="22" t="s">
        <v>59</v>
      </c>
      <c r="B39" s="16"/>
      <c r="C39" s="31">
        <v>27862281</v>
      </c>
      <c r="D39" s="31"/>
      <c r="E39" s="32">
        <v>33494000</v>
      </c>
      <c r="F39" s="33">
        <v>36624176</v>
      </c>
      <c r="G39" s="33"/>
      <c r="H39" s="33">
        <v>-1199924</v>
      </c>
      <c r="I39" s="33">
        <v>-3439926</v>
      </c>
      <c r="J39" s="33"/>
      <c r="K39" s="33">
        <v>-4251731</v>
      </c>
      <c r="L39" s="33">
        <v>-7624464</v>
      </c>
      <c r="M39" s="33">
        <v>-349979</v>
      </c>
      <c r="N39" s="33">
        <v>-4251731</v>
      </c>
      <c r="O39" s="33">
        <v>-4026704</v>
      </c>
      <c r="P39" s="33">
        <v>29775</v>
      </c>
      <c r="Q39" s="33">
        <v>-3771347</v>
      </c>
      <c r="R39" s="33">
        <v>-4026704</v>
      </c>
      <c r="S39" s="33">
        <v>-427783</v>
      </c>
      <c r="T39" s="33">
        <v>-7846959</v>
      </c>
      <c r="U39" s="33">
        <v>-12471898</v>
      </c>
      <c r="V39" s="33">
        <v>-427783</v>
      </c>
      <c r="W39" s="33"/>
      <c r="X39" s="33">
        <v>36624176</v>
      </c>
      <c r="Y39" s="33">
        <v>-36624176</v>
      </c>
      <c r="Z39" s="34">
        <v>-100</v>
      </c>
      <c r="AA39" s="35">
        <v>36624176</v>
      </c>
    </row>
    <row r="40" spans="1:27" ht="13.5">
      <c r="A40" s="41" t="s">
        <v>60</v>
      </c>
      <c r="B40" s="42"/>
      <c r="C40" s="43">
        <v>36624176</v>
      </c>
      <c r="D40" s="43"/>
      <c r="E40" s="44">
        <v>42897000</v>
      </c>
      <c r="F40" s="45">
        <v>41229296</v>
      </c>
      <c r="G40" s="45">
        <v>-1199924</v>
      </c>
      <c r="H40" s="45">
        <v>-3439926</v>
      </c>
      <c r="I40" s="45">
        <v>-4251731</v>
      </c>
      <c r="J40" s="45">
        <v>-4251731</v>
      </c>
      <c r="K40" s="45">
        <v>-7624464</v>
      </c>
      <c r="L40" s="45">
        <v>-349979</v>
      </c>
      <c r="M40" s="45">
        <v>-4026704</v>
      </c>
      <c r="N40" s="45">
        <v>-4026704</v>
      </c>
      <c r="O40" s="45">
        <v>29775</v>
      </c>
      <c r="P40" s="45">
        <v>-3771347</v>
      </c>
      <c r="Q40" s="45">
        <v>-427783</v>
      </c>
      <c r="R40" s="45">
        <v>29775</v>
      </c>
      <c r="S40" s="45">
        <v>-7846959</v>
      </c>
      <c r="T40" s="45">
        <v>-12471898</v>
      </c>
      <c r="U40" s="45">
        <v>-15196023</v>
      </c>
      <c r="V40" s="45">
        <v>-15196023</v>
      </c>
      <c r="W40" s="45">
        <v>-15196023</v>
      </c>
      <c r="X40" s="45">
        <v>41229296</v>
      </c>
      <c r="Y40" s="45">
        <v>-56425319</v>
      </c>
      <c r="Z40" s="46">
        <v>-136.86</v>
      </c>
      <c r="AA40" s="47">
        <v>41229296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83222528</v>
      </c>
      <c r="D6" s="17"/>
      <c r="E6" s="18">
        <v>77591690</v>
      </c>
      <c r="F6" s="19">
        <v>88434523</v>
      </c>
      <c r="G6" s="19">
        <v>2704441</v>
      </c>
      <c r="H6" s="19">
        <v>3084430</v>
      </c>
      <c r="I6" s="19">
        <v>8910692</v>
      </c>
      <c r="J6" s="19">
        <v>14699563</v>
      </c>
      <c r="K6" s="19">
        <v>35725527</v>
      </c>
      <c r="L6" s="19">
        <v>3871089</v>
      </c>
      <c r="M6" s="19">
        <v>3819585</v>
      </c>
      <c r="N6" s="19">
        <v>43416201</v>
      </c>
      <c r="O6" s="19">
        <v>2823291</v>
      </c>
      <c r="P6" s="19">
        <v>3085129</v>
      </c>
      <c r="Q6" s="19">
        <v>3171973</v>
      </c>
      <c r="R6" s="19">
        <v>9080393</v>
      </c>
      <c r="S6" s="19">
        <v>3751000</v>
      </c>
      <c r="T6" s="19">
        <v>2719000</v>
      </c>
      <c r="U6" s="19">
        <v>3125000</v>
      </c>
      <c r="V6" s="19">
        <v>9595000</v>
      </c>
      <c r="W6" s="19">
        <v>76791157</v>
      </c>
      <c r="X6" s="19">
        <v>88434523</v>
      </c>
      <c r="Y6" s="19">
        <v>-11643366</v>
      </c>
      <c r="Z6" s="20">
        <v>-13.17</v>
      </c>
      <c r="AA6" s="21">
        <v>88434523</v>
      </c>
    </row>
    <row r="7" spans="1:27" ht="13.5">
      <c r="A7" s="22" t="s">
        <v>34</v>
      </c>
      <c r="B7" s="16"/>
      <c r="C7" s="17">
        <v>96956761</v>
      </c>
      <c r="D7" s="17"/>
      <c r="E7" s="18">
        <v>91962759</v>
      </c>
      <c r="F7" s="19">
        <v>110816442</v>
      </c>
      <c r="G7" s="19">
        <v>7365632</v>
      </c>
      <c r="H7" s="19">
        <v>6926522</v>
      </c>
      <c r="I7" s="19">
        <v>9089883</v>
      </c>
      <c r="J7" s="19">
        <v>23382037</v>
      </c>
      <c r="K7" s="19">
        <v>8150150</v>
      </c>
      <c r="L7" s="19">
        <v>7094439</v>
      </c>
      <c r="M7" s="19">
        <v>9954440</v>
      </c>
      <c r="N7" s="19">
        <v>25199029</v>
      </c>
      <c r="O7" s="19">
        <v>6251201</v>
      </c>
      <c r="P7" s="19">
        <v>6995643</v>
      </c>
      <c r="Q7" s="19">
        <v>8112400</v>
      </c>
      <c r="R7" s="19">
        <v>21359244</v>
      </c>
      <c r="S7" s="19">
        <v>6672000</v>
      </c>
      <c r="T7" s="19">
        <v>7822000</v>
      </c>
      <c r="U7" s="19">
        <v>7926000</v>
      </c>
      <c r="V7" s="19">
        <v>22420000</v>
      </c>
      <c r="W7" s="19">
        <v>92360310</v>
      </c>
      <c r="X7" s="19">
        <v>110816442</v>
      </c>
      <c r="Y7" s="19">
        <v>-18456132</v>
      </c>
      <c r="Z7" s="20">
        <v>-16.65</v>
      </c>
      <c r="AA7" s="21">
        <v>110816442</v>
      </c>
    </row>
    <row r="8" spans="1:27" ht="13.5">
      <c r="A8" s="22" t="s">
        <v>35</v>
      </c>
      <c r="B8" s="16"/>
      <c r="C8" s="17">
        <v>18501957</v>
      </c>
      <c r="D8" s="17"/>
      <c r="E8" s="18">
        <v>6955009</v>
      </c>
      <c r="F8" s="19">
        <v>9438681</v>
      </c>
      <c r="G8" s="19">
        <v>2080102</v>
      </c>
      <c r="H8" s="19">
        <v>2474072</v>
      </c>
      <c r="I8" s="19">
        <v>2443971</v>
      </c>
      <c r="J8" s="19">
        <v>6998145</v>
      </c>
      <c r="K8" s="19">
        <v>2772393</v>
      </c>
      <c r="L8" s="19">
        <v>2989123</v>
      </c>
      <c r="M8" s="19">
        <v>1886102</v>
      </c>
      <c r="N8" s="19">
        <v>7647618</v>
      </c>
      <c r="O8" s="19">
        <v>4145243</v>
      </c>
      <c r="P8" s="19">
        <v>4763403</v>
      </c>
      <c r="Q8" s="19">
        <v>2017397</v>
      </c>
      <c r="R8" s="19">
        <v>10926043</v>
      </c>
      <c r="S8" s="19">
        <v>1768000</v>
      </c>
      <c r="T8" s="19">
        <v>1927000</v>
      </c>
      <c r="U8" s="19">
        <v>4628000</v>
      </c>
      <c r="V8" s="19">
        <v>8323000</v>
      </c>
      <c r="W8" s="19">
        <v>33894806</v>
      </c>
      <c r="X8" s="19">
        <v>9438681</v>
      </c>
      <c r="Y8" s="19">
        <v>24456125</v>
      </c>
      <c r="Z8" s="20">
        <v>259.11</v>
      </c>
      <c r="AA8" s="21">
        <v>9438681</v>
      </c>
    </row>
    <row r="9" spans="1:27" ht="13.5">
      <c r="A9" s="22" t="s">
        <v>36</v>
      </c>
      <c r="B9" s="16"/>
      <c r="C9" s="17">
        <v>53152504</v>
      </c>
      <c r="D9" s="17"/>
      <c r="E9" s="18">
        <v>53676000</v>
      </c>
      <c r="F9" s="19">
        <v>54676000</v>
      </c>
      <c r="G9" s="19">
        <v>21511859</v>
      </c>
      <c r="H9" s="19"/>
      <c r="I9" s="19"/>
      <c r="J9" s="19">
        <v>21511859</v>
      </c>
      <c r="K9" s="19">
        <v>4379752</v>
      </c>
      <c r="L9" s="19">
        <v>15872000</v>
      </c>
      <c r="M9" s="19"/>
      <c r="N9" s="19">
        <v>20251752</v>
      </c>
      <c r="O9" s="19"/>
      <c r="P9" s="19"/>
      <c r="Q9" s="19">
        <v>12896000</v>
      </c>
      <c r="R9" s="19">
        <v>12896000</v>
      </c>
      <c r="S9" s="19"/>
      <c r="T9" s="19">
        <v>6670000</v>
      </c>
      <c r="U9" s="19"/>
      <c r="V9" s="19">
        <v>6670000</v>
      </c>
      <c r="W9" s="19">
        <v>61329611</v>
      </c>
      <c r="X9" s="19">
        <v>54676000</v>
      </c>
      <c r="Y9" s="19">
        <v>6653611</v>
      </c>
      <c r="Z9" s="20">
        <v>12.17</v>
      </c>
      <c r="AA9" s="21">
        <v>54676000</v>
      </c>
    </row>
    <row r="10" spans="1:27" ht="13.5">
      <c r="A10" s="22" t="s">
        <v>37</v>
      </c>
      <c r="B10" s="16"/>
      <c r="C10" s="17">
        <v>33502389</v>
      </c>
      <c r="D10" s="17"/>
      <c r="E10" s="18">
        <v>48545000</v>
      </c>
      <c r="F10" s="19">
        <v>48545000</v>
      </c>
      <c r="G10" s="19">
        <v>7705000</v>
      </c>
      <c r="H10" s="19"/>
      <c r="I10" s="19">
        <v>5052000</v>
      </c>
      <c r="J10" s="19">
        <v>12757000</v>
      </c>
      <c r="K10" s="19"/>
      <c r="L10" s="19">
        <v>3041605</v>
      </c>
      <c r="M10" s="19">
        <v>15152000</v>
      </c>
      <c r="N10" s="19">
        <v>18193605</v>
      </c>
      <c r="O10" s="19">
        <v>4603610</v>
      </c>
      <c r="P10" s="19">
        <v>2855939</v>
      </c>
      <c r="Q10" s="19"/>
      <c r="R10" s="19">
        <v>7459549</v>
      </c>
      <c r="S10" s="19">
        <v>1812000</v>
      </c>
      <c r="T10" s="19"/>
      <c r="U10" s="19">
        <v>9070000</v>
      </c>
      <c r="V10" s="19">
        <v>10882000</v>
      </c>
      <c r="W10" s="19">
        <v>49292154</v>
      </c>
      <c r="X10" s="19">
        <v>48545000</v>
      </c>
      <c r="Y10" s="19">
        <v>747154</v>
      </c>
      <c r="Z10" s="20">
        <v>1.54</v>
      </c>
      <c r="AA10" s="21">
        <v>48545000</v>
      </c>
    </row>
    <row r="11" spans="1:27" ht="13.5">
      <c r="A11" s="22" t="s">
        <v>38</v>
      </c>
      <c r="B11" s="16"/>
      <c r="C11" s="17">
        <v>3592605</v>
      </c>
      <c r="D11" s="17"/>
      <c r="E11" s="18">
        <v>1090000</v>
      </c>
      <c r="F11" s="19">
        <v>5531087</v>
      </c>
      <c r="G11" s="19">
        <v>85768</v>
      </c>
      <c r="H11" s="19">
        <v>89220</v>
      </c>
      <c r="I11" s="19">
        <v>88868</v>
      </c>
      <c r="J11" s="19">
        <v>263856</v>
      </c>
      <c r="K11" s="19">
        <v>122695</v>
      </c>
      <c r="L11" s="19">
        <v>155201</v>
      </c>
      <c r="M11" s="19">
        <v>139831</v>
      </c>
      <c r="N11" s="19">
        <v>417727</v>
      </c>
      <c r="O11" s="19">
        <v>105970</v>
      </c>
      <c r="P11" s="19">
        <v>115799</v>
      </c>
      <c r="Q11" s="19">
        <v>102510</v>
      </c>
      <c r="R11" s="19">
        <v>324279</v>
      </c>
      <c r="S11" s="19">
        <v>77000</v>
      </c>
      <c r="T11" s="19">
        <v>25000</v>
      </c>
      <c r="U11" s="19">
        <v>102000</v>
      </c>
      <c r="V11" s="19">
        <v>204000</v>
      </c>
      <c r="W11" s="19">
        <v>1209862</v>
      </c>
      <c r="X11" s="19">
        <v>5531087</v>
      </c>
      <c r="Y11" s="19">
        <v>-4321225</v>
      </c>
      <c r="Z11" s="20">
        <v>-78.13</v>
      </c>
      <c r="AA11" s="21">
        <v>5531087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-211386206</v>
      </c>
      <c r="D14" s="17"/>
      <c r="E14" s="18">
        <v>-207198000</v>
      </c>
      <c r="F14" s="19">
        <v>-206992450</v>
      </c>
      <c r="G14" s="19">
        <v>-25927406</v>
      </c>
      <c r="H14" s="19">
        <v>-23251683</v>
      </c>
      <c r="I14" s="19">
        <v>-19896201</v>
      </c>
      <c r="J14" s="19">
        <v>-69075290</v>
      </c>
      <c r="K14" s="19">
        <v>-16440673</v>
      </c>
      <c r="L14" s="19">
        <v>-18750810</v>
      </c>
      <c r="M14" s="19">
        <v>-19245232</v>
      </c>
      <c r="N14" s="19">
        <v>-54436715</v>
      </c>
      <c r="O14" s="19">
        <v>-15507819</v>
      </c>
      <c r="P14" s="19">
        <v>-17284723</v>
      </c>
      <c r="Q14" s="19">
        <v>-19668837</v>
      </c>
      <c r="R14" s="19">
        <v>-52461379</v>
      </c>
      <c r="S14" s="19">
        <v>-13969000</v>
      </c>
      <c r="T14" s="19">
        <v>-15343000</v>
      </c>
      <c r="U14" s="19">
        <v>-23796000</v>
      </c>
      <c r="V14" s="19">
        <v>-53108000</v>
      </c>
      <c r="W14" s="19">
        <v>-229081384</v>
      </c>
      <c r="X14" s="19">
        <v>-206992450</v>
      </c>
      <c r="Y14" s="19">
        <v>-22088934</v>
      </c>
      <c r="Z14" s="20">
        <v>10.67</v>
      </c>
      <c r="AA14" s="21">
        <v>-206992450</v>
      </c>
    </row>
    <row r="15" spans="1:27" ht="13.5">
      <c r="A15" s="22" t="s">
        <v>42</v>
      </c>
      <c r="B15" s="16"/>
      <c r="C15" s="17">
        <v>-2657276</v>
      </c>
      <c r="D15" s="17"/>
      <c r="E15" s="18">
        <v>-1053000</v>
      </c>
      <c r="F15" s="19">
        <v>-2579664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-2579664</v>
      </c>
      <c r="Y15" s="19">
        <v>2579664</v>
      </c>
      <c r="Z15" s="20">
        <v>-100</v>
      </c>
      <c r="AA15" s="21">
        <v>-2579664</v>
      </c>
    </row>
    <row r="16" spans="1:27" ht="13.5">
      <c r="A16" s="22" t="s">
        <v>43</v>
      </c>
      <c r="B16" s="16"/>
      <c r="C16" s="17">
        <v>-5072497</v>
      </c>
      <c r="D16" s="17"/>
      <c r="E16" s="18"/>
      <c r="F16" s="19">
        <v>-5000000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-5000000</v>
      </c>
      <c r="Y16" s="19">
        <v>5000000</v>
      </c>
      <c r="Z16" s="20">
        <v>-100</v>
      </c>
      <c r="AA16" s="21">
        <v>-5000000</v>
      </c>
    </row>
    <row r="17" spans="1:27" ht="13.5">
      <c r="A17" s="23" t="s">
        <v>44</v>
      </c>
      <c r="B17" s="24"/>
      <c r="C17" s="25">
        <f aca="true" t="shared" si="0" ref="C17:Y17">SUM(C6:C16)</f>
        <v>69812765</v>
      </c>
      <c r="D17" s="25">
        <f>SUM(D6:D16)</f>
        <v>0</v>
      </c>
      <c r="E17" s="26">
        <f t="shared" si="0"/>
        <v>71569458</v>
      </c>
      <c r="F17" s="27">
        <f t="shared" si="0"/>
        <v>102869619</v>
      </c>
      <c r="G17" s="27">
        <f t="shared" si="0"/>
        <v>15525396</v>
      </c>
      <c r="H17" s="27">
        <f t="shared" si="0"/>
        <v>-10677439</v>
      </c>
      <c r="I17" s="27">
        <f t="shared" si="0"/>
        <v>5689213</v>
      </c>
      <c r="J17" s="27">
        <f t="shared" si="0"/>
        <v>10537170</v>
      </c>
      <c r="K17" s="27">
        <f t="shared" si="0"/>
        <v>34709844</v>
      </c>
      <c r="L17" s="27">
        <f t="shared" si="0"/>
        <v>14272647</v>
      </c>
      <c r="M17" s="27">
        <f t="shared" si="0"/>
        <v>11706726</v>
      </c>
      <c r="N17" s="27">
        <f t="shared" si="0"/>
        <v>60689217</v>
      </c>
      <c r="O17" s="27">
        <f t="shared" si="0"/>
        <v>2421496</v>
      </c>
      <c r="P17" s="27">
        <f t="shared" si="0"/>
        <v>531190</v>
      </c>
      <c r="Q17" s="27">
        <f t="shared" si="0"/>
        <v>6631443</v>
      </c>
      <c r="R17" s="27">
        <f t="shared" si="0"/>
        <v>9584129</v>
      </c>
      <c r="S17" s="27">
        <f t="shared" si="0"/>
        <v>111000</v>
      </c>
      <c r="T17" s="27">
        <f t="shared" si="0"/>
        <v>3820000</v>
      </c>
      <c r="U17" s="27">
        <f t="shared" si="0"/>
        <v>1055000</v>
      </c>
      <c r="V17" s="27">
        <f t="shared" si="0"/>
        <v>4986000</v>
      </c>
      <c r="W17" s="27">
        <f t="shared" si="0"/>
        <v>85796516</v>
      </c>
      <c r="X17" s="27">
        <f t="shared" si="0"/>
        <v>102869619</v>
      </c>
      <c r="Y17" s="27">
        <f t="shared" si="0"/>
        <v>-17073103</v>
      </c>
      <c r="Z17" s="28">
        <f>+IF(X17&lt;&gt;0,+(Y17/X17)*100,0)</f>
        <v>-16.596837011712857</v>
      </c>
      <c r="AA17" s="29">
        <f>SUM(AA6:AA16)</f>
        <v>102869619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1403</v>
      </c>
      <c r="D21" s="17"/>
      <c r="E21" s="18"/>
      <c r="F21" s="19"/>
      <c r="G21" s="36"/>
      <c r="H21" s="36">
        <v>2981000</v>
      </c>
      <c r="I21" s="36"/>
      <c r="J21" s="19">
        <v>2981000</v>
      </c>
      <c r="K21" s="36"/>
      <c r="L21" s="36"/>
      <c r="M21" s="19"/>
      <c r="N21" s="36"/>
      <c r="O21" s="36"/>
      <c r="P21" s="36"/>
      <c r="Q21" s="19">
        <v>5242234</v>
      </c>
      <c r="R21" s="36">
        <v>5242234</v>
      </c>
      <c r="S21" s="36"/>
      <c r="T21" s="19"/>
      <c r="U21" s="36"/>
      <c r="V21" s="36"/>
      <c r="W21" s="36">
        <v>8223234</v>
      </c>
      <c r="X21" s="19"/>
      <c r="Y21" s="36">
        <v>8223234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-37556882</v>
      </c>
      <c r="D24" s="17"/>
      <c r="E24" s="18"/>
      <c r="F24" s="19"/>
      <c r="G24" s="19"/>
      <c r="H24" s="19"/>
      <c r="I24" s="19"/>
      <c r="J24" s="19"/>
      <c r="K24" s="19"/>
      <c r="L24" s="19">
        <v>-10000000</v>
      </c>
      <c r="M24" s="19">
        <v>-32663000</v>
      </c>
      <c r="N24" s="19">
        <v>-42663000</v>
      </c>
      <c r="O24" s="19"/>
      <c r="P24" s="19"/>
      <c r="Q24" s="19"/>
      <c r="R24" s="19"/>
      <c r="S24" s="19">
        <v>3931000</v>
      </c>
      <c r="T24" s="19"/>
      <c r="U24" s="19"/>
      <c r="V24" s="19">
        <v>3931000</v>
      </c>
      <c r="W24" s="19">
        <v>-38732000</v>
      </c>
      <c r="X24" s="19"/>
      <c r="Y24" s="19">
        <v>-38732000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-2097256</v>
      </c>
      <c r="D26" s="17"/>
      <c r="E26" s="18">
        <v>-64632000</v>
      </c>
      <c r="F26" s="19">
        <v>-60056621</v>
      </c>
      <c r="G26" s="19">
        <v>-4609494</v>
      </c>
      <c r="H26" s="19">
        <v>-1901438</v>
      </c>
      <c r="I26" s="19">
        <v>-8383519</v>
      </c>
      <c r="J26" s="19">
        <v>-14894451</v>
      </c>
      <c r="K26" s="19">
        <v>-7580701</v>
      </c>
      <c r="L26" s="19">
        <v>-4059823</v>
      </c>
      <c r="M26" s="19">
        <v>-2118759</v>
      </c>
      <c r="N26" s="19">
        <v>-13759283</v>
      </c>
      <c r="O26" s="19">
        <v>-3982408</v>
      </c>
      <c r="P26" s="19">
        <v>-2398302</v>
      </c>
      <c r="Q26" s="19">
        <v>-4561370</v>
      </c>
      <c r="R26" s="19">
        <v>-10942080</v>
      </c>
      <c r="S26" s="19">
        <v>-4715000</v>
      </c>
      <c r="T26" s="19">
        <v>-8121000</v>
      </c>
      <c r="U26" s="19">
        <v>-7046000</v>
      </c>
      <c r="V26" s="19">
        <v>-19882000</v>
      </c>
      <c r="W26" s="19">
        <v>-59477814</v>
      </c>
      <c r="X26" s="19">
        <v>-60056621</v>
      </c>
      <c r="Y26" s="19">
        <v>578807</v>
      </c>
      <c r="Z26" s="20">
        <v>-0.96</v>
      </c>
      <c r="AA26" s="21">
        <v>-60056621</v>
      </c>
    </row>
    <row r="27" spans="1:27" ht="13.5">
      <c r="A27" s="23" t="s">
        <v>51</v>
      </c>
      <c r="B27" s="24"/>
      <c r="C27" s="25">
        <f aca="true" t="shared" si="1" ref="C27:Y27">SUM(C21:C26)</f>
        <v>-39652735</v>
      </c>
      <c r="D27" s="25">
        <f>SUM(D21:D26)</f>
        <v>0</v>
      </c>
      <c r="E27" s="26">
        <f t="shared" si="1"/>
        <v>-64632000</v>
      </c>
      <c r="F27" s="27">
        <f t="shared" si="1"/>
        <v>-60056621</v>
      </c>
      <c r="G27" s="27">
        <f t="shared" si="1"/>
        <v>-4609494</v>
      </c>
      <c r="H27" s="27">
        <f t="shared" si="1"/>
        <v>1079562</v>
      </c>
      <c r="I27" s="27">
        <f t="shared" si="1"/>
        <v>-8383519</v>
      </c>
      <c r="J27" s="27">
        <f t="shared" si="1"/>
        <v>-11913451</v>
      </c>
      <c r="K27" s="27">
        <f t="shared" si="1"/>
        <v>-7580701</v>
      </c>
      <c r="L27" s="27">
        <f t="shared" si="1"/>
        <v>-14059823</v>
      </c>
      <c r="M27" s="27">
        <f t="shared" si="1"/>
        <v>-34781759</v>
      </c>
      <c r="N27" s="27">
        <f t="shared" si="1"/>
        <v>-56422283</v>
      </c>
      <c r="O27" s="27">
        <f t="shared" si="1"/>
        <v>-3982408</v>
      </c>
      <c r="P27" s="27">
        <f t="shared" si="1"/>
        <v>-2398302</v>
      </c>
      <c r="Q27" s="27">
        <f t="shared" si="1"/>
        <v>680864</v>
      </c>
      <c r="R27" s="27">
        <f t="shared" si="1"/>
        <v>-5699846</v>
      </c>
      <c r="S27" s="27">
        <f t="shared" si="1"/>
        <v>-784000</v>
      </c>
      <c r="T27" s="27">
        <f t="shared" si="1"/>
        <v>-8121000</v>
      </c>
      <c r="U27" s="27">
        <f t="shared" si="1"/>
        <v>-7046000</v>
      </c>
      <c r="V27" s="27">
        <f t="shared" si="1"/>
        <v>-15951000</v>
      </c>
      <c r="W27" s="27">
        <f t="shared" si="1"/>
        <v>-89986580</v>
      </c>
      <c r="X27" s="27">
        <f t="shared" si="1"/>
        <v>-60056621</v>
      </c>
      <c r="Y27" s="27">
        <f t="shared" si="1"/>
        <v>-29929959</v>
      </c>
      <c r="Z27" s="28">
        <f>+IF(X27&lt;&gt;0,+(Y27/X27)*100,0)</f>
        <v>49.83623537528027</v>
      </c>
      <c r="AA27" s="29">
        <f>SUM(AA21:AA26)</f>
        <v>-60056621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-705829</v>
      </c>
      <c r="D35" s="17"/>
      <c r="E35" s="18">
        <v>-2800000</v>
      </c>
      <c r="F35" s="19">
        <v>-3016167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-3016167</v>
      </c>
      <c r="Y35" s="19">
        <v>3016167</v>
      </c>
      <c r="Z35" s="20">
        <v>-100</v>
      </c>
      <c r="AA35" s="21">
        <v>-3016167</v>
      </c>
    </row>
    <row r="36" spans="1:27" ht="13.5">
      <c r="A36" s="23" t="s">
        <v>57</v>
      </c>
      <c r="B36" s="24"/>
      <c r="C36" s="25">
        <f aca="true" t="shared" si="2" ref="C36:Y36">SUM(C31:C35)</f>
        <v>-705829</v>
      </c>
      <c r="D36" s="25">
        <f>SUM(D31:D35)</f>
        <v>0</v>
      </c>
      <c r="E36" s="26">
        <f t="shared" si="2"/>
        <v>-2800000</v>
      </c>
      <c r="F36" s="27">
        <f t="shared" si="2"/>
        <v>-3016167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-3016167</v>
      </c>
      <c r="Y36" s="27">
        <f t="shared" si="2"/>
        <v>3016167</v>
      </c>
      <c r="Z36" s="28">
        <f>+IF(X36&lt;&gt;0,+(Y36/X36)*100,0)</f>
        <v>-100</v>
      </c>
      <c r="AA36" s="29">
        <f>SUM(AA31:AA35)</f>
        <v>-3016167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29454201</v>
      </c>
      <c r="D38" s="31">
        <f>+D17+D27+D36</f>
        <v>0</v>
      </c>
      <c r="E38" s="32">
        <f t="shared" si="3"/>
        <v>4137458</v>
      </c>
      <c r="F38" s="33">
        <f t="shared" si="3"/>
        <v>39796831</v>
      </c>
      <c r="G38" s="33">
        <f t="shared" si="3"/>
        <v>10915902</v>
      </c>
      <c r="H38" s="33">
        <f t="shared" si="3"/>
        <v>-9597877</v>
      </c>
      <c r="I38" s="33">
        <f t="shared" si="3"/>
        <v>-2694306</v>
      </c>
      <c r="J38" s="33">
        <f t="shared" si="3"/>
        <v>-1376281</v>
      </c>
      <c r="K38" s="33">
        <f t="shared" si="3"/>
        <v>27129143</v>
      </c>
      <c r="L38" s="33">
        <f t="shared" si="3"/>
        <v>212824</v>
      </c>
      <c r="M38" s="33">
        <f t="shared" si="3"/>
        <v>-23075033</v>
      </c>
      <c r="N38" s="33">
        <f t="shared" si="3"/>
        <v>4266934</v>
      </c>
      <c r="O38" s="33">
        <f t="shared" si="3"/>
        <v>-1560912</v>
      </c>
      <c r="P38" s="33">
        <f t="shared" si="3"/>
        <v>-1867112</v>
      </c>
      <c r="Q38" s="33">
        <f t="shared" si="3"/>
        <v>7312307</v>
      </c>
      <c r="R38" s="33">
        <f t="shared" si="3"/>
        <v>3884283</v>
      </c>
      <c r="S38" s="33">
        <f t="shared" si="3"/>
        <v>-673000</v>
      </c>
      <c r="T38" s="33">
        <f t="shared" si="3"/>
        <v>-4301000</v>
      </c>
      <c r="U38" s="33">
        <f t="shared" si="3"/>
        <v>-5991000</v>
      </c>
      <c r="V38" s="33">
        <f t="shared" si="3"/>
        <v>-10965000</v>
      </c>
      <c r="W38" s="33">
        <f t="shared" si="3"/>
        <v>-4190064</v>
      </c>
      <c r="X38" s="33">
        <f t="shared" si="3"/>
        <v>39796831</v>
      </c>
      <c r="Y38" s="33">
        <f t="shared" si="3"/>
        <v>-43986895</v>
      </c>
      <c r="Z38" s="34">
        <f>+IF(X38&lt;&gt;0,+(Y38/X38)*100,0)</f>
        <v>-110.52863731788092</v>
      </c>
      <c r="AA38" s="35">
        <f>+AA17+AA27+AA36</f>
        <v>39796831</v>
      </c>
    </row>
    <row r="39" spans="1:27" ht="13.5">
      <c r="A39" s="22" t="s">
        <v>59</v>
      </c>
      <c r="B39" s="16"/>
      <c r="C39" s="31">
        <v>-523290</v>
      </c>
      <c r="D39" s="31"/>
      <c r="E39" s="32">
        <v>3830000</v>
      </c>
      <c r="F39" s="33">
        <v>13522547</v>
      </c>
      <c r="G39" s="33">
        <v>4162928</v>
      </c>
      <c r="H39" s="33">
        <v>15078830</v>
      </c>
      <c r="I39" s="33">
        <v>5480953</v>
      </c>
      <c r="J39" s="33">
        <v>4162928</v>
      </c>
      <c r="K39" s="33">
        <v>2786647</v>
      </c>
      <c r="L39" s="33">
        <v>29915790</v>
      </c>
      <c r="M39" s="33">
        <v>30128614</v>
      </c>
      <c r="N39" s="33">
        <v>2786647</v>
      </c>
      <c r="O39" s="33">
        <v>7053581</v>
      </c>
      <c r="P39" s="33">
        <v>5492669</v>
      </c>
      <c r="Q39" s="33">
        <v>3625557</v>
      </c>
      <c r="R39" s="33">
        <v>7053581</v>
      </c>
      <c r="S39" s="33">
        <v>10937864</v>
      </c>
      <c r="T39" s="33">
        <v>10264864</v>
      </c>
      <c r="U39" s="33">
        <v>5963864</v>
      </c>
      <c r="V39" s="33">
        <v>10937864</v>
      </c>
      <c r="W39" s="33">
        <v>4162928</v>
      </c>
      <c r="X39" s="33">
        <v>13522547</v>
      </c>
      <c r="Y39" s="33">
        <v>-9359619</v>
      </c>
      <c r="Z39" s="34">
        <v>-69.21</v>
      </c>
      <c r="AA39" s="35">
        <v>13522547</v>
      </c>
    </row>
    <row r="40" spans="1:27" ht="13.5">
      <c r="A40" s="41" t="s">
        <v>60</v>
      </c>
      <c r="B40" s="42"/>
      <c r="C40" s="43">
        <v>28930911</v>
      </c>
      <c r="D40" s="43"/>
      <c r="E40" s="44">
        <v>7967458</v>
      </c>
      <c r="F40" s="45">
        <v>53319378</v>
      </c>
      <c r="G40" s="45">
        <v>15078830</v>
      </c>
      <c r="H40" s="45">
        <v>5480953</v>
      </c>
      <c r="I40" s="45">
        <v>2786647</v>
      </c>
      <c r="J40" s="45">
        <v>2786647</v>
      </c>
      <c r="K40" s="45">
        <v>29915790</v>
      </c>
      <c r="L40" s="45">
        <v>30128614</v>
      </c>
      <c r="M40" s="45">
        <v>7053581</v>
      </c>
      <c r="N40" s="45">
        <v>7053581</v>
      </c>
      <c r="O40" s="45">
        <v>5492669</v>
      </c>
      <c r="P40" s="45">
        <v>3625557</v>
      </c>
      <c r="Q40" s="45">
        <v>10937864</v>
      </c>
      <c r="R40" s="45">
        <v>5492669</v>
      </c>
      <c r="S40" s="45">
        <v>10264864</v>
      </c>
      <c r="T40" s="45">
        <v>5963864</v>
      </c>
      <c r="U40" s="45">
        <v>-27136</v>
      </c>
      <c r="V40" s="45">
        <v>-27136</v>
      </c>
      <c r="W40" s="45">
        <v>-27136</v>
      </c>
      <c r="X40" s="45">
        <v>53319378</v>
      </c>
      <c r="Y40" s="45">
        <v>-53346514</v>
      </c>
      <c r="Z40" s="46">
        <v>-100.05</v>
      </c>
      <c r="AA40" s="47">
        <v>53319378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23601932</v>
      </c>
      <c r="D7" s="17"/>
      <c r="E7" s="18">
        <v>35313156</v>
      </c>
      <c r="F7" s="19">
        <v>37269589</v>
      </c>
      <c r="G7" s="19">
        <v>1941253</v>
      </c>
      <c r="H7" s="19">
        <v>1289091</v>
      </c>
      <c r="I7" s="19">
        <v>1742686</v>
      </c>
      <c r="J7" s="19">
        <v>4973030</v>
      </c>
      <c r="K7" s="19">
        <v>3654778</v>
      </c>
      <c r="L7" s="19">
        <v>7121039</v>
      </c>
      <c r="M7" s="19">
        <v>2718110</v>
      </c>
      <c r="N7" s="19">
        <v>13493927</v>
      </c>
      <c r="O7" s="19">
        <v>1706841</v>
      </c>
      <c r="P7" s="19">
        <v>2570843</v>
      </c>
      <c r="Q7" s="19">
        <v>4202426</v>
      </c>
      <c r="R7" s="19">
        <v>8480110</v>
      </c>
      <c r="S7" s="19">
        <v>1770007</v>
      </c>
      <c r="T7" s="19">
        <v>3604394</v>
      </c>
      <c r="U7" s="19">
        <v>5221401</v>
      </c>
      <c r="V7" s="19">
        <v>10595802</v>
      </c>
      <c r="W7" s="19">
        <v>37542869</v>
      </c>
      <c r="X7" s="19">
        <v>37269589</v>
      </c>
      <c r="Y7" s="19">
        <v>273280</v>
      </c>
      <c r="Z7" s="20">
        <v>0.73</v>
      </c>
      <c r="AA7" s="21">
        <v>37269589</v>
      </c>
    </row>
    <row r="8" spans="1:27" ht="13.5">
      <c r="A8" s="22" t="s">
        <v>35</v>
      </c>
      <c r="B8" s="16"/>
      <c r="C8" s="17">
        <v>1858942</v>
      </c>
      <c r="D8" s="17"/>
      <c r="E8" s="18">
        <v>5050000</v>
      </c>
      <c r="F8" s="19">
        <v>843566</v>
      </c>
      <c r="G8" s="19">
        <v>196590</v>
      </c>
      <c r="H8" s="19">
        <v>117598</v>
      </c>
      <c r="I8" s="19">
        <v>74138</v>
      </c>
      <c r="J8" s="19">
        <v>388326</v>
      </c>
      <c r="K8" s="19">
        <v>266352</v>
      </c>
      <c r="L8" s="19">
        <v>119353</v>
      </c>
      <c r="M8" s="19">
        <v>84727</v>
      </c>
      <c r="N8" s="19">
        <v>470432</v>
      </c>
      <c r="O8" s="19">
        <v>137175</v>
      </c>
      <c r="P8" s="19">
        <v>175713</v>
      </c>
      <c r="Q8" s="19">
        <v>43361</v>
      </c>
      <c r="R8" s="19">
        <v>356249</v>
      </c>
      <c r="S8" s="19"/>
      <c r="T8" s="19">
        <v>101192</v>
      </c>
      <c r="U8" s="19">
        <v>177607</v>
      </c>
      <c r="V8" s="19">
        <v>278799</v>
      </c>
      <c r="W8" s="19">
        <v>1493806</v>
      </c>
      <c r="X8" s="19">
        <v>843566</v>
      </c>
      <c r="Y8" s="19">
        <v>650240</v>
      </c>
      <c r="Z8" s="20">
        <v>77.08</v>
      </c>
      <c r="AA8" s="21">
        <v>843566</v>
      </c>
    </row>
    <row r="9" spans="1:27" ht="13.5">
      <c r="A9" s="22" t="s">
        <v>36</v>
      </c>
      <c r="B9" s="16"/>
      <c r="C9" s="17">
        <v>237325191</v>
      </c>
      <c r="D9" s="17"/>
      <c r="E9" s="18">
        <v>293536068</v>
      </c>
      <c r="F9" s="19">
        <v>263823543</v>
      </c>
      <c r="G9" s="19">
        <v>93014755</v>
      </c>
      <c r="H9" s="19">
        <v>960791</v>
      </c>
      <c r="I9" s="19"/>
      <c r="J9" s="19">
        <v>93975546</v>
      </c>
      <c r="K9" s="19">
        <v>250000</v>
      </c>
      <c r="L9" s="19">
        <v>86069775</v>
      </c>
      <c r="M9" s="19">
        <v>138788</v>
      </c>
      <c r="N9" s="19">
        <v>86458563</v>
      </c>
      <c r="O9" s="19">
        <v>4066</v>
      </c>
      <c r="P9" s="19"/>
      <c r="Q9" s="19">
        <v>69075000</v>
      </c>
      <c r="R9" s="19">
        <v>69079066</v>
      </c>
      <c r="S9" s="19"/>
      <c r="T9" s="19"/>
      <c r="U9" s="19">
        <v>16943</v>
      </c>
      <c r="V9" s="19">
        <v>16943</v>
      </c>
      <c r="W9" s="19">
        <v>249530118</v>
      </c>
      <c r="X9" s="19">
        <v>263823543</v>
      </c>
      <c r="Y9" s="19">
        <v>-14293425</v>
      </c>
      <c r="Z9" s="20">
        <v>-5.42</v>
      </c>
      <c r="AA9" s="21">
        <v>263823543</v>
      </c>
    </row>
    <row r="10" spans="1:27" ht="13.5">
      <c r="A10" s="22" t="s">
        <v>37</v>
      </c>
      <c r="B10" s="16"/>
      <c r="C10" s="17">
        <v>230978000</v>
      </c>
      <c r="D10" s="17"/>
      <c r="E10" s="18">
        <v>245526432</v>
      </c>
      <c r="F10" s="19">
        <v>252033459</v>
      </c>
      <c r="G10" s="19">
        <v>105101453</v>
      </c>
      <c r="H10" s="19">
        <v>6792000</v>
      </c>
      <c r="I10" s="19">
        <v>2803815</v>
      </c>
      <c r="J10" s="19">
        <v>114697268</v>
      </c>
      <c r="K10" s="19">
        <v>3747815</v>
      </c>
      <c r="L10" s="19">
        <v>13980366</v>
      </c>
      <c r="M10" s="19">
        <v>29460214</v>
      </c>
      <c r="N10" s="19">
        <v>47188395</v>
      </c>
      <c r="O10" s="19">
        <v>30000000</v>
      </c>
      <c r="P10" s="19">
        <v>4818000</v>
      </c>
      <c r="Q10" s="19">
        <v>55450399</v>
      </c>
      <c r="R10" s="19">
        <v>90268399</v>
      </c>
      <c r="S10" s="19">
        <v>201471</v>
      </c>
      <c r="T10" s="19"/>
      <c r="U10" s="19"/>
      <c r="V10" s="19">
        <v>201471</v>
      </c>
      <c r="W10" s="19">
        <v>252355533</v>
      </c>
      <c r="X10" s="19">
        <v>252033459</v>
      </c>
      <c r="Y10" s="19">
        <v>322074</v>
      </c>
      <c r="Z10" s="20">
        <v>0.13</v>
      </c>
      <c r="AA10" s="21">
        <v>252033459</v>
      </c>
    </row>
    <row r="11" spans="1:27" ht="13.5">
      <c r="A11" s="22" t="s">
        <v>38</v>
      </c>
      <c r="B11" s="16"/>
      <c r="C11" s="17">
        <v>8981443</v>
      </c>
      <c r="D11" s="17"/>
      <c r="E11" s="18">
        <v>6702064</v>
      </c>
      <c r="F11" s="19">
        <v>6636065</v>
      </c>
      <c r="G11" s="19">
        <v>656656</v>
      </c>
      <c r="H11" s="19">
        <v>910997</v>
      </c>
      <c r="I11" s="19">
        <v>1184562</v>
      </c>
      <c r="J11" s="19">
        <v>2752215</v>
      </c>
      <c r="K11" s="19">
        <v>602163</v>
      </c>
      <c r="L11" s="19">
        <v>602844</v>
      </c>
      <c r="M11" s="19">
        <v>1698228</v>
      </c>
      <c r="N11" s="19">
        <v>2903235</v>
      </c>
      <c r="O11" s="19">
        <v>820220</v>
      </c>
      <c r="P11" s="19">
        <v>932311</v>
      </c>
      <c r="Q11" s="19">
        <v>924662</v>
      </c>
      <c r="R11" s="19">
        <v>2677193</v>
      </c>
      <c r="S11" s="19">
        <v>684833</v>
      </c>
      <c r="T11" s="19">
        <v>900001</v>
      </c>
      <c r="U11" s="19">
        <v>861261</v>
      </c>
      <c r="V11" s="19">
        <v>2446095</v>
      </c>
      <c r="W11" s="19">
        <v>10778738</v>
      </c>
      <c r="X11" s="19">
        <v>6636065</v>
      </c>
      <c r="Y11" s="19">
        <v>4142673</v>
      </c>
      <c r="Z11" s="20">
        <v>62.43</v>
      </c>
      <c r="AA11" s="21">
        <v>6636065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-283611460</v>
      </c>
      <c r="D14" s="17"/>
      <c r="E14" s="18">
        <v>-306475837</v>
      </c>
      <c r="F14" s="19">
        <v>-245958731</v>
      </c>
      <c r="G14" s="19">
        <v>-50297677</v>
      </c>
      <c r="H14" s="19">
        <v>-33168683</v>
      </c>
      <c r="I14" s="19">
        <v>-4670624</v>
      </c>
      <c r="J14" s="19">
        <v>-88136984</v>
      </c>
      <c r="K14" s="19">
        <v>-44226622</v>
      </c>
      <c r="L14" s="19">
        <v>-23583332</v>
      </c>
      <c r="M14" s="19">
        <v>-48466187</v>
      </c>
      <c r="N14" s="19">
        <v>-116276141</v>
      </c>
      <c r="O14" s="19">
        <v>-13819806</v>
      </c>
      <c r="P14" s="19">
        <v>-30614756</v>
      </c>
      <c r="Q14" s="19">
        <v>-1922692</v>
      </c>
      <c r="R14" s="19">
        <v>-46357254</v>
      </c>
      <c r="S14" s="19">
        <v>-50019528</v>
      </c>
      <c r="T14" s="19">
        <v>-21388099</v>
      </c>
      <c r="U14" s="19">
        <v>-11251731</v>
      </c>
      <c r="V14" s="19">
        <v>-82659358</v>
      </c>
      <c r="W14" s="19">
        <v>-333429737</v>
      </c>
      <c r="X14" s="19">
        <v>-245958731</v>
      </c>
      <c r="Y14" s="19">
        <v>-87471006</v>
      </c>
      <c r="Z14" s="20">
        <v>35.56</v>
      </c>
      <c r="AA14" s="21">
        <v>-245958731</v>
      </c>
    </row>
    <row r="15" spans="1:27" ht="13.5">
      <c r="A15" s="22" t="s">
        <v>42</v>
      </c>
      <c r="B15" s="16"/>
      <c r="C15" s="17">
        <v>-3510373</v>
      </c>
      <c r="D15" s="17"/>
      <c r="E15" s="18">
        <v>-2650396</v>
      </c>
      <c r="F15" s="19">
        <v>-3199998</v>
      </c>
      <c r="G15" s="19"/>
      <c r="H15" s="19"/>
      <c r="I15" s="19">
        <v>-88350</v>
      </c>
      <c r="J15" s="19">
        <v>-88350</v>
      </c>
      <c r="K15" s="19"/>
      <c r="L15" s="19"/>
      <c r="M15" s="19">
        <v>-1287004</v>
      </c>
      <c r="N15" s="19">
        <v>-1287004</v>
      </c>
      <c r="O15" s="19"/>
      <c r="P15" s="19"/>
      <c r="Q15" s="19"/>
      <c r="R15" s="19"/>
      <c r="S15" s="19"/>
      <c r="T15" s="19">
        <v>-71285</v>
      </c>
      <c r="U15" s="19">
        <v>-1203518</v>
      </c>
      <c r="V15" s="19">
        <v>-1274803</v>
      </c>
      <c r="W15" s="19">
        <v>-2650157</v>
      </c>
      <c r="X15" s="19">
        <v>-3199998</v>
      </c>
      <c r="Y15" s="19">
        <v>549841</v>
      </c>
      <c r="Z15" s="20">
        <v>-17.18</v>
      </c>
      <c r="AA15" s="21">
        <v>-3199998</v>
      </c>
    </row>
    <row r="16" spans="1:27" ht="13.5">
      <c r="A16" s="22" t="s">
        <v>43</v>
      </c>
      <c r="B16" s="16"/>
      <c r="C16" s="17">
        <v>-14808198</v>
      </c>
      <c r="D16" s="17"/>
      <c r="E16" s="18"/>
      <c r="F16" s="19">
        <v>-21400008</v>
      </c>
      <c r="G16" s="19">
        <v>-1273837</v>
      </c>
      <c r="H16" s="19">
        <v>-5000000</v>
      </c>
      <c r="I16" s="19">
        <v>-4483000</v>
      </c>
      <c r="J16" s="19">
        <v>-10756837</v>
      </c>
      <c r="K16" s="19"/>
      <c r="L16" s="19"/>
      <c r="M16" s="19"/>
      <c r="N16" s="19"/>
      <c r="O16" s="19">
        <v>-5169987</v>
      </c>
      <c r="P16" s="19"/>
      <c r="Q16" s="19"/>
      <c r="R16" s="19">
        <v>-5169987</v>
      </c>
      <c r="S16" s="19">
        <v>-6500000</v>
      </c>
      <c r="T16" s="19"/>
      <c r="U16" s="19"/>
      <c r="V16" s="19">
        <v>-6500000</v>
      </c>
      <c r="W16" s="19">
        <v>-22426824</v>
      </c>
      <c r="X16" s="19">
        <v>-21400008</v>
      </c>
      <c r="Y16" s="19">
        <v>-1026816</v>
      </c>
      <c r="Z16" s="20">
        <v>4.8</v>
      </c>
      <c r="AA16" s="21">
        <v>-21400008</v>
      </c>
    </row>
    <row r="17" spans="1:27" ht="13.5">
      <c r="A17" s="23" t="s">
        <v>44</v>
      </c>
      <c r="B17" s="24"/>
      <c r="C17" s="25">
        <f aca="true" t="shared" si="0" ref="C17:Y17">SUM(C6:C16)</f>
        <v>200815477</v>
      </c>
      <c r="D17" s="25">
        <f>SUM(D6:D16)</f>
        <v>0</v>
      </c>
      <c r="E17" s="26">
        <f t="shared" si="0"/>
        <v>277001487</v>
      </c>
      <c r="F17" s="27">
        <f t="shared" si="0"/>
        <v>290047485</v>
      </c>
      <c r="G17" s="27">
        <f t="shared" si="0"/>
        <v>149339193</v>
      </c>
      <c r="H17" s="27">
        <f t="shared" si="0"/>
        <v>-28098206</v>
      </c>
      <c r="I17" s="27">
        <f t="shared" si="0"/>
        <v>-3436773</v>
      </c>
      <c r="J17" s="27">
        <f t="shared" si="0"/>
        <v>117804214</v>
      </c>
      <c r="K17" s="27">
        <f t="shared" si="0"/>
        <v>-35705514</v>
      </c>
      <c r="L17" s="27">
        <f t="shared" si="0"/>
        <v>84310045</v>
      </c>
      <c r="M17" s="27">
        <f t="shared" si="0"/>
        <v>-15653124</v>
      </c>
      <c r="N17" s="27">
        <f t="shared" si="0"/>
        <v>32951407</v>
      </c>
      <c r="O17" s="27">
        <f t="shared" si="0"/>
        <v>13678509</v>
      </c>
      <c r="P17" s="27">
        <f t="shared" si="0"/>
        <v>-22117889</v>
      </c>
      <c r="Q17" s="27">
        <f t="shared" si="0"/>
        <v>127773156</v>
      </c>
      <c r="R17" s="27">
        <f t="shared" si="0"/>
        <v>119333776</v>
      </c>
      <c r="S17" s="27">
        <f t="shared" si="0"/>
        <v>-53863217</v>
      </c>
      <c r="T17" s="27">
        <f t="shared" si="0"/>
        <v>-16853797</v>
      </c>
      <c r="U17" s="27">
        <f t="shared" si="0"/>
        <v>-6178037</v>
      </c>
      <c r="V17" s="27">
        <f t="shared" si="0"/>
        <v>-76895051</v>
      </c>
      <c r="W17" s="27">
        <f t="shared" si="0"/>
        <v>193194346</v>
      </c>
      <c r="X17" s="27">
        <f t="shared" si="0"/>
        <v>290047485</v>
      </c>
      <c r="Y17" s="27">
        <f t="shared" si="0"/>
        <v>-96853139</v>
      </c>
      <c r="Z17" s="28">
        <f>+IF(X17&lt;&gt;0,+(Y17/X17)*100,0)</f>
        <v>-33.392166458536956</v>
      </c>
      <c r="AA17" s="29">
        <f>SUM(AA6:AA16)</f>
        <v>290047485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-188113085</v>
      </c>
      <c r="D26" s="17"/>
      <c r="E26" s="18">
        <v>-259260824</v>
      </c>
      <c r="F26" s="19">
        <v>-279845824</v>
      </c>
      <c r="G26" s="19">
        <v>-684611</v>
      </c>
      <c r="H26" s="19">
        <v>-11900467</v>
      </c>
      <c r="I26" s="19">
        <v>-16214882</v>
      </c>
      <c r="J26" s="19">
        <v>-28799960</v>
      </c>
      <c r="K26" s="19">
        <v>-20204651</v>
      </c>
      <c r="L26" s="19">
        <v>-22039129</v>
      </c>
      <c r="M26" s="19">
        <v>-24568801</v>
      </c>
      <c r="N26" s="19">
        <v>-66812581</v>
      </c>
      <c r="O26" s="19">
        <v>-10891573</v>
      </c>
      <c r="P26" s="19">
        <v>-31401894</v>
      </c>
      <c r="Q26" s="19">
        <v>-36495988</v>
      </c>
      <c r="R26" s="19">
        <v>-78789455</v>
      </c>
      <c r="S26" s="19">
        <v>-11284937</v>
      </c>
      <c r="T26" s="19">
        <v>-3779948</v>
      </c>
      <c r="U26" s="19">
        <v>-3773400</v>
      </c>
      <c r="V26" s="19">
        <v>-18838285</v>
      </c>
      <c r="W26" s="19">
        <v>-193240281</v>
      </c>
      <c r="X26" s="19">
        <v>-279845824</v>
      </c>
      <c r="Y26" s="19">
        <v>86605543</v>
      </c>
      <c r="Z26" s="20">
        <v>-30.95</v>
      </c>
      <c r="AA26" s="21">
        <v>-279845824</v>
      </c>
    </row>
    <row r="27" spans="1:27" ht="13.5">
      <c r="A27" s="23" t="s">
        <v>51</v>
      </c>
      <c r="B27" s="24"/>
      <c r="C27" s="25">
        <f aca="true" t="shared" si="1" ref="C27:Y27">SUM(C21:C26)</f>
        <v>-188113085</v>
      </c>
      <c r="D27" s="25">
        <f>SUM(D21:D26)</f>
        <v>0</v>
      </c>
      <c r="E27" s="26">
        <f t="shared" si="1"/>
        <v>-259260824</v>
      </c>
      <c r="F27" s="27">
        <f t="shared" si="1"/>
        <v>-279845824</v>
      </c>
      <c r="G27" s="27">
        <f t="shared" si="1"/>
        <v>-684611</v>
      </c>
      <c r="H27" s="27">
        <f t="shared" si="1"/>
        <v>-11900467</v>
      </c>
      <c r="I27" s="27">
        <f t="shared" si="1"/>
        <v>-16214882</v>
      </c>
      <c r="J27" s="27">
        <f t="shared" si="1"/>
        <v>-28799960</v>
      </c>
      <c r="K27" s="27">
        <f t="shared" si="1"/>
        <v>-20204651</v>
      </c>
      <c r="L27" s="27">
        <f t="shared" si="1"/>
        <v>-22039129</v>
      </c>
      <c r="M27" s="27">
        <f t="shared" si="1"/>
        <v>-24568801</v>
      </c>
      <c r="N27" s="27">
        <f t="shared" si="1"/>
        <v>-66812581</v>
      </c>
      <c r="O27" s="27">
        <f t="shared" si="1"/>
        <v>-10891573</v>
      </c>
      <c r="P27" s="27">
        <f t="shared" si="1"/>
        <v>-31401894</v>
      </c>
      <c r="Q27" s="27">
        <f t="shared" si="1"/>
        <v>-36495988</v>
      </c>
      <c r="R27" s="27">
        <f t="shared" si="1"/>
        <v>-78789455</v>
      </c>
      <c r="S27" s="27">
        <f t="shared" si="1"/>
        <v>-11284937</v>
      </c>
      <c r="T27" s="27">
        <f t="shared" si="1"/>
        <v>-3779948</v>
      </c>
      <c r="U27" s="27">
        <f t="shared" si="1"/>
        <v>-3773400</v>
      </c>
      <c r="V27" s="27">
        <f t="shared" si="1"/>
        <v>-18838285</v>
      </c>
      <c r="W27" s="27">
        <f t="shared" si="1"/>
        <v>-193240281</v>
      </c>
      <c r="X27" s="27">
        <f t="shared" si="1"/>
        <v>-279845824</v>
      </c>
      <c r="Y27" s="27">
        <f t="shared" si="1"/>
        <v>86605543</v>
      </c>
      <c r="Z27" s="28">
        <f>+IF(X27&lt;&gt;0,+(Y27/X27)*100,0)</f>
        <v>-30.947591699635296</v>
      </c>
      <c r="AA27" s="29">
        <f>SUM(AA21:AA26)</f>
        <v>-279845824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-16248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130002</v>
      </c>
      <c r="F33" s="19">
        <v>130000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130000</v>
      </c>
      <c r="Y33" s="19">
        <v>-130000</v>
      </c>
      <c r="Z33" s="20">
        <v>-100</v>
      </c>
      <c r="AA33" s="21">
        <v>130000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-3413902</v>
      </c>
      <c r="D35" s="17"/>
      <c r="E35" s="18">
        <v>-3485929</v>
      </c>
      <c r="F35" s="19">
        <v>-3485931</v>
      </c>
      <c r="G35" s="19"/>
      <c r="H35" s="19"/>
      <c r="I35" s="19">
        <v>-511364</v>
      </c>
      <c r="J35" s="19">
        <v>-511364</v>
      </c>
      <c r="K35" s="19"/>
      <c r="L35" s="19"/>
      <c r="M35" s="19">
        <v>-1175759</v>
      </c>
      <c r="N35" s="19">
        <v>-1175759</v>
      </c>
      <c r="O35" s="19"/>
      <c r="P35" s="19"/>
      <c r="Q35" s="19"/>
      <c r="R35" s="19"/>
      <c r="S35" s="19"/>
      <c r="T35" s="19">
        <v>-610873</v>
      </c>
      <c r="U35" s="19">
        <v>-1259245</v>
      </c>
      <c r="V35" s="19">
        <v>-1870118</v>
      </c>
      <c r="W35" s="19">
        <v>-3557241</v>
      </c>
      <c r="X35" s="19">
        <v>-3485931</v>
      </c>
      <c r="Y35" s="19">
        <v>-71310</v>
      </c>
      <c r="Z35" s="20">
        <v>2.05</v>
      </c>
      <c r="AA35" s="21">
        <v>-3485931</v>
      </c>
    </row>
    <row r="36" spans="1:27" ht="13.5">
      <c r="A36" s="23" t="s">
        <v>57</v>
      </c>
      <c r="B36" s="24"/>
      <c r="C36" s="25">
        <f aca="true" t="shared" si="2" ref="C36:Y36">SUM(C31:C35)</f>
        <v>-3413902</v>
      </c>
      <c r="D36" s="25">
        <f>SUM(D31:D35)</f>
        <v>0</v>
      </c>
      <c r="E36" s="26">
        <f t="shared" si="2"/>
        <v>-3372175</v>
      </c>
      <c r="F36" s="27">
        <f t="shared" si="2"/>
        <v>-3355931</v>
      </c>
      <c r="G36" s="27">
        <f t="shared" si="2"/>
        <v>0</v>
      </c>
      <c r="H36" s="27">
        <f t="shared" si="2"/>
        <v>0</v>
      </c>
      <c r="I36" s="27">
        <f t="shared" si="2"/>
        <v>-511364</v>
      </c>
      <c r="J36" s="27">
        <f t="shared" si="2"/>
        <v>-511364</v>
      </c>
      <c r="K36" s="27">
        <f t="shared" si="2"/>
        <v>0</v>
      </c>
      <c r="L36" s="27">
        <f t="shared" si="2"/>
        <v>0</v>
      </c>
      <c r="M36" s="27">
        <f t="shared" si="2"/>
        <v>-1175759</v>
      </c>
      <c r="N36" s="27">
        <f t="shared" si="2"/>
        <v>-1175759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-610873</v>
      </c>
      <c r="U36" s="27">
        <f t="shared" si="2"/>
        <v>-1259245</v>
      </c>
      <c r="V36" s="27">
        <f t="shared" si="2"/>
        <v>-1870118</v>
      </c>
      <c r="W36" s="27">
        <f t="shared" si="2"/>
        <v>-3557241</v>
      </c>
      <c r="X36" s="27">
        <f t="shared" si="2"/>
        <v>-3355931</v>
      </c>
      <c r="Y36" s="27">
        <f t="shared" si="2"/>
        <v>-201310</v>
      </c>
      <c r="Z36" s="28">
        <f>+IF(X36&lt;&gt;0,+(Y36/X36)*100,0)</f>
        <v>5.998633464156445</v>
      </c>
      <c r="AA36" s="29">
        <f>SUM(AA31:AA35)</f>
        <v>-3355931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9288490</v>
      </c>
      <c r="D38" s="31">
        <f>+D17+D27+D36</f>
        <v>0</v>
      </c>
      <c r="E38" s="32">
        <f t="shared" si="3"/>
        <v>14368488</v>
      </c>
      <c r="F38" s="33">
        <f t="shared" si="3"/>
        <v>6845730</v>
      </c>
      <c r="G38" s="33">
        <f t="shared" si="3"/>
        <v>148654582</v>
      </c>
      <c r="H38" s="33">
        <f t="shared" si="3"/>
        <v>-39998673</v>
      </c>
      <c r="I38" s="33">
        <f t="shared" si="3"/>
        <v>-20163019</v>
      </c>
      <c r="J38" s="33">
        <f t="shared" si="3"/>
        <v>88492890</v>
      </c>
      <c r="K38" s="33">
        <f t="shared" si="3"/>
        <v>-55910165</v>
      </c>
      <c r="L38" s="33">
        <f t="shared" si="3"/>
        <v>62270916</v>
      </c>
      <c r="M38" s="33">
        <f t="shared" si="3"/>
        <v>-41397684</v>
      </c>
      <c r="N38" s="33">
        <f t="shared" si="3"/>
        <v>-35036933</v>
      </c>
      <c r="O38" s="33">
        <f t="shared" si="3"/>
        <v>2786936</v>
      </c>
      <c r="P38" s="33">
        <f t="shared" si="3"/>
        <v>-53519783</v>
      </c>
      <c r="Q38" s="33">
        <f t="shared" si="3"/>
        <v>91277168</v>
      </c>
      <c r="R38" s="33">
        <f t="shared" si="3"/>
        <v>40544321</v>
      </c>
      <c r="S38" s="33">
        <f t="shared" si="3"/>
        <v>-65148154</v>
      </c>
      <c r="T38" s="33">
        <f t="shared" si="3"/>
        <v>-21244618</v>
      </c>
      <c r="U38" s="33">
        <f t="shared" si="3"/>
        <v>-11210682</v>
      </c>
      <c r="V38" s="33">
        <f t="shared" si="3"/>
        <v>-97603454</v>
      </c>
      <c r="W38" s="33">
        <f t="shared" si="3"/>
        <v>-3603176</v>
      </c>
      <c r="X38" s="33">
        <f t="shared" si="3"/>
        <v>6845730</v>
      </c>
      <c r="Y38" s="33">
        <f t="shared" si="3"/>
        <v>-10448906</v>
      </c>
      <c r="Z38" s="34">
        <f>+IF(X38&lt;&gt;0,+(Y38/X38)*100,0)</f>
        <v>-152.63391924601174</v>
      </c>
      <c r="AA38" s="35">
        <f>+AA17+AA27+AA36</f>
        <v>6845730</v>
      </c>
    </row>
    <row r="39" spans="1:27" ht="13.5">
      <c r="A39" s="22" t="s">
        <v>59</v>
      </c>
      <c r="B39" s="16"/>
      <c r="C39" s="31">
        <v>20185998</v>
      </c>
      <c r="D39" s="31"/>
      <c r="E39" s="32">
        <v>30517487</v>
      </c>
      <c r="F39" s="33">
        <v>29474186</v>
      </c>
      <c r="G39" s="33">
        <v>29474186</v>
      </c>
      <c r="H39" s="33">
        <v>178128768</v>
      </c>
      <c r="I39" s="33">
        <v>138130095</v>
      </c>
      <c r="J39" s="33">
        <v>29474186</v>
      </c>
      <c r="K39" s="33">
        <v>117967076</v>
      </c>
      <c r="L39" s="33">
        <v>62056911</v>
      </c>
      <c r="M39" s="33">
        <v>124327827</v>
      </c>
      <c r="N39" s="33">
        <v>117967076</v>
      </c>
      <c r="O39" s="33">
        <v>82930143</v>
      </c>
      <c r="P39" s="33">
        <v>85717079</v>
      </c>
      <c r="Q39" s="33">
        <v>32197296</v>
      </c>
      <c r="R39" s="33">
        <v>82930143</v>
      </c>
      <c r="S39" s="33">
        <v>123474464</v>
      </c>
      <c r="T39" s="33">
        <v>58326310</v>
      </c>
      <c r="U39" s="33">
        <v>37081692</v>
      </c>
      <c r="V39" s="33">
        <v>123474464</v>
      </c>
      <c r="W39" s="33">
        <v>29474186</v>
      </c>
      <c r="X39" s="33">
        <v>29474186</v>
      </c>
      <c r="Y39" s="33"/>
      <c r="Z39" s="34"/>
      <c r="AA39" s="35">
        <v>29474186</v>
      </c>
    </row>
    <row r="40" spans="1:27" ht="13.5">
      <c r="A40" s="41" t="s">
        <v>60</v>
      </c>
      <c r="B40" s="42"/>
      <c r="C40" s="43">
        <v>29474488</v>
      </c>
      <c r="D40" s="43"/>
      <c r="E40" s="44">
        <v>44885975</v>
      </c>
      <c r="F40" s="45">
        <v>36319916</v>
      </c>
      <c r="G40" s="45">
        <v>178128768</v>
      </c>
      <c r="H40" s="45">
        <v>138130095</v>
      </c>
      <c r="I40" s="45">
        <v>117967076</v>
      </c>
      <c r="J40" s="45">
        <v>117967076</v>
      </c>
      <c r="K40" s="45">
        <v>62056911</v>
      </c>
      <c r="L40" s="45">
        <v>124327827</v>
      </c>
      <c r="M40" s="45">
        <v>82930143</v>
      </c>
      <c r="N40" s="45">
        <v>82930143</v>
      </c>
      <c r="O40" s="45">
        <v>85717079</v>
      </c>
      <c r="P40" s="45">
        <v>32197296</v>
      </c>
      <c r="Q40" s="45">
        <v>123474464</v>
      </c>
      <c r="R40" s="45">
        <v>85717079</v>
      </c>
      <c r="S40" s="45">
        <v>58326310</v>
      </c>
      <c r="T40" s="45">
        <v>37081692</v>
      </c>
      <c r="U40" s="45">
        <v>25871010</v>
      </c>
      <c r="V40" s="45">
        <v>25871010</v>
      </c>
      <c r="W40" s="45">
        <v>25871010</v>
      </c>
      <c r="X40" s="45">
        <v>36319916</v>
      </c>
      <c r="Y40" s="45">
        <v>-10448906</v>
      </c>
      <c r="Z40" s="46">
        <v>-28.77</v>
      </c>
      <c r="AA40" s="47">
        <v>36319916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278658812</v>
      </c>
      <c r="D6" s="17"/>
      <c r="E6" s="18">
        <v>309630000</v>
      </c>
      <c r="F6" s="19">
        <v>309629999</v>
      </c>
      <c r="G6" s="19">
        <v>27383729</v>
      </c>
      <c r="H6" s="19">
        <v>53102311</v>
      </c>
      <c r="I6" s="19">
        <v>30597442</v>
      </c>
      <c r="J6" s="19">
        <v>111083482</v>
      </c>
      <c r="K6" s="19">
        <v>30332253</v>
      </c>
      <c r="L6" s="19">
        <v>29791645</v>
      </c>
      <c r="M6" s="19">
        <v>30120884</v>
      </c>
      <c r="N6" s="19">
        <v>90244782</v>
      </c>
      <c r="O6" s="19">
        <v>31005808</v>
      </c>
      <c r="P6" s="19">
        <v>30348633</v>
      </c>
      <c r="Q6" s="19">
        <v>30520055</v>
      </c>
      <c r="R6" s="19">
        <v>91874496</v>
      </c>
      <c r="S6" s="19">
        <v>30584322</v>
      </c>
      <c r="T6" s="19">
        <v>8654</v>
      </c>
      <c r="U6" s="19">
        <v>30605105</v>
      </c>
      <c r="V6" s="19">
        <v>61198081</v>
      </c>
      <c r="W6" s="19">
        <v>354400841</v>
      </c>
      <c r="X6" s="19">
        <v>309629999</v>
      </c>
      <c r="Y6" s="19">
        <v>44770842</v>
      </c>
      <c r="Z6" s="20">
        <v>14.46</v>
      </c>
      <c r="AA6" s="21">
        <v>309629999</v>
      </c>
    </row>
    <row r="7" spans="1:27" ht="13.5">
      <c r="A7" s="22" t="s">
        <v>34</v>
      </c>
      <c r="B7" s="16"/>
      <c r="C7" s="17">
        <v>127014572</v>
      </c>
      <c r="D7" s="17"/>
      <c r="E7" s="18">
        <v>154836000</v>
      </c>
      <c r="F7" s="19">
        <v>151954000</v>
      </c>
      <c r="G7" s="19">
        <v>12140878</v>
      </c>
      <c r="H7" s="19">
        <v>14565289</v>
      </c>
      <c r="I7" s="19">
        <v>13146840</v>
      </c>
      <c r="J7" s="19">
        <v>39853007</v>
      </c>
      <c r="K7" s="19">
        <v>7809822</v>
      </c>
      <c r="L7" s="19">
        <v>11856763</v>
      </c>
      <c r="M7" s="19">
        <v>8849008</v>
      </c>
      <c r="N7" s="19">
        <v>28515593</v>
      </c>
      <c r="O7" s="19">
        <v>70918</v>
      </c>
      <c r="P7" s="19">
        <v>11503257</v>
      </c>
      <c r="Q7" s="19">
        <v>11561135</v>
      </c>
      <c r="R7" s="19">
        <v>23135310</v>
      </c>
      <c r="S7" s="19">
        <v>11551043</v>
      </c>
      <c r="T7" s="19">
        <v>6842482</v>
      </c>
      <c r="U7" s="19">
        <v>12221807</v>
      </c>
      <c r="V7" s="19">
        <v>30615332</v>
      </c>
      <c r="W7" s="19">
        <v>122119242</v>
      </c>
      <c r="X7" s="19">
        <v>151954000</v>
      </c>
      <c r="Y7" s="19">
        <v>-29834758</v>
      </c>
      <c r="Z7" s="20">
        <v>-19.63</v>
      </c>
      <c r="AA7" s="21">
        <v>151954000</v>
      </c>
    </row>
    <row r="8" spans="1:27" ht="13.5">
      <c r="A8" s="22" t="s">
        <v>35</v>
      </c>
      <c r="B8" s="16"/>
      <c r="C8" s="17">
        <v>34338493</v>
      </c>
      <c r="D8" s="17"/>
      <c r="E8" s="18">
        <v>50701995</v>
      </c>
      <c r="F8" s="19">
        <v>100162000</v>
      </c>
      <c r="G8" s="19">
        <v>3344392</v>
      </c>
      <c r="H8" s="19">
        <v>2852983</v>
      </c>
      <c r="I8" s="19">
        <v>2454169</v>
      </c>
      <c r="J8" s="19">
        <v>8651544</v>
      </c>
      <c r="K8" s="19">
        <v>2929052</v>
      </c>
      <c r="L8" s="19">
        <v>2397579</v>
      </c>
      <c r="M8" s="19">
        <v>2104206</v>
      </c>
      <c r="N8" s="19">
        <v>7430837</v>
      </c>
      <c r="O8" s="19">
        <v>11099723</v>
      </c>
      <c r="P8" s="19">
        <v>2701962</v>
      </c>
      <c r="Q8" s="19">
        <v>3313994</v>
      </c>
      <c r="R8" s="19">
        <v>17115679</v>
      </c>
      <c r="S8" s="19">
        <v>2332479</v>
      </c>
      <c r="T8" s="19">
        <v>1942124</v>
      </c>
      <c r="U8" s="19">
        <v>3261543</v>
      </c>
      <c r="V8" s="19">
        <v>7536146</v>
      </c>
      <c r="W8" s="19">
        <v>40734206</v>
      </c>
      <c r="X8" s="19">
        <v>100162000</v>
      </c>
      <c r="Y8" s="19">
        <v>-59427794</v>
      </c>
      <c r="Z8" s="20">
        <v>-59.33</v>
      </c>
      <c r="AA8" s="21">
        <v>100162000</v>
      </c>
    </row>
    <row r="9" spans="1:27" ht="13.5">
      <c r="A9" s="22" t="s">
        <v>36</v>
      </c>
      <c r="B9" s="16"/>
      <c r="C9" s="17">
        <v>169190674</v>
      </c>
      <c r="D9" s="17"/>
      <c r="E9" s="18">
        <v>114468000</v>
      </c>
      <c r="F9" s="19">
        <v>123054000</v>
      </c>
      <c r="G9" s="19">
        <v>42530000</v>
      </c>
      <c r="H9" s="19">
        <v>908538</v>
      </c>
      <c r="I9" s="19">
        <v>892799</v>
      </c>
      <c r="J9" s="19">
        <v>44331337</v>
      </c>
      <c r="K9" s="19">
        <v>1600000</v>
      </c>
      <c r="L9" s="19">
        <v>29836726</v>
      </c>
      <c r="M9" s="19"/>
      <c r="N9" s="19">
        <v>31436726</v>
      </c>
      <c r="O9" s="19">
        <v>1384680</v>
      </c>
      <c r="P9" s="19"/>
      <c r="Q9" s="19">
        <v>28007000</v>
      </c>
      <c r="R9" s="19">
        <v>29391680</v>
      </c>
      <c r="S9" s="19">
        <v>750000</v>
      </c>
      <c r="T9" s="19"/>
      <c r="U9" s="19">
        <v>40930000</v>
      </c>
      <c r="V9" s="19">
        <v>41680000</v>
      </c>
      <c r="W9" s="19">
        <v>146839743</v>
      </c>
      <c r="X9" s="19">
        <v>123054000</v>
      </c>
      <c r="Y9" s="19">
        <v>23785743</v>
      </c>
      <c r="Z9" s="20">
        <v>19.33</v>
      </c>
      <c r="AA9" s="21">
        <v>123054000</v>
      </c>
    </row>
    <row r="10" spans="1:27" ht="13.5">
      <c r="A10" s="22" t="s">
        <v>37</v>
      </c>
      <c r="B10" s="16"/>
      <c r="C10" s="17">
        <v>33547852</v>
      </c>
      <c r="D10" s="17"/>
      <c r="E10" s="18">
        <v>47759003</v>
      </c>
      <c r="F10" s="19">
        <v>48259000</v>
      </c>
      <c r="G10" s="19">
        <v>5000000</v>
      </c>
      <c r="H10" s="19">
        <v>903626</v>
      </c>
      <c r="I10" s="19"/>
      <c r="J10" s="19">
        <v>5903626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5903626</v>
      </c>
      <c r="X10" s="19">
        <v>48259000</v>
      </c>
      <c r="Y10" s="19">
        <v>-42355374</v>
      </c>
      <c r="Z10" s="20">
        <v>-87.77</v>
      </c>
      <c r="AA10" s="21">
        <v>48259000</v>
      </c>
    </row>
    <row r="11" spans="1:27" ht="13.5">
      <c r="A11" s="22" t="s">
        <v>38</v>
      </c>
      <c r="B11" s="16"/>
      <c r="C11" s="17">
        <v>14885300</v>
      </c>
      <c r="D11" s="17"/>
      <c r="E11" s="18">
        <v>15912996</v>
      </c>
      <c r="F11" s="19">
        <v>14681997</v>
      </c>
      <c r="G11" s="19">
        <v>1152259</v>
      </c>
      <c r="H11" s="19">
        <v>1171223</v>
      </c>
      <c r="I11" s="19">
        <v>1002361</v>
      </c>
      <c r="J11" s="19">
        <v>3325843</v>
      </c>
      <c r="K11" s="19">
        <v>1230680</v>
      </c>
      <c r="L11" s="19">
        <v>1065256</v>
      </c>
      <c r="M11" s="19">
        <v>903739</v>
      </c>
      <c r="N11" s="19">
        <v>3199675</v>
      </c>
      <c r="O11" s="19">
        <v>1441479</v>
      </c>
      <c r="P11" s="19">
        <v>855927</v>
      </c>
      <c r="Q11" s="19">
        <v>1115226</v>
      </c>
      <c r="R11" s="19">
        <v>3412632</v>
      </c>
      <c r="S11" s="19">
        <v>1264437</v>
      </c>
      <c r="T11" s="19">
        <v>1211857</v>
      </c>
      <c r="U11" s="19">
        <v>1152259</v>
      </c>
      <c r="V11" s="19">
        <v>3628553</v>
      </c>
      <c r="W11" s="19">
        <v>13566703</v>
      </c>
      <c r="X11" s="19">
        <v>14681997</v>
      </c>
      <c r="Y11" s="19">
        <v>-1115294</v>
      </c>
      <c r="Z11" s="20">
        <v>-7.6</v>
      </c>
      <c r="AA11" s="21">
        <v>14681997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-562051294</v>
      </c>
      <c r="D14" s="17"/>
      <c r="E14" s="18">
        <v>-586715000</v>
      </c>
      <c r="F14" s="19">
        <v>-411999997</v>
      </c>
      <c r="G14" s="19">
        <v>-31066882</v>
      </c>
      <c r="H14" s="19">
        <v>-47319908</v>
      </c>
      <c r="I14" s="19">
        <v>-22819630</v>
      </c>
      <c r="J14" s="19">
        <v>-101206420</v>
      </c>
      <c r="K14" s="19">
        <v>-44431260</v>
      </c>
      <c r="L14" s="19">
        <v>-44451607</v>
      </c>
      <c r="M14" s="19">
        <v>-45759390</v>
      </c>
      <c r="N14" s="19">
        <v>-134642257</v>
      </c>
      <c r="O14" s="19">
        <v>-47999967</v>
      </c>
      <c r="P14" s="19">
        <v>-47785953</v>
      </c>
      <c r="Q14" s="19">
        <v>-49628340</v>
      </c>
      <c r="R14" s="19">
        <v>-145414260</v>
      </c>
      <c r="S14" s="19">
        <v>-52190260</v>
      </c>
      <c r="T14" s="19">
        <v>-31915753</v>
      </c>
      <c r="U14" s="19">
        <v>-31030332</v>
      </c>
      <c r="V14" s="19">
        <v>-115136345</v>
      </c>
      <c r="W14" s="19">
        <v>-496399282</v>
      </c>
      <c r="X14" s="19">
        <v>-411999997</v>
      </c>
      <c r="Y14" s="19">
        <v>-84399285</v>
      </c>
      <c r="Z14" s="20">
        <v>20.49</v>
      </c>
      <c r="AA14" s="21">
        <v>-411999997</v>
      </c>
    </row>
    <row r="15" spans="1:27" ht="13.5">
      <c r="A15" s="22" t="s">
        <v>42</v>
      </c>
      <c r="B15" s="16"/>
      <c r="C15" s="17">
        <v>-5909705</v>
      </c>
      <c r="D15" s="17"/>
      <c r="E15" s="18">
        <v>-5000000</v>
      </c>
      <c r="F15" s="19">
        <v>-13615999</v>
      </c>
      <c r="G15" s="19">
        <v>-12244</v>
      </c>
      <c r="H15" s="19">
        <v>542333</v>
      </c>
      <c r="I15" s="19"/>
      <c r="J15" s="19">
        <v>530089</v>
      </c>
      <c r="K15" s="19">
        <v>-2447876</v>
      </c>
      <c r="L15" s="19"/>
      <c r="M15" s="19">
        <v>-89319</v>
      </c>
      <c r="N15" s="19">
        <v>-2537195</v>
      </c>
      <c r="O15" s="19"/>
      <c r="P15" s="19"/>
      <c r="Q15" s="19"/>
      <c r="R15" s="19"/>
      <c r="S15" s="19">
        <v>-2304518</v>
      </c>
      <c r="T15" s="19"/>
      <c r="U15" s="19"/>
      <c r="V15" s="19">
        <v>-2304518</v>
      </c>
      <c r="W15" s="19">
        <v>-4311624</v>
      </c>
      <c r="X15" s="19">
        <v>-13615999</v>
      </c>
      <c r="Y15" s="19">
        <v>9304375</v>
      </c>
      <c r="Z15" s="20">
        <v>-68.33</v>
      </c>
      <c r="AA15" s="21">
        <v>-13615999</v>
      </c>
    </row>
    <row r="16" spans="1:27" ht="13.5">
      <c r="A16" s="22" t="s">
        <v>43</v>
      </c>
      <c r="B16" s="16"/>
      <c r="C16" s="17">
        <v>-5777196</v>
      </c>
      <c r="D16" s="17"/>
      <c r="E16" s="18">
        <v>-4660000</v>
      </c>
      <c r="F16" s="19">
        <v>-4036000</v>
      </c>
      <c r="G16" s="19"/>
      <c r="H16" s="19">
        <v>-1645076</v>
      </c>
      <c r="I16" s="19"/>
      <c r="J16" s="19">
        <v>-1645076</v>
      </c>
      <c r="K16" s="19">
        <v>-1878591</v>
      </c>
      <c r="L16" s="19">
        <v>-242799</v>
      </c>
      <c r="M16" s="19"/>
      <c r="N16" s="19">
        <v>-2121390</v>
      </c>
      <c r="O16" s="19">
        <v>-27513</v>
      </c>
      <c r="P16" s="19">
        <v>-150073</v>
      </c>
      <c r="Q16" s="19">
        <v>-791066</v>
      </c>
      <c r="R16" s="19">
        <v>-968652</v>
      </c>
      <c r="S16" s="19">
        <v>520473</v>
      </c>
      <c r="T16" s="19">
        <v>-948021</v>
      </c>
      <c r="U16" s="19"/>
      <c r="V16" s="19">
        <v>-427548</v>
      </c>
      <c r="W16" s="19">
        <v>-5162666</v>
      </c>
      <c r="X16" s="19">
        <v>-4036000</v>
      </c>
      <c r="Y16" s="19">
        <v>-1126666</v>
      </c>
      <c r="Z16" s="20">
        <v>27.92</v>
      </c>
      <c r="AA16" s="21">
        <v>-4036000</v>
      </c>
    </row>
    <row r="17" spans="1:27" ht="13.5">
      <c r="A17" s="23" t="s">
        <v>44</v>
      </c>
      <c r="B17" s="24"/>
      <c r="C17" s="25">
        <f aca="true" t="shared" si="0" ref="C17:Y17">SUM(C6:C16)</f>
        <v>83897508</v>
      </c>
      <c r="D17" s="25">
        <f>SUM(D6:D16)</f>
        <v>0</v>
      </c>
      <c r="E17" s="26">
        <f t="shared" si="0"/>
        <v>96932994</v>
      </c>
      <c r="F17" s="27">
        <f t="shared" si="0"/>
        <v>318089000</v>
      </c>
      <c r="G17" s="27">
        <f t="shared" si="0"/>
        <v>60472132</v>
      </c>
      <c r="H17" s="27">
        <f t="shared" si="0"/>
        <v>25081319</v>
      </c>
      <c r="I17" s="27">
        <f t="shared" si="0"/>
        <v>25273981</v>
      </c>
      <c r="J17" s="27">
        <f t="shared" si="0"/>
        <v>110827432</v>
      </c>
      <c r="K17" s="27">
        <f t="shared" si="0"/>
        <v>-4855920</v>
      </c>
      <c r="L17" s="27">
        <f t="shared" si="0"/>
        <v>30253563</v>
      </c>
      <c r="M17" s="27">
        <f t="shared" si="0"/>
        <v>-3870872</v>
      </c>
      <c r="N17" s="27">
        <f t="shared" si="0"/>
        <v>21526771</v>
      </c>
      <c r="O17" s="27">
        <f t="shared" si="0"/>
        <v>-3024872</v>
      </c>
      <c r="P17" s="27">
        <f t="shared" si="0"/>
        <v>-2526247</v>
      </c>
      <c r="Q17" s="27">
        <f t="shared" si="0"/>
        <v>24098004</v>
      </c>
      <c r="R17" s="27">
        <f t="shared" si="0"/>
        <v>18546885</v>
      </c>
      <c r="S17" s="27">
        <f t="shared" si="0"/>
        <v>-7492024</v>
      </c>
      <c r="T17" s="27">
        <f t="shared" si="0"/>
        <v>-22858657</v>
      </c>
      <c r="U17" s="27">
        <f t="shared" si="0"/>
        <v>57140382</v>
      </c>
      <c r="V17" s="27">
        <f t="shared" si="0"/>
        <v>26789701</v>
      </c>
      <c r="W17" s="27">
        <f t="shared" si="0"/>
        <v>177690789</v>
      </c>
      <c r="X17" s="27">
        <f t="shared" si="0"/>
        <v>318089000</v>
      </c>
      <c r="Y17" s="27">
        <f t="shared" si="0"/>
        <v>-140398211</v>
      </c>
      <c r="Z17" s="28">
        <f>+IF(X17&lt;&gt;0,+(Y17/X17)*100,0)</f>
        <v>-44.13802772180113</v>
      </c>
      <c r="AA17" s="29">
        <f>SUM(AA6:AA16)</f>
        <v>318089000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>
        <v>75869</v>
      </c>
      <c r="N21" s="36">
        <v>75869</v>
      </c>
      <c r="O21" s="36">
        <v>2864310</v>
      </c>
      <c r="P21" s="36"/>
      <c r="Q21" s="19">
        <v>2350</v>
      </c>
      <c r="R21" s="36">
        <v>2866660</v>
      </c>
      <c r="S21" s="36"/>
      <c r="T21" s="19">
        <v>153900</v>
      </c>
      <c r="U21" s="36"/>
      <c r="V21" s="36">
        <v>153900</v>
      </c>
      <c r="W21" s="36">
        <v>3096429</v>
      </c>
      <c r="X21" s="19"/>
      <c r="Y21" s="36">
        <v>3096429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950000</v>
      </c>
      <c r="F22" s="36">
        <v>1500000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1500000</v>
      </c>
      <c r="Y22" s="19">
        <v>-1500000</v>
      </c>
      <c r="Z22" s="20">
        <v>-100</v>
      </c>
      <c r="AA22" s="21">
        <v>1500000</v>
      </c>
    </row>
    <row r="23" spans="1:27" ht="13.5">
      <c r="A23" s="22" t="s">
        <v>48</v>
      </c>
      <c r="B23" s="16"/>
      <c r="C23" s="40"/>
      <c r="D23" s="40"/>
      <c r="E23" s="18">
        <v>1250000</v>
      </c>
      <c r="F23" s="19">
        <v>1200000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1200000</v>
      </c>
      <c r="Y23" s="36">
        <v>-1200000</v>
      </c>
      <c r="Z23" s="37">
        <v>-100</v>
      </c>
      <c r="AA23" s="38">
        <v>1200000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-79154267</v>
      </c>
      <c r="D26" s="17"/>
      <c r="E26" s="18">
        <v>-95979996</v>
      </c>
      <c r="F26" s="19">
        <v>-132545000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-132545000</v>
      </c>
      <c r="Y26" s="19">
        <v>132545000</v>
      </c>
      <c r="Z26" s="20">
        <v>-100</v>
      </c>
      <c r="AA26" s="21">
        <v>-132545000</v>
      </c>
    </row>
    <row r="27" spans="1:27" ht="13.5">
      <c r="A27" s="23" t="s">
        <v>51</v>
      </c>
      <c r="B27" s="24"/>
      <c r="C27" s="25">
        <f aca="true" t="shared" si="1" ref="C27:Y27">SUM(C21:C26)</f>
        <v>-79154267</v>
      </c>
      <c r="D27" s="25">
        <f>SUM(D21:D26)</f>
        <v>0</v>
      </c>
      <c r="E27" s="26">
        <f t="shared" si="1"/>
        <v>-93779996</v>
      </c>
      <c r="F27" s="27">
        <f t="shared" si="1"/>
        <v>-129845000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75869</v>
      </c>
      <c r="N27" s="27">
        <f t="shared" si="1"/>
        <v>75869</v>
      </c>
      <c r="O27" s="27">
        <f t="shared" si="1"/>
        <v>2864310</v>
      </c>
      <c r="P27" s="27">
        <f t="shared" si="1"/>
        <v>0</v>
      </c>
      <c r="Q27" s="27">
        <f t="shared" si="1"/>
        <v>2350</v>
      </c>
      <c r="R27" s="27">
        <f t="shared" si="1"/>
        <v>2866660</v>
      </c>
      <c r="S27" s="27">
        <f t="shared" si="1"/>
        <v>0</v>
      </c>
      <c r="T27" s="27">
        <f t="shared" si="1"/>
        <v>153900</v>
      </c>
      <c r="U27" s="27">
        <f t="shared" si="1"/>
        <v>0</v>
      </c>
      <c r="V27" s="27">
        <f t="shared" si="1"/>
        <v>153900</v>
      </c>
      <c r="W27" s="27">
        <f t="shared" si="1"/>
        <v>3096429</v>
      </c>
      <c r="X27" s="27">
        <f t="shared" si="1"/>
        <v>-129845000</v>
      </c>
      <c r="Y27" s="27">
        <f t="shared" si="1"/>
        <v>132941429</v>
      </c>
      <c r="Z27" s="28">
        <f>+IF(X27&lt;&gt;0,+(Y27/X27)*100,0)</f>
        <v>-102.38471177172784</v>
      </c>
      <c r="AA27" s="29">
        <f>SUM(AA21:AA26)</f>
        <v>-129845000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19328882</v>
      </c>
      <c r="D33" s="17"/>
      <c r="E33" s="18">
        <v>1100000</v>
      </c>
      <c r="F33" s="19">
        <v>845999</v>
      </c>
      <c r="G33" s="19">
        <v>114839</v>
      </c>
      <c r="H33" s="36">
        <v>75112</v>
      </c>
      <c r="I33" s="36"/>
      <c r="J33" s="36">
        <v>189951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189951</v>
      </c>
      <c r="X33" s="36">
        <v>845999</v>
      </c>
      <c r="Y33" s="19">
        <v>-656048</v>
      </c>
      <c r="Z33" s="20">
        <v>-77.55</v>
      </c>
      <c r="AA33" s="21">
        <v>845999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-1926289</v>
      </c>
      <c r="D35" s="17"/>
      <c r="E35" s="18">
        <v>-6170658</v>
      </c>
      <c r="F35" s="19">
        <v>-6878001</v>
      </c>
      <c r="G35" s="19"/>
      <c r="H35" s="19"/>
      <c r="I35" s="19"/>
      <c r="J35" s="19"/>
      <c r="K35" s="19"/>
      <c r="L35" s="19"/>
      <c r="M35" s="19">
        <v>-167741</v>
      </c>
      <c r="N35" s="19">
        <v>-167741</v>
      </c>
      <c r="O35" s="19"/>
      <c r="P35" s="19"/>
      <c r="Q35" s="19"/>
      <c r="R35" s="19"/>
      <c r="S35" s="19">
        <v>-9659</v>
      </c>
      <c r="T35" s="19"/>
      <c r="U35" s="19">
        <v>-12244</v>
      </c>
      <c r="V35" s="19">
        <v>-21903</v>
      </c>
      <c r="W35" s="19">
        <v>-189644</v>
      </c>
      <c r="X35" s="19">
        <v>-6878001</v>
      </c>
      <c r="Y35" s="19">
        <v>6688357</v>
      </c>
      <c r="Z35" s="20">
        <v>-97.24</v>
      </c>
      <c r="AA35" s="21">
        <v>-6878001</v>
      </c>
    </row>
    <row r="36" spans="1:27" ht="13.5">
      <c r="A36" s="23" t="s">
        <v>57</v>
      </c>
      <c r="B36" s="24"/>
      <c r="C36" s="25">
        <f aca="true" t="shared" si="2" ref="C36:Y36">SUM(C31:C35)</f>
        <v>17402593</v>
      </c>
      <c r="D36" s="25">
        <f>SUM(D31:D35)</f>
        <v>0</v>
      </c>
      <c r="E36" s="26">
        <f t="shared" si="2"/>
        <v>-5070658</v>
      </c>
      <c r="F36" s="27">
        <f t="shared" si="2"/>
        <v>-6032002</v>
      </c>
      <c r="G36" s="27">
        <f t="shared" si="2"/>
        <v>114839</v>
      </c>
      <c r="H36" s="27">
        <f t="shared" si="2"/>
        <v>75112</v>
      </c>
      <c r="I36" s="27">
        <f t="shared" si="2"/>
        <v>0</v>
      </c>
      <c r="J36" s="27">
        <f t="shared" si="2"/>
        <v>189951</v>
      </c>
      <c r="K36" s="27">
        <f t="shared" si="2"/>
        <v>0</v>
      </c>
      <c r="L36" s="27">
        <f t="shared" si="2"/>
        <v>0</v>
      </c>
      <c r="M36" s="27">
        <f t="shared" si="2"/>
        <v>-167741</v>
      </c>
      <c r="N36" s="27">
        <f t="shared" si="2"/>
        <v>-167741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-9659</v>
      </c>
      <c r="T36" s="27">
        <f t="shared" si="2"/>
        <v>0</v>
      </c>
      <c r="U36" s="27">
        <f t="shared" si="2"/>
        <v>-12244</v>
      </c>
      <c r="V36" s="27">
        <f t="shared" si="2"/>
        <v>-21903</v>
      </c>
      <c r="W36" s="27">
        <f t="shared" si="2"/>
        <v>307</v>
      </c>
      <c r="X36" s="27">
        <f t="shared" si="2"/>
        <v>-6032002</v>
      </c>
      <c r="Y36" s="27">
        <f t="shared" si="2"/>
        <v>6032309</v>
      </c>
      <c r="Z36" s="28">
        <f>+IF(X36&lt;&gt;0,+(Y36/X36)*100,0)</f>
        <v>-100.00508952085892</v>
      </c>
      <c r="AA36" s="29">
        <f>SUM(AA31:AA35)</f>
        <v>-6032002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22145834</v>
      </c>
      <c r="D38" s="31">
        <f>+D17+D27+D36</f>
        <v>0</v>
      </c>
      <c r="E38" s="32">
        <f t="shared" si="3"/>
        <v>-1917660</v>
      </c>
      <c r="F38" s="33">
        <f t="shared" si="3"/>
        <v>182211998</v>
      </c>
      <c r="G38" s="33">
        <f t="shared" si="3"/>
        <v>60586971</v>
      </c>
      <c r="H38" s="33">
        <f t="shared" si="3"/>
        <v>25156431</v>
      </c>
      <c r="I38" s="33">
        <f t="shared" si="3"/>
        <v>25273981</v>
      </c>
      <c r="J38" s="33">
        <f t="shared" si="3"/>
        <v>111017383</v>
      </c>
      <c r="K38" s="33">
        <f t="shared" si="3"/>
        <v>-4855920</v>
      </c>
      <c r="L38" s="33">
        <f t="shared" si="3"/>
        <v>30253563</v>
      </c>
      <c r="M38" s="33">
        <f t="shared" si="3"/>
        <v>-3962744</v>
      </c>
      <c r="N38" s="33">
        <f t="shared" si="3"/>
        <v>21434899</v>
      </c>
      <c r="O38" s="33">
        <f t="shared" si="3"/>
        <v>-160562</v>
      </c>
      <c r="P38" s="33">
        <f t="shared" si="3"/>
        <v>-2526247</v>
      </c>
      <c r="Q38" s="33">
        <f t="shared" si="3"/>
        <v>24100354</v>
      </c>
      <c r="R38" s="33">
        <f t="shared" si="3"/>
        <v>21413545</v>
      </c>
      <c r="S38" s="33">
        <f t="shared" si="3"/>
        <v>-7501683</v>
      </c>
      <c r="T38" s="33">
        <f t="shared" si="3"/>
        <v>-22704757</v>
      </c>
      <c r="U38" s="33">
        <f t="shared" si="3"/>
        <v>57128138</v>
      </c>
      <c r="V38" s="33">
        <f t="shared" si="3"/>
        <v>26921698</v>
      </c>
      <c r="W38" s="33">
        <f t="shared" si="3"/>
        <v>180787525</v>
      </c>
      <c r="X38" s="33">
        <f t="shared" si="3"/>
        <v>182211998</v>
      </c>
      <c r="Y38" s="33">
        <f t="shared" si="3"/>
        <v>-1424473</v>
      </c>
      <c r="Z38" s="34">
        <f>+IF(X38&lt;&gt;0,+(Y38/X38)*100,0)</f>
        <v>-0.7817668515988722</v>
      </c>
      <c r="AA38" s="35">
        <f>+AA17+AA27+AA36</f>
        <v>182211998</v>
      </c>
    </row>
    <row r="39" spans="1:27" ht="13.5">
      <c r="A39" s="22" t="s">
        <v>59</v>
      </c>
      <c r="B39" s="16"/>
      <c r="C39" s="31"/>
      <c r="D39" s="31"/>
      <c r="E39" s="32">
        <v>160298000</v>
      </c>
      <c r="F39" s="33">
        <v>143627000</v>
      </c>
      <c r="G39" s="33"/>
      <c r="H39" s="33">
        <v>60586971</v>
      </c>
      <c r="I39" s="33">
        <v>85743402</v>
      </c>
      <c r="J39" s="33"/>
      <c r="K39" s="33">
        <v>111017383</v>
      </c>
      <c r="L39" s="33">
        <v>106161463</v>
      </c>
      <c r="M39" s="33">
        <v>136415026</v>
      </c>
      <c r="N39" s="33">
        <v>111017383</v>
      </c>
      <c r="O39" s="33">
        <v>132452282</v>
      </c>
      <c r="P39" s="33">
        <v>132291720</v>
      </c>
      <c r="Q39" s="33">
        <v>129765473</v>
      </c>
      <c r="R39" s="33">
        <v>132452282</v>
      </c>
      <c r="S39" s="33">
        <v>153865827</v>
      </c>
      <c r="T39" s="33">
        <v>146364144</v>
      </c>
      <c r="U39" s="33">
        <v>123659387</v>
      </c>
      <c r="V39" s="33">
        <v>153865827</v>
      </c>
      <c r="W39" s="33"/>
      <c r="X39" s="33">
        <v>143627000</v>
      </c>
      <c r="Y39" s="33">
        <v>-143627000</v>
      </c>
      <c r="Z39" s="34">
        <v>-100</v>
      </c>
      <c r="AA39" s="35">
        <v>143627000</v>
      </c>
    </row>
    <row r="40" spans="1:27" ht="13.5">
      <c r="A40" s="41" t="s">
        <v>60</v>
      </c>
      <c r="B40" s="42"/>
      <c r="C40" s="43">
        <v>22145834</v>
      </c>
      <c r="D40" s="43"/>
      <c r="E40" s="44">
        <v>158380340</v>
      </c>
      <c r="F40" s="45">
        <v>325838998</v>
      </c>
      <c r="G40" s="45">
        <v>60586971</v>
      </c>
      <c r="H40" s="45">
        <v>85743402</v>
      </c>
      <c r="I40" s="45">
        <v>111017383</v>
      </c>
      <c r="J40" s="45">
        <v>111017383</v>
      </c>
      <c r="K40" s="45">
        <v>106161463</v>
      </c>
      <c r="L40" s="45">
        <v>136415026</v>
      </c>
      <c r="M40" s="45">
        <v>132452282</v>
      </c>
      <c r="N40" s="45">
        <v>132452282</v>
      </c>
      <c r="O40" s="45">
        <v>132291720</v>
      </c>
      <c r="P40" s="45">
        <v>129765473</v>
      </c>
      <c r="Q40" s="45">
        <v>153865827</v>
      </c>
      <c r="R40" s="45">
        <v>132291720</v>
      </c>
      <c r="S40" s="45">
        <v>146364144</v>
      </c>
      <c r="T40" s="45">
        <v>123659387</v>
      </c>
      <c r="U40" s="45">
        <v>180787525</v>
      </c>
      <c r="V40" s="45">
        <v>180787525</v>
      </c>
      <c r="W40" s="45">
        <v>180787525</v>
      </c>
      <c r="X40" s="45">
        <v>325838998</v>
      </c>
      <c r="Y40" s="45">
        <v>-145051473</v>
      </c>
      <c r="Z40" s="46">
        <v>-44.52</v>
      </c>
      <c r="AA40" s="47">
        <v>325838998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381718</v>
      </c>
      <c r="D6" s="17"/>
      <c r="E6" s="18">
        <v>854919</v>
      </c>
      <c r="F6" s="19">
        <v>474514</v>
      </c>
      <c r="G6" s="19">
        <v>14989</v>
      </c>
      <c r="H6" s="19">
        <v>13400</v>
      </c>
      <c r="I6" s="19">
        <v>352632</v>
      </c>
      <c r="J6" s="19">
        <v>381021</v>
      </c>
      <c r="K6" s="19">
        <v>5736</v>
      </c>
      <c r="L6" s="19">
        <v>11900</v>
      </c>
      <c r="M6" s="19">
        <v>3435</v>
      </c>
      <c r="N6" s="19">
        <v>21071</v>
      </c>
      <c r="O6" s="19">
        <v>4817</v>
      </c>
      <c r="P6" s="19">
        <v>12513</v>
      </c>
      <c r="Q6" s="19">
        <v>12782</v>
      </c>
      <c r="R6" s="19">
        <v>30112</v>
      </c>
      <c r="S6" s="19">
        <v>8050</v>
      </c>
      <c r="T6" s="19">
        <v>8111</v>
      </c>
      <c r="U6" s="19">
        <v>4212</v>
      </c>
      <c r="V6" s="19">
        <v>20373</v>
      </c>
      <c r="W6" s="19">
        <v>452577</v>
      </c>
      <c r="X6" s="19">
        <v>474514</v>
      </c>
      <c r="Y6" s="19">
        <v>-21937</v>
      </c>
      <c r="Z6" s="20">
        <v>-4.62</v>
      </c>
      <c r="AA6" s="21">
        <v>474514</v>
      </c>
    </row>
    <row r="7" spans="1:27" ht="13.5">
      <c r="A7" s="22" t="s">
        <v>34</v>
      </c>
      <c r="B7" s="16"/>
      <c r="C7" s="17">
        <v>19108</v>
      </c>
      <c r="D7" s="17"/>
      <c r="E7" s="18">
        <v>24895</v>
      </c>
      <c r="F7" s="19">
        <v>106000</v>
      </c>
      <c r="G7" s="19">
        <v>418</v>
      </c>
      <c r="H7" s="19">
        <v>48</v>
      </c>
      <c r="I7" s="19">
        <v>94387</v>
      </c>
      <c r="J7" s="19">
        <v>94853</v>
      </c>
      <c r="K7" s="19">
        <v>35</v>
      </c>
      <c r="L7" s="19">
        <v>715</v>
      </c>
      <c r="M7" s="19">
        <v>1359</v>
      </c>
      <c r="N7" s="19">
        <v>2109</v>
      </c>
      <c r="O7" s="19"/>
      <c r="P7" s="19">
        <v>304662</v>
      </c>
      <c r="Q7" s="19">
        <v>1609</v>
      </c>
      <c r="R7" s="19">
        <v>306271</v>
      </c>
      <c r="S7" s="19">
        <v>819</v>
      </c>
      <c r="T7" s="19">
        <v>1161</v>
      </c>
      <c r="U7" s="19">
        <v>8222</v>
      </c>
      <c r="V7" s="19">
        <v>10202</v>
      </c>
      <c r="W7" s="19">
        <v>413435</v>
      </c>
      <c r="X7" s="19">
        <v>106000</v>
      </c>
      <c r="Y7" s="19">
        <v>307435</v>
      </c>
      <c r="Z7" s="20">
        <v>290.03</v>
      </c>
      <c r="AA7" s="21">
        <v>106000</v>
      </c>
    </row>
    <row r="8" spans="1:27" ht="13.5">
      <c r="A8" s="22" t="s">
        <v>35</v>
      </c>
      <c r="B8" s="16"/>
      <c r="C8" s="17">
        <v>1529277</v>
      </c>
      <c r="D8" s="17"/>
      <c r="E8" s="18">
        <v>2376186</v>
      </c>
      <c r="F8" s="19">
        <v>3902696</v>
      </c>
      <c r="G8" s="19">
        <v>145130</v>
      </c>
      <c r="H8" s="19">
        <v>621724</v>
      </c>
      <c r="I8" s="19">
        <v>594353</v>
      </c>
      <c r="J8" s="19">
        <v>1361207</v>
      </c>
      <c r="K8" s="19">
        <v>319089</v>
      </c>
      <c r="L8" s="19">
        <v>281958</v>
      </c>
      <c r="M8" s="19">
        <v>366342</v>
      </c>
      <c r="N8" s="19">
        <v>967389</v>
      </c>
      <c r="O8" s="19">
        <v>529816</v>
      </c>
      <c r="P8" s="19">
        <v>298434</v>
      </c>
      <c r="Q8" s="19">
        <v>235843</v>
      </c>
      <c r="R8" s="19">
        <v>1064093</v>
      </c>
      <c r="S8" s="19">
        <v>171397</v>
      </c>
      <c r="T8" s="19">
        <v>428233</v>
      </c>
      <c r="U8" s="19">
        <v>545199</v>
      </c>
      <c r="V8" s="19">
        <v>1144829</v>
      </c>
      <c r="W8" s="19">
        <v>4537518</v>
      </c>
      <c r="X8" s="19">
        <v>3902696</v>
      </c>
      <c r="Y8" s="19">
        <v>634822</v>
      </c>
      <c r="Z8" s="20">
        <v>16.27</v>
      </c>
      <c r="AA8" s="21">
        <v>3902696</v>
      </c>
    </row>
    <row r="9" spans="1:27" ht="13.5">
      <c r="A9" s="22" t="s">
        <v>36</v>
      </c>
      <c r="B9" s="16"/>
      <c r="C9" s="17">
        <v>49138674</v>
      </c>
      <c r="D9" s="17"/>
      <c r="E9" s="18">
        <v>49802436</v>
      </c>
      <c r="F9" s="19">
        <v>49928000</v>
      </c>
      <c r="G9" s="19">
        <v>17016000</v>
      </c>
      <c r="H9" s="19">
        <v>1334000</v>
      </c>
      <c r="I9" s="19"/>
      <c r="J9" s="19">
        <v>18350000</v>
      </c>
      <c r="K9" s="19">
        <v>4000000</v>
      </c>
      <c r="L9" s="19">
        <v>13914000</v>
      </c>
      <c r="M9" s="19"/>
      <c r="N9" s="19">
        <v>17914000</v>
      </c>
      <c r="O9" s="19">
        <v>2000000</v>
      </c>
      <c r="P9" s="19">
        <v>620000</v>
      </c>
      <c r="Q9" s="19">
        <v>10054000</v>
      </c>
      <c r="R9" s="19">
        <v>12674000</v>
      </c>
      <c r="S9" s="19">
        <v>126000</v>
      </c>
      <c r="T9" s="19"/>
      <c r="U9" s="19">
        <v>475000</v>
      </c>
      <c r="V9" s="19">
        <v>601000</v>
      </c>
      <c r="W9" s="19">
        <v>49539000</v>
      </c>
      <c r="X9" s="19">
        <v>49928000</v>
      </c>
      <c r="Y9" s="19">
        <v>-389000</v>
      </c>
      <c r="Z9" s="20">
        <v>-0.78</v>
      </c>
      <c r="AA9" s="21">
        <v>49928000</v>
      </c>
    </row>
    <row r="10" spans="1:27" ht="13.5">
      <c r="A10" s="22" t="s">
        <v>37</v>
      </c>
      <c r="B10" s="16"/>
      <c r="C10" s="17">
        <v>8129000</v>
      </c>
      <c r="D10" s="17"/>
      <c r="E10" s="18">
        <v>13902772</v>
      </c>
      <c r="F10" s="19">
        <v>14427000</v>
      </c>
      <c r="G10" s="19">
        <v>3249000</v>
      </c>
      <c r="H10" s="19"/>
      <c r="I10" s="19"/>
      <c r="J10" s="19">
        <v>3249000</v>
      </c>
      <c r="K10" s="19"/>
      <c r="L10" s="19">
        <v>4309000</v>
      </c>
      <c r="M10" s="19"/>
      <c r="N10" s="19">
        <v>4309000</v>
      </c>
      <c r="O10" s="19"/>
      <c r="P10" s="19"/>
      <c r="Q10" s="19">
        <v>2344000</v>
      </c>
      <c r="R10" s="19">
        <v>2344000</v>
      </c>
      <c r="S10" s="19"/>
      <c r="T10" s="19"/>
      <c r="U10" s="19"/>
      <c r="V10" s="19"/>
      <c r="W10" s="19">
        <v>9902000</v>
      </c>
      <c r="X10" s="19">
        <v>14427000</v>
      </c>
      <c r="Y10" s="19">
        <v>-4525000</v>
      </c>
      <c r="Z10" s="20">
        <v>-31.36</v>
      </c>
      <c r="AA10" s="21">
        <v>14427000</v>
      </c>
    </row>
    <row r="11" spans="1:27" ht="13.5">
      <c r="A11" s="22" t="s">
        <v>38</v>
      </c>
      <c r="B11" s="16"/>
      <c r="C11" s="17">
        <v>702996</v>
      </c>
      <c r="D11" s="17"/>
      <c r="E11" s="18">
        <v>360577</v>
      </c>
      <c r="F11" s="19">
        <v>360000</v>
      </c>
      <c r="G11" s="19">
        <v>34352</v>
      </c>
      <c r="H11" s="19">
        <v>62319</v>
      </c>
      <c r="I11" s="19">
        <v>100456</v>
      </c>
      <c r="J11" s="19">
        <v>197127</v>
      </c>
      <c r="K11" s="19">
        <v>122174</v>
      </c>
      <c r="L11" s="19">
        <v>144456</v>
      </c>
      <c r="M11" s="19">
        <v>166398</v>
      </c>
      <c r="N11" s="19">
        <v>433028</v>
      </c>
      <c r="O11" s="19">
        <v>30182</v>
      </c>
      <c r="P11" s="19">
        <v>23652</v>
      </c>
      <c r="Q11" s="19">
        <v>38898</v>
      </c>
      <c r="R11" s="19">
        <v>92732</v>
      </c>
      <c r="S11" s="19">
        <v>63057</v>
      </c>
      <c r="T11" s="19"/>
      <c r="U11" s="19">
        <v>2144</v>
      </c>
      <c r="V11" s="19">
        <v>65201</v>
      </c>
      <c r="W11" s="19">
        <v>788088</v>
      </c>
      <c r="X11" s="19">
        <v>360000</v>
      </c>
      <c r="Y11" s="19">
        <v>428088</v>
      </c>
      <c r="Z11" s="20">
        <v>118.91</v>
      </c>
      <c r="AA11" s="21">
        <v>360000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-38366825</v>
      </c>
      <c r="D14" s="17"/>
      <c r="E14" s="18">
        <v>-44468135</v>
      </c>
      <c r="F14" s="19">
        <v>-41264000</v>
      </c>
      <c r="G14" s="19">
        <v>-6157942</v>
      </c>
      <c r="H14" s="19">
        <v>-3541678</v>
      </c>
      <c r="I14" s="19">
        <v>-2954271</v>
      </c>
      <c r="J14" s="19">
        <v>-12653891</v>
      </c>
      <c r="K14" s="19">
        <v>-3574033</v>
      </c>
      <c r="L14" s="19">
        <v>-4535433</v>
      </c>
      <c r="M14" s="19">
        <v>-3810549</v>
      </c>
      <c r="N14" s="19">
        <v>-11920015</v>
      </c>
      <c r="O14" s="19">
        <v>-2875722</v>
      </c>
      <c r="P14" s="19">
        <v>-3312084</v>
      </c>
      <c r="Q14" s="19">
        <v>-4788879</v>
      </c>
      <c r="R14" s="19">
        <v>-10976685</v>
      </c>
      <c r="S14" s="19">
        <v>-3392171</v>
      </c>
      <c r="T14" s="19">
        <v>-2896410</v>
      </c>
      <c r="U14" s="19">
        <v>-3307250</v>
      </c>
      <c r="V14" s="19">
        <v>-9595831</v>
      </c>
      <c r="W14" s="19">
        <v>-45146422</v>
      </c>
      <c r="X14" s="19">
        <v>-41264000</v>
      </c>
      <c r="Y14" s="19">
        <v>-3882422</v>
      </c>
      <c r="Z14" s="20">
        <v>9.41</v>
      </c>
      <c r="AA14" s="21">
        <v>-41264000</v>
      </c>
    </row>
    <row r="15" spans="1:27" ht="13.5">
      <c r="A15" s="22" t="s">
        <v>42</v>
      </c>
      <c r="B15" s="16"/>
      <c r="C15" s="17">
        <v>-180850</v>
      </c>
      <c r="D15" s="17"/>
      <c r="E15" s="18">
        <v>-50600</v>
      </c>
      <c r="F15" s="19">
        <v>-50600</v>
      </c>
      <c r="G15" s="19"/>
      <c r="H15" s="19"/>
      <c r="I15" s="19"/>
      <c r="J15" s="19"/>
      <c r="K15" s="19"/>
      <c r="L15" s="19"/>
      <c r="M15" s="19"/>
      <c r="N15" s="19"/>
      <c r="O15" s="19">
        <v>-5245</v>
      </c>
      <c r="P15" s="19">
        <v>-2701</v>
      </c>
      <c r="Q15" s="19">
        <v>-1793</v>
      </c>
      <c r="R15" s="19">
        <v>-9739</v>
      </c>
      <c r="S15" s="19">
        <v>-5583</v>
      </c>
      <c r="T15" s="19">
        <v>-9475</v>
      </c>
      <c r="U15" s="19">
        <v>-12022</v>
      </c>
      <c r="V15" s="19">
        <v>-27080</v>
      </c>
      <c r="W15" s="19">
        <v>-36819</v>
      </c>
      <c r="X15" s="19">
        <v>-50600</v>
      </c>
      <c r="Y15" s="19">
        <v>13781</v>
      </c>
      <c r="Z15" s="20">
        <v>-27.24</v>
      </c>
      <c r="AA15" s="21">
        <v>-50600</v>
      </c>
    </row>
    <row r="16" spans="1:27" ht="13.5">
      <c r="A16" s="22" t="s">
        <v>43</v>
      </c>
      <c r="B16" s="16"/>
      <c r="C16" s="17">
        <v>-15173302</v>
      </c>
      <c r="D16" s="17"/>
      <c r="E16" s="18">
        <v>-8500000</v>
      </c>
      <c r="F16" s="19">
        <v>-8500000</v>
      </c>
      <c r="G16" s="19"/>
      <c r="H16" s="19">
        <v>-2303359</v>
      </c>
      <c r="I16" s="19">
        <v>-88132</v>
      </c>
      <c r="J16" s="19">
        <v>-2391491</v>
      </c>
      <c r="K16" s="19"/>
      <c r="L16" s="19">
        <v>-4233735</v>
      </c>
      <c r="M16" s="19">
        <v>-1033312</v>
      </c>
      <c r="N16" s="19">
        <v>-5267047</v>
      </c>
      <c r="O16" s="19"/>
      <c r="P16" s="19"/>
      <c r="Q16" s="19"/>
      <c r="R16" s="19"/>
      <c r="S16" s="19">
        <v>-500000</v>
      </c>
      <c r="T16" s="19"/>
      <c r="U16" s="19"/>
      <c r="V16" s="19">
        <v>-500000</v>
      </c>
      <c r="W16" s="19">
        <v>-8158538</v>
      </c>
      <c r="X16" s="19">
        <v>-8500000</v>
      </c>
      <c r="Y16" s="19">
        <v>341462</v>
      </c>
      <c r="Z16" s="20">
        <v>-4.02</v>
      </c>
      <c r="AA16" s="21">
        <v>-8500000</v>
      </c>
    </row>
    <row r="17" spans="1:27" ht="13.5">
      <c r="A17" s="23" t="s">
        <v>44</v>
      </c>
      <c r="B17" s="24"/>
      <c r="C17" s="25">
        <f aca="true" t="shared" si="0" ref="C17:Y17">SUM(C6:C16)</f>
        <v>6179796</v>
      </c>
      <c r="D17" s="25">
        <f>SUM(D6:D16)</f>
        <v>0</v>
      </c>
      <c r="E17" s="26">
        <f t="shared" si="0"/>
        <v>14303050</v>
      </c>
      <c r="F17" s="27">
        <f t="shared" si="0"/>
        <v>19383610</v>
      </c>
      <c r="G17" s="27">
        <f t="shared" si="0"/>
        <v>14301947</v>
      </c>
      <c r="H17" s="27">
        <f t="shared" si="0"/>
        <v>-3813546</v>
      </c>
      <c r="I17" s="27">
        <f t="shared" si="0"/>
        <v>-1900575</v>
      </c>
      <c r="J17" s="27">
        <f t="shared" si="0"/>
        <v>8587826</v>
      </c>
      <c r="K17" s="27">
        <f t="shared" si="0"/>
        <v>873001</v>
      </c>
      <c r="L17" s="27">
        <f t="shared" si="0"/>
        <v>9892861</v>
      </c>
      <c r="M17" s="27">
        <f t="shared" si="0"/>
        <v>-4306327</v>
      </c>
      <c r="N17" s="27">
        <f t="shared" si="0"/>
        <v>6459535</v>
      </c>
      <c r="O17" s="27">
        <f t="shared" si="0"/>
        <v>-316152</v>
      </c>
      <c r="P17" s="27">
        <f t="shared" si="0"/>
        <v>-2055524</v>
      </c>
      <c r="Q17" s="27">
        <f t="shared" si="0"/>
        <v>7896460</v>
      </c>
      <c r="R17" s="27">
        <f t="shared" si="0"/>
        <v>5524784</v>
      </c>
      <c r="S17" s="27">
        <f t="shared" si="0"/>
        <v>-3528431</v>
      </c>
      <c r="T17" s="27">
        <f t="shared" si="0"/>
        <v>-2468380</v>
      </c>
      <c r="U17" s="27">
        <f t="shared" si="0"/>
        <v>-2284495</v>
      </c>
      <c r="V17" s="27">
        <f t="shared" si="0"/>
        <v>-8281306</v>
      </c>
      <c r="W17" s="27">
        <f t="shared" si="0"/>
        <v>12290839</v>
      </c>
      <c r="X17" s="27">
        <f t="shared" si="0"/>
        <v>19383610</v>
      </c>
      <c r="Y17" s="27">
        <f t="shared" si="0"/>
        <v>-7092771</v>
      </c>
      <c r="Z17" s="28">
        <f>+IF(X17&lt;&gt;0,+(Y17/X17)*100,0)</f>
        <v>-36.59158949235978</v>
      </c>
      <c r="AA17" s="29">
        <f>SUM(AA6:AA16)</f>
        <v>19383610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>
        <v>2472500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2472500</v>
      </c>
      <c r="Y21" s="36">
        <v>-2472500</v>
      </c>
      <c r="Z21" s="37">
        <v>-100</v>
      </c>
      <c r="AA21" s="38">
        <v>2472500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-10252844</v>
      </c>
      <c r="D26" s="17"/>
      <c r="E26" s="18">
        <v>-13901978</v>
      </c>
      <c r="F26" s="19">
        <v>-15225000</v>
      </c>
      <c r="G26" s="19"/>
      <c r="H26" s="19">
        <v>-1006845</v>
      </c>
      <c r="I26" s="19">
        <v>-108438</v>
      </c>
      <c r="J26" s="19">
        <v>-1115283</v>
      </c>
      <c r="K26" s="19">
        <v>-687194</v>
      </c>
      <c r="L26" s="19">
        <v>-192172</v>
      </c>
      <c r="M26" s="19">
        <v>-878208</v>
      </c>
      <c r="N26" s="19">
        <v>-1757574</v>
      </c>
      <c r="O26" s="19">
        <v>-1087135</v>
      </c>
      <c r="P26" s="19">
        <v>-1180050</v>
      </c>
      <c r="Q26" s="19"/>
      <c r="R26" s="19">
        <v>-2267185</v>
      </c>
      <c r="S26" s="19">
        <v>-720029</v>
      </c>
      <c r="T26" s="19">
        <v>-1032293</v>
      </c>
      <c r="U26" s="19">
        <v>-425838</v>
      </c>
      <c r="V26" s="19">
        <v>-2178160</v>
      </c>
      <c r="W26" s="19">
        <v>-7318202</v>
      </c>
      <c r="X26" s="19">
        <v>-15225000</v>
      </c>
      <c r="Y26" s="19">
        <v>7906798</v>
      </c>
      <c r="Z26" s="20">
        <v>-51.93</v>
      </c>
      <c r="AA26" s="21">
        <v>-15225000</v>
      </c>
    </row>
    <row r="27" spans="1:27" ht="13.5">
      <c r="A27" s="23" t="s">
        <v>51</v>
      </c>
      <c r="B27" s="24"/>
      <c r="C27" s="25">
        <f aca="true" t="shared" si="1" ref="C27:Y27">SUM(C21:C26)</f>
        <v>-10252844</v>
      </c>
      <c r="D27" s="25">
        <f>SUM(D21:D26)</f>
        <v>0</v>
      </c>
      <c r="E27" s="26">
        <f t="shared" si="1"/>
        <v>-13901978</v>
      </c>
      <c r="F27" s="27">
        <f t="shared" si="1"/>
        <v>-12752500</v>
      </c>
      <c r="G27" s="27">
        <f t="shared" si="1"/>
        <v>0</v>
      </c>
      <c r="H27" s="27">
        <f t="shared" si="1"/>
        <v>-1006845</v>
      </c>
      <c r="I27" s="27">
        <f t="shared" si="1"/>
        <v>-108438</v>
      </c>
      <c r="J27" s="27">
        <f t="shared" si="1"/>
        <v>-1115283</v>
      </c>
      <c r="K27" s="27">
        <f t="shared" si="1"/>
        <v>-687194</v>
      </c>
      <c r="L27" s="27">
        <f t="shared" si="1"/>
        <v>-192172</v>
      </c>
      <c r="M27" s="27">
        <f t="shared" si="1"/>
        <v>-878208</v>
      </c>
      <c r="N27" s="27">
        <f t="shared" si="1"/>
        <v>-1757574</v>
      </c>
      <c r="O27" s="27">
        <f t="shared" si="1"/>
        <v>-1087135</v>
      </c>
      <c r="P27" s="27">
        <f t="shared" si="1"/>
        <v>-1180050</v>
      </c>
      <c r="Q27" s="27">
        <f t="shared" si="1"/>
        <v>0</v>
      </c>
      <c r="R27" s="27">
        <f t="shared" si="1"/>
        <v>-2267185</v>
      </c>
      <c r="S27" s="27">
        <f t="shared" si="1"/>
        <v>-720029</v>
      </c>
      <c r="T27" s="27">
        <f t="shared" si="1"/>
        <v>-1032293</v>
      </c>
      <c r="U27" s="27">
        <f t="shared" si="1"/>
        <v>-425838</v>
      </c>
      <c r="V27" s="27">
        <f t="shared" si="1"/>
        <v>-2178160</v>
      </c>
      <c r="W27" s="27">
        <f t="shared" si="1"/>
        <v>-7318202</v>
      </c>
      <c r="X27" s="27">
        <f t="shared" si="1"/>
        <v>-12752500</v>
      </c>
      <c r="Y27" s="27">
        <f t="shared" si="1"/>
        <v>5434298</v>
      </c>
      <c r="Z27" s="28">
        <f>+IF(X27&lt;&gt;0,+(Y27/X27)*100,0)</f>
        <v>-42.61358949225642</v>
      </c>
      <c r="AA27" s="29">
        <f>SUM(AA21:AA26)</f>
        <v>-12752500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-384780</v>
      </c>
      <c r="D35" s="17"/>
      <c r="E35" s="18">
        <v>-169000</v>
      </c>
      <c r="F35" s="19">
        <v>-169400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>
        <v>-122478</v>
      </c>
      <c r="V35" s="19">
        <v>-122478</v>
      </c>
      <c r="W35" s="19">
        <v>-122478</v>
      </c>
      <c r="X35" s="19">
        <v>-169400</v>
      </c>
      <c r="Y35" s="19">
        <v>46922</v>
      </c>
      <c r="Z35" s="20">
        <v>-27.7</v>
      </c>
      <c r="AA35" s="21">
        <v>-169400</v>
      </c>
    </row>
    <row r="36" spans="1:27" ht="13.5">
      <c r="A36" s="23" t="s">
        <v>57</v>
      </c>
      <c r="B36" s="24"/>
      <c r="C36" s="25">
        <f aca="true" t="shared" si="2" ref="C36:Y36">SUM(C31:C35)</f>
        <v>-384780</v>
      </c>
      <c r="D36" s="25">
        <f>SUM(D31:D35)</f>
        <v>0</v>
      </c>
      <c r="E36" s="26">
        <f t="shared" si="2"/>
        <v>-169000</v>
      </c>
      <c r="F36" s="27">
        <f t="shared" si="2"/>
        <v>-169400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-122478</v>
      </c>
      <c r="V36" s="27">
        <f t="shared" si="2"/>
        <v>-122478</v>
      </c>
      <c r="W36" s="27">
        <f t="shared" si="2"/>
        <v>-122478</v>
      </c>
      <c r="X36" s="27">
        <f t="shared" si="2"/>
        <v>-169400</v>
      </c>
      <c r="Y36" s="27">
        <f t="shared" si="2"/>
        <v>46922</v>
      </c>
      <c r="Z36" s="28">
        <f>+IF(X36&lt;&gt;0,+(Y36/X36)*100,0)</f>
        <v>-27.69893742621015</v>
      </c>
      <c r="AA36" s="29">
        <f>SUM(AA31:AA35)</f>
        <v>-169400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-4457828</v>
      </c>
      <c r="D38" s="31">
        <f>+D17+D27+D36</f>
        <v>0</v>
      </c>
      <c r="E38" s="32">
        <f t="shared" si="3"/>
        <v>232072</v>
      </c>
      <c r="F38" s="33">
        <f t="shared" si="3"/>
        <v>6461710</v>
      </c>
      <c r="G38" s="33">
        <f t="shared" si="3"/>
        <v>14301947</v>
      </c>
      <c r="H38" s="33">
        <f t="shared" si="3"/>
        <v>-4820391</v>
      </c>
      <c r="I38" s="33">
        <f t="shared" si="3"/>
        <v>-2009013</v>
      </c>
      <c r="J38" s="33">
        <f t="shared" si="3"/>
        <v>7472543</v>
      </c>
      <c r="K38" s="33">
        <f t="shared" si="3"/>
        <v>185807</v>
      </c>
      <c r="L38" s="33">
        <f t="shared" si="3"/>
        <v>9700689</v>
      </c>
      <c r="M38" s="33">
        <f t="shared" si="3"/>
        <v>-5184535</v>
      </c>
      <c r="N38" s="33">
        <f t="shared" si="3"/>
        <v>4701961</v>
      </c>
      <c r="O38" s="33">
        <f t="shared" si="3"/>
        <v>-1403287</v>
      </c>
      <c r="P38" s="33">
        <f t="shared" si="3"/>
        <v>-3235574</v>
      </c>
      <c r="Q38" s="33">
        <f t="shared" si="3"/>
        <v>7896460</v>
      </c>
      <c r="R38" s="33">
        <f t="shared" si="3"/>
        <v>3257599</v>
      </c>
      <c r="S38" s="33">
        <f t="shared" si="3"/>
        <v>-4248460</v>
      </c>
      <c r="T38" s="33">
        <f t="shared" si="3"/>
        <v>-3500673</v>
      </c>
      <c r="U38" s="33">
        <f t="shared" si="3"/>
        <v>-2832811</v>
      </c>
      <c r="V38" s="33">
        <f t="shared" si="3"/>
        <v>-10581944</v>
      </c>
      <c r="W38" s="33">
        <f t="shared" si="3"/>
        <v>4850159</v>
      </c>
      <c r="X38" s="33">
        <f t="shared" si="3"/>
        <v>6461710</v>
      </c>
      <c r="Y38" s="33">
        <f t="shared" si="3"/>
        <v>-1611551</v>
      </c>
      <c r="Z38" s="34">
        <f>+IF(X38&lt;&gt;0,+(Y38/X38)*100,0)</f>
        <v>-24.940008140260087</v>
      </c>
      <c r="AA38" s="35">
        <f>+AA17+AA27+AA36</f>
        <v>6461710</v>
      </c>
    </row>
    <row r="39" spans="1:27" ht="13.5">
      <c r="A39" s="22" t="s">
        <v>59</v>
      </c>
      <c r="B39" s="16"/>
      <c r="C39" s="31">
        <v>6207314</v>
      </c>
      <c r="D39" s="31"/>
      <c r="E39" s="32"/>
      <c r="F39" s="33">
        <v>1749486</v>
      </c>
      <c r="G39" s="33">
        <v>1749486</v>
      </c>
      <c r="H39" s="33">
        <v>16051433</v>
      </c>
      <c r="I39" s="33">
        <v>11231042</v>
      </c>
      <c r="J39" s="33">
        <v>1749486</v>
      </c>
      <c r="K39" s="33">
        <v>9222029</v>
      </c>
      <c r="L39" s="33">
        <v>9407836</v>
      </c>
      <c r="M39" s="33">
        <v>19108525</v>
      </c>
      <c r="N39" s="33">
        <v>9222029</v>
      </c>
      <c r="O39" s="33">
        <v>13923990</v>
      </c>
      <c r="P39" s="33">
        <v>12520703</v>
      </c>
      <c r="Q39" s="33">
        <v>9285129</v>
      </c>
      <c r="R39" s="33">
        <v>13923990</v>
      </c>
      <c r="S39" s="33">
        <v>17181589</v>
      </c>
      <c r="T39" s="33">
        <v>12933129</v>
      </c>
      <c r="U39" s="33">
        <v>9432456</v>
      </c>
      <c r="V39" s="33">
        <v>17181589</v>
      </c>
      <c r="W39" s="33">
        <v>1749486</v>
      </c>
      <c r="X39" s="33">
        <v>1749486</v>
      </c>
      <c r="Y39" s="33"/>
      <c r="Z39" s="34"/>
      <c r="AA39" s="35">
        <v>1749486</v>
      </c>
    </row>
    <row r="40" spans="1:27" ht="13.5">
      <c r="A40" s="41" t="s">
        <v>60</v>
      </c>
      <c r="B40" s="42"/>
      <c r="C40" s="43">
        <v>1749486</v>
      </c>
      <c r="D40" s="43"/>
      <c r="E40" s="44">
        <v>232072</v>
      </c>
      <c r="F40" s="45">
        <v>8211196</v>
      </c>
      <c r="G40" s="45">
        <v>16051433</v>
      </c>
      <c r="H40" s="45">
        <v>11231042</v>
      </c>
      <c r="I40" s="45">
        <v>9222029</v>
      </c>
      <c r="J40" s="45">
        <v>9222029</v>
      </c>
      <c r="K40" s="45">
        <v>9407836</v>
      </c>
      <c r="L40" s="45">
        <v>19108525</v>
      </c>
      <c r="M40" s="45">
        <v>13923990</v>
      </c>
      <c r="N40" s="45">
        <v>13923990</v>
      </c>
      <c r="O40" s="45">
        <v>12520703</v>
      </c>
      <c r="P40" s="45">
        <v>9285129</v>
      </c>
      <c r="Q40" s="45">
        <v>17181589</v>
      </c>
      <c r="R40" s="45">
        <v>12520703</v>
      </c>
      <c r="S40" s="45">
        <v>12933129</v>
      </c>
      <c r="T40" s="45">
        <v>9432456</v>
      </c>
      <c r="U40" s="45">
        <v>6599645</v>
      </c>
      <c r="V40" s="45">
        <v>6599645</v>
      </c>
      <c r="W40" s="45">
        <v>6599645</v>
      </c>
      <c r="X40" s="45">
        <v>8211196</v>
      </c>
      <c r="Y40" s="45">
        <v>-1611551</v>
      </c>
      <c r="Z40" s="46">
        <v>-19.63</v>
      </c>
      <c r="AA40" s="47">
        <v>8211196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90628409</v>
      </c>
      <c r="D7" s="17"/>
      <c r="E7" s="18">
        <v>216822269</v>
      </c>
      <c r="F7" s="19">
        <v>135711556</v>
      </c>
      <c r="G7" s="19">
        <v>7751108</v>
      </c>
      <c r="H7" s="19">
        <v>6312944</v>
      </c>
      <c r="I7" s="19">
        <v>3504347</v>
      </c>
      <c r="J7" s="19">
        <v>17568399</v>
      </c>
      <c r="K7" s="19">
        <v>11254881</v>
      </c>
      <c r="L7" s="19">
        <v>7170693</v>
      </c>
      <c r="M7" s="19">
        <v>6251136</v>
      </c>
      <c r="N7" s="19">
        <v>24676710</v>
      </c>
      <c r="O7" s="19">
        <v>9489475</v>
      </c>
      <c r="P7" s="19">
        <v>6755907</v>
      </c>
      <c r="Q7" s="19">
        <v>6915844</v>
      </c>
      <c r="R7" s="19">
        <v>23161226</v>
      </c>
      <c r="S7" s="19">
        <v>7717912</v>
      </c>
      <c r="T7" s="19">
        <v>7871710</v>
      </c>
      <c r="U7" s="19">
        <v>7871710</v>
      </c>
      <c r="V7" s="19">
        <v>23461332</v>
      </c>
      <c r="W7" s="19">
        <v>88867667</v>
      </c>
      <c r="X7" s="19">
        <v>135711556</v>
      </c>
      <c r="Y7" s="19">
        <v>-46843889</v>
      </c>
      <c r="Z7" s="20">
        <v>-34.52</v>
      </c>
      <c r="AA7" s="21">
        <v>135711556</v>
      </c>
    </row>
    <row r="8" spans="1:27" ht="13.5">
      <c r="A8" s="22" t="s">
        <v>35</v>
      </c>
      <c r="B8" s="16"/>
      <c r="C8" s="17">
        <v>31680244</v>
      </c>
      <c r="D8" s="17"/>
      <c r="E8" s="18">
        <v>23345747</v>
      </c>
      <c r="F8" s="19">
        <v>21634073</v>
      </c>
      <c r="G8" s="19">
        <v>101582</v>
      </c>
      <c r="H8" s="19">
        <v>759376</v>
      </c>
      <c r="I8" s="19">
        <v>58191</v>
      </c>
      <c r="J8" s="19">
        <v>919149</v>
      </c>
      <c r="K8" s="19">
        <v>345780</v>
      </c>
      <c r="L8" s="19">
        <v>1052874</v>
      </c>
      <c r="M8" s="19">
        <v>772151</v>
      </c>
      <c r="N8" s="19">
        <v>2170805</v>
      </c>
      <c r="O8" s="19">
        <v>2313140</v>
      </c>
      <c r="P8" s="19">
        <v>1288619</v>
      </c>
      <c r="Q8" s="19">
        <v>1379681</v>
      </c>
      <c r="R8" s="19">
        <v>4981440</v>
      </c>
      <c r="S8" s="19">
        <v>-1711026</v>
      </c>
      <c r="T8" s="19">
        <v>-389374</v>
      </c>
      <c r="U8" s="19">
        <v>-389374</v>
      </c>
      <c r="V8" s="19">
        <v>-2489774</v>
      </c>
      <c r="W8" s="19">
        <v>5581620</v>
      </c>
      <c r="X8" s="19">
        <v>21634073</v>
      </c>
      <c r="Y8" s="19">
        <v>-16052453</v>
      </c>
      <c r="Z8" s="20">
        <v>-74.2</v>
      </c>
      <c r="AA8" s="21">
        <v>21634073</v>
      </c>
    </row>
    <row r="9" spans="1:27" ht="13.5">
      <c r="A9" s="22" t="s">
        <v>36</v>
      </c>
      <c r="B9" s="16"/>
      <c r="C9" s="17">
        <v>289576849</v>
      </c>
      <c r="D9" s="17"/>
      <c r="E9" s="18">
        <v>332550336</v>
      </c>
      <c r="F9" s="19">
        <v>359650336</v>
      </c>
      <c r="G9" s="19">
        <v>116226000</v>
      </c>
      <c r="H9" s="19"/>
      <c r="I9" s="19"/>
      <c r="J9" s="19">
        <v>116226000</v>
      </c>
      <c r="K9" s="19"/>
      <c r="L9" s="19">
        <v>96823000</v>
      </c>
      <c r="M9" s="19"/>
      <c r="N9" s="19">
        <v>96823000</v>
      </c>
      <c r="O9" s="19"/>
      <c r="P9" s="19">
        <v>26015864</v>
      </c>
      <c r="Q9" s="19">
        <v>78669000</v>
      </c>
      <c r="R9" s="19">
        <v>104684864</v>
      </c>
      <c r="S9" s="19"/>
      <c r="T9" s="19"/>
      <c r="U9" s="19">
        <v>22743422</v>
      </c>
      <c r="V9" s="19">
        <v>22743422</v>
      </c>
      <c r="W9" s="19">
        <v>340477286</v>
      </c>
      <c r="X9" s="19">
        <v>359650336</v>
      </c>
      <c r="Y9" s="19">
        <v>-19173050</v>
      </c>
      <c r="Z9" s="20">
        <v>-5.33</v>
      </c>
      <c r="AA9" s="21">
        <v>359650336</v>
      </c>
    </row>
    <row r="10" spans="1:27" ht="13.5">
      <c r="A10" s="22" t="s">
        <v>37</v>
      </c>
      <c r="B10" s="16"/>
      <c r="C10" s="17">
        <v>319380813</v>
      </c>
      <c r="D10" s="17"/>
      <c r="E10" s="18">
        <v>326688000</v>
      </c>
      <c r="F10" s="19">
        <v>326688000</v>
      </c>
      <c r="G10" s="19">
        <v>61229000</v>
      </c>
      <c r="H10" s="19">
        <v>13691000</v>
      </c>
      <c r="I10" s="19"/>
      <c r="J10" s="19">
        <v>74920000</v>
      </c>
      <c r="K10" s="19">
        <v>22875000</v>
      </c>
      <c r="L10" s="19">
        <v>660000</v>
      </c>
      <c r="M10" s="19">
        <v>17224000</v>
      </c>
      <c r="N10" s="19">
        <v>40759000</v>
      </c>
      <c r="O10" s="19">
        <v>66421000</v>
      </c>
      <c r="P10" s="19">
        <v>15553231</v>
      </c>
      <c r="Q10" s="19">
        <v>91561973</v>
      </c>
      <c r="R10" s="19">
        <v>173536204</v>
      </c>
      <c r="S10" s="19"/>
      <c r="T10" s="19"/>
      <c r="U10" s="19"/>
      <c r="V10" s="19"/>
      <c r="W10" s="19">
        <v>289215204</v>
      </c>
      <c r="X10" s="19">
        <v>326688000</v>
      </c>
      <c r="Y10" s="19">
        <v>-37472796</v>
      </c>
      <c r="Z10" s="20">
        <v>-11.47</v>
      </c>
      <c r="AA10" s="21">
        <v>326688000</v>
      </c>
    </row>
    <row r="11" spans="1:27" ht="13.5">
      <c r="A11" s="22" t="s">
        <v>38</v>
      </c>
      <c r="B11" s="16"/>
      <c r="C11" s="17">
        <v>4455424</v>
      </c>
      <c r="D11" s="17"/>
      <c r="E11" s="18">
        <v>24767776</v>
      </c>
      <c r="F11" s="19">
        <v>17447868</v>
      </c>
      <c r="G11" s="19">
        <v>126206</v>
      </c>
      <c r="H11" s="19">
        <v>389255</v>
      </c>
      <c r="I11" s="19">
        <v>567068</v>
      </c>
      <c r="J11" s="19">
        <v>1082529</v>
      </c>
      <c r="K11" s="19">
        <v>459887</v>
      </c>
      <c r="L11" s="19">
        <v>389318</v>
      </c>
      <c r="M11" s="19">
        <v>243421</v>
      </c>
      <c r="N11" s="19">
        <v>1092626</v>
      </c>
      <c r="O11" s="19">
        <v>219889</v>
      </c>
      <c r="P11" s="19">
        <v>181945</v>
      </c>
      <c r="Q11" s="19">
        <v>99768</v>
      </c>
      <c r="R11" s="19">
        <v>501602</v>
      </c>
      <c r="S11" s="19">
        <v>380175</v>
      </c>
      <c r="T11" s="19">
        <v>155388</v>
      </c>
      <c r="U11" s="19">
        <v>155388</v>
      </c>
      <c r="V11" s="19">
        <v>690951</v>
      </c>
      <c r="W11" s="19">
        <v>3367708</v>
      </c>
      <c r="X11" s="19">
        <v>17447868</v>
      </c>
      <c r="Y11" s="19">
        <v>-14080160</v>
      </c>
      <c r="Z11" s="20">
        <v>-80.7</v>
      </c>
      <c r="AA11" s="21">
        <v>17447868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-360119507</v>
      </c>
      <c r="D14" s="17"/>
      <c r="E14" s="18">
        <v>-425406962</v>
      </c>
      <c r="F14" s="19">
        <v>-487254565</v>
      </c>
      <c r="G14" s="19">
        <v>-90443194</v>
      </c>
      <c r="H14" s="19">
        <v>-34624650</v>
      </c>
      <c r="I14" s="19">
        <v>7039488</v>
      </c>
      <c r="J14" s="19">
        <v>-118028356</v>
      </c>
      <c r="K14" s="19">
        <v>-32985303</v>
      </c>
      <c r="L14" s="19">
        <v>-32298481</v>
      </c>
      <c r="M14" s="19">
        <v>-69533292</v>
      </c>
      <c r="N14" s="19">
        <v>-134817076</v>
      </c>
      <c r="O14" s="19">
        <v>-50078625</v>
      </c>
      <c r="P14" s="19">
        <v>-58812316</v>
      </c>
      <c r="Q14" s="19">
        <v>-44734848</v>
      </c>
      <c r="R14" s="19">
        <v>-153625789</v>
      </c>
      <c r="S14" s="19">
        <v>-13731473</v>
      </c>
      <c r="T14" s="19">
        <v>-10987769</v>
      </c>
      <c r="U14" s="19">
        <v>-27102535</v>
      </c>
      <c r="V14" s="19">
        <v>-51821777</v>
      </c>
      <c r="W14" s="19">
        <v>-458292998</v>
      </c>
      <c r="X14" s="19">
        <v>-487254565</v>
      </c>
      <c r="Y14" s="19">
        <v>28961567</v>
      </c>
      <c r="Z14" s="20">
        <v>-5.94</v>
      </c>
      <c r="AA14" s="21">
        <v>-487254565</v>
      </c>
    </row>
    <row r="15" spans="1:27" ht="13.5">
      <c r="A15" s="22" t="s">
        <v>42</v>
      </c>
      <c r="B15" s="16"/>
      <c r="C15" s="17">
        <v>-9266945</v>
      </c>
      <c r="D15" s="17"/>
      <c r="E15" s="18">
        <v>-11728622</v>
      </c>
      <c r="F15" s="19">
        <v>-11728622</v>
      </c>
      <c r="G15" s="19"/>
      <c r="H15" s="19"/>
      <c r="I15" s="19">
        <v>-3411552</v>
      </c>
      <c r="J15" s="19">
        <v>-3411552</v>
      </c>
      <c r="K15" s="19">
        <v>-5483</v>
      </c>
      <c r="L15" s="19"/>
      <c r="M15" s="19">
        <v>-185561</v>
      </c>
      <c r="N15" s="19">
        <v>-191044</v>
      </c>
      <c r="O15" s="19"/>
      <c r="P15" s="19"/>
      <c r="Q15" s="19"/>
      <c r="R15" s="19"/>
      <c r="S15" s="19"/>
      <c r="T15" s="19"/>
      <c r="U15" s="19"/>
      <c r="V15" s="19"/>
      <c r="W15" s="19">
        <v>-3602596</v>
      </c>
      <c r="X15" s="19">
        <v>-11728622</v>
      </c>
      <c r="Y15" s="19">
        <v>8126026</v>
      </c>
      <c r="Z15" s="20">
        <v>-69.28</v>
      </c>
      <c r="AA15" s="21">
        <v>-11728622</v>
      </c>
    </row>
    <row r="16" spans="1:27" ht="13.5">
      <c r="A16" s="22" t="s">
        <v>43</v>
      </c>
      <c r="B16" s="16"/>
      <c r="C16" s="17">
        <v>-42525874</v>
      </c>
      <c r="D16" s="17"/>
      <c r="E16" s="18">
        <v>-37885537</v>
      </c>
      <c r="F16" s="19">
        <v>-42013184</v>
      </c>
      <c r="G16" s="19">
        <v>-721368</v>
      </c>
      <c r="H16" s="19">
        <v>-604770</v>
      </c>
      <c r="I16" s="19">
        <v>-2814599</v>
      </c>
      <c r="J16" s="19">
        <v>-4140737</v>
      </c>
      <c r="K16" s="19"/>
      <c r="L16" s="19"/>
      <c r="M16" s="19">
        <v>-2666667</v>
      </c>
      <c r="N16" s="19">
        <v>-2666667</v>
      </c>
      <c r="O16" s="19">
        <v>-10945462</v>
      </c>
      <c r="P16" s="19">
        <v>3074239</v>
      </c>
      <c r="Q16" s="19">
        <v>-3106976</v>
      </c>
      <c r="R16" s="19">
        <v>-10978199</v>
      </c>
      <c r="S16" s="19">
        <v>-3162984</v>
      </c>
      <c r="T16" s="19">
        <v>3505279</v>
      </c>
      <c r="U16" s="19">
        <v>3505279</v>
      </c>
      <c r="V16" s="19">
        <v>3847574</v>
      </c>
      <c r="W16" s="19">
        <v>-13938029</v>
      </c>
      <c r="X16" s="19">
        <v>-42013184</v>
      </c>
      <c r="Y16" s="19">
        <v>28075155</v>
      </c>
      <c r="Z16" s="20">
        <v>-66.82</v>
      </c>
      <c r="AA16" s="21">
        <v>-42013184</v>
      </c>
    </row>
    <row r="17" spans="1:27" ht="13.5">
      <c r="A17" s="23" t="s">
        <v>44</v>
      </c>
      <c r="B17" s="24"/>
      <c r="C17" s="25">
        <f aca="true" t="shared" si="0" ref="C17:Y17">SUM(C6:C16)</f>
        <v>323809413</v>
      </c>
      <c r="D17" s="25">
        <f>SUM(D6:D16)</f>
        <v>0</v>
      </c>
      <c r="E17" s="26">
        <f t="shared" si="0"/>
        <v>449153007</v>
      </c>
      <c r="F17" s="27">
        <f t="shared" si="0"/>
        <v>320135462</v>
      </c>
      <c r="G17" s="27">
        <f t="shared" si="0"/>
        <v>94269334</v>
      </c>
      <c r="H17" s="27">
        <f t="shared" si="0"/>
        <v>-14076845</v>
      </c>
      <c r="I17" s="27">
        <f t="shared" si="0"/>
        <v>4942943</v>
      </c>
      <c r="J17" s="27">
        <f t="shared" si="0"/>
        <v>85135432</v>
      </c>
      <c r="K17" s="27">
        <f t="shared" si="0"/>
        <v>1944762</v>
      </c>
      <c r="L17" s="27">
        <f t="shared" si="0"/>
        <v>73797404</v>
      </c>
      <c r="M17" s="27">
        <f t="shared" si="0"/>
        <v>-47894812</v>
      </c>
      <c r="N17" s="27">
        <f t="shared" si="0"/>
        <v>27847354</v>
      </c>
      <c r="O17" s="27">
        <f t="shared" si="0"/>
        <v>17419417</v>
      </c>
      <c r="P17" s="27">
        <f t="shared" si="0"/>
        <v>-5942511</v>
      </c>
      <c r="Q17" s="27">
        <f t="shared" si="0"/>
        <v>130784442</v>
      </c>
      <c r="R17" s="27">
        <f t="shared" si="0"/>
        <v>142261348</v>
      </c>
      <c r="S17" s="27">
        <f t="shared" si="0"/>
        <v>-10507396</v>
      </c>
      <c r="T17" s="27">
        <f t="shared" si="0"/>
        <v>155234</v>
      </c>
      <c r="U17" s="27">
        <f t="shared" si="0"/>
        <v>6783890</v>
      </c>
      <c r="V17" s="27">
        <f t="shared" si="0"/>
        <v>-3568272</v>
      </c>
      <c r="W17" s="27">
        <f t="shared" si="0"/>
        <v>251675862</v>
      </c>
      <c r="X17" s="27">
        <f t="shared" si="0"/>
        <v>320135462</v>
      </c>
      <c r="Y17" s="27">
        <f t="shared" si="0"/>
        <v>-68459600</v>
      </c>
      <c r="Z17" s="28">
        <f>+IF(X17&lt;&gt;0,+(Y17/X17)*100,0)</f>
        <v>-21.384572509495996</v>
      </c>
      <c r="AA17" s="29">
        <f>SUM(AA6:AA16)</f>
        <v>320135462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-1476000</v>
      </c>
      <c r="F24" s="19">
        <v>-1476001</v>
      </c>
      <c r="G24" s="19">
        <v>-121737</v>
      </c>
      <c r="H24" s="19">
        <v>-121737</v>
      </c>
      <c r="I24" s="19">
        <v>-117810</v>
      </c>
      <c r="J24" s="19">
        <v>-361284</v>
      </c>
      <c r="K24" s="19">
        <v>-121738</v>
      </c>
      <c r="L24" s="19">
        <v>-117810</v>
      </c>
      <c r="M24" s="19">
        <v>-121737</v>
      </c>
      <c r="N24" s="19">
        <v>-361285</v>
      </c>
      <c r="O24" s="19">
        <v>-121308</v>
      </c>
      <c r="P24" s="19">
        <v>-109956</v>
      </c>
      <c r="Q24" s="19"/>
      <c r="R24" s="19">
        <v>-231264</v>
      </c>
      <c r="S24" s="19">
        <v>-239812</v>
      </c>
      <c r="T24" s="19">
        <v>-121737</v>
      </c>
      <c r="U24" s="19">
        <v>-121737</v>
      </c>
      <c r="V24" s="19">
        <v>-483286</v>
      </c>
      <c r="W24" s="19">
        <v>-1437119</v>
      </c>
      <c r="X24" s="19">
        <v>-1476001</v>
      </c>
      <c r="Y24" s="19">
        <v>38882</v>
      </c>
      <c r="Z24" s="20">
        <v>-2.63</v>
      </c>
      <c r="AA24" s="21">
        <v>-1476001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-298688418</v>
      </c>
      <c r="D26" s="17"/>
      <c r="E26" s="18">
        <v>-310764421</v>
      </c>
      <c r="F26" s="19">
        <v>-334886030</v>
      </c>
      <c r="G26" s="19">
        <v>-12055258</v>
      </c>
      <c r="H26" s="19">
        <v>-25011575</v>
      </c>
      <c r="I26" s="19">
        <v>-18859309</v>
      </c>
      <c r="J26" s="19">
        <v>-55926142</v>
      </c>
      <c r="K26" s="19">
        <v>-29884507</v>
      </c>
      <c r="L26" s="19">
        <v>-20464407</v>
      </c>
      <c r="M26" s="19">
        <v>-23494067</v>
      </c>
      <c r="N26" s="19">
        <v>-73842981</v>
      </c>
      <c r="O26" s="19">
        <v>-27032945</v>
      </c>
      <c r="P26" s="19">
        <v>-36157598</v>
      </c>
      <c r="Q26" s="19">
        <v>-30234239</v>
      </c>
      <c r="R26" s="19">
        <v>-93424782</v>
      </c>
      <c r="S26" s="19">
        <v>-51230973</v>
      </c>
      <c r="T26" s="19">
        <v>-9103015</v>
      </c>
      <c r="U26" s="19">
        <v>-9103015</v>
      </c>
      <c r="V26" s="19">
        <v>-69437003</v>
      </c>
      <c r="W26" s="19">
        <v>-292630908</v>
      </c>
      <c r="X26" s="19">
        <v>-334886030</v>
      </c>
      <c r="Y26" s="19">
        <v>42255122</v>
      </c>
      <c r="Z26" s="20">
        <v>-12.62</v>
      </c>
      <c r="AA26" s="21">
        <v>-334886030</v>
      </c>
    </row>
    <row r="27" spans="1:27" ht="13.5">
      <c r="A27" s="23" t="s">
        <v>51</v>
      </c>
      <c r="B27" s="24"/>
      <c r="C27" s="25">
        <f aca="true" t="shared" si="1" ref="C27:Y27">SUM(C21:C26)</f>
        <v>-298688418</v>
      </c>
      <c r="D27" s="25">
        <f>SUM(D21:D26)</f>
        <v>0</v>
      </c>
      <c r="E27" s="26">
        <f t="shared" si="1"/>
        <v>-312240421</v>
      </c>
      <c r="F27" s="27">
        <f t="shared" si="1"/>
        <v>-336362031</v>
      </c>
      <c r="G27" s="27">
        <f t="shared" si="1"/>
        <v>-12176995</v>
      </c>
      <c r="H27" s="27">
        <f t="shared" si="1"/>
        <v>-25133312</v>
      </c>
      <c r="I27" s="27">
        <f t="shared" si="1"/>
        <v>-18977119</v>
      </c>
      <c r="J27" s="27">
        <f t="shared" si="1"/>
        <v>-56287426</v>
      </c>
      <c r="K27" s="27">
        <f t="shared" si="1"/>
        <v>-30006245</v>
      </c>
      <c r="L27" s="27">
        <f t="shared" si="1"/>
        <v>-20582217</v>
      </c>
      <c r="M27" s="27">
        <f t="shared" si="1"/>
        <v>-23615804</v>
      </c>
      <c r="N27" s="27">
        <f t="shared" si="1"/>
        <v>-74204266</v>
      </c>
      <c r="O27" s="27">
        <f t="shared" si="1"/>
        <v>-27154253</v>
      </c>
      <c r="P27" s="27">
        <f t="shared" si="1"/>
        <v>-36267554</v>
      </c>
      <c r="Q27" s="27">
        <f t="shared" si="1"/>
        <v>-30234239</v>
      </c>
      <c r="R27" s="27">
        <f t="shared" si="1"/>
        <v>-93656046</v>
      </c>
      <c r="S27" s="27">
        <f t="shared" si="1"/>
        <v>-51470785</v>
      </c>
      <c r="T27" s="27">
        <f t="shared" si="1"/>
        <v>-9224752</v>
      </c>
      <c r="U27" s="27">
        <f t="shared" si="1"/>
        <v>-9224752</v>
      </c>
      <c r="V27" s="27">
        <f t="shared" si="1"/>
        <v>-69920289</v>
      </c>
      <c r="W27" s="27">
        <f t="shared" si="1"/>
        <v>-294068027</v>
      </c>
      <c r="X27" s="27">
        <f t="shared" si="1"/>
        <v>-336362031</v>
      </c>
      <c r="Y27" s="27">
        <f t="shared" si="1"/>
        <v>42294004</v>
      </c>
      <c r="Z27" s="28">
        <f>+IF(X27&lt;&gt;0,+(Y27/X27)*100,0)</f>
        <v>-12.573953092820991</v>
      </c>
      <c r="AA27" s="29">
        <f>SUM(AA21:AA26)</f>
        <v>-336362031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-1711495</v>
      </c>
      <c r="F32" s="19">
        <v>-1711495</v>
      </c>
      <c r="G32" s="19"/>
      <c r="H32" s="19"/>
      <c r="I32" s="19"/>
      <c r="J32" s="19"/>
      <c r="K32" s="19"/>
      <c r="L32" s="19"/>
      <c r="M32" s="19">
        <v>-142625</v>
      </c>
      <c r="N32" s="19">
        <v>-142625</v>
      </c>
      <c r="O32" s="19">
        <v>-1201817</v>
      </c>
      <c r="P32" s="19">
        <v>1344442</v>
      </c>
      <c r="Q32" s="19"/>
      <c r="R32" s="19">
        <v>142625</v>
      </c>
      <c r="S32" s="19"/>
      <c r="T32" s="19"/>
      <c r="U32" s="19"/>
      <c r="V32" s="19"/>
      <c r="W32" s="19"/>
      <c r="X32" s="19">
        <v>-1711495</v>
      </c>
      <c r="Y32" s="19">
        <v>1711495</v>
      </c>
      <c r="Z32" s="20">
        <v>-100</v>
      </c>
      <c r="AA32" s="21">
        <v>-1711495</v>
      </c>
    </row>
    <row r="33" spans="1:27" ht="13.5">
      <c r="A33" s="22" t="s">
        <v>55</v>
      </c>
      <c r="B33" s="16"/>
      <c r="C33" s="17"/>
      <c r="D33" s="17"/>
      <c r="E33" s="18">
        <v>320000</v>
      </c>
      <c r="F33" s="19">
        <v>320000</v>
      </c>
      <c r="G33" s="19"/>
      <c r="H33" s="36"/>
      <c r="I33" s="36"/>
      <c r="J33" s="36"/>
      <c r="K33" s="19"/>
      <c r="L33" s="19"/>
      <c r="M33" s="19">
        <v>26667</v>
      </c>
      <c r="N33" s="19">
        <v>26667</v>
      </c>
      <c r="O33" s="36"/>
      <c r="P33" s="36"/>
      <c r="Q33" s="36"/>
      <c r="R33" s="19"/>
      <c r="S33" s="19"/>
      <c r="T33" s="19"/>
      <c r="U33" s="19"/>
      <c r="V33" s="36"/>
      <c r="W33" s="36">
        <v>26667</v>
      </c>
      <c r="X33" s="36">
        <v>320000</v>
      </c>
      <c r="Y33" s="19">
        <v>-293333</v>
      </c>
      <c r="Z33" s="20">
        <v>-91.67</v>
      </c>
      <c r="AA33" s="21">
        <v>320000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-2958710</v>
      </c>
      <c r="D35" s="17"/>
      <c r="E35" s="18">
        <v>-3401484</v>
      </c>
      <c r="F35" s="19">
        <v>-3401483</v>
      </c>
      <c r="G35" s="19"/>
      <c r="H35" s="19"/>
      <c r="I35" s="19">
        <v>4365570</v>
      </c>
      <c r="J35" s="19">
        <v>4365570</v>
      </c>
      <c r="K35" s="19">
        <v>-2783245</v>
      </c>
      <c r="L35" s="19"/>
      <c r="M35" s="19"/>
      <c r="N35" s="19">
        <v>-2783245</v>
      </c>
      <c r="O35" s="19"/>
      <c r="P35" s="19">
        <v>5767563</v>
      </c>
      <c r="Q35" s="19"/>
      <c r="R35" s="19">
        <v>5767563</v>
      </c>
      <c r="S35" s="19"/>
      <c r="T35" s="19"/>
      <c r="U35" s="19"/>
      <c r="V35" s="19"/>
      <c r="W35" s="19">
        <v>7349888</v>
      </c>
      <c r="X35" s="19">
        <v>-3401483</v>
      </c>
      <c r="Y35" s="19">
        <v>10751371</v>
      </c>
      <c r="Z35" s="20">
        <v>-316.08</v>
      </c>
      <c r="AA35" s="21">
        <v>-3401483</v>
      </c>
    </row>
    <row r="36" spans="1:27" ht="13.5">
      <c r="A36" s="23" t="s">
        <v>57</v>
      </c>
      <c r="B36" s="24"/>
      <c r="C36" s="25">
        <f aca="true" t="shared" si="2" ref="C36:Y36">SUM(C31:C35)</f>
        <v>-2958710</v>
      </c>
      <c r="D36" s="25">
        <f>SUM(D31:D35)</f>
        <v>0</v>
      </c>
      <c r="E36" s="26">
        <f t="shared" si="2"/>
        <v>-4792979</v>
      </c>
      <c r="F36" s="27">
        <f t="shared" si="2"/>
        <v>-4792978</v>
      </c>
      <c r="G36" s="27">
        <f t="shared" si="2"/>
        <v>0</v>
      </c>
      <c r="H36" s="27">
        <f t="shared" si="2"/>
        <v>0</v>
      </c>
      <c r="I36" s="27">
        <f t="shared" si="2"/>
        <v>4365570</v>
      </c>
      <c r="J36" s="27">
        <f t="shared" si="2"/>
        <v>4365570</v>
      </c>
      <c r="K36" s="27">
        <f t="shared" si="2"/>
        <v>-2783245</v>
      </c>
      <c r="L36" s="27">
        <f t="shared" si="2"/>
        <v>0</v>
      </c>
      <c r="M36" s="27">
        <f t="shared" si="2"/>
        <v>-115958</v>
      </c>
      <c r="N36" s="27">
        <f t="shared" si="2"/>
        <v>-2899203</v>
      </c>
      <c r="O36" s="27">
        <f t="shared" si="2"/>
        <v>-1201817</v>
      </c>
      <c r="P36" s="27">
        <f t="shared" si="2"/>
        <v>7112005</v>
      </c>
      <c r="Q36" s="27">
        <f t="shared" si="2"/>
        <v>0</v>
      </c>
      <c r="R36" s="27">
        <f t="shared" si="2"/>
        <v>5910188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7376555</v>
      </c>
      <c r="X36" s="27">
        <f t="shared" si="2"/>
        <v>-4792978</v>
      </c>
      <c r="Y36" s="27">
        <f t="shared" si="2"/>
        <v>12169533</v>
      </c>
      <c r="Z36" s="28">
        <f>+IF(X36&lt;&gt;0,+(Y36/X36)*100,0)</f>
        <v>-253.90337698190976</v>
      </c>
      <c r="AA36" s="29">
        <f>SUM(AA31:AA35)</f>
        <v>-4792978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22162285</v>
      </c>
      <c r="D38" s="31">
        <f>+D17+D27+D36</f>
        <v>0</v>
      </c>
      <c r="E38" s="32">
        <f t="shared" si="3"/>
        <v>132119607</v>
      </c>
      <c r="F38" s="33">
        <f t="shared" si="3"/>
        <v>-21019547</v>
      </c>
      <c r="G38" s="33">
        <f t="shared" si="3"/>
        <v>82092339</v>
      </c>
      <c r="H38" s="33">
        <f t="shared" si="3"/>
        <v>-39210157</v>
      </c>
      <c r="I38" s="33">
        <f t="shared" si="3"/>
        <v>-9668606</v>
      </c>
      <c r="J38" s="33">
        <f t="shared" si="3"/>
        <v>33213576</v>
      </c>
      <c r="K38" s="33">
        <f t="shared" si="3"/>
        <v>-30844728</v>
      </c>
      <c r="L38" s="33">
        <f t="shared" si="3"/>
        <v>53215187</v>
      </c>
      <c r="M38" s="33">
        <f t="shared" si="3"/>
        <v>-71626574</v>
      </c>
      <c r="N38" s="33">
        <f t="shared" si="3"/>
        <v>-49256115</v>
      </c>
      <c r="O38" s="33">
        <f t="shared" si="3"/>
        <v>-10936653</v>
      </c>
      <c r="P38" s="33">
        <f t="shared" si="3"/>
        <v>-35098060</v>
      </c>
      <c r="Q38" s="33">
        <f t="shared" si="3"/>
        <v>100550203</v>
      </c>
      <c r="R38" s="33">
        <f t="shared" si="3"/>
        <v>54515490</v>
      </c>
      <c r="S38" s="33">
        <f t="shared" si="3"/>
        <v>-61978181</v>
      </c>
      <c r="T38" s="33">
        <f t="shared" si="3"/>
        <v>-9069518</v>
      </c>
      <c r="U38" s="33">
        <f t="shared" si="3"/>
        <v>-2440862</v>
      </c>
      <c r="V38" s="33">
        <f t="shared" si="3"/>
        <v>-73488561</v>
      </c>
      <c r="W38" s="33">
        <f t="shared" si="3"/>
        <v>-35015610</v>
      </c>
      <c r="X38" s="33">
        <f t="shared" si="3"/>
        <v>-21019547</v>
      </c>
      <c r="Y38" s="33">
        <f t="shared" si="3"/>
        <v>-13996063</v>
      </c>
      <c r="Z38" s="34">
        <f>+IF(X38&lt;&gt;0,+(Y38/X38)*100,0)</f>
        <v>66.58594022031016</v>
      </c>
      <c r="AA38" s="35">
        <f>+AA17+AA27+AA36</f>
        <v>-21019547</v>
      </c>
    </row>
    <row r="39" spans="1:27" ht="13.5">
      <c r="A39" s="22" t="s">
        <v>59</v>
      </c>
      <c r="B39" s="16"/>
      <c r="C39" s="31">
        <v>24894533</v>
      </c>
      <c r="D39" s="31"/>
      <c r="E39" s="32">
        <v>33581000</v>
      </c>
      <c r="F39" s="33">
        <v>47056818</v>
      </c>
      <c r="G39" s="33">
        <v>44838379</v>
      </c>
      <c r="H39" s="33">
        <v>126930718</v>
      </c>
      <c r="I39" s="33">
        <v>87720561</v>
      </c>
      <c r="J39" s="33">
        <v>44838379</v>
      </c>
      <c r="K39" s="33">
        <v>78051955</v>
      </c>
      <c r="L39" s="33">
        <v>47207227</v>
      </c>
      <c r="M39" s="33">
        <v>100422414</v>
      </c>
      <c r="N39" s="33">
        <v>78051955</v>
      </c>
      <c r="O39" s="33">
        <v>28795840</v>
      </c>
      <c r="P39" s="33">
        <v>17859187</v>
      </c>
      <c r="Q39" s="33">
        <v>-17238873</v>
      </c>
      <c r="R39" s="33">
        <v>28795840</v>
      </c>
      <c r="S39" s="33">
        <v>83311330</v>
      </c>
      <c r="T39" s="33">
        <v>21333149</v>
      </c>
      <c r="U39" s="33">
        <v>12263631</v>
      </c>
      <c r="V39" s="33">
        <v>83311330</v>
      </c>
      <c r="W39" s="33">
        <v>44838379</v>
      </c>
      <c r="X39" s="33">
        <v>47056818</v>
      </c>
      <c r="Y39" s="33">
        <v>-2218439</v>
      </c>
      <c r="Z39" s="34">
        <v>-4.71</v>
      </c>
      <c r="AA39" s="35">
        <v>47056818</v>
      </c>
    </row>
    <row r="40" spans="1:27" ht="13.5">
      <c r="A40" s="41" t="s">
        <v>60</v>
      </c>
      <c r="B40" s="42"/>
      <c r="C40" s="43">
        <v>47056818</v>
      </c>
      <c r="D40" s="43"/>
      <c r="E40" s="44">
        <v>165700607</v>
      </c>
      <c r="F40" s="45">
        <v>26037272</v>
      </c>
      <c r="G40" s="45">
        <v>126930718</v>
      </c>
      <c r="H40" s="45">
        <v>87720561</v>
      </c>
      <c r="I40" s="45">
        <v>78051955</v>
      </c>
      <c r="J40" s="45">
        <v>78051955</v>
      </c>
      <c r="K40" s="45">
        <v>47207227</v>
      </c>
      <c r="L40" s="45">
        <v>100422414</v>
      </c>
      <c r="M40" s="45">
        <v>28795840</v>
      </c>
      <c r="N40" s="45">
        <v>28795840</v>
      </c>
      <c r="O40" s="45">
        <v>17859187</v>
      </c>
      <c r="P40" s="45">
        <v>-17238873</v>
      </c>
      <c r="Q40" s="45">
        <v>83311330</v>
      </c>
      <c r="R40" s="45">
        <v>17859187</v>
      </c>
      <c r="S40" s="45">
        <v>21333149</v>
      </c>
      <c r="T40" s="45">
        <v>12263631</v>
      </c>
      <c r="U40" s="45">
        <v>9822769</v>
      </c>
      <c r="V40" s="45">
        <v>9822769</v>
      </c>
      <c r="W40" s="45">
        <v>9822769</v>
      </c>
      <c r="X40" s="45">
        <v>26037272</v>
      </c>
      <c r="Y40" s="45">
        <v>-16214503</v>
      </c>
      <c r="Z40" s="46">
        <v>-62.27</v>
      </c>
      <c r="AA40" s="47">
        <v>26037272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3307201</v>
      </c>
      <c r="D6" s="17"/>
      <c r="E6" s="18">
        <v>6101953</v>
      </c>
      <c r="F6" s="19">
        <v>7859929</v>
      </c>
      <c r="G6" s="19">
        <v>10321</v>
      </c>
      <c r="H6" s="19">
        <v>46636</v>
      </c>
      <c r="I6" s="19">
        <v>2735351</v>
      </c>
      <c r="J6" s="19">
        <v>2792308</v>
      </c>
      <c r="K6" s="19">
        <v>51235</v>
      </c>
      <c r="L6" s="19">
        <v>51019</v>
      </c>
      <c r="M6" s="19">
        <v>13398</v>
      </c>
      <c r="N6" s="19">
        <v>115652</v>
      </c>
      <c r="O6" s="19">
        <v>35116</v>
      </c>
      <c r="P6" s="19">
        <v>25634</v>
      </c>
      <c r="Q6" s="19">
        <v>33070</v>
      </c>
      <c r="R6" s="19">
        <v>93820</v>
      </c>
      <c r="S6" s="19">
        <v>53118</v>
      </c>
      <c r="T6" s="19">
        <v>20308</v>
      </c>
      <c r="U6" s="19">
        <v>34281</v>
      </c>
      <c r="V6" s="19">
        <v>107707</v>
      </c>
      <c r="W6" s="19">
        <v>3109487</v>
      </c>
      <c r="X6" s="19">
        <v>7859929</v>
      </c>
      <c r="Y6" s="19">
        <v>-4750442</v>
      </c>
      <c r="Z6" s="20">
        <v>-60.44</v>
      </c>
      <c r="AA6" s="21">
        <v>7859929</v>
      </c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2271494</v>
      </c>
      <c r="D8" s="17"/>
      <c r="E8" s="18">
        <v>341688</v>
      </c>
      <c r="F8" s="19">
        <v>9502801</v>
      </c>
      <c r="G8" s="19">
        <v>27637</v>
      </c>
      <c r="H8" s="19">
        <v>24567</v>
      </c>
      <c r="I8" s="19">
        <v>12265</v>
      </c>
      <c r="J8" s="19">
        <v>64469</v>
      </c>
      <c r="K8" s="19">
        <v>27508</v>
      </c>
      <c r="L8" s="19">
        <v>14928</v>
      </c>
      <c r="M8" s="19">
        <v>236009</v>
      </c>
      <c r="N8" s="19">
        <v>278445</v>
      </c>
      <c r="O8" s="19">
        <v>245867</v>
      </c>
      <c r="P8" s="19">
        <v>910805</v>
      </c>
      <c r="Q8" s="19">
        <v>93569</v>
      </c>
      <c r="R8" s="19">
        <v>1250241</v>
      </c>
      <c r="S8" s="19">
        <v>5199</v>
      </c>
      <c r="T8" s="19">
        <v>723454</v>
      </c>
      <c r="U8" s="19">
        <v>111377</v>
      </c>
      <c r="V8" s="19">
        <v>840030</v>
      </c>
      <c r="W8" s="19">
        <v>2433185</v>
      </c>
      <c r="X8" s="19">
        <v>9502801</v>
      </c>
      <c r="Y8" s="19">
        <v>-7069616</v>
      </c>
      <c r="Z8" s="20">
        <v>-74.4</v>
      </c>
      <c r="AA8" s="21">
        <v>9502801</v>
      </c>
    </row>
    <row r="9" spans="1:27" ht="13.5">
      <c r="A9" s="22" t="s">
        <v>36</v>
      </c>
      <c r="B9" s="16"/>
      <c r="C9" s="17">
        <v>75408263</v>
      </c>
      <c r="D9" s="17"/>
      <c r="E9" s="18">
        <v>78416000</v>
      </c>
      <c r="F9" s="19">
        <v>78416000</v>
      </c>
      <c r="G9" s="19">
        <v>31040000</v>
      </c>
      <c r="H9" s="19">
        <v>2019000</v>
      </c>
      <c r="I9" s="19"/>
      <c r="J9" s="19">
        <v>33059000</v>
      </c>
      <c r="K9" s="19"/>
      <c r="L9" s="19">
        <v>21390000</v>
      </c>
      <c r="M9" s="19"/>
      <c r="N9" s="19">
        <v>21390000</v>
      </c>
      <c r="O9" s="19"/>
      <c r="P9" s="19">
        <v>126000</v>
      </c>
      <c r="Q9" s="19">
        <v>20007000</v>
      </c>
      <c r="R9" s="19">
        <v>20133000</v>
      </c>
      <c r="S9" s="19"/>
      <c r="T9" s="19"/>
      <c r="U9" s="19"/>
      <c r="V9" s="19"/>
      <c r="W9" s="19">
        <v>74582000</v>
      </c>
      <c r="X9" s="19">
        <v>78416000</v>
      </c>
      <c r="Y9" s="19">
        <v>-3834000</v>
      </c>
      <c r="Z9" s="20">
        <v>-4.89</v>
      </c>
      <c r="AA9" s="21">
        <v>78416000</v>
      </c>
    </row>
    <row r="10" spans="1:27" ht="13.5">
      <c r="A10" s="22" t="s">
        <v>37</v>
      </c>
      <c r="B10" s="16"/>
      <c r="C10" s="17">
        <v>20105000</v>
      </c>
      <c r="D10" s="17"/>
      <c r="E10" s="18">
        <v>22787001</v>
      </c>
      <c r="F10" s="19">
        <v>22787000</v>
      </c>
      <c r="G10" s="19">
        <v>5537000</v>
      </c>
      <c r="H10" s="19"/>
      <c r="I10" s="19"/>
      <c r="J10" s="19">
        <v>5537000</v>
      </c>
      <c r="K10" s="19"/>
      <c r="L10" s="19"/>
      <c r="M10" s="19">
        <v>7241000</v>
      </c>
      <c r="N10" s="19">
        <v>7241000</v>
      </c>
      <c r="O10" s="19"/>
      <c r="P10" s="19"/>
      <c r="Q10" s="19">
        <v>10009000</v>
      </c>
      <c r="R10" s="19">
        <v>10009000</v>
      </c>
      <c r="S10" s="19"/>
      <c r="T10" s="19"/>
      <c r="U10" s="19"/>
      <c r="V10" s="19"/>
      <c r="W10" s="19">
        <v>22787000</v>
      </c>
      <c r="X10" s="19">
        <v>22787000</v>
      </c>
      <c r="Y10" s="19"/>
      <c r="Z10" s="20"/>
      <c r="AA10" s="21">
        <v>22787000</v>
      </c>
    </row>
    <row r="11" spans="1:27" ht="13.5">
      <c r="A11" s="22" t="s">
        <v>38</v>
      </c>
      <c r="B11" s="16"/>
      <c r="C11" s="17">
        <v>2726584</v>
      </c>
      <c r="D11" s="17"/>
      <c r="E11" s="18">
        <v>2102880</v>
      </c>
      <c r="F11" s="19">
        <v>2199703</v>
      </c>
      <c r="G11" s="19">
        <v>11459</v>
      </c>
      <c r="H11" s="19">
        <v>177105</v>
      </c>
      <c r="I11" s="19">
        <v>189348</v>
      </c>
      <c r="J11" s="19">
        <v>377912</v>
      </c>
      <c r="K11" s="19">
        <v>216093</v>
      </c>
      <c r="L11" s="19">
        <v>233750</v>
      </c>
      <c r="M11" s="19">
        <v>236009</v>
      </c>
      <c r="N11" s="19">
        <v>685852</v>
      </c>
      <c r="O11" s="19">
        <v>430602</v>
      </c>
      <c r="P11" s="19">
        <v>681784</v>
      </c>
      <c r="Q11" s="19">
        <v>76531</v>
      </c>
      <c r="R11" s="19">
        <v>1188917</v>
      </c>
      <c r="S11" s="19">
        <v>290776</v>
      </c>
      <c r="T11" s="19">
        <v>49071</v>
      </c>
      <c r="U11" s="19">
        <v>210313</v>
      </c>
      <c r="V11" s="19">
        <v>550160</v>
      </c>
      <c r="W11" s="19">
        <v>2802841</v>
      </c>
      <c r="X11" s="19">
        <v>2199703</v>
      </c>
      <c r="Y11" s="19">
        <v>603138</v>
      </c>
      <c r="Z11" s="20">
        <v>27.42</v>
      </c>
      <c r="AA11" s="21">
        <v>2199703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-77339564</v>
      </c>
      <c r="D14" s="17"/>
      <c r="E14" s="18">
        <v>-72392418</v>
      </c>
      <c r="F14" s="19">
        <v>-110352415</v>
      </c>
      <c r="G14" s="19">
        <v>-5442290</v>
      </c>
      <c r="H14" s="19">
        <v>-2817457</v>
      </c>
      <c r="I14" s="19">
        <v>-2814736</v>
      </c>
      <c r="J14" s="19">
        <v>-11074483</v>
      </c>
      <c r="K14" s="19">
        <v>-9485989</v>
      </c>
      <c r="L14" s="19">
        <v>-5441657</v>
      </c>
      <c r="M14" s="19">
        <v>-5953110</v>
      </c>
      <c r="N14" s="19">
        <v>-20880756</v>
      </c>
      <c r="O14" s="19">
        <v>-7839376</v>
      </c>
      <c r="P14" s="19">
        <v>-12777890</v>
      </c>
      <c r="Q14" s="19">
        <v>-4844756</v>
      </c>
      <c r="R14" s="19">
        <v>-25462022</v>
      </c>
      <c r="S14" s="19">
        <v>-5654652</v>
      </c>
      <c r="T14" s="19">
        <v>-5207239</v>
      </c>
      <c r="U14" s="19">
        <v>-10983294</v>
      </c>
      <c r="V14" s="19">
        <v>-21845185</v>
      </c>
      <c r="W14" s="19">
        <v>-79262446</v>
      </c>
      <c r="X14" s="19">
        <v>-110352415</v>
      </c>
      <c r="Y14" s="19">
        <v>31089969</v>
      </c>
      <c r="Z14" s="20">
        <v>-28.17</v>
      </c>
      <c r="AA14" s="21">
        <v>-110352415</v>
      </c>
    </row>
    <row r="15" spans="1:27" ht="13.5">
      <c r="A15" s="22" t="s">
        <v>42</v>
      </c>
      <c r="B15" s="16"/>
      <c r="C15" s="17">
        <v>-38537</v>
      </c>
      <c r="D15" s="17"/>
      <c r="E15" s="18">
        <v>-125004</v>
      </c>
      <c r="F15" s="19">
        <v>-70001</v>
      </c>
      <c r="G15" s="19"/>
      <c r="H15" s="19"/>
      <c r="I15" s="19"/>
      <c r="J15" s="19"/>
      <c r="K15" s="19">
        <v>-3977</v>
      </c>
      <c r="L15" s="19">
        <v>-1492</v>
      </c>
      <c r="M15" s="19">
        <v>-54028</v>
      </c>
      <c r="N15" s="19">
        <v>-59497</v>
      </c>
      <c r="O15" s="19">
        <v>-34420</v>
      </c>
      <c r="P15" s="19">
        <v>-6019</v>
      </c>
      <c r="Q15" s="19">
        <v>-4529</v>
      </c>
      <c r="R15" s="19">
        <v>-44968</v>
      </c>
      <c r="S15" s="19">
        <v>-4088</v>
      </c>
      <c r="T15" s="19">
        <v>-4806</v>
      </c>
      <c r="U15" s="19">
        <v>-10662</v>
      </c>
      <c r="V15" s="19">
        <v>-19556</v>
      </c>
      <c r="W15" s="19">
        <v>-124021</v>
      </c>
      <c r="X15" s="19">
        <v>-70001</v>
      </c>
      <c r="Y15" s="19">
        <v>-54020</v>
      </c>
      <c r="Z15" s="20">
        <v>77.17</v>
      </c>
      <c r="AA15" s="21">
        <v>-70001</v>
      </c>
    </row>
    <row r="16" spans="1:27" ht="13.5">
      <c r="A16" s="22" t="s">
        <v>43</v>
      </c>
      <c r="B16" s="16"/>
      <c r="C16" s="17"/>
      <c r="D16" s="17"/>
      <c r="E16" s="18">
        <v>-3699996</v>
      </c>
      <c r="F16" s="19"/>
      <c r="G16" s="19">
        <v>-5487022</v>
      </c>
      <c r="H16" s="19">
        <v>-7641251</v>
      </c>
      <c r="I16" s="19">
        <v>-4082340</v>
      </c>
      <c r="J16" s="19">
        <v>-17210613</v>
      </c>
      <c r="K16" s="19">
        <v>-153951</v>
      </c>
      <c r="L16" s="19">
        <v>-353071</v>
      </c>
      <c r="M16" s="19">
        <v>-192593</v>
      </c>
      <c r="N16" s="19">
        <v>-699615</v>
      </c>
      <c r="O16" s="19">
        <v>-700809</v>
      </c>
      <c r="P16" s="19">
        <v>-350009</v>
      </c>
      <c r="Q16" s="19"/>
      <c r="R16" s="19">
        <v>-1050818</v>
      </c>
      <c r="S16" s="19">
        <v>-196180</v>
      </c>
      <c r="T16" s="19">
        <v>-98180</v>
      </c>
      <c r="U16" s="19">
        <v>-305787</v>
      </c>
      <c r="V16" s="19">
        <v>-600147</v>
      </c>
      <c r="W16" s="19">
        <v>-19561193</v>
      </c>
      <c r="X16" s="19"/>
      <c r="Y16" s="19">
        <v>-19561193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26440441</v>
      </c>
      <c r="D17" s="25">
        <f>SUM(D6:D16)</f>
        <v>0</v>
      </c>
      <c r="E17" s="26">
        <f t="shared" si="0"/>
        <v>33532104</v>
      </c>
      <c r="F17" s="27">
        <f t="shared" si="0"/>
        <v>10343017</v>
      </c>
      <c r="G17" s="27">
        <f t="shared" si="0"/>
        <v>25697105</v>
      </c>
      <c r="H17" s="27">
        <f t="shared" si="0"/>
        <v>-8191400</v>
      </c>
      <c r="I17" s="27">
        <f t="shared" si="0"/>
        <v>-3960112</v>
      </c>
      <c r="J17" s="27">
        <f t="shared" si="0"/>
        <v>13545593</v>
      </c>
      <c r="K17" s="27">
        <f t="shared" si="0"/>
        <v>-9349081</v>
      </c>
      <c r="L17" s="27">
        <f t="shared" si="0"/>
        <v>15893477</v>
      </c>
      <c r="M17" s="27">
        <f t="shared" si="0"/>
        <v>1526685</v>
      </c>
      <c r="N17" s="27">
        <f t="shared" si="0"/>
        <v>8071081</v>
      </c>
      <c r="O17" s="27">
        <f t="shared" si="0"/>
        <v>-7863020</v>
      </c>
      <c r="P17" s="27">
        <f t="shared" si="0"/>
        <v>-11389695</v>
      </c>
      <c r="Q17" s="27">
        <f t="shared" si="0"/>
        <v>25369885</v>
      </c>
      <c r="R17" s="27">
        <f t="shared" si="0"/>
        <v>6117170</v>
      </c>
      <c r="S17" s="27">
        <f t="shared" si="0"/>
        <v>-5505827</v>
      </c>
      <c r="T17" s="27">
        <f t="shared" si="0"/>
        <v>-4517392</v>
      </c>
      <c r="U17" s="27">
        <f t="shared" si="0"/>
        <v>-10943772</v>
      </c>
      <c r="V17" s="27">
        <f t="shared" si="0"/>
        <v>-20966991</v>
      </c>
      <c r="W17" s="27">
        <f t="shared" si="0"/>
        <v>6766853</v>
      </c>
      <c r="X17" s="27">
        <f t="shared" si="0"/>
        <v>10343017</v>
      </c>
      <c r="Y17" s="27">
        <f t="shared" si="0"/>
        <v>-3576164</v>
      </c>
      <c r="Z17" s="28">
        <f>+IF(X17&lt;&gt;0,+(Y17/X17)*100,0)</f>
        <v>-34.57563687655159</v>
      </c>
      <c r="AA17" s="29">
        <f>SUM(AA6:AA16)</f>
        <v>10343017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300000</v>
      </c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1513836</v>
      </c>
      <c r="F22" s="36"/>
      <c r="G22" s="19">
        <v>2011925</v>
      </c>
      <c r="H22" s="19"/>
      <c r="I22" s="19">
        <v>938415</v>
      </c>
      <c r="J22" s="19">
        <v>2950340</v>
      </c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>
        <v>2950340</v>
      </c>
      <c r="X22" s="19"/>
      <c r="Y22" s="19">
        <v>2950340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1900000</v>
      </c>
      <c r="F23" s="19"/>
      <c r="G23" s="36">
        <v>2228787</v>
      </c>
      <c r="H23" s="36"/>
      <c r="I23" s="36"/>
      <c r="J23" s="19">
        <v>2228787</v>
      </c>
      <c r="K23" s="36">
        <v>267514</v>
      </c>
      <c r="L23" s="36"/>
      <c r="M23" s="19"/>
      <c r="N23" s="36">
        <v>267514</v>
      </c>
      <c r="O23" s="36"/>
      <c r="P23" s="36"/>
      <c r="Q23" s="19"/>
      <c r="R23" s="36"/>
      <c r="S23" s="36"/>
      <c r="T23" s="19"/>
      <c r="U23" s="36"/>
      <c r="V23" s="36"/>
      <c r="W23" s="36">
        <v>2496301</v>
      </c>
      <c r="X23" s="19"/>
      <c r="Y23" s="36">
        <v>2496301</v>
      </c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-30000000</v>
      </c>
      <c r="F24" s="19"/>
      <c r="G24" s="19"/>
      <c r="H24" s="19"/>
      <c r="I24" s="19">
        <v>-40000000</v>
      </c>
      <c r="J24" s="19">
        <v>-40000000</v>
      </c>
      <c r="K24" s="19"/>
      <c r="L24" s="19"/>
      <c r="M24" s="19">
        <v>-20109103</v>
      </c>
      <c r="N24" s="19">
        <v>-20109103</v>
      </c>
      <c r="O24" s="19">
        <v>-40227849</v>
      </c>
      <c r="P24" s="19">
        <v>-15000000</v>
      </c>
      <c r="Q24" s="19">
        <v>-45000000</v>
      </c>
      <c r="R24" s="19">
        <v>-100227849</v>
      </c>
      <c r="S24" s="19">
        <v>-25000000</v>
      </c>
      <c r="T24" s="19">
        <v>-15000000</v>
      </c>
      <c r="U24" s="19">
        <v>-15000000</v>
      </c>
      <c r="V24" s="19">
        <v>-55000000</v>
      </c>
      <c r="W24" s="19">
        <v>-215336952</v>
      </c>
      <c r="X24" s="19"/>
      <c r="Y24" s="19">
        <v>-215336952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-23054416</v>
      </c>
      <c r="D26" s="17"/>
      <c r="E26" s="18">
        <v>-28974596</v>
      </c>
      <c r="F26" s="19">
        <v>-29394996</v>
      </c>
      <c r="G26" s="19">
        <v>-3593429</v>
      </c>
      <c r="H26" s="19">
        <v>-789106</v>
      </c>
      <c r="I26" s="19">
        <v>-1259340</v>
      </c>
      <c r="J26" s="19">
        <v>-5641875</v>
      </c>
      <c r="K26" s="19">
        <v>-1974106</v>
      </c>
      <c r="L26" s="19">
        <v>-340053</v>
      </c>
      <c r="M26" s="19">
        <v>-794089</v>
      </c>
      <c r="N26" s="19">
        <v>-3108248</v>
      </c>
      <c r="O26" s="19">
        <v>-224073</v>
      </c>
      <c r="P26" s="19">
        <v>-1946177</v>
      </c>
      <c r="Q26" s="19">
        <v>-2765048</v>
      </c>
      <c r="R26" s="19">
        <v>-4935298</v>
      </c>
      <c r="S26" s="19">
        <v>-8505000</v>
      </c>
      <c r="T26" s="19">
        <v>-1233184</v>
      </c>
      <c r="U26" s="19">
        <v>-1645542</v>
      </c>
      <c r="V26" s="19">
        <v>-11383726</v>
      </c>
      <c r="W26" s="19">
        <v>-25069147</v>
      </c>
      <c r="X26" s="19">
        <v>-29394996</v>
      </c>
      <c r="Y26" s="19">
        <v>4325849</v>
      </c>
      <c r="Z26" s="20">
        <v>-14.72</v>
      </c>
      <c r="AA26" s="21">
        <v>-29394996</v>
      </c>
    </row>
    <row r="27" spans="1:27" ht="13.5">
      <c r="A27" s="23" t="s">
        <v>51</v>
      </c>
      <c r="B27" s="24"/>
      <c r="C27" s="25">
        <f aca="true" t="shared" si="1" ref="C27:Y27">SUM(C21:C26)</f>
        <v>-23054416</v>
      </c>
      <c r="D27" s="25">
        <f>SUM(D21:D26)</f>
        <v>0</v>
      </c>
      <c r="E27" s="26">
        <f t="shared" si="1"/>
        <v>-55260760</v>
      </c>
      <c r="F27" s="27">
        <f t="shared" si="1"/>
        <v>-29394996</v>
      </c>
      <c r="G27" s="27">
        <f t="shared" si="1"/>
        <v>647283</v>
      </c>
      <c r="H27" s="27">
        <f t="shared" si="1"/>
        <v>-789106</v>
      </c>
      <c r="I27" s="27">
        <f t="shared" si="1"/>
        <v>-40320925</v>
      </c>
      <c r="J27" s="27">
        <f t="shared" si="1"/>
        <v>-40462748</v>
      </c>
      <c r="K27" s="27">
        <f t="shared" si="1"/>
        <v>-1706592</v>
      </c>
      <c r="L27" s="27">
        <f t="shared" si="1"/>
        <v>-340053</v>
      </c>
      <c r="M27" s="27">
        <f t="shared" si="1"/>
        <v>-20903192</v>
      </c>
      <c r="N27" s="27">
        <f t="shared" si="1"/>
        <v>-22949837</v>
      </c>
      <c r="O27" s="27">
        <f t="shared" si="1"/>
        <v>-40451922</v>
      </c>
      <c r="P27" s="27">
        <f t="shared" si="1"/>
        <v>-16946177</v>
      </c>
      <c r="Q27" s="27">
        <f t="shared" si="1"/>
        <v>-47765048</v>
      </c>
      <c r="R27" s="27">
        <f t="shared" si="1"/>
        <v>-105163147</v>
      </c>
      <c r="S27" s="27">
        <f t="shared" si="1"/>
        <v>-33505000</v>
      </c>
      <c r="T27" s="27">
        <f t="shared" si="1"/>
        <v>-16233184</v>
      </c>
      <c r="U27" s="27">
        <f t="shared" si="1"/>
        <v>-16645542</v>
      </c>
      <c r="V27" s="27">
        <f t="shared" si="1"/>
        <v>-66383726</v>
      </c>
      <c r="W27" s="27">
        <f t="shared" si="1"/>
        <v>-234959458</v>
      </c>
      <c r="X27" s="27">
        <f t="shared" si="1"/>
        <v>-29394996</v>
      </c>
      <c r="Y27" s="27">
        <f t="shared" si="1"/>
        <v>-205564462</v>
      </c>
      <c r="Z27" s="28">
        <f>+IF(X27&lt;&gt;0,+(Y27/X27)*100,0)</f>
        <v>699.3178770971767</v>
      </c>
      <c r="AA27" s="29">
        <f>SUM(AA21:AA26)</f>
        <v>-29394996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-208977</v>
      </c>
      <c r="D35" s="17"/>
      <c r="E35" s="18">
        <v>-241372</v>
      </c>
      <c r="F35" s="19"/>
      <c r="G35" s="19"/>
      <c r="H35" s="19"/>
      <c r="I35" s="19"/>
      <c r="J35" s="19"/>
      <c r="K35" s="19"/>
      <c r="L35" s="19"/>
      <c r="M35" s="19"/>
      <c r="N35" s="19"/>
      <c r="O35" s="19">
        <v>-57519</v>
      </c>
      <c r="P35" s="19"/>
      <c r="Q35" s="19"/>
      <c r="R35" s="19">
        <v>-57519</v>
      </c>
      <c r="S35" s="19"/>
      <c r="T35" s="19"/>
      <c r="U35" s="19"/>
      <c r="V35" s="19"/>
      <c r="W35" s="19">
        <v>-57519</v>
      </c>
      <c r="X35" s="19"/>
      <c r="Y35" s="19">
        <v>-57519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-208977</v>
      </c>
      <c r="D36" s="25">
        <f>SUM(D31:D35)</f>
        <v>0</v>
      </c>
      <c r="E36" s="26">
        <f t="shared" si="2"/>
        <v>-241372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-57519</v>
      </c>
      <c r="P36" s="27">
        <f t="shared" si="2"/>
        <v>0</v>
      </c>
      <c r="Q36" s="27">
        <f t="shared" si="2"/>
        <v>0</v>
      </c>
      <c r="R36" s="27">
        <f t="shared" si="2"/>
        <v>-57519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-57519</v>
      </c>
      <c r="X36" s="27">
        <f t="shared" si="2"/>
        <v>0</v>
      </c>
      <c r="Y36" s="27">
        <f t="shared" si="2"/>
        <v>-57519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3177048</v>
      </c>
      <c r="D38" s="31">
        <f>+D17+D27+D36</f>
        <v>0</v>
      </c>
      <c r="E38" s="32">
        <f t="shared" si="3"/>
        <v>-21970028</v>
      </c>
      <c r="F38" s="33">
        <f t="shared" si="3"/>
        <v>-19051979</v>
      </c>
      <c r="G38" s="33">
        <f t="shared" si="3"/>
        <v>26344388</v>
      </c>
      <c r="H38" s="33">
        <f t="shared" si="3"/>
        <v>-8980506</v>
      </c>
      <c r="I38" s="33">
        <f t="shared" si="3"/>
        <v>-44281037</v>
      </c>
      <c r="J38" s="33">
        <f t="shared" si="3"/>
        <v>-26917155</v>
      </c>
      <c r="K38" s="33">
        <f t="shared" si="3"/>
        <v>-11055673</v>
      </c>
      <c r="L38" s="33">
        <f t="shared" si="3"/>
        <v>15553424</v>
      </c>
      <c r="M38" s="33">
        <f t="shared" si="3"/>
        <v>-19376507</v>
      </c>
      <c r="N38" s="33">
        <f t="shared" si="3"/>
        <v>-14878756</v>
      </c>
      <c r="O38" s="33">
        <f t="shared" si="3"/>
        <v>-48372461</v>
      </c>
      <c r="P38" s="33">
        <f t="shared" si="3"/>
        <v>-28335872</v>
      </c>
      <c r="Q38" s="33">
        <f t="shared" si="3"/>
        <v>-22395163</v>
      </c>
      <c r="R38" s="33">
        <f t="shared" si="3"/>
        <v>-99103496</v>
      </c>
      <c r="S38" s="33">
        <f t="shared" si="3"/>
        <v>-39010827</v>
      </c>
      <c r="T38" s="33">
        <f t="shared" si="3"/>
        <v>-20750576</v>
      </c>
      <c r="U38" s="33">
        <f t="shared" si="3"/>
        <v>-27589314</v>
      </c>
      <c r="V38" s="33">
        <f t="shared" si="3"/>
        <v>-87350717</v>
      </c>
      <c r="W38" s="33">
        <f t="shared" si="3"/>
        <v>-228250124</v>
      </c>
      <c r="X38" s="33">
        <f t="shared" si="3"/>
        <v>-19051979</v>
      </c>
      <c r="Y38" s="33">
        <f t="shared" si="3"/>
        <v>-209198145</v>
      </c>
      <c r="Z38" s="34">
        <f>+IF(X38&lt;&gt;0,+(Y38/X38)*100,0)</f>
        <v>1098.0389228856488</v>
      </c>
      <c r="AA38" s="35">
        <f>+AA17+AA27+AA36</f>
        <v>-19051979</v>
      </c>
    </row>
    <row r="39" spans="1:27" ht="13.5">
      <c r="A39" s="22" t="s">
        <v>59</v>
      </c>
      <c r="B39" s="16"/>
      <c r="C39" s="31">
        <v>46085742</v>
      </c>
      <c r="D39" s="31"/>
      <c r="E39" s="32">
        <v>41609285</v>
      </c>
      <c r="F39" s="33">
        <v>49263209</v>
      </c>
      <c r="G39" s="33">
        <v>49263209</v>
      </c>
      <c r="H39" s="33">
        <v>75607597</v>
      </c>
      <c r="I39" s="33">
        <v>66627091</v>
      </c>
      <c r="J39" s="33">
        <v>49263209</v>
      </c>
      <c r="K39" s="33">
        <v>22346054</v>
      </c>
      <c r="L39" s="33">
        <v>11290381</v>
      </c>
      <c r="M39" s="33">
        <v>26843805</v>
      </c>
      <c r="N39" s="33">
        <v>22346054</v>
      </c>
      <c r="O39" s="33">
        <v>7467298</v>
      </c>
      <c r="P39" s="33">
        <v>-40905163</v>
      </c>
      <c r="Q39" s="33">
        <v>-69241035</v>
      </c>
      <c r="R39" s="33">
        <v>7467298</v>
      </c>
      <c r="S39" s="33">
        <v>-91636198</v>
      </c>
      <c r="T39" s="33">
        <v>-130647025</v>
      </c>
      <c r="U39" s="33">
        <v>-151397601</v>
      </c>
      <c r="V39" s="33">
        <v>-91636198</v>
      </c>
      <c r="W39" s="33">
        <v>49263209</v>
      </c>
      <c r="X39" s="33">
        <v>49263209</v>
      </c>
      <c r="Y39" s="33"/>
      <c r="Z39" s="34"/>
      <c r="AA39" s="35">
        <v>49263209</v>
      </c>
    </row>
    <row r="40" spans="1:27" ht="13.5">
      <c r="A40" s="41" t="s">
        <v>60</v>
      </c>
      <c r="B40" s="42"/>
      <c r="C40" s="43">
        <v>49262790</v>
      </c>
      <c r="D40" s="43"/>
      <c r="E40" s="44">
        <v>19639257</v>
      </c>
      <c r="F40" s="45">
        <v>30211231</v>
      </c>
      <c r="G40" s="45">
        <v>75607597</v>
      </c>
      <c r="H40" s="45">
        <v>66627091</v>
      </c>
      <c r="I40" s="45">
        <v>22346054</v>
      </c>
      <c r="J40" s="45">
        <v>22346054</v>
      </c>
      <c r="K40" s="45">
        <v>11290381</v>
      </c>
      <c r="L40" s="45">
        <v>26843805</v>
      </c>
      <c r="M40" s="45">
        <v>7467298</v>
      </c>
      <c r="N40" s="45">
        <v>7467298</v>
      </c>
      <c r="O40" s="45">
        <v>-40905163</v>
      </c>
      <c r="P40" s="45">
        <v>-69241035</v>
      </c>
      <c r="Q40" s="45">
        <v>-91636198</v>
      </c>
      <c r="R40" s="45">
        <v>-40905163</v>
      </c>
      <c r="S40" s="45">
        <v>-130647025</v>
      </c>
      <c r="T40" s="45">
        <v>-151397601</v>
      </c>
      <c r="U40" s="45">
        <v>-178986915</v>
      </c>
      <c r="V40" s="45">
        <v>-178986915</v>
      </c>
      <c r="W40" s="45">
        <v>-178986915</v>
      </c>
      <c r="X40" s="45">
        <v>30211231</v>
      </c>
      <c r="Y40" s="45">
        <v>-209198146</v>
      </c>
      <c r="Z40" s="46">
        <v>-692.45</v>
      </c>
      <c r="AA40" s="47">
        <v>30211231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3711036</v>
      </c>
      <c r="F6" s="19">
        <v>3711000</v>
      </c>
      <c r="G6" s="19"/>
      <c r="H6" s="19">
        <v>189370</v>
      </c>
      <c r="I6" s="19">
        <v>277309</v>
      </c>
      <c r="J6" s="19">
        <v>466679</v>
      </c>
      <c r="K6" s="19">
        <v>174101</v>
      </c>
      <c r="L6" s="19">
        <v>167544</v>
      </c>
      <c r="M6" s="19">
        <v>267518</v>
      </c>
      <c r="N6" s="19">
        <v>609163</v>
      </c>
      <c r="O6" s="19">
        <v>167984</v>
      </c>
      <c r="P6" s="19">
        <v>216863</v>
      </c>
      <c r="Q6" s="19">
        <v>216831</v>
      </c>
      <c r="R6" s="19">
        <v>601678</v>
      </c>
      <c r="S6" s="19">
        <v>167882</v>
      </c>
      <c r="T6" s="19">
        <v>178085</v>
      </c>
      <c r="U6" s="19">
        <v>190937</v>
      </c>
      <c r="V6" s="19">
        <v>536904</v>
      </c>
      <c r="W6" s="19">
        <v>2214424</v>
      </c>
      <c r="X6" s="19">
        <v>3711000</v>
      </c>
      <c r="Y6" s="19">
        <v>-1496576</v>
      </c>
      <c r="Z6" s="20">
        <v>-40.33</v>
      </c>
      <c r="AA6" s="21">
        <v>3711000</v>
      </c>
    </row>
    <row r="7" spans="1:27" ht="13.5">
      <c r="A7" s="22" t="s">
        <v>34</v>
      </c>
      <c r="B7" s="16"/>
      <c r="C7" s="17"/>
      <c r="D7" s="17"/>
      <c r="E7" s="18">
        <v>55752</v>
      </c>
      <c r="F7" s="19">
        <v>39260</v>
      </c>
      <c r="G7" s="19"/>
      <c r="H7" s="19">
        <v>3296</v>
      </c>
      <c r="I7" s="19">
        <v>3296</v>
      </c>
      <c r="J7" s="19">
        <v>6592</v>
      </c>
      <c r="K7" s="19">
        <v>3296</v>
      </c>
      <c r="L7" s="19">
        <v>3162</v>
      </c>
      <c r="M7" s="19">
        <v>3162</v>
      </c>
      <c r="N7" s="19">
        <v>9620</v>
      </c>
      <c r="O7" s="19">
        <v>3162</v>
      </c>
      <c r="P7" s="19">
        <v>3364</v>
      </c>
      <c r="Q7" s="19">
        <v>3364</v>
      </c>
      <c r="R7" s="19">
        <v>9890</v>
      </c>
      <c r="S7" s="19">
        <v>3399</v>
      </c>
      <c r="T7" s="19">
        <v>3884</v>
      </c>
      <c r="U7" s="19">
        <v>3532</v>
      </c>
      <c r="V7" s="19">
        <v>10815</v>
      </c>
      <c r="W7" s="19">
        <v>36917</v>
      </c>
      <c r="X7" s="19">
        <v>39260</v>
      </c>
      <c r="Y7" s="19">
        <v>-2343</v>
      </c>
      <c r="Z7" s="20">
        <v>-5.97</v>
      </c>
      <c r="AA7" s="21">
        <v>39260</v>
      </c>
    </row>
    <row r="8" spans="1:27" ht="13.5">
      <c r="A8" s="22" t="s">
        <v>35</v>
      </c>
      <c r="B8" s="16"/>
      <c r="C8" s="17"/>
      <c r="D8" s="17"/>
      <c r="E8" s="18">
        <v>4384120</v>
      </c>
      <c r="F8" s="19">
        <v>10708562</v>
      </c>
      <c r="G8" s="19">
        <v>16292</v>
      </c>
      <c r="H8" s="19">
        <v>227557</v>
      </c>
      <c r="I8" s="19">
        <v>48388</v>
      </c>
      <c r="J8" s="19">
        <v>292237</v>
      </c>
      <c r="K8" s="19">
        <v>83833</v>
      </c>
      <c r="L8" s="19">
        <v>53506</v>
      </c>
      <c r="M8" s="19">
        <v>45129</v>
      </c>
      <c r="N8" s="19">
        <v>182468</v>
      </c>
      <c r="O8" s="19">
        <v>58134</v>
      </c>
      <c r="P8" s="19">
        <v>76820</v>
      </c>
      <c r="Q8" s="19">
        <v>980446</v>
      </c>
      <c r="R8" s="19">
        <v>1115400</v>
      </c>
      <c r="S8" s="19">
        <v>126387</v>
      </c>
      <c r="T8" s="19">
        <v>-571859</v>
      </c>
      <c r="U8" s="19">
        <v>41042</v>
      </c>
      <c r="V8" s="19">
        <v>-404430</v>
      </c>
      <c r="W8" s="19">
        <v>1185675</v>
      </c>
      <c r="X8" s="19">
        <v>10708562</v>
      </c>
      <c r="Y8" s="19">
        <v>-9522887</v>
      </c>
      <c r="Z8" s="20">
        <v>-88.93</v>
      </c>
      <c r="AA8" s="21">
        <v>10708562</v>
      </c>
    </row>
    <row r="9" spans="1:27" ht="13.5">
      <c r="A9" s="22" t="s">
        <v>36</v>
      </c>
      <c r="B9" s="16"/>
      <c r="C9" s="17">
        <v>59331573</v>
      </c>
      <c r="D9" s="17"/>
      <c r="E9" s="18">
        <v>32745999</v>
      </c>
      <c r="F9" s="19">
        <v>32746000</v>
      </c>
      <c r="G9" s="19">
        <v>8921825</v>
      </c>
      <c r="H9" s="19">
        <v>828245</v>
      </c>
      <c r="I9" s="19">
        <v>585694</v>
      </c>
      <c r="J9" s="19">
        <v>10335764</v>
      </c>
      <c r="K9" s="19">
        <v>812930</v>
      </c>
      <c r="L9" s="19">
        <v>10128746</v>
      </c>
      <c r="M9" s="19">
        <v>167770</v>
      </c>
      <c r="N9" s="19">
        <v>11109446</v>
      </c>
      <c r="O9" s="19">
        <v>708521</v>
      </c>
      <c r="P9" s="19">
        <v>454620</v>
      </c>
      <c r="Q9" s="19">
        <v>7985381</v>
      </c>
      <c r="R9" s="19">
        <v>9148522</v>
      </c>
      <c r="S9" s="19">
        <v>-286412</v>
      </c>
      <c r="T9" s="19">
        <v>86479</v>
      </c>
      <c r="U9" s="19">
        <v>1933126</v>
      </c>
      <c r="V9" s="19">
        <v>1733193</v>
      </c>
      <c r="W9" s="19">
        <v>32326925</v>
      </c>
      <c r="X9" s="19">
        <v>32746000</v>
      </c>
      <c r="Y9" s="19">
        <v>-419075</v>
      </c>
      <c r="Z9" s="20">
        <v>-1.28</v>
      </c>
      <c r="AA9" s="21">
        <v>32746000</v>
      </c>
    </row>
    <row r="10" spans="1:27" ht="13.5">
      <c r="A10" s="22" t="s">
        <v>37</v>
      </c>
      <c r="B10" s="16"/>
      <c r="C10" s="17"/>
      <c r="D10" s="17"/>
      <c r="E10" s="18">
        <v>14736000</v>
      </c>
      <c r="F10" s="19">
        <v>14735500</v>
      </c>
      <c r="G10" s="19">
        <v>4716138</v>
      </c>
      <c r="H10" s="19">
        <v>3615834</v>
      </c>
      <c r="I10" s="19">
        <v>1820635</v>
      </c>
      <c r="J10" s="19">
        <v>10152607</v>
      </c>
      <c r="K10" s="19">
        <v>2069832</v>
      </c>
      <c r="L10" s="19">
        <v>1228816</v>
      </c>
      <c r="M10" s="19">
        <v>1457817</v>
      </c>
      <c r="N10" s="19">
        <v>4756465</v>
      </c>
      <c r="O10" s="19">
        <v>168012</v>
      </c>
      <c r="P10" s="19">
        <v>267077</v>
      </c>
      <c r="Q10" s="19">
        <v>369142</v>
      </c>
      <c r="R10" s="19">
        <v>804231</v>
      </c>
      <c r="S10" s="19">
        <v>489240</v>
      </c>
      <c r="T10" s="19"/>
      <c r="U10" s="19">
        <v>85366</v>
      </c>
      <c r="V10" s="19">
        <v>574606</v>
      </c>
      <c r="W10" s="19">
        <v>16287909</v>
      </c>
      <c r="X10" s="19">
        <v>14735500</v>
      </c>
      <c r="Y10" s="19">
        <v>1552409</v>
      </c>
      <c r="Z10" s="20">
        <v>10.54</v>
      </c>
      <c r="AA10" s="21">
        <v>14735500</v>
      </c>
    </row>
    <row r="11" spans="1:27" ht="13.5">
      <c r="A11" s="22" t="s">
        <v>38</v>
      </c>
      <c r="B11" s="16"/>
      <c r="C11" s="17">
        <v>1185536</v>
      </c>
      <c r="D11" s="17"/>
      <c r="E11" s="18">
        <v>350004</v>
      </c>
      <c r="F11" s="19">
        <v>350082</v>
      </c>
      <c r="G11" s="19">
        <v>11278</v>
      </c>
      <c r="H11" s="19">
        <v>72134</v>
      </c>
      <c r="I11" s="19">
        <v>65126</v>
      </c>
      <c r="J11" s="19">
        <v>148538</v>
      </c>
      <c r="K11" s="19">
        <v>56952</v>
      </c>
      <c r="L11" s="19">
        <v>51413</v>
      </c>
      <c r="M11" s="19">
        <v>41639</v>
      </c>
      <c r="N11" s="19">
        <v>150004</v>
      </c>
      <c r="O11" s="19">
        <v>62330</v>
      </c>
      <c r="P11" s="19">
        <v>52175</v>
      </c>
      <c r="Q11" s="19">
        <v>33156</v>
      </c>
      <c r="R11" s="19">
        <v>147661</v>
      </c>
      <c r="S11" s="19">
        <v>36364</v>
      </c>
      <c r="T11" s="19">
        <v>51805</v>
      </c>
      <c r="U11" s="19">
        <v>90467</v>
      </c>
      <c r="V11" s="19">
        <v>178636</v>
      </c>
      <c r="W11" s="19">
        <v>624839</v>
      </c>
      <c r="X11" s="19">
        <v>350082</v>
      </c>
      <c r="Y11" s="19">
        <v>274757</v>
      </c>
      <c r="Z11" s="20">
        <v>78.48</v>
      </c>
      <c r="AA11" s="21">
        <v>350082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-48531932</v>
      </c>
      <c r="D14" s="17"/>
      <c r="E14" s="18">
        <v>-37000884</v>
      </c>
      <c r="F14" s="19">
        <v>-52076505</v>
      </c>
      <c r="G14" s="19">
        <v>-14495205</v>
      </c>
      <c r="H14" s="19">
        <v>-1719096</v>
      </c>
      <c r="I14" s="19">
        <v>-2072889</v>
      </c>
      <c r="J14" s="19">
        <v>-18287190</v>
      </c>
      <c r="K14" s="19">
        <v>-2115214</v>
      </c>
      <c r="L14" s="19">
        <v>-2919101</v>
      </c>
      <c r="M14" s="19">
        <v>-2751317</v>
      </c>
      <c r="N14" s="19">
        <v>-7785632</v>
      </c>
      <c r="O14" s="19">
        <v>-2679041</v>
      </c>
      <c r="P14" s="19">
        <v>-2222261</v>
      </c>
      <c r="Q14" s="19">
        <v>-2284623</v>
      </c>
      <c r="R14" s="19">
        <v>-7185925</v>
      </c>
      <c r="S14" s="19">
        <v>-2228105</v>
      </c>
      <c r="T14" s="19">
        <v>-2229531</v>
      </c>
      <c r="U14" s="19">
        <v>1132014</v>
      </c>
      <c r="V14" s="19">
        <v>-3325622</v>
      </c>
      <c r="W14" s="19">
        <v>-36584369</v>
      </c>
      <c r="X14" s="19">
        <v>-52076505</v>
      </c>
      <c r="Y14" s="19">
        <v>15492136</v>
      </c>
      <c r="Z14" s="20">
        <v>-29.75</v>
      </c>
      <c r="AA14" s="21">
        <v>-52076505</v>
      </c>
    </row>
    <row r="15" spans="1:27" ht="13.5">
      <c r="A15" s="22" t="s">
        <v>42</v>
      </c>
      <c r="B15" s="16"/>
      <c r="C15" s="17">
        <v>-82016</v>
      </c>
      <c r="D15" s="17"/>
      <c r="E15" s="18">
        <v>-66000</v>
      </c>
      <c r="F15" s="19">
        <v>-43998</v>
      </c>
      <c r="G15" s="19">
        <v>-4504</v>
      </c>
      <c r="H15" s="19">
        <v>-4284</v>
      </c>
      <c r="I15" s="19">
        <v>-3911</v>
      </c>
      <c r="J15" s="19">
        <v>-12699</v>
      </c>
      <c r="K15" s="19">
        <v>-3422</v>
      </c>
      <c r="L15" s="19">
        <v>-3156</v>
      </c>
      <c r="M15" s="19">
        <v>-2684</v>
      </c>
      <c r="N15" s="19">
        <v>-9262</v>
      </c>
      <c r="O15" s="19">
        <v>-2387</v>
      </c>
      <c r="P15" s="19">
        <v>-1870</v>
      </c>
      <c r="Q15" s="19">
        <v>-1553</v>
      </c>
      <c r="R15" s="19">
        <v>-5810</v>
      </c>
      <c r="S15" s="19">
        <v>-1209</v>
      </c>
      <c r="T15" s="19">
        <v>-783</v>
      </c>
      <c r="U15" s="19">
        <v>-41387</v>
      </c>
      <c r="V15" s="19">
        <v>-43379</v>
      </c>
      <c r="W15" s="19">
        <v>-71150</v>
      </c>
      <c r="X15" s="19">
        <v>-43998</v>
      </c>
      <c r="Y15" s="19">
        <v>-27152</v>
      </c>
      <c r="Z15" s="20">
        <v>61.71</v>
      </c>
      <c r="AA15" s="21">
        <v>-43998</v>
      </c>
    </row>
    <row r="16" spans="1:27" ht="13.5">
      <c r="A16" s="22" t="s">
        <v>43</v>
      </c>
      <c r="B16" s="16"/>
      <c r="C16" s="17"/>
      <c r="D16" s="17"/>
      <c r="E16" s="18">
        <v>-4289500</v>
      </c>
      <c r="F16" s="19">
        <v>-4290000</v>
      </c>
      <c r="G16" s="19">
        <v>-6808437</v>
      </c>
      <c r="H16" s="19">
        <v>-4083330</v>
      </c>
      <c r="I16" s="19">
        <v>-2314670</v>
      </c>
      <c r="J16" s="19">
        <v>-13206437</v>
      </c>
      <c r="K16" s="19">
        <v>-2828208</v>
      </c>
      <c r="L16" s="19">
        <v>-1896683</v>
      </c>
      <c r="M16" s="19">
        <v>-2201708</v>
      </c>
      <c r="N16" s="19">
        <v>-6926599</v>
      </c>
      <c r="O16" s="19">
        <v>-869184</v>
      </c>
      <c r="P16" s="19">
        <v>-924374</v>
      </c>
      <c r="Q16" s="19">
        <v>-1353346</v>
      </c>
      <c r="R16" s="19">
        <v>-3146904</v>
      </c>
      <c r="S16" s="19">
        <v>-856412</v>
      </c>
      <c r="T16" s="19">
        <v>-430164</v>
      </c>
      <c r="U16" s="19">
        <v>6101776</v>
      </c>
      <c r="V16" s="19">
        <v>4815200</v>
      </c>
      <c r="W16" s="19">
        <v>-18464740</v>
      </c>
      <c r="X16" s="19">
        <v>-4290000</v>
      </c>
      <c r="Y16" s="19">
        <v>-14174740</v>
      </c>
      <c r="Z16" s="20">
        <v>330.41</v>
      </c>
      <c r="AA16" s="21">
        <v>-4290000</v>
      </c>
    </row>
    <row r="17" spans="1:27" ht="13.5">
      <c r="A17" s="23" t="s">
        <v>44</v>
      </c>
      <c r="B17" s="24"/>
      <c r="C17" s="25">
        <f aca="true" t="shared" si="0" ref="C17:Y17">SUM(C6:C16)</f>
        <v>11903161</v>
      </c>
      <c r="D17" s="25">
        <f>SUM(D6:D16)</f>
        <v>0</v>
      </c>
      <c r="E17" s="26">
        <f t="shared" si="0"/>
        <v>14626527</v>
      </c>
      <c r="F17" s="27">
        <f t="shared" si="0"/>
        <v>5879901</v>
      </c>
      <c r="G17" s="27">
        <f t="shared" si="0"/>
        <v>-7642613</v>
      </c>
      <c r="H17" s="27">
        <f t="shared" si="0"/>
        <v>-870274</v>
      </c>
      <c r="I17" s="27">
        <f t="shared" si="0"/>
        <v>-1591022</v>
      </c>
      <c r="J17" s="27">
        <f t="shared" si="0"/>
        <v>-10103909</v>
      </c>
      <c r="K17" s="27">
        <f t="shared" si="0"/>
        <v>-1745900</v>
      </c>
      <c r="L17" s="27">
        <f t="shared" si="0"/>
        <v>6814247</v>
      </c>
      <c r="M17" s="27">
        <f t="shared" si="0"/>
        <v>-2972674</v>
      </c>
      <c r="N17" s="27">
        <f t="shared" si="0"/>
        <v>2095673</v>
      </c>
      <c r="O17" s="27">
        <f t="shared" si="0"/>
        <v>-2382469</v>
      </c>
      <c r="P17" s="27">
        <f t="shared" si="0"/>
        <v>-2077586</v>
      </c>
      <c r="Q17" s="27">
        <f t="shared" si="0"/>
        <v>5948798</v>
      </c>
      <c r="R17" s="27">
        <f t="shared" si="0"/>
        <v>1488743</v>
      </c>
      <c r="S17" s="27">
        <f t="shared" si="0"/>
        <v>-2548866</v>
      </c>
      <c r="T17" s="27">
        <f t="shared" si="0"/>
        <v>-2912084</v>
      </c>
      <c r="U17" s="27">
        <f t="shared" si="0"/>
        <v>9536873</v>
      </c>
      <c r="V17" s="27">
        <f t="shared" si="0"/>
        <v>4075923</v>
      </c>
      <c r="W17" s="27">
        <f t="shared" si="0"/>
        <v>-2443570</v>
      </c>
      <c r="X17" s="27">
        <f t="shared" si="0"/>
        <v>5879901</v>
      </c>
      <c r="Y17" s="27">
        <f t="shared" si="0"/>
        <v>-8323471</v>
      </c>
      <c r="Z17" s="28">
        <f>+IF(X17&lt;&gt;0,+(Y17/X17)*100,0)</f>
        <v>-141.55801262640307</v>
      </c>
      <c r="AA17" s="29">
        <f>SUM(AA6:AA16)</f>
        <v>5879901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17446</v>
      </c>
      <c r="D21" s="17"/>
      <c r="E21" s="18">
        <v>250000</v>
      </c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-36222419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13421175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-14736000</v>
      </c>
      <c r="F26" s="19">
        <v>-14736000</v>
      </c>
      <c r="G26" s="19"/>
      <c r="H26" s="19"/>
      <c r="I26" s="19">
        <v>-39064</v>
      </c>
      <c r="J26" s="19">
        <v>-39064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>
        <v>-25900</v>
      </c>
      <c r="V26" s="19">
        <v>-25900</v>
      </c>
      <c r="W26" s="19">
        <v>-64964</v>
      </c>
      <c r="X26" s="19">
        <v>-14736000</v>
      </c>
      <c r="Y26" s="19">
        <v>14671036</v>
      </c>
      <c r="Z26" s="20">
        <v>-99.56</v>
      </c>
      <c r="AA26" s="21">
        <v>-14736000</v>
      </c>
    </row>
    <row r="27" spans="1:27" ht="13.5">
      <c r="A27" s="23" t="s">
        <v>51</v>
      </c>
      <c r="B27" s="24"/>
      <c r="C27" s="25">
        <f aca="true" t="shared" si="1" ref="C27:Y27">SUM(C21:C26)</f>
        <v>-22783798</v>
      </c>
      <c r="D27" s="25">
        <f>SUM(D21:D26)</f>
        <v>0</v>
      </c>
      <c r="E27" s="26">
        <f t="shared" si="1"/>
        <v>-14486000</v>
      </c>
      <c r="F27" s="27">
        <f t="shared" si="1"/>
        <v>-14736000</v>
      </c>
      <c r="G27" s="27">
        <f t="shared" si="1"/>
        <v>0</v>
      </c>
      <c r="H27" s="27">
        <f t="shared" si="1"/>
        <v>0</v>
      </c>
      <c r="I27" s="27">
        <f t="shared" si="1"/>
        <v>-39064</v>
      </c>
      <c r="J27" s="27">
        <f t="shared" si="1"/>
        <v>-39064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-25900</v>
      </c>
      <c r="V27" s="27">
        <f t="shared" si="1"/>
        <v>-25900</v>
      </c>
      <c r="W27" s="27">
        <f t="shared" si="1"/>
        <v>-64964</v>
      </c>
      <c r="X27" s="27">
        <f t="shared" si="1"/>
        <v>-14736000</v>
      </c>
      <c r="Y27" s="27">
        <f t="shared" si="1"/>
        <v>14671036</v>
      </c>
      <c r="Z27" s="28">
        <f>+IF(X27&lt;&gt;0,+(Y27/X27)*100,0)</f>
        <v>-99.5591476655809</v>
      </c>
      <c r="AA27" s="29">
        <f>SUM(AA21:AA26)</f>
        <v>-14736000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>
        <v>3000000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3000000</v>
      </c>
      <c r="Y32" s="19">
        <v>-3000000</v>
      </c>
      <c r="Z32" s="20">
        <v>-100</v>
      </c>
      <c r="AA32" s="21">
        <v>3000000</v>
      </c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-477606</v>
      </c>
      <c r="D35" s="17"/>
      <c r="E35" s="18">
        <v>875000</v>
      </c>
      <c r="F35" s="19">
        <v>-120000</v>
      </c>
      <c r="G35" s="19">
        <v>-46635</v>
      </c>
      <c r="H35" s="19">
        <v>-42351</v>
      </c>
      <c r="I35" s="19">
        <v>-42724</v>
      </c>
      <c r="J35" s="19">
        <v>-131710</v>
      </c>
      <c r="K35" s="19">
        <v>-43213</v>
      </c>
      <c r="L35" s="19">
        <v>-43479</v>
      </c>
      <c r="M35" s="19">
        <v>-43951</v>
      </c>
      <c r="N35" s="19">
        <v>-130643</v>
      </c>
      <c r="O35" s="19">
        <v>-44248</v>
      </c>
      <c r="P35" s="19">
        <v>-44765</v>
      </c>
      <c r="Q35" s="19">
        <v>-45082</v>
      </c>
      <c r="R35" s="19">
        <v>-134095</v>
      </c>
      <c r="S35" s="19">
        <v>-45427</v>
      </c>
      <c r="T35" s="19">
        <v>2954149</v>
      </c>
      <c r="U35" s="19">
        <v>-131032</v>
      </c>
      <c r="V35" s="19">
        <v>2777690</v>
      </c>
      <c r="W35" s="19">
        <v>2381242</v>
      </c>
      <c r="X35" s="19">
        <v>-120000</v>
      </c>
      <c r="Y35" s="19">
        <v>2501242</v>
      </c>
      <c r="Z35" s="20">
        <v>-2084.37</v>
      </c>
      <c r="AA35" s="21">
        <v>-120000</v>
      </c>
    </row>
    <row r="36" spans="1:27" ht="13.5">
      <c r="A36" s="23" t="s">
        <v>57</v>
      </c>
      <c r="B36" s="24"/>
      <c r="C36" s="25">
        <f aca="true" t="shared" si="2" ref="C36:Y36">SUM(C31:C35)</f>
        <v>-477606</v>
      </c>
      <c r="D36" s="25">
        <f>SUM(D31:D35)</f>
        <v>0</v>
      </c>
      <c r="E36" s="26">
        <f t="shared" si="2"/>
        <v>875000</v>
      </c>
      <c r="F36" s="27">
        <f t="shared" si="2"/>
        <v>2880000</v>
      </c>
      <c r="G36" s="27">
        <f t="shared" si="2"/>
        <v>-46635</v>
      </c>
      <c r="H36" s="27">
        <f t="shared" si="2"/>
        <v>-42351</v>
      </c>
      <c r="I36" s="27">
        <f t="shared" si="2"/>
        <v>-42724</v>
      </c>
      <c r="J36" s="27">
        <f t="shared" si="2"/>
        <v>-131710</v>
      </c>
      <c r="K36" s="27">
        <f t="shared" si="2"/>
        <v>-43213</v>
      </c>
      <c r="L36" s="27">
        <f t="shared" si="2"/>
        <v>-43479</v>
      </c>
      <c r="M36" s="27">
        <f t="shared" si="2"/>
        <v>-43951</v>
      </c>
      <c r="N36" s="27">
        <f t="shared" si="2"/>
        <v>-130643</v>
      </c>
      <c r="O36" s="27">
        <f t="shared" si="2"/>
        <v>-44248</v>
      </c>
      <c r="P36" s="27">
        <f t="shared" si="2"/>
        <v>-44765</v>
      </c>
      <c r="Q36" s="27">
        <f t="shared" si="2"/>
        <v>-45082</v>
      </c>
      <c r="R36" s="27">
        <f t="shared" si="2"/>
        <v>-134095</v>
      </c>
      <c r="S36" s="27">
        <f t="shared" si="2"/>
        <v>-45427</v>
      </c>
      <c r="T36" s="27">
        <f t="shared" si="2"/>
        <v>2954149</v>
      </c>
      <c r="U36" s="27">
        <f t="shared" si="2"/>
        <v>-131032</v>
      </c>
      <c r="V36" s="27">
        <f t="shared" si="2"/>
        <v>2777690</v>
      </c>
      <c r="W36" s="27">
        <f t="shared" si="2"/>
        <v>2381242</v>
      </c>
      <c r="X36" s="27">
        <f t="shared" si="2"/>
        <v>2880000</v>
      </c>
      <c r="Y36" s="27">
        <f t="shared" si="2"/>
        <v>-498758</v>
      </c>
      <c r="Z36" s="28">
        <f>+IF(X36&lt;&gt;0,+(Y36/X36)*100,0)</f>
        <v>-17.31798611111111</v>
      </c>
      <c r="AA36" s="29">
        <f>SUM(AA31:AA35)</f>
        <v>2880000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-11358243</v>
      </c>
      <c r="D38" s="31">
        <f>+D17+D27+D36</f>
        <v>0</v>
      </c>
      <c r="E38" s="32">
        <f t="shared" si="3"/>
        <v>1015527</v>
      </c>
      <c r="F38" s="33">
        <f t="shared" si="3"/>
        <v>-5976099</v>
      </c>
      <c r="G38" s="33">
        <f t="shared" si="3"/>
        <v>-7689248</v>
      </c>
      <c r="H38" s="33">
        <f t="shared" si="3"/>
        <v>-912625</v>
      </c>
      <c r="I38" s="33">
        <f t="shared" si="3"/>
        <v>-1672810</v>
      </c>
      <c r="J38" s="33">
        <f t="shared" si="3"/>
        <v>-10274683</v>
      </c>
      <c r="K38" s="33">
        <f t="shared" si="3"/>
        <v>-1789113</v>
      </c>
      <c r="L38" s="33">
        <f t="shared" si="3"/>
        <v>6770768</v>
      </c>
      <c r="M38" s="33">
        <f t="shared" si="3"/>
        <v>-3016625</v>
      </c>
      <c r="N38" s="33">
        <f t="shared" si="3"/>
        <v>1965030</v>
      </c>
      <c r="O38" s="33">
        <f t="shared" si="3"/>
        <v>-2426717</v>
      </c>
      <c r="P38" s="33">
        <f t="shared" si="3"/>
        <v>-2122351</v>
      </c>
      <c r="Q38" s="33">
        <f t="shared" si="3"/>
        <v>5903716</v>
      </c>
      <c r="R38" s="33">
        <f t="shared" si="3"/>
        <v>1354648</v>
      </c>
      <c r="S38" s="33">
        <f t="shared" si="3"/>
        <v>-2594293</v>
      </c>
      <c r="T38" s="33">
        <f t="shared" si="3"/>
        <v>42065</v>
      </c>
      <c r="U38" s="33">
        <f t="shared" si="3"/>
        <v>9379941</v>
      </c>
      <c r="V38" s="33">
        <f t="shared" si="3"/>
        <v>6827713</v>
      </c>
      <c r="W38" s="33">
        <f t="shared" si="3"/>
        <v>-127292</v>
      </c>
      <c r="X38" s="33">
        <f t="shared" si="3"/>
        <v>-5976099</v>
      </c>
      <c r="Y38" s="33">
        <f t="shared" si="3"/>
        <v>5848807</v>
      </c>
      <c r="Z38" s="34">
        <f>+IF(X38&lt;&gt;0,+(Y38/X38)*100,0)</f>
        <v>-97.86998173892367</v>
      </c>
      <c r="AA38" s="35">
        <f>+AA17+AA27+AA36</f>
        <v>-5976099</v>
      </c>
    </row>
    <row r="39" spans="1:27" ht="13.5">
      <c r="A39" s="22" t="s">
        <v>59</v>
      </c>
      <c r="B39" s="16"/>
      <c r="C39" s="31">
        <v>19018664</v>
      </c>
      <c r="D39" s="31"/>
      <c r="E39" s="32">
        <v>5242000</v>
      </c>
      <c r="F39" s="33">
        <v>7660000</v>
      </c>
      <c r="G39" s="33">
        <v>7650422</v>
      </c>
      <c r="H39" s="33">
        <v>-38826</v>
      </c>
      <c r="I39" s="33">
        <v>-951451</v>
      </c>
      <c r="J39" s="33">
        <v>7650422</v>
      </c>
      <c r="K39" s="33">
        <v>-2624261</v>
      </c>
      <c r="L39" s="33">
        <v>-4413374</v>
      </c>
      <c r="M39" s="33">
        <v>2357394</v>
      </c>
      <c r="N39" s="33">
        <v>-2624261</v>
      </c>
      <c r="O39" s="33">
        <v>-659231</v>
      </c>
      <c r="P39" s="33">
        <v>-3085948</v>
      </c>
      <c r="Q39" s="33">
        <v>-5208299</v>
      </c>
      <c r="R39" s="33">
        <v>-659231</v>
      </c>
      <c r="S39" s="33">
        <v>695417</v>
      </c>
      <c r="T39" s="33">
        <v>-1898876</v>
      </c>
      <c r="U39" s="33">
        <v>-1856811</v>
      </c>
      <c r="V39" s="33">
        <v>695417</v>
      </c>
      <c r="W39" s="33">
        <v>7650422</v>
      </c>
      <c r="X39" s="33">
        <v>7660000</v>
      </c>
      <c r="Y39" s="33">
        <v>-9578</v>
      </c>
      <c r="Z39" s="34">
        <v>-0.13</v>
      </c>
      <c r="AA39" s="35">
        <v>7660000</v>
      </c>
    </row>
    <row r="40" spans="1:27" ht="13.5">
      <c r="A40" s="41" t="s">
        <v>60</v>
      </c>
      <c r="B40" s="42"/>
      <c r="C40" s="43">
        <v>7660421</v>
      </c>
      <c r="D40" s="43"/>
      <c r="E40" s="44">
        <v>6257526</v>
      </c>
      <c r="F40" s="45">
        <v>1683901</v>
      </c>
      <c r="G40" s="45">
        <v>-38826</v>
      </c>
      <c r="H40" s="45">
        <v>-951451</v>
      </c>
      <c r="I40" s="45">
        <v>-2624261</v>
      </c>
      <c r="J40" s="45">
        <v>-2624261</v>
      </c>
      <c r="K40" s="45">
        <v>-4413374</v>
      </c>
      <c r="L40" s="45">
        <v>2357394</v>
      </c>
      <c r="M40" s="45">
        <v>-659231</v>
      </c>
      <c r="N40" s="45">
        <v>-659231</v>
      </c>
      <c r="O40" s="45">
        <v>-3085948</v>
      </c>
      <c r="P40" s="45">
        <v>-5208299</v>
      </c>
      <c r="Q40" s="45">
        <v>695417</v>
      </c>
      <c r="R40" s="45">
        <v>-3085948</v>
      </c>
      <c r="S40" s="45">
        <v>-1898876</v>
      </c>
      <c r="T40" s="45">
        <v>-1856811</v>
      </c>
      <c r="U40" s="45">
        <v>7523130</v>
      </c>
      <c r="V40" s="45">
        <v>7523130</v>
      </c>
      <c r="W40" s="45">
        <v>7523130</v>
      </c>
      <c r="X40" s="45">
        <v>1683901</v>
      </c>
      <c r="Y40" s="45">
        <v>5839229</v>
      </c>
      <c r="Z40" s="46">
        <v>346.77</v>
      </c>
      <c r="AA40" s="47">
        <v>1683901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2189186</v>
      </c>
      <c r="D6" s="17"/>
      <c r="E6" s="18">
        <v>1384000</v>
      </c>
      <c r="F6" s="19">
        <v>2313000</v>
      </c>
      <c r="G6" s="19">
        <v>1012</v>
      </c>
      <c r="H6" s="19">
        <v>2909637</v>
      </c>
      <c r="I6" s="19">
        <v>457</v>
      </c>
      <c r="J6" s="19">
        <v>2911106</v>
      </c>
      <c r="K6" s="19">
        <v>1668</v>
      </c>
      <c r="L6" s="19">
        <v>709</v>
      </c>
      <c r="M6" s="19">
        <v>987</v>
      </c>
      <c r="N6" s="19">
        <v>3364</v>
      </c>
      <c r="O6" s="19">
        <v>206</v>
      </c>
      <c r="P6" s="19">
        <v>9437</v>
      </c>
      <c r="Q6" s="19">
        <v>70887</v>
      </c>
      <c r="R6" s="19">
        <v>80530</v>
      </c>
      <c r="S6" s="19">
        <v>70887</v>
      </c>
      <c r="T6" s="19">
        <v>70887</v>
      </c>
      <c r="U6" s="19">
        <v>70887</v>
      </c>
      <c r="V6" s="19">
        <v>212661</v>
      </c>
      <c r="W6" s="19">
        <v>3207661</v>
      </c>
      <c r="X6" s="19">
        <v>2313000</v>
      </c>
      <c r="Y6" s="19">
        <v>894661</v>
      </c>
      <c r="Z6" s="20">
        <v>38.68</v>
      </c>
      <c r="AA6" s="21">
        <v>2313000</v>
      </c>
    </row>
    <row r="7" spans="1:27" ht="13.5">
      <c r="A7" s="22" t="s">
        <v>34</v>
      </c>
      <c r="B7" s="16"/>
      <c r="C7" s="17">
        <v>221852</v>
      </c>
      <c r="D7" s="17"/>
      <c r="E7" s="18"/>
      <c r="F7" s="19">
        <v>6236</v>
      </c>
      <c r="G7" s="19">
        <v>1289</v>
      </c>
      <c r="H7" s="19">
        <v>738</v>
      </c>
      <c r="I7" s="19">
        <v>102</v>
      </c>
      <c r="J7" s="19">
        <v>2129</v>
      </c>
      <c r="K7" s="19">
        <v>731</v>
      </c>
      <c r="L7" s="19"/>
      <c r="M7" s="19">
        <v>745</v>
      </c>
      <c r="N7" s="19">
        <v>1476</v>
      </c>
      <c r="O7" s="19">
        <v>656</v>
      </c>
      <c r="P7" s="19">
        <v>928</v>
      </c>
      <c r="Q7" s="19">
        <v>18167</v>
      </c>
      <c r="R7" s="19">
        <v>19751</v>
      </c>
      <c r="S7" s="19"/>
      <c r="T7" s="19">
        <v>16637</v>
      </c>
      <c r="U7" s="19">
        <v>16355</v>
      </c>
      <c r="V7" s="19">
        <v>32992</v>
      </c>
      <c r="W7" s="19">
        <v>56348</v>
      </c>
      <c r="X7" s="19">
        <v>6236</v>
      </c>
      <c r="Y7" s="19">
        <v>50112</v>
      </c>
      <c r="Z7" s="20">
        <v>803.59</v>
      </c>
      <c r="AA7" s="21">
        <v>6236</v>
      </c>
    </row>
    <row r="8" spans="1:27" ht="13.5">
      <c r="A8" s="22" t="s">
        <v>35</v>
      </c>
      <c r="B8" s="16"/>
      <c r="C8" s="17">
        <v>2349853</v>
      </c>
      <c r="D8" s="17"/>
      <c r="E8" s="18">
        <v>172000</v>
      </c>
      <c r="F8" s="19">
        <v>181350</v>
      </c>
      <c r="G8" s="19">
        <v>4604085</v>
      </c>
      <c r="H8" s="19">
        <v>1044073</v>
      </c>
      <c r="I8" s="19">
        <v>1543537</v>
      </c>
      <c r="J8" s="19">
        <v>7191695</v>
      </c>
      <c r="K8" s="19">
        <v>1706306</v>
      </c>
      <c r="L8" s="19">
        <v>1926153</v>
      </c>
      <c r="M8" s="19">
        <v>1540428</v>
      </c>
      <c r="N8" s="19">
        <v>5172887</v>
      </c>
      <c r="O8" s="19">
        <v>1033120</v>
      </c>
      <c r="P8" s="19">
        <v>3489450</v>
      </c>
      <c r="Q8" s="19">
        <v>10622234</v>
      </c>
      <c r="R8" s="19">
        <v>15144804</v>
      </c>
      <c r="S8" s="19">
        <v>15646</v>
      </c>
      <c r="T8" s="19">
        <v>10381</v>
      </c>
      <c r="U8" s="19">
        <v>277882</v>
      </c>
      <c r="V8" s="19">
        <v>303909</v>
      </c>
      <c r="W8" s="19">
        <v>27813295</v>
      </c>
      <c r="X8" s="19">
        <v>181350</v>
      </c>
      <c r="Y8" s="19">
        <v>27631945</v>
      </c>
      <c r="Z8" s="20">
        <v>15236.8</v>
      </c>
      <c r="AA8" s="21">
        <v>181350</v>
      </c>
    </row>
    <row r="9" spans="1:27" ht="13.5">
      <c r="A9" s="22" t="s">
        <v>36</v>
      </c>
      <c r="B9" s="16"/>
      <c r="C9" s="17">
        <v>92815000</v>
      </c>
      <c r="D9" s="17"/>
      <c r="E9" s="18">
        <v>71820000</v>
      </c>
      <c r="F9" s="19">
        <v>71524000</v>
      </c>
      <c r="G9" s="19">
        <v>26762457</v>
      </c>
      <c r="H9" s="19">
        <v>400000</v>
      </c>
      <c r="I9" s="19"/>
      <c r="J9" s="19">
        <v>27162457</v>
      </c>
      <c r="K9" s="19">
        <v>290047</v>
      </c>
      <c r="L9" s="19">
        <v>974547</v>
      </c>
      <c r="M9" s="19">
        <v>11011513</v>
      </c>
      <c r="N9" s="19">
        <v>12276107</v>
      </c>
      <c r="O9" s="19">
        <v>12133881</v>
      </c>
      <c r="P9" s="19">
        <v>564851</v>
      </c>
      <c r="Q9" s="19">
        <v>18507704</v>
      </c>
      <c r="R9" s="19">
        <v>31206436</v>
      </c>
      <c r="S9" s="19">
        <v>47166</v>
      </c>
      <c r="T9" s="19">
        <v>47166</v>
      </c>
      <c r="U9" s="19"/>
      <c r="V9" s="19">
        <v>94332</v>
      </c>
      <c r="W9" s="19">
        <v>70739332</v>
      </c>
      <c r="X9" s="19">
        <v>71524000</v>
      </c>
      <c r="Y9" s="19">
        <v>-784668</v>
      </c>
      <c r="Z9" s="20">
        <v>-1.1</v>
      </c>
      <c r="AA9" s="21">
        <v>71524000</v>
      </c>
    </row>
    <row r="10" spans="1:27" ht="13.5">
      <c r="A10" s="22" t="s">
        <v>37</v>
      </c>
      <c r="B10" s="16"/>
      <c r="C10" s="17"/>
      <c r="D10" s="17"/>
      <c r="E10" s="18">
        <v>21401000</v>
      </c>
      <c r="F10" s="19">
        <v>31401000</v>
      </c>
      <c r="G10" s="19">
        <v>2364257</v>
      </c>
      <c r="H10" s="19">
        <v>157178</v>
      </c>
      <c r="I10" s="19">
        <v>1518138</v>
      </c>
      <c r="J10" s="19">
        <v>4039573</v>
      </c>
      <c r="K10" s="19">
        <v>591743</v>
      </c>
      <c r="L10" s="19">
        <v>1687837</v>
      </c>
      <c r="M10" s="19">
        <v>687228</v>
      </c>
      <c r="N10" s="19">
        <v>2966808</v>
      </c>
      <c r="O10" s="19"/>
      <c r="P10" s="19">
        <v>792199</v>
      </c>
      <c r="Q10" s="19">
        <v>2727186</v>
      </c>
      <c r="R10" s="19">
        <v>3519385</v>
      </c>
      <c r="S10" s="19">
        <v>2634207</v>
      </c>
      <c r="T10" s="19">
        <v>1785590</v>
      </c>
      <c r="U10" s="19"/>
      <c r="V10" s="19">
        <v>4419797</v>
      </c>
      <c r="W10" s="19">
        <v>14945563</v>
      </c>
      <c r="X10" s="19">
        <v>31401000</v>
      </c>
      <c r="Y10" s="19">
        <v>-16455437</v>
      </c>
      <c r="Z10" s="20">
        <v>-52.4</v>
      </c>
      <c r="AA10" s="21">
        <v>31401000</v>
      </c>
    </row>
    <row r="11" spans="1:27" ht="13.5">
      <c r="A11" s="22" t="s">
        <v>38</v>
      </c>
      <c r="B11" s="16"/>
      <c r="C11" s="17">
        <v>3876256</v>
      </c>
      <c r="D11" s="17"/>
      <c r="E11" s="18">
        <v>2500000</v>
      </c>
      <c r="F11" s="19">
        <v>5000000</v>
      </c>
      <c r="G11" s="19">
        <v>388693</v>
      </c>
      <c r="H11" s="19">
        <v>596418</v>
      </c>
      <c r="I11" s="19">
        <v>591341</v>
      </c>
      <c r="J11" s="19">
        <v>1576452</v>
      </c>
      <c r="K11" s="19">
        <v>559749</v>
      </c>
      <c r="L11" s="19">
        <v>470158</v>
      </c>
      <c r="M11" s="19">
        <v>658863</v>
      </c>
      <c r="N11" s="19">
        <v>1688770</v>
      </c>
      <c r="O11" s="19">
        <v>571357</v>
      </c>
      <c r="P11" s="19">
        <v>541310</v>
      </c>
      <c r="Q11" s="19">
        <v>641226</v>
      </c>
      <c r="R11" s="19">
        <v>1753893</v>
      </c>
      <c r="S11" s="19">
        <v>793351</v>
      </c>
      <c r="T11" s="19">
        <v>632065</v>
      </c>
      <c r="U11" s="19">
        <v>632990</v>
      </c>
      <c r="V11" s="19">
        <v>2058406</v>
      </c>
      <c r="W11" s="19">
        <v>7077521</v>
      </c>
      <c r="X11" s="19">
        <v>5000000</v>
      </c>
      <c r="Y11" s="19">
        <v>2077521</v>
      </c>
      <c r="Z11" s="20">
        <v>41.55</v>
      </c>
      <c r="AA11" s="21">
        <v>5000000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-36803592</v>
      </c>
      <c r="D14" s="17"/>
      <c r="E14" s="18">
        <v>-67063889</v>
      </c>
      <c r="F14" s="19">
        <v>-57475000</v>
      </c>
      <c r="G14" s="19">
        <v>-3040792</v>
      </c>
      <c r="H14" s="19">
        <v>-2228088</v>
      </c>
      <c r="I14" s="19">
        <v>-6056774</v>
      </c>
      <c r="J14" s="19">
        <v>-11325654</v>
      </c>
      <c r="K14" s="19">
        <v>-9881391</v>
      </c>
      <c r="L14" s="19">
        <v>-4012853</v>
      </c>
      <c r="M14" s="19">
        <v>-6417580</v>
      </c>
      <c r="N14" s="19">
        <v>-20311824</v>
      </c>
      <c r="O14" s="19">
        <v>-2645138</v>
      </c>
      <c r="P14" s="19">
        <v>-6945741</v>
      </c>
      <c r="Q14" s="19">
        <v>-2298244</v>
      </c>
      <c r="R14" s="19">
        <v>-11889123</v>
      </c>
      <c r="S14" s="19">
        <v>-5466212</v>
      </c>
      <c r="T14" s="19">
        <v>-6708434</v>
      </c>
      <c r="U14" s="19">
        <v>-9771864</v>
      </c>
      <c r="V14" s="19">
        <v>-21946510</v>
      </c>
      <c r="W14" s="19">
        <v>-65473111</v>
      </c>
      <c r="X14" s="19">
        <v>-57475000</v>
      </c>
      <c r="Y14" s="19">
        <v>-7998111</v>
      </c>
      <c r="Z14" s="20">
        <v>13.92</v>
      </c>
      <c r="AA14" s="21">
        <v>-57475000</v>
      </c>
    </row>
    <row r="15" spans="1:27" ht="13.5">
      <c r="A15" s="22" t="s">
        <v>42</v>
      </c>
      <c r="B15" s="16"/>
      <c r="C15" s="17">
        <v>-213963</v>
      </c>
      <c r="D15" s="17"/>
      <c r="E15" s="18">
        <v>-230000</v>
      </c>
      <c r="F15" s="19">
        <v>-125000</v>
      </c>
      <c r="G15" s="19">
        <v>-9679</v>
      </c>
      <c r="H15" s="19"/>
      <c r="I15" s="19">
        <v>-46206</v>
      </c>
      <c r="J15" s="19">
        <v>-55885</v>
      </c>
      <c r="K15" s="19"/>
      <c r="L15" s="19"/>
      <c r="M15" s="19"/>
      <c r="N15" s="19"/>
      <c r="O15" s="19">
        <v>-48651</v>
      </c>
      <c r="P15" s="19">
        <v>-48651</v>
      </c>
      <c r="Q15" s="19"/>
      <c r="R15" s="19">
        <v>-97302</v>
      </c>
      <c r="S15" s="19"/>
      <c r="T15" s="19"/>
      <c r="U15" s="19"/>
      <c r="V15" s="19"/>
      <c r="W15" s="19">
        <v>-153187</v>
      </c>
      <c r="X15" s="19">
        <v>-125000</v>
      </c>
      <c r="Y15" s="19">
        <v>-28187</v>
      </c>
      <c r="Z15" s="20">
        <v>22.55</v>
      </c>
      <c r="AA15" s="21">
        <v>-125000</v>
      </c>
    </row>
    <row r="16" spans="1:27" ht="13.5">
      <c r="A16" s="22" t="s">
        <v>43</v>
      </c>
      <c r="B16" s="16"/>
      <c r="C16" s="17"/>
      <c r="D16" s="17"/>
      <c r="E16" s="18">
        <v>-1000000</v>
      </c>
      <c r="F16" s="19">
        <v>-1000000</v>
      </c>
      <c r="G16" s="19">
        <v>-46923</v>
      </c>
      <c r="H16" s="19">
        <v>-50419</v>
      </c>
      <c r="I16" s="19">
        <v>-98610</v>
      </c>
      <c r="J16" s="19">
        <v>-195952</v>
      </c>
      <c r="K16" s="19">
        <v>-47194</v>
      </c>
      <c r="L16" s="19">
        <v>-48283</v>
      </c>
      <c r="M16" s="19">
        <v>-47438</v>
      </c>
      <c r="N16" s="19">
        <v>-142915</v>
      </c>
      <c r="O16" s="19">
        <v>-48500</v>
      </c>
      <c r="P16" s="19"/>
      <c r="Q16" s="19">
        <v>-47357</v>
      </c>
      <c r="R16" s="19">
        <v>-95857</v>
      </c>
      <c r="S16" s="19"/>
      <c r="T16" s="19">
        <v>-47316</v>
      </c>
      <c r="U16" s="19">
        <v>-47112</v>
      </c>
      <c r="V16" s="19">
        <v>-94428</v>
      </c>
      <c r="W16" s="19">
        <v>-529152</v>
      </c>
      <c r="X16" s="19">
        <v>-1000000</v>
      </c>
      <c r="Y16" s="19">
        <v>470848</v>
      </c>
      <c r="Z16" s="20">
        <v>-47.08</v>
      </c>
      <c r="AA16" s="21">
        <v>-1000000</v>
      </c>
    </row>
    <row r="17" spans="1:27" ht="13.5">
      <c r="A17" s="23" t="s">
        <v>44</v>
      </c>
      <c r="B17" s="24"/>
      <c r="C17" s="25">
        <f aca="true" t="shared" si="0" ref="C17:Y17">SUM(C6:C16)</f>
        <v>64434592</v>
      </c>
      <c r="D17" s="25">
        <f>SUM(D6:D16)</f>
        <v>0</v>
      </c>
      <c r="E17" s="26">
        <f t="shared" si="0"/>
        <v>28983111</v>
      </c>
      <c r="F17" s="27">
        <f t="shared" si="0"/>
        <v>51825586</v>
      </c>
      <c r="G17" s="27">
        <f t="shared" si="0"/>
        <v>31024399</v>
      </c>
      <c r="H17" s="27">
        <f t="shared" si="0"/>
        <v>2829537</v>
      </c>
      <c r="I17" s="27">
        <f t="shared" si="0"/>
        <v>-2548015</v>
      </c>
      <c r="J17" s="27">
        <f t="shared" si="0"/>
        <v>31305921</v>
      </c>
      <c r="K17" s="27">
        <f t="shared" si="0"/>
        <v>-6778341</v>
      </c>
      <c r="L17" s="27">
        <f t="shared" si="0"/>
        <v>998268</v>
      </c>
      <c r="M17" s="27">
        <f t="shared" si="0"/>
        <v>7434746</v>
      </c>
      <c r="N17" s="27">
        <f t="shared" si="0"/>
        <v>1654673</v>
      </c>
      <c r="O17" s="27">
        <f t="shared" si="0"/>
        <v>10996931</v>
      </c>
      <c r="P17" s="27">
        <f t="shared" si="0"/>
        <v>-1596217</v>
      </c>
      <c r="Q17" s="27">
        <f t="shared" si="0"/>
        <v>30241803</v>
      </c>
      <c r="R17" s="27">
        <f t="shared" si="0"/>
        <v>39642517</v>
      </c>
      <c r="S17" s="27">
        <f t="shared" si="0"/>
        <v>-1904955</v>
      </c>
      <c r="T17" s="27">
        <f t="shared" si="0"/>
        <v>-4193024</v>
      </c>
      <c r="U17" s="27">
        <f t="shared" si="0"/>
        <v>-8820862</v>
      </c>
      <c r="V17" s="27">
        <f t="shared" si="0"/>
        <v>-14918841</v>
      </c>
      <c r="W17" s="27">
        <f t="shared" si="0"/>
        <v>57684270</v>
      </c>
      <c r="X17" s="27">
        <f t="shared" si="0"/>
        <v>51825586</v>
      </c>
      <c r="Y17" s="27">
        <f t="shared" si="0"/>
        <v>5858684</v>
      </c>
      <c r="Z17" s="28">
        <f>+IF(X17&lt;&gt;0,+(Y17/X17)*100,0)</f>
        <v>11.304616989762547</v>
      </c>
      <c r="AA17" s="29">
        <f>SUM(AA6:AA16)</f>
        <v>51825586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28769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-168808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-23634093</v>
      </c>
      <c r="D26" s="17"/>
      <c r="E26" s="18">
        <v>-44040000</v>
      </c>
      <c r="F26" s="19">
        <v>-53562000</v>
      </c>
      <c r="G26" s="19">
        <v>-5505546</v>
      </c>
      <c r="H26" s="19">
        <v>-247204</v>
      </c>
      <c r="I26" s="19">
        <v>-2918317</v>
      </c>
      <c r="J26" s="19">
        <v>-8671067</v>
      </c>
      <c r="K26" s="19">
        <v>-1544409</v>
      </c>
      <c r="L26" s="19">
        <v>-1941878</v>
      </c>
      <c r="M26" s="19">
        <v>-2189471</v>
      </c>
      <c r="N26" s="19">
        <v>-5675758</v>
      </c>
      <c r="O26" s="19">
        <v>-797394</v>
      </c>
      <c r="P26" s="19">
        <v>-1529448</v>
      </c>
      <c r="Q26" s="19">
        <v>-3997367</v>
      </c>
      <c r="R26" s="19">
        <v>-6324209</v>
      </c>
      <c r="S26" s="19">
        <v>-3262289</v>
      </c>
      <c r="T26" s="19">
        <v>-2212708</v>
      </c>
      <c r="U26" s="19"/>
      <c r="V26" s="19">
        <v>-5474997</v>
      </c>
      <c r="W26" s="19">
        <v>-26146031</v>
      </c>
      <c r="X26" s="19">
        <v>-53562000</v>
      </c>
      <c r="Y26" s="19">
        <v>27415969</v>
      </c>
      <c r="Z26" s="20">
        <v>-51.19</v>
      </c>
      <c r="AA26" s="21">
        <v>-53562000</v>
      </c>
    </row>
    <row r="27" spans="1:27" ht="13.5">
      <c r="A27" s="23" t="s">
        <v>51</v>
      </c>
      <c r="B27" s="24"/>
      <c r="C27" s="25">
        <f aca="true" t="shared" si="1" ref="C27:Y27">SUM(C21:C26)</f>
        <v>-23774132</v>
      </c>
      <c r="D27" s="25">
        <f>SUM(D21:D26)</f>
        <v>0</v>
      </c>
      <c r="E27" s="26">
        <f t="shared" si="1"/>
        <v>-44040000</v>
      </c>
      <c r="F27" s="27">
        <f t="shared" si="1"/>
        <v>-53562000</v>
      </c>
      <c r="G27" s="27">
        <f t="shared" si="1"/>
        <v>-5505546</v>
      </c>
      <c r="H27" s="27">
        <f t="shared" si="1"/>
        <v>-247204</v>
      </c>
      <c r="I27" s="27">
        <f t="shared" si="1"/>
        <v>-2918317</v>
      </c>
      <c r="J27" s="27">
        <f t="shared" si="1"/>
        <v>-8671067</v>
      </c>
      <c r="K27" s="27">
        <f t="shared" si="1"/>
        <v>-1544409</v>
      </c>
      <c r="L27" s="27">
        <f t="shared" si="1"/>
        <v>-1941878</v>
      </c>
      <c r="M27" s="27">
        <f t="shared" si="1"/>
        <v>-2189471</v>
      </c>
      <c r="N27" s="27">
        <f t="shared" si="1"/>
        <v>-5675758</v>
      </c>
      <c r="O27" s="27">
        <f t="shared" si="1"/>
        <v>-797394</v>
      </c>
      <c r="P27" s="27">
        <f t="shared" si="1"/>
        <v>-1529448</v>
      </c>
      <c r="Q27" s="27">
        <f t="shared" si="1"/>
        <v>-3997367</v>
      </c>
      <c r="R27" s="27">
        <f t="shared" si="1"/>
        <v>-6324209</v>
      </c>
      <c r="S27" s="27">
        <f t="shared" si="1"/>
        <v>-3262289</v>
      </c>
      <c r="T27" s="27">
        <f t="shared" si="1"/>
        <v>-2212708</v>
      </c>
      <c r="U27" s="27">
        <f t="shared" si="1"/>
        <v>0</v>
      </c>
      <c r="V27" s="27">
        <f t="shared" si="1"/>
        <v>-5474997</v>
      </c>
      <c r="W27" s="27">
        <f t="shared" si="1"/>
        <v>-26146031</v>
      </c>
      <c r="X27" s="27">
        <f t="shared" si="1"/>
        <v>-53562000</v>
      </c>
      <c r="Y27" s="27">
        <f t="shared" si="1"/>
        <v>27415969</v>
      </c>
      <c r="Z27" s="28">
        <f>+IF(X27&lt;&gt;0,+(Y27/X27)*100,0)</f>
        <v>-51.18548411187036</v>
      </c>
      <c r="AA27" s="29">
        <f>SUM(AA21:AA26)</f>
        <v>-53562000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335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-195289</v>
      </c>
      <c r="D35" s="17"/>
      <c r="E35" s="18">
        <v>-168999</v>
      </c>
      <c r="F35" s="19">
        <v>-169000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-169000</v>
      </c>
      <c r="Y35" s="19">
        <v>169000</v>
      </c>
      <c r="Z35" s="20">
        <v>-100</v>
      </c>
      <c r="AA35" s="21">
        <v>-169000</v>
      </c>
    </row>
    <row r="36" spans="1:27" ht="13.5">
      <c r="A36" s="23" t="s">
        <v>57</v>
      </c>
      <c r="B36" s="24"/>
      <c r="C36" s="25">
        <f aca="true" t="shared" si="2" ref="C36:Y36">SUM(C31:C35)</f>
        <v>-194954</v>
      </c>
      <c r="D36" s="25">
        <f>SUM(D31:D35)</f>
        <v>0</v>
      </c>
      <c r="E36" s="26">
        <f t="shared" si="2"/>
        <v>-168999</v>
      </c>
      <c r="F36" s="27">
        <f t="shared" si="2"/>
        <v>-169000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-169000</v>
      </c>
      <c r="Y36" s="27">
        <f t="shared" si="2"/>
        <v>169000</v>
      </c>
      <c r="Z36" s="28">
        <f>+IF(X36&lt;&gt;0,+(Y36/X36)*100,0)</f>
        <v>-100</v>
      </c>
      <c r="AA36" s="29">
        <f>SUM(AA31:AA35)</f>
        <v>-169000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40465506</v>
      </c>
      <c r="D38" s="31">
        <f>+D17+D27+D36</f>
        <v>0</v>
      </c>
      <c r="E38" s="32">
        <f t="shared" si="3"/>
        <v>-15225888</v>
      </c>
      <c r="F38" s="33">
        <f t="shared" si="3"/>
        <v>-1905414</v>
      </c>
      <c r="G38" s="33">
        <f t="shared" si="3"/>
        <v>25518853</v>
      </c>
      <c r="H38" s="33">
        <f t="shared" si="3"/>
        <v>2582333</v>
      </c>
      <c r="I38" s="33">
        <f t="shared" si="3"/>
        <v>-5466332</v>
      </c>
      <c r="J38" s="33">
        <f t="shared" si="3"/>
        <v>22634854</v>
      </c>
      <c r="K38" s="33">
        <f t="shared" si="3"/>
        <v>-8322750</v>
      </c>
      <c r="L38" s="33">
        <f t="shared" si="3"/>
        <v>-943610</v>
      </c>
      <c r="M38" s="33">
        <f t="shared" si="3"/>
        <v>5245275</v>
      </c>
      <c r="N38" s="33">
        <f t="shared" si="3"/>
        <v>-4021085</v>
      </c>
      <c r="O38" s="33">
        <f t="shared" si="3"/>
        <v>10199537</v>
      </c>
      <c r="P38" s="33">
        <f t="shared" si="3"/>
        <v>-3125665</v>
      </c>
      <c r="Q38" s="33">
        <f t="shared" si="3"/>
        <v>26244436</v>
      </c>
      <c r="R38" s="33">
        <f t="shared" si="3"/>
        <v>33318308</v>
      </c>
      <c r="S38" s="33">
        <f t="shared" si="3"/>
        <v>-5167244</v>
      </c>
      <c r="T38" s="33">
        <f t="shared" si="3"/>
        <v>-6405732</v>
      </c>
      <c r="U38" s="33">
        <f t="shared" si="3"/>
        <v>-8820862</v>
      </c>
      <c r="V38" s="33">
        <f t="shared" si="3"/>
        <v>-20393838</v>
      </c>
      <c r="W38" s="33">
        <f t="shared" si="3"/>
        <v>31538239</v>
      </c>
      <c r="X38" s="33">
        <f t="shared" si="3"/>
        <v>-1905414</v>
      </c>
      <c r="Y38" s="33">
        <f t="shared" si="3"/>
        <v>33443653</v>
      </c>
      <c r="Z38" s="34">
        <f>+IF(X38&lt;&gt;0,+(Y38/X38)*100,0)</f>
        <v>-1755.1908928978164</v>
      </c>
      <c r="AA38" s="35">
        <f>+AA17+AA27+AA36</f>
        <v>-1905414</v>
      </c>
    </row>
    <row r="39" spans="1:27" ht="13.5">
      <c r="A39" s="22" t="s">
        <v>59</v>
      </c>
      <c r="B39" s="16"/>
      <c r="C39" s="31">
        <v>62708180</v>
      </c>
      <c r="D39" s="31"/>
      <c r="E39" s="32">
        <v>64522856</v>
      </c>
      <c r="F39" s="33">
        <v>123961000</v>
      </c>
      <c r="G39" s="33">
        <v>103173686</v>
      </c>
      <c r="H39" s="33">
        <v>128692539</v>
      </c>
      <c r="I39" s="33">
        <v>131274872</v>
      </c>
      <c r="J39" s="33">
        <v>103173686</v>
      </c>
      <c r="K39" s="33">
        <v>125808540</v>
      </c>
      <c r="L39" s="33">
        <v>117485790</v>
      </c>
      <c r="M39" s="33">
        <v>116542180</v>
      </c>
      <c r="N39" s="33">
        <v>125808540</v>
      </c>
      <c r="O39" s="33">
        <v>121787455</v>
      </c>
      <c r="P39" s="33">
        <v>131986992</v>
      </c>
      <c r="Q39" s="33">
        <v>128861327</v>
      </c>
      <c r="R39" s="33">
        <v>121787455</v>
      </c>
      <c r="S39" s="33">
        <v>155105763</v>
      </c>
      <c r="T39" s="33">
        <v>149938519</v>
      </c>
      <c r="U39" s="33">
        <v>143532787</v>
      </c>
      <c r="V39" s="33">
        <v>155105763</v>
      </c>
      <c r="W39" s="33">
        <v>103173686</v>
      </c>
      <c r="X39" s="33">
        <v>123961000</v>
      </c>
      <c r="Y39" s="33">
        <v>-20787314</v>
      </c>
      <c r="Z39" s="34">
        <v>-16.77</v>
      </c>
      <c r="AA39" s="35">
        <v>123961000</v>
      </c>
    </row>
    <row r="40" spans="1:27" ht="13.5">
      <c r="A40" s="41" t="s">
        <v>60</v>
      </c>
      <c r="B40" s="42"/>
      <c r="C40" s="43">
        <v>103173686</v>
      </c>
      <c r="D40" s="43"/>
      <c r="E40" s="44">
        <v>49296969</v>
      </c>
      <c r="F40" s="45">
        <v>122055586</v>
      </c>
      <c r="G40" s="45">
        <v>128692539</v>
      </c>
      <c r="H40" s="45">
        <v>131274872</v>
      </c>
      <c r="I40" s="45">
        <v>125808540</v>
      </c>
      <c r="J40" s="45">
        <v>125808540</v>
      </c>
      <c r="K40" s="45">
        <v>117485790</v>
      </c>
      <c r="L40" s="45">
        <v>116542180</v>
      </c>
      <c r="M40" s="45">
        <v>121787455</v>
      </c>
      <c r="N40" s="45">
        <v>121787455</v>
      </c>
      <c r="O40" s="45">
        <v>131986992</v>
      </c>
      <c r="P40" s="45">
        <v>128861327</v>
      </c>
      <c r="Q40" s="45">
        <v>155105763</v>
      </c>
      <c r="R40" s="45">
        <v>131986992</v>
      </c>
      <c r="S40" s="45">
        <v>149938519</v>
      </c>
      <c r="T40" s="45">
        <v>143532787</v>
      </c>
      <c r="U40" s="45">
        <v>134711925</v>
      </c>
      <c r="V40" s="45">
        <v>134711925</v>
      </c>
      <c r="W40" s="45">
        <v>134711925</v>
      </c>
      <c r="X40" s="45">
        <v>122055586</v>
      </c>
      <c r="Y40" s="45">
        <v>12656339</v>
      </c>
      <c r="Z40" s="46">
        <v>10.37</v>
      </c>
      <c r="AA40" s="47">
        <v>122055586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5193575</v>
      </c>
      <c r="D6" s="17"/>
      <c r="E6" s="18">
        <v>3302000</v>
      </c>
      <c r="F6" s="19">
        <v>3710000</v>
      </c>
      <c r="G6" s="19">
        <v>149129</v>
      </c>
      <c r="H6" s="19">
        <v>364072</v>
      </c>
      <c r="I6" s="19">
        <v>579063</v>
      </c>
      <c r="J6" s="19">
        <v>1092264</v>
      </c>
      <c r="K6" s="19">
        <v>1122639</v>
      </c>
      <c r="L6" s="19">
        <v>212704</v>
      </c>
      <c r="M6" s="19">
        <v>199551</v>
      </c>
      <c r="N6" s="19">
        <v>1534894</v>
      </c>
      <c r="O6" s="19">
        <v>295200</v>
      </c>
      <c r="P6" s="19">
        <v>216866</v>
      </c>
      <c r="Q6" s="19">
        <v>106667</v>
      </c>
      <c r="R6" s="19">
        <v>618733</v>
      </c>
      <c r="S6" s="19">
        <v>69154</v>
      </c>
      <c r="T6" s="19">
        <v>102785</v>
      </c>
      <c r="U6" s="19">
        <v>111708</v>
      </c>
      <c r="V6" s="19">
        <v>283647</v>
      </c>
      <c r="W6" s="19">
        <v>3529538</v>
      </c>
      <c r="X6" s="19">
        <v>3710000</v>
      </c>
      <c r="Y6" s="19">
        <v>-180462</v>
      </c>
      <c r="Z6" s="20">
        <v>-4.86</v>
      </c>
      <c r="AA6" s="21">
        <v>3710000</v>
      </c>
    </row>
    <row r="7" spans="1:27" ht="13.5">
      <c r="A7" s="22" t="s">
        <v>34</v>
      </c>
      <c r="B7" s="16"/>
      <c r="C7" s="17">
        <v>524198</v>
      </c>
      <c r="D7" s="17"/>
      <c r="E7" s="18">
        <v>252000</v>
      </c>
      <c r="F7" s="19">
        <v>110000</v>
      </c>
      <c r="G7" s="19">
        <v>12200</v>
      </c>
      <c r="H7" s="19">
        <v>17097</v>
      </c>
      <c r="I7" s="19">
        <v>22958</v>
      </c>
      <c r="J7" s="19">
        <v>52255</v>
      </c>
      <c r="K7" s="19">
        <v>14997</v>
      </c>
      <c r="L7" s="19">
        <v>24852</v>
      </c>
      <c r="M7" s="19">
        <v>6364</v>
      </c>
      <c r="N7" s="19">
        <v>46213</v>
      </c>
      <c r="O7" s="19">
        <v>26593</v>
      </c>
      <c r="P7" s="19">
        <v>21421</v>
      </c>
      <c r="Q7" s="19">
        <v>23362</v>
      </c>
      <c r="R7" s="19">
        <v>71376</v>
      </c>
      <c r="S7" s="19">
        <v>9791</v>
      </c>
      <c r="T7" s="19">
        <v>21056</v>
      </c>
      <c r="U7" s="19">
        <v>20739</v>
      </c>
      <c r="V7" s="19">
        <v>51586</v>
      </c>
      <c r="W7" s="19">
        <v>221430</v>
      </c>
      <c r="X7" s="19">
        <v>110000</v>
      </c>
      <c r="Y7" s="19">
        <v>111430</v>
      </c>
      <c r="Z7" s="20">
        <v>101.3</v>
      </c>
      <c r="AA7" s="21">
        <v>110000</v>
      </c>
    </row>
    <row r="8" spans="1:27" ht="13.5">
      <c r="A8" s="22" t="s">
        <v>35</v>
      </c>
      <c r="B8" s="16"/>
      <c r="C8" s="17">
        <v>86622915</v>
      </c>
      <c r="D8" s="17"/>
      <c r="E8" s="18">
        <v>582008</v>
      </c>
      <c r="F8" s="19">
        <v>1258996</v>
      </c>
      <c r="G8" s="19">
        <v>421159</v>
      </c>
      <c r="H8" s="19">
        <v>463773</v>
      </c>
      <c r="I8" s="19">
        <v>572939</v>
      </c>
      <c r="J8" s="19">
        <v>1457871</v>
      </c>
      <c r="K8" s="19">
        <v>974038</v>
      </c>
      <c r="L8" s="19">
        <v>531308</v>
      </c>
      <c r="M8" s="19">
        <v>1875644</v>
      </c>
      <c r="N8" s="19">
        <v>3380990</v>
      </c>
      <c r="O8" s="19">
        <v>869824</v>
      </c>
      <c r="P8" s="19">
        <v>51155</v>
      </c>
      <c r="Q8" s="19">
        <v>1394205</v>
      </c>
      <c r="R8" s="19">
        <v>2315184</v>
      </c>
      <c r="S8" s="19">
        <v>27357</v>
      </c>
      <c r="T8" s="19">
        <v>487903</v>
      </c>
      <c r="U8" s="19">
        <v>890288</v>
      </c>
      <c r="V8" s="19">
        <v>1405548</v>
      </c>
      <c r="W8" s="19">
        <v>8559593</v>
      </c>
      <c r="X8" s="19">
        <v>1258996</v>
      </c>
      <c r="Y8" s="19">
        <v>7300597</v>
      </c>
      <c r="Z8" s="20">
        <v>579.87</v>
      </c>
      <c r="AA8" s="21">
        <v>1258996</v>
      </c>
    </row>
    <row r="9" spans="1:27" ht="13.5">
      <c r="A9" s="22" t="s">
        <v>36</v>
      </c>
      <c r="B9" s="16"/>
      <c r="C9" s="17"/>
      <c r="D9" s="17"/>
      <c r="E9" s="18">
        <v>70755000</v>
      </c>
      <c r="F9" s="19">
        <v>70746000</v>
      </c>
      <c r="G9" s="19">
        <v>32936000</v>
      </c>
      <c r="H9" s="19">
        <v>934000</v>
      </c>
      <c r="I9" s="19">
        <v>981000</v>
      </c>
      <c r="J9" s="19">
        <v>34851000</v>
      </c>
      <c r="K9" s="19"/>
      <c r="L9" s="19">
        <v>23011000</v>
      </c>
      <c r="M9" s="19"/>
      <c r="N9" s="19">
        <v>23011000</v>
      </c>
      <c r="O9" s="19"/>
      <c r="P9" s="19"/>
      <c r="Q9" s="19">
        <v>36381000</v>
      </c>
      <c r="R9" s="19">
        <v>36381000</v>
      </c>
      <c r="S9" s="19"/>
      <c r="T9" s="19">
        <v>56325</v>
      </c>
      <c r="U9" s="19"/>
      <c r="V9" s="19">
        <v>56325</v>
      </c>
      <c r="W9" s="19">
        <v>94299325</v>
      </c>
      <c r="X9" s="19">
        <v>70746000</v>
      </c>
      <c r="Y9" s="19">
        <v>23553325</v>
      </c>
      <c r="Z9" s="20">
        <v>33.29</v>
      </c>
      <c r="AA9" s="21">
        <v>70746000</v>
      </c>
    </row>
    <row r="10" spans="1:27" ht="13.5">
      <c r="A10" s="22" t="s">
        <v>37</v>
      </c>
      <c r="B10" s="16"/>
      <c r="C10" s="17"/>
      <c r="D10" s="17"/>
      <c r="E10" s="18">
        <v>28496800</v>
      </c>
      <c r="F10" s="19">
        <v>35172000</v>
      </c>
      <c r="G10" s="19">
        <v>500000</v>
      </c>
      <c r="H10" s="19">
        <v>1031579</v>
      </c>
      <c r="I10" s="19">
        <v>500000</v>
      </c>
      <c r="J10" s="19">
        <v>2031579</v>
      </c>
      <c r="K10" s="19">
        <v>1500000</v>
      </c>
      <c r="L10" s="19">
        <v>1300000</v>
      </c>
      <c r="M10" s="19">
        <v>1000000</v>
      </c>
      <c r="N10" s="19">
        <v>3800000</v>
      </c>
      <c r="O10" s="19">
        <v>5000000</v>
      </c>
      <c r="P10" s="19">
        <v>300000</v>
      </c>
      <c r="Q10" s="19"/>
      <c r="R10" s="19">
        <v>5300000</v>
      </c>
      <c r="S10" s="19"/>
      <c r="T10" s="19"/>
      <c r="U10" s="19">
        <v>150000</v>
      </c>
      <c r="V10" s="19">
        <v>150000</v>
      </c>
      <c r="W10" s="19">
        <v>11281579</v>
      </c>
      <c r="X10" s="19">
        <v>35172000</v>
      </c>
      <c r="Y10" s="19">
        <v>-23890421</v>
      </c>
      <c r="Z10" s="20">
        <v>-67.92</v>
      </c>
      <c r="AA10" s="21">
        <v>35172000</v>
      </c>
    </row>
    <row r="11" spans="1:27" ht="13.5">
      <c r="A11" s="22" t="s">
        <v>38</v>
      </c>
      <c r="B11" s="16"/>
      <c r="C11" s="17">
        <v>3942378</v>
      </c>
      <c r="D11" s="17"/>
      <c r="E11" s="18">
        <v>4000000</v>
      </c>
      <c r="F11" s="19">
        <v>4099996</v>
      </c>
      <c r="G11" s="19">
        <v>251047</v>
      </c>
      <c r="H11" s="19">
        <v>480778</v>
      </c>
      <c r="I11" s="19">
        <v>211020</v>
      </c>
      <c r="J11" s="19">
        <v>942845</v>
      </c>
      <c r="K11" s="19">
        <v>450243</v>
      </c>
      <c r="L11" s="19">
        <v>202370</v>
      </c>
      <c r="M11" s="19">
        <v>393803</v>
      </c>
      <c r="N11" s="19">
        <v>1046416</v>
      </c>
      <c r="O11" s="19">
        <v>231709</v>
      </c>
      <c r="P11" s="19">
        <v>199025</v>
      </c>
      <c r="Q11" s="19">
        <v>363944</v>
      </c>
      <c r="R11" s="19">
        <v>794678</v>
      </c>
      <c r="S11" s="19">
        <v>230378</v>
      </c>
      <c r="T11" s="19">
        <v>433128</v>
      </c>
      <c r="U11" s="19">
        <v>436389</v>
      </c>
      <c r="V11" s="19">
        <v>1099895</v>
      </c>
      <c r="W11" s="19">
        <v>3883834</v>
      </c>
      <c r="X11" s="19">
        <v>4099996</v>
      </c>
      <c r="Y11" s="19">
        <v>-216162</v>
      </c>
      <c r="Z11" s="20">
        <v>-5.27</v>
      </c>
      <c r="AA11" s="21">
        <v>4099996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-68867160</v>
      </c>
      <c r="D14" s="17"/>
      <c r="E14" s="18">
        <v>-71337996</v>
      </c>
      <c r="F14" s="19">
        <v>-76338000</v>
      </c>
      <c r="G14" s="19">
        <v>-7241048</v>
      </c>
      <c r="H14" s="19">
        <v>-6976397</v>
      </c>
      <c r="I14" s="19">
        <v>-8252553</v>
      </c>
      <c r="J14" s="19">
        <v>-22469998</v>
      </c>
      <c r="K14" s="19">
        <v>-6797499</v>
      </c>
      <c r="L14" s="19">
        <v>-7388437</v>
      </c>
      <c r="M14" s="19">
        <v>-8288387</v>
      </c>
      <c r="N14" s="19">
        <v>-22474323</v>
      </c>
      <c r="O14" s="19">
        <v>-5220399</v>
      </c>
      <c r="P14" s="19">
        <v>-5671697</v>
      </c>
      <c r="Q14" s="19">
        <v>-6715213</v>
      </c>
      <c r="R14" s="19">
        <v>-17607309</v>
      </c>
      <c r="S14" s="19">
        <v>-8514939</v>
      </c>
      <c r="T14" s="19">
        <v>-5530689</v>
      </c>
      <c r="U14" s="19">
        <v>-9650448</v>
      </c>
      <c r="V14" s="19">
        <v>-23696076</v>
      </c>
      <c r="W14" s="19">
        <v>-86247706</v>
      </c>
      <c r="X14" s="19">
        <v>-76338000</v>
      </c>
      <c r="Y14" s="19">
        <v>-9909706</v>
      </c>
      <c r="Z14" s="20">
        <v>12.98</v>
      </c>
      <c r="AA14" s="21">
        <v>-76338000</v>
      </c>
    </row>
    <row r="15" spans="1:27" ht="13.5">
      <c r="A15" s="22" t="s">
        <v>42</v>
      </c>
      <c r="B15" s="16"/>
      <c r="C15" s="17">
        <v>-402680</v>
      </c>
      <c r="D15" s="17"/>
      <c r="E15" s="18">
        <v>-360000</v>
      </c>
      <c r="F15" s="19">
        <v>-361000</v>
      </c>
      <c r="G15" s="19">
        <v>-27631</v>
      </c>
      <c r="H15" s="19">
        <v>-32507</v>
      </c>
      <c r="I15" s="19">
        <v>-32507</v>
      </c>
      <c r="J15" s="19">
        <v>-92645</v>
      </c>
      <c r="K15" s="19">
        <v>-31677</v>
      </c>
      <c r="L15" s="19">
        <v>-31890</v>
      </c>
      <c r="M15" s="19">
        <v>-31529</v>
      </c>
      <c r="N15" s="19">
        <v>-95096</v>
      </c>
      <c r="O15" s="19">
        <v>-31127</v>
      </c>
      <c r="P15" s="19">
        <v>-29126</v>
      </c>
      <c r="Q15" s="19">
        <v>-77350</v>
      </c>
      <c r="R15" s="19">
        <v>-137603</v>
      </c>
      <c r="S15" s="19">
        <v>-46962</v>
      </c>
      <c r="T15" s="19">
        <v>-46738</v>
      </c>
      <c r="U15" s="19">
        <v>-46495</v>
      </c>
      <c r="V15" s="19">
        <v>-140195</v>
      </c>
      <c r="W15" s="19">
        <v>-465539</v>
      </c>
      <c r="X15" s="19">
        <v>-361000</v>
      </c>
      <c r="Y15" s="19">
        <v>-104539</v>
      </c>
      <c r="Z15" s="20">
        <v>28.96</v>
      </c>
      <c r="AA15" s="21">
        <v>-361000</v>
      </c>
    </row>
    <row r="16" spans="1:27" ht="13.5">
      <c r="A16" s="22" t="s">
        <v>43</v>
      </c>
      <c r="B16" s="16"/>
      <c r="C16" s="17"/>
      <c r="D16" s="17"/>
      <c r="E16" s="18">
        <v>-500004</v>
      </c>
      <c r="F16" s="19">
        <v>-700001</v>
      </c>
      <c r="G16" s="19">
        <v>-36846</v>
      </c>
      <c r="H16" s="19">
        <v>-55362</v>
      </c>
      <c r="I16" s="19">
        <v>-29353</v>
      </c>
      <c r="J16" s="19">
        <v>-121561</v>
      </c>
      <c r="K16" s="19">
        <v>-28822</v>
      </c>
      <c r="L16" s="19">
        <v>-37477</v>
      </c>
      <c r="M16" s="19">
        <v>-86386</v>
      </c>
      <c r="N16" s="19">
        <v>-152685</v>
      </c>
      <c r="O16" s="19">
        <v>-87692</v>
      </c>
      <c r="P16" s="19">
        <v>-84059</v>
      </c>
      <c r="Q16" s="19">
        <v>-83773</v>
      </c>
      <c r="R16" s="19">
        <v>-255524</v>
      </c>
      <c r="S16" s="19">
        <v>-84671</v>
      </c>
      <c r="T16" s="19">
        <v>-84549</v>
      </c>
      <c r="U16" s="19">
        <v>-83079</v>
      </c>
      <c r="V16" s="19">
        <v>-252299</v>
      </c>
      <c r="W16" s="19">
        <v>-782069</v>
      </c>
      <c r="X16" s="19">
        <v>-700001</v>
      </c>
      <c r="Y16" s="19">
        <v>-82068</v>
      </c>
      <c r="Z16" s="20">
        <v>11.72</v>
      </c>
      <c r="AA16" s="21">
        <v>-700001</v>
      </c>
    </row>
    <row r="17" spans="1:27" ht="13.5">
      <c r="A17" s="23" t="s">
        <v>44</v>
      </c>
      <c r="B17" s="24"/>
      <c r="C17" s="25">
        <f aca="true" t="shared" si="0" ref="C17:Y17">SUM(C6:C16)</f>
        <v>27013226</v>
      </c>
      <c r="D17" s="25">
        <f>SUM(D6:D16)</f>
        <v>0</v>
      </c>
      <c r="E17" s="26">
        <f t="shared" si="0"/>
        <v>35189808</v>
      </c>
      <c r="F17" s="27">
        <f t="shared" si="0"/>
        <v>37697991</v>
      </c>
      <c r="G17" s="27">
        <f t="shared" si="0"/>
        <v>26964010</v>
      </c>
      <c r="H17" s="27">
        <f t="shared" si="0"/>
        <v>-3772967</v>
      </c>
      <c r="I17" s="27">
        <f t="shared" si="0"/>
        <v>-5447433</v>
      </c>
      <c r="J17" s="27">
        <f t="shared" si="0"/>
        <v>17743610</v>
      </c>
      <c r="K17" s="27">
        <f t="shared" si="0"/>
        <v>-2796081</v>
      </c>
      <c r="L17" s="27">
        <f t="shared" si="0"/>
        <v>17824430</v>
      </c>
      <c r="M17" s="27">
        <f t="shared" si="0"/>
        <v>-4930940</v>
      </c>
      <c r="N17" s="27">
        <f t="shared" si="0"/>
        <v>10097409</v>
      </c>
      <c r="O17" s="27">
        <f t="shared" si="0"/>
        <v>1084108</v>
      </c>
      <c r="P17" s="27">
        <f t="shared" si="0"/>
        <v>-4996415</v>
      </c>
      <c r="Q17" s="27">
        <f t="shared" si="0"/>
        <v>31392842</v>
      </c>
      <c r="R17" s="27">
        <f t="shared" si="0"/>
        <v>27480535</v>
      </c>
      <c r="S17" s="27">
        <f t="shared" si="0"/>
        <v>-8309892</v>
      </c>
      <c r="T17" s="27">
        <f t="shared" si="0"/>
        <v>-4560779</v>
      </c>
      <c r="U17" s="27">
        <f t="shared" si="0"/>
        <v>-8170898</v>
      </c>
      <c r="V17" s="27">
        <f t="shared" si="0"/>
        <v>-21041569</v>
      </c>
      <c r="W17" s="27">
        <f t="shared" si="0"/>
        <v>34279985</v>
      </c>
      <c r="X17" s="27">
        <f t="shared" si="0"/>
        <v>37697991</v>
      </c>
      <c r="Y17" s="27">
        <f t="shared" si="0"/>
        <v>-3418006</v>
      </c>
      <c r="Z17" s="28">
        <f>+IF(X17&lt;&gt;0,+(Y17/X17)*100,0)</f>
        <v>-9.06681207494585</v>
      </c>
      <c r="AA17" s="29">
        <f>SUM(AA6:AA16)</f>
        <v>37697991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49306000</v>
      </c>
      <c r="F21" s="19">
        <v>19482500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19482500</v>
      </c>
      <c r="Y21" s="36">
        <v>-19482500</v>
      </c>
      <c r="Z21" s="37">
        <v>-100</v>
      </c>
      <c r="AA21" s="38">
        <v>19482500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-48604900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6236645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-68295996</v>
      </c>
      <c r="F26" s="19">
        <v>-64978000</v>
      </c>
      <c r="G26" s="19">
        <v>-135737</v>
      </c>
      <c r="H26" s="19">
        <v>-1192213</v>
      </c>
      <c r="I26" s="19">
        <v>-1392804</v>
      </c>
      <c r="J26" s="19">
        <v>-2720754</v>
      </c>
      <c r="K26" s="19">
        <v>-2028504</v>
      </c>
      <c r="L26" s="19">
        <v>-3090096</v>
      </c>
      <c r="M26" s="19">
        <v>-4182027</v>
      </c>
      <c r="N26" s="19">
        <v>-9300627</v>
      </c>
      <c r="O26" s="19">
        <v>-931022</v>
      </c>
      <c r="P26" s="19">
        <v>-1627256</v>
      </c>
      <c r="Q26" s="19">
        <v>-1913531</v>
      </c>
      <c r="R26" s="19">
        <v>-4471809</v>
      </c>
      <c r="S26" s="19">
        <v>-5075931</v>
      </c>
      <c r="T26" s="19">
        <v>-5292469</v>
      </c>
      <c r="U26" s="19">
        <v>-2840236</v>
      </c>
      <c r="V26" s="19">
        <v>-13208636</v>
      </c>
      <c r="W26" s="19">
        <v>-29701826</v>
      </c>
      <c r="X26" s="19">
        <v>-64978000</v>
      </c>
      <c r="Y26" s="19">
        <v>35276174</v>
      </c>
      <c r="Z26" s="20">
        <v>-54.29</v>
      </c>
      <c r="AA26" s="21">
        <v>-64978000</v>
      </c>
    </row>
    <row r="27" spans="1:27" ht="13.5">
      <c r="A27" s="23" t="s">
        <v>51</v>
      </c>
      <c r="B27" s="24"/>
      <c r="C27" s="25">
        <f aca="true" t="shared" si="1" ref="C27:Y27">SUM(C21:C26)</f>
        <v>-42368255</v>
      </c>
      <c r="D27" s="25">
        <f>SUM(D21:D26)</f>
        <v>0</v>
      </c>
      <c r="E27" s="26">
        <f t="shared" si="1"/>
        <v>-18989996</v>
      </c>
      <c r="F27" s="27">
        <f t="shared" si="1"/>
        <v>-45495500</v>
      </c>
      <c r="G27" s="27">
        <f t="shared" si="1"/>
        <v>-135737</v>
      </c>
      <c r="H27" s="27">
        <f t="shared" si="1"/>
        <v>-1192213</v>
      </c>
      <c r="I27" s="27">
        <f t="shared" si="1"/>
        <v>-1392804</v>
      </c>
      <c r="J27" s="27">
        <f t="shared" si="1"/>
        <v>-2720754</v>
      </c>
      <c r="K27" s="27">
        <f t="shared" si="1"/>
        <v>-2028504</v>
      </c>
      <c r="L27" s="27">
        <f t="shared" si="1"/>
        <v>-3090096</v>
      </c>
      <c r="M27" s="27">
        <f t="shared" si="1"/>
        <v>-4182027</v>
      </c>
      <c r="N27" s="27">
        <f t="shared" si="1"/>
        <v>-9300627</v>
      </c>
      <c r="O27" s="27">
        <f t="shared" si="1"/>
        <v>-931022</v>
      </c>
      <c r="P27" s="27">
        <f t="shared" si="1"/>
        <v>-1627256</v>
      </c>
      <c r="Q27" s="27">
        <f t="shared" si="1"/>
        <v>-1913531</v>
      </c>
      <c r="R27" s="27">
        <f t="shared" si="1"/>
        <v>-4471809</v>
      </c>
      <c r="S27" s="27">
        <f t="shared" si="1"/>
        <v>-5075931</v>
      </c>
      <c r="T27" s="27">
        <f t="shared" si="1"/>
        <v>-5292469</v>
      </c>
      <c r="U27" s="27">
        <f t="shared" si="1"/>
        <v>-2840236</v>
      </c>
      <c r="V27" s="27">
        <f t="shared" si="1"/>
        <v>-13208636</v>
      </c>
      <c r="W27" s="27">
        <f t="shared" si="1"/>
        <v>-29701826</v>
      </c>
      <c r="X27" s="27">
        <f t="shared" si="1"/>
        <v>-45495500</v>
      </c>
      <c r="Y27" s="27">
        <f t="shared" si="1"/>
        <v>15793674</v>
      </c>
      <c r="Z27" s="28">
        <f>+IF(X27&lt;&gt;0,+(Y27/X27)*100,0)</f>
        <v>-34.71480476091042</v>
      </c>
      <c r="AA27" s="29">
        <f>SUM(AA21:AA26)</f>
        <v>-45495500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>
        <v>1700000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1700000</v>
      </c>
      <c r="Y33" s="19">
        <v>-1700000</v>
      </c>
      <c r="Z33" s="20">
        <v>-100</v>
      </c>
      <c r="AA33" s="21">
        <v>1700000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-361000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-361000</v>
      </c>
      <c r="F36" s="27">
        <f t="shared" si="2"/>
        <v>1700000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1700000</v>
      </c>
      <c r="Y36" s="27">
        <f t="shared" si="2"/>
        <v>-1700000</v>
      </c>
      <c r="Z36" s="28">
        <f>+IF(X36&lt;&gt;0,+(Y36/X36)*100,0)</f>
        <v>-100</v>
      </c>
      <c r="AA36" s="29">
        <f>SUM(AA31:AA35)</f>
        <v>1700000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-15355029</v>
      </c>
      <c r="D38" s="31">
        <f>+D17+D27+D36</f>
        <v>0</v>
      </c>
      <c r="E38" s="32">
        <f t="shared" si="3"/>
        <v>15838812</v>
      </c>
      <c r="F38" s="33">
        <f t="shared" si="3"/>
        <v>-6097509</v>
      </c>
      <c r="G38" s="33">
        <f t="shared" si="3"/>
        <v>26828273</v>
      </c>
      <c r="H38" s="33">
        <f t="shared" si="3"/>
        <v>-4965180</v>
      </c>
      <c r="I38" s="33">
        <f t="shared" si="3"/>
        <v>-6840237</v>
      </c>
      <c r="J38" s="33">
        <f t="shared" si="3"/>
        <v>15022856</v>
      </c>
      <c r="K38" s="33">
        <f t="shared" si="3"/>
        <v>-4824585</v>
      </c>
      <c r="L38" s="33">
        <f t="shared" si="3"/>
        <v>14734334</v>
      </c>
      <c r="M38" s="33">
        <f t="shared" si="3"/>
        <v>-9112967</v>
      </c>
      <c r="N38" s="33">
        <f t="shared" si="3"/>
        <v>796782</v>
      </c>
      <c r="O38" s="33">
        <f t="shared" si="3"/>
        <v>153086</v>
      </c>
      <c r="P38" s="33">
        <f t="shared" si="3"/>
        <v>-6623671</v>
      </c>
      <c r="Q38" s="33">
        <f t="shared" si="3"/>
        <v>29479311</v>
      </c>
      <c r="R38" s="33">
        <f t="shared" si="3"/>
        <v>23008726</v>
      </c>
      <c r="S38" s="33">
        <f t="shared" si="3"/>
        <v>-13385823</v>
      </c>
      <c r="T38" s="33">
        <f t="shared" si="3"/>
        <v>-9853248</v>
      </c>
      <c r="U38" s="33">
        <f t="shared" si="3"/>
        <v>-11011134</v>
      </c>
      <c r="V38" s="33">
        <f t="shared" si="3"/>
        <v>-34250205</v>
      </c>
      <c r="W38" s="33">
        <f t="shared" si="3"/>
        <v>4578159</v>
      </c>
      <c r="X38" s="33">
        <f t="shared" si="3"/>
        <v>-6097509</v>
      </c>
      <c r="Y38" s="33">
        <f t="shared" si="3"/>
        <v>10675668</v>
      </c>
      <c r="Z38" s="34">
        <f>+IF(X38&lt;&gt;0,+(Y38/X38)*100,0)</f>
        <v>-175.08244760278336</v>
      </c>
      <c r="AA38" s="35">
        <f>+AA17+AA27+AA36</f>
        <v>-6097509</v>
      </c>
    </row>
    <row r="39" spans="1:27" ht="13.5">
      <c r="A39" s="22" t="s">
        <v>59</v>
      </c>
      <c r="B39" s="16"/>
      <c r="C39" s="31">
        <v>67775294</v>
      </c>
      <c r="D39" s="31"/>
      <c r="E39" s="32">
        <v>77244000</v>
      </c>
      <c r="F39" s="33">
        <v>52420000</v>
      </c>
      <c r="G39" s="33">
        <v>52420577</v>
      </c>
      <c r="H39" s="33">
        <v>79248850</v>
      </c>
      <c r="I39" s="33">
        <v>74283670</v>
      </c>
      <c r="J39" s="33">
        <v>52420577</v>
      </c>
      <c r="K39" s="33">
        <v>67443433</v>
      </c>
      <c r="L39" s="33">
        <v>62618848</v>
      </c>
      <c r="M39" s="33">
        <v>77353182</v>
      </c>
      <c r="N39" s="33">
        <v>67443433</v>
      </c>
      <c r="O39" s="33">
        <v>68240215</v>
      </c>
      <c r="P39" s="33">
        <v>68393301</v>
      </c>
      <c r="Q39" s="33">
        <v>61769630</v>
      </c>
      <c r="R39" s="33">
        <v>68240215</v>
      </c>
      <c r="S39" s="33">
        <v>91248941</v>
      </c>
      <c r="T39" s="33">
        <v>77863118</v>
      </c>
      <c r="U39" s="33">
        <v>68009870</v>
      </c>
      <c r="V39" s="33">
        <v>91248941</v>
      </c>
      <c r="W39" s="33">
        <v>52420577</v>
      </c>
      <c r="X39" s="33">
        <v>52420000</v>
      </c>
      <c r="Y39" s="33">
        <v>577</v>
      </c>
      <c r="Z39" s="34"/>
      <c r="AA39" s="35">
        <v>52420000</v>
      </c>
    </row>
    <row r="40" spans="1:27" ht="13.5">
      <c r="A40" s="41" t="s">
        <v>60</v>
      </c>
      <c r="B40" s="42"/>
      <c r="C40" s="43">
        <v>52420265</v>
      </c>
      <c r="D40" s="43"/>
      <c r="E40" s="44">
        <v>93082812</v>
      </c>
      <c r="F40" s="45">
        <v>46322491</v>
      </c>
      <c r="G40" s="45">
        <v>79248850</v>
      </c>
      <c r="H40" s="45">
        <v>74283670</v>
      </c>
      <c r="I40" s="45">
        <v>67443433</v>
      </c>
      <c r="J40" s="45">
        <v>67443433</v>
      </c>
      <c r="K40" s="45">
        <v>62618848</v>
      </c>
      <c r="L40" s="45">
        <v>77353182</v>
      </c>
      <c r="M40" s="45">
        <v>68240215</v>
      </c>
      <c r="N40" s="45">
        <v>68240215</v>
      </c>
      <c r="O40" s="45">
        <v>68393301</v>
      </c>
      <c r="P40" s="45">
        <v>61769630</v>
      </c>
      <c r="Q40" s="45">
        <v>91248941</v>
      </c>
      <c r="R40" s="45">
        <v>68393301</v>
      </c>
      <c r="S40" s="45">
        <v>77863118</v>
      </c>
      <c r="T40" s="45">
        <v>68009870</v>
      </c>
      <c r="U40" s="45">
        <v>56998736</v>
      </c>
      <c r="V40" s="45">
        <v>56998736</v>
      </c>
      <c r="W40" s="45">
        <v>56998736</v>
      </c>
      <c r="X40" s="45">
        <v>46322491</v>
      </c>
      <c r="Y40" s="45">
        <v>10676245</v>
      </c>
      <c r="Z40" s="46">
        <v>23.05</v>
      </c>
      <c r="AA40" s="47">
        <v>46322491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51149862</v>
      </c>
      <c r="D6" s="17"/>
      <c r="E6" s="18">
        <v>58254528</v>
      </c>
      <c r="F6" s="19">
        <v>57606004</v>
      </c>
      <c r="G6" s="19">
        <v>2630555</v>
      </c>
      <c r="H6" s="19">
        <v>3262244</v>
      </c>
      <c r="I6" s="19">
        <v>3261875</v>
      </c>
      <c r="J6" s="19">
        <v>9154674</v>
      </c>
      <c r="K6" s="19">
        <v>7366324</v>
      </c>
      <c r="L6" s="19">
        <v>9473043</v>
      </c>
      <c r="M6" s="19">
        <v>3618405</v>
      </c>
      <c r="N6" s="19">
        <v>20457772</v>
      </c>
      <c r="O6" s="19">
        <v>2615365</v>
      </c>
      <c r="P6" s="19">
        <v>3330945</v>
      </c>
      <c r="Q6" s="19">
        <v>3494735</v>
      </c>
      <c r="R6" s="19">
        <v>9441045</v>
      </c>
      <c r="S6" s="19">
        <v>3682556</v>
      </c>
      <c r="T6" s="19">
        <v>4736651</v>
      </c>
      <c r="U6" s="19">
        <v>4721117</v>
      </c>
      <c r="V6" s="19">
        <v>13140324</v>
      </c>
      <c r="W6" s="19">
        <v>52193815</v>
      </c>
      <c r="X6" s="19">
        <v>57606004</v>
      </c>
      <c r="Y6" s="19">
        <v>-5412189</v>
      </c>
      <c r="Z6" s="20">
        <v>-9.4</v>
      </c>
      <c r="AA6" s="21">
        <v>57606004</v>
      </c>
    </row>
    <row r="7" spans="1:27" ht="13.5">
      <c r="A7" s="22" t="s">
        <v>34</v>
      </c>
      <c r="B7" s="16"/>
      <c r="C7" s="17">
        <v>209493157</v>
      </c>
      <c r="D7" s="17"/>
      <c r="E7" s="18">
        <v>244804100</v>
      </c>
      <c r="F7" s="19">
        <v>240428176</v>
      </c>
      <c r="G7" s="19">
        <v>10198378</v>
      </c>
      <c r="H7" s="19">
        <v>12188101</v>
      </c>
      <c r="I7" s="19">
        <v>12704765</v>
      </c>
      <c r="J7" s="19">
        <v>35091244</v>
      </c>
      <c r="K7" s="19">
        <v>12736077</v>
      </c>
      <c r="L7" s="19">
        <v>14016163</v>
      </c>
      <c r="M7" s="19">
        <v>13621515</v>
      </c>
      <c r="N7" s="19">
        <v>40373755</v>
      </c>
      <c r="O7" s="19">
        <v>10534311</v>
      </c>
      <c r="P7" s="19">
        <v>13408119</v>
      </c>
      <c r="Q7" s="19">
        <v>11964393</v>
      </c>
      <c r="R7" s="19">
        <v>35906823</v>
      </c>
      <c r="S7" s="19">
        <v>12392594</v>
      </c>
      <c r="T7" s="19">
        <v>18055975</v>
      </c>
      <c r="U7" s="19">
        <v>13886858</v>
      </c>
      <c r="V7" s="19">
        <v>44335427</v>
      </c>
      <c r="W7" s="19">
        <v>155707249</v>
      </c>
      <c r="X7" s="19">
        <v>240428176</v>
      </c>
      <c r="Y7" s="19">
        <v>-84720927</v>
      </c>
      <c r="Z7" s="20">
        <v>-35.24</v>
      </c>
      <c r="AA7" s="21">
        <v>240428176</v>
      </c>
    </row>
    <row r="8" spans="1:27" ht="13.5">
      <c r="A8" s="22" t="s">
        <v>35</v>
      </c>
      <c r="B8" s="16"/>
      <c r="C8" s="17">
        <v>9584491</v>
      </c>
      <c r="D8" s="17"/>
      <c r="E8" s="18">
        <v>12175980</v>
      </c>
      <c r="F8" s="19">
        <v>12325826</v>
      </c>
      <c r="G8" s="19">
        <v>910371</v>
      </c>
      <c r="H8" s="19">
        <v>931096</v>
      </c>
      <c r="I8" s="19">
        <v>324659</v>
      </c>
      <c r="J8" s="19">
        <v>2166126</v>
      </c>
      <c r="K8" s="19">
        <v>727015</v>
      </c>
      <c r="L8" s="19">
        <v>618856</v>
      </c>
      <c r="M8" s="19">
        <v>504245</v>
      </c>
      <c r="N8" s="19">
        <v>1850116</v>
      </c>
      <c r="O8" s="19">
        <v>532502</v>
      </c>
      <c r="P8" s="19">
        <v>702141</v>
      </c>
      <c r="Q8" s="19">
        <v>693767</v>
      </c>
      <c r="R8" s="19">
        <v>1928410</v>
      </c>
      <c r="S8" s="19">
        <v>385042</v>
      </c>
      <c r="T8" s="19">
        <v>8324196</v>
      </c>
      <c r="U8" s="19">
        <v>9537929</v>
      </c>
      <c r="V8" s="19">
        <v>18247167</v>
      </c>
      <c r="W8" s="19">
        <v>24191819</v>
      </c>
      <c r="X8" s="19">
        <v>12325826</v>
      </c>
      <c r="Y8" s="19">
        <v>11865993</v>
      </c>
      <c r="Z8" s="20">
        <v>96.27</v>
      </c>
      <c r="AA8" s="21">
        <v>12325826</v>
      </c>
    </row>
    <row r="9" spans="1:27" ht="13.5">
      <c r="A9" s="22" t="s">
        <v>36</v>
      </c>
      <c r="B9" s="16"/>
      <c r="C9" s="17">
        <v>114136593</v>
      </c>
      <c r="D9" s="17"/>
      <c r="E9" s="18">
        <v>106545000</v>
      </c>
      <c r="F9" s="19">
        <v>115880000</v>
      </c>
      <c r="G9" s="19">
        <v>39376000</v>
      </c>
      <c r="H9" s="19">
        <v>1834000</v>
      </c>
      <c r="I9" s="19">
        <v>88730</v>
      </c>
      <c r="J9" s="19">
        <v>41298730</v>
      </c>
      <c r="K9" s="19">
        <v>2826000</v>
      </c>
      <c r="L9" s="19">
        <v>31811000</v>
      </c>
      <c r="M9" s="19">
        <v>151000</v>
      </c>
      <c r="N9" s="19">
        <v>34788000</v>
      </c>
      <c r="O9" s="19"/>
      <c r="P9" s="19">
        <v>1477000</v>
      </c>
      <c r="Q9" s="19">
        <v>26947000</v>
      </c>
      <c r="R9" s="19">
        <v>28424000</v>
      </c>
      <c r="S9" s="19"/>
      <c r="T9" s="19"/>
      <c r="U9" s="19"/>
      <c r="V9" s="19"/>
      <c r="W9" s="19">
        <v>104510730</v>
      </c>
      <c r="X9" s="19">
        <v>115880000</v>
      </c>
      <c r="Y9" s="19">
        <v>-11369270</v>
      </c>
      <c r="Z9" s="20">
        <v>-9.81</v>
      </c>
      <c r="AA9" s="21">
        <v>115880000</v>
      </c>
    </row>
    <row r="10" spans="1:27" ht="13.5">
      <c r="A10" s="22" t="s">
        <v>37</v>
      </c>
      <c r="B10" s="16"/>
      <c r="C10" s="17">
        <v>22782000</v>
      </c>
      <c r="D10" s="17"/>
      <c r="E10" s="18">
        <v>43158000</v>
      </c>
      <c r="F10" s="19">
        <v>43158000</v>
      </c>
      <c r="G10" s="19">
        <v>18074000</v>
      </c>
      <c r="H10" s="19"/>
      <c r="I10" s="19">
        <v>1250000</v>
      </c>
      <c r="J10" s="19">
        <v>19324000</v>
      </c>
      <c r="K10" s="19">
        <v>3000000</v>
      </c>
      <c r="L10" s="19">
        <v>2500000</v>
      </c>
      <c r="M10" s="19">
        <v>9000000</v>
      </c>
      <c r="N10" s="19">
        <v>14500000</v>
      </c>
      <c r="O10" s="19">
        <v>2000000</v>
      </c>
      <c r="P10" s="19">
        <v>10992000</v>
      </c>
      <c r="Q10" s="19">
        <v>12292000</v>
      </c>
      <c r="R10" s="19">
        <v>25284000</v>
      </c>
      <c r="S10" s="19"/>
      <c r="T10" s="19"/>
      <c r="U10" s="19"/>
      <c r="V10" s="19"/>
      <c r="W10" s="19">
        <v>59108000</v>
      </c>
      <c r="X10" s="19">
        <v>43158000</v>
      </c>
      <c r="Y10" s="19">
        <v>15950000</v>
      </c>
      <c r="Z10" s="20">
        <v>36.96</v>
      </c>
      <c r="AA10" s="21">
        <v>43158000</v>
      </c>
    </row>
    <row r="11" spans="1:27" ht="13.5">
      <c r="A11" s="22" t="s">
        <v>38</v>
      </c>
      <c r="B11" s="16"/>
      <c r="C11" s="17">
        <v>4374610</v>
      </c>
      <c r="D11" s="17"/>
      <c r="E11" s="18">
        <v>4254000</v>
      </c>
      <c r="F11" s="19">
        <v>2685000</v>
      </c>
      <c r="G11" s="19">
        <v>44715</v>
      </c>
      <c r="H11" s="19">
        <v>58990</v>
      </c>
      <c r="I11" s="19">
        <v>387741</v>
      </c>
      <c r="J11" s="19">
        <v>491446</v>
      </c>
      <c r="K11" s="19">
        <v>278189</v>
      </c>
      <c r="L11" s="19">
        <v>194560</v>
      </c>
      <c r="M11" s="19">
        <v>132115</v>
      </c>
      <c r="N11" s="19">
        <v>604864</v>
      </c>
      <c r="O11" s="19">
        <v>420245</v>
      </c>
      <c r="P11" s="19">
        <v>360186</v>
      </c>
      <c r="Q11" s="19">
        <v>249169</v>
      </c>
      <c r="R11" s="19">
        <v>1029600</v>
      </c>
      <c r="S11" s="19">
        <v>275813</v>
      </c>
      <c r="T11" s="19">
        <v>358060</v>
      </c>
      <c r="U11" s="19">
        <v>186843</v>
      </c>
      <c r="V11" s="19">
        <v>820716</v>
      </c>
      <c r="W11" s="19">
        <v>2946626</v>
      </c>
      <c r="X11" s="19">
        <v>2685000</v>
      </c>
      <c r="Y11" s="19">
        <v>261626</v>
      </c>
      <c r="Z11" s="20">
        <v>9.74</v>
      </c>
      <c r="AA11" s="21">
        <v>2685000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-351658045</v>
      </c>
      <c r="D14" s="17"/>
      <c r="E14" s="18">
        <v>-415236004</v>
      </c>
      <c r="F14" s="19">
        <v>-415235995</v>
      </c>
      <c r="G14" s="19">
        <v>-17511207</v>
      </c>
      <c r="H14" s="19">
        <v>-34501396</v>
      </c>
      <c r="I14" s="19">
        <v>-39878558</v>
      </c>
      <c r="J14" s="19">
        <v>-91891161</v>
      </c>
      <c r="K14" s="19">
        <v>-31345579</v>
      </c>
      <c r="L14" s="19">
        <v>-34321458</v>
      </c>
      <c r="M14" s="19">
        <v>-29907550</v>
      </c>
      <c r="N14" s="19">
        <v>-95574587</v>
      </c>
      <c r="O14" s="19">
        <v>-23436542</v>
      </c>
      <c r="P14" s="19">
        <v>-29807715</v>
      </c>
      <c r="Q14" s="19">
        <v>-39253684</v>
      </c>
      <c r="R14" s="19">
        <v>-92497941</v>
      </c>
      <c r="S14" s="19">
        <v>-28135723</v>
      </c>
      <c r="T14" s="19">
        <v>-29806931</v>
      </c>
      <c r="U14" s="19">
        <v>-29355365</v>
      </c>
      <c r="V14" s="19">
        <v>-87298019</v>
      </c>
      <c r="W14" s="19">
        <v>-367261708</v>
      </c>
      <c r="X14" s="19">
        <v>-415235995</v>
      </c>
      <c r="Y14" s="19">
        <v>47974287</v>
      </c>
      <c r="Z14" s="20">
        <v>-11.55</v>
      </c>
      <c r="AA14" s="21">
        <v>-415235995</v>
      </c>
    </row>
    <row r="15" spans="1:27" ht="13.5">
      <c r="A15" s="22" t="s">
        <v>42</v>
      </c>
      <c r="B15" s="16"/>
      <c r="C15" s="17">
        <v>-892016</v>
      </c>
      <c r="D15" s="17"/>
      <c r="E15" s="18"/>
      <c r="F15" s="19">
        <v>-650000</v>
      </c>
      <c r="G15" s="19"/>
      <c r="H15" s="19">
        <v>-632621</v>
      </c>
      <c r="I15" s="19">
        <v>632621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-650000</v>
      </c>
      <c r="Y15" s="19">
        <v>650000</v>
      </c>
      <c r="Z15" s="20">
        <v>-100</v>
      </c>
      <c r="AA15" s="21">
        <v>-650000</v>
      </c>
    </row>
    <row r="16" spans="1:27" ht="13.5">
      <c r="A16" s="22" t="s">
        <v>43</v>
      </c>
      <c r="B16" s="16"/>
      <c r="C16" s="17">
        <v>-33797585</v>
      </c>
      <c r="D16" s="17"/>
      <c r="E16" s="18">
        <v>-12726000</v>
      </c>
      <c r="F16" s="19">
        <v>-34383996</v>
      </c>
      <c r="G16" s="19">
        <v>-773542</v>
      </c>
      <c r="H16" s="19">
        <v>-1073966</v>
      </c>
      <c r="I16" s="19">
        <v>-1030496</v>
      </c>
      <c r="J16" s="19">
        <v>-2878004</v>
      </c>
      <c r="K16" s="19">
        <v>-1134481</v>
      </c>
      <c r="L16" s="19">
        <v>-1350713</v>
      </c>
      <c r="M16" s="19">
        <v>-928088</v>
      </c>
      <c r="N16" s="19">
        <v>-3413282</v>
      </c>
      <c r="O16" s="19">
        <v>2642079</v>
      </c>
      <c r="P16" s="19">
        <v>-12323068</v>
      </c>
      <c r="Q16" s="19">
        <v>-871302</v>
      </c>
      <c r="R16" s="19">
        <v>-10552291</v>
      </c>
      <c r="S16" s="19">
        <v>-1018293</v>
      </c>
      <c r="T16" s="19">
        <v>-1399421</v>
      </c>
      <c r="U16" s="19">
        <v>-5281580</v>
      </c>
      <c r="V16" s="19">
        <v>-7699294</v>
      </c>
      <c r="W16" s="19">
        <v>-24542871</v>
      </c>
      <c r="X16" s="19">
        <v>-34383996</v>
      </c>
      <c r="Y16" s="19">
        <v>9841125</v>
      </c>
      <c r="Z16" s="20">
        <v>-28.62</v>
      </c>
      <c r="AA16" s="21">
        <v>-34383996</v>
      </c>
    </row>
    <row r="17" spans="1:27" ht="13.5">
      <c r="A17" s="23" t="s">
        <v>44</v>
      </c>
      <c r="B17" s="24"/>
      <c r="C17" s="25">
        <f aca="true" t="shared" si="0" ref="C17:Y17">SUM(C6:C16)</f>
        <v>25173067</v>
      </c>
      <c r="D17" s="25">
        <f>SUM(D6:D16)</f>
        <v>0</v>
      </c>
      <c r="E17" s="26">
        <f t="shared" si="0"/>
        <v>41229604</v>
      </c>
      <c r="F17" s="27">
        <f t="shared" si="0"/>
        <v>21813015</v>
      </c>
      <c r="G17" s="27">
        <f t="shared" si="0"/>
        <v>52949270</v>
      </c>
      <c r="H17" s="27">
        <f t="shared" si="0"/>
        <v>-17933552</v>
      </c>
      <c r="I17" s="27">
        <f t="shared" si="0"/>
        <v>-22258663</v>
      </c>
      <c r="J17" s="27">
        <f t="shared" si="0"/>
        <v>12757055</v>
      </c>
      <c r="K17" s="27">
        <f t="shared" si="0"/>
        <v>-5546455</v>
      </c>
      <c r="L17" s="27">
        <f t="shared" si="0"/>
        <v>22941451</v>
      </c>
      <c r="M17" s="27">
        <f t="shared" si="0"/>
        <v>-3808358</v>
      </c>
      <c r="N17" s="27">
        <f t="shared" si="0"/>
        <v>13586638</v>
      </c>
      <c r="O17" s="27">
        <f t="shared" si="0"/>
        <v>-4692040</v>
      </c>
      <c r="P17" s="27">
        <f t="shared" si="0"/>
        <v>-11860392</v>
      </c>
      <c r="Q17" s="27">
        <f t="shared" si="0"/>
        <v>15516078</v>
      </c>
      <c r="R17" s="27">
        <f t="shared" si="0"/>
        <v>-1036354</v>
      </c>
      <c r="S17" s="27">
        <f t="shared" si="0"/>
        <v>-12418011</v>
      </c>
      <c r="T17" s="27">
        <f t="shared" si="0"/>
        <v>268530</v>
      </c>
      <c r="U17" s="27">
        <f t="shared" si="0"/>
        <v>-6304198</v>
      </c>
      <c r="V17" s="27">
        <f t="shared" si="0"/>
        <v>-18453679</v>
      </c>
      <c r="W17" s="27">
        <f t="shared" si="0"/>
        <v>6853660</v>
      </c>
      <c r="X17" s="27">
        <f t="shared" si="0"/>
        <v>21813015</v>
      </c>
      <c r="Y17" s="27">
        <f t="shared" si="0"/>
        <v>-14959355</v>
      </c>
      <c r="Z17" s="28">
        <f>+IF(X17&lt;&gt;0,+(Y17/X17)*100,0)</f>
        <v>-68.57995100631436</v>
      </c>
      <c r="AA17" s="29">
        <f>SUM(AA6:AA16)</f>
        <v>21813015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10000000</v>
      </c>
      <c r="F24" s="19">
        <v>10000000</v>
      </c>
      <c r="G24" s="19">
        <v>-5813</v>
      </c>
      <c r="H24" s="19"/>
      <c r="I24" s="19"/>
      <c r="J24" s="19">
        <v>-5813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-5813</v>
      </c>
      <c r="X24" s="19">
        <v>10000000</v>
      </c>
      <c r="Y24" s="19">
        <v>-10005813</v>
      </c>
      <c r="Z24" s="20">
        <v>-100.06</v>
      </c>
      <c r="AA24" s="21">
        <v>10000000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-48251574</v>
      </c>
      <c r="D26" s="17"/>
      <c r="E26" s="18">
        <v>-49182000</v>
      </c>
      <c r="F26" s="19">
        <v>-43158000</v>
      </c>
      <c r="G26" s="19">
        <v>-3864830</v>
      </c>
      <c r="H26" s="19">
        <v>-473838</v>
      </c>
      <c r="I26" s="19">
        <v>-2109448</v>
      </c>
      <c r="J26" s="19">
        <v>-6448116</v>
      </c>
      <c r="K26" s="19">
        <v>-3009999</v>
      </c>
      <c r="L26" s="19">
        <v>-5524027</v>
      </c>
      <c r="M26" s="19">
        <v>-2157887</v>
      </c>
      <c r="N26" s="19">
        <v>-10691913</v>
      </c>
      <c r="O26" s="19">
        <v>-854637</v>
      </c>
      <c r="P26" s="19">
        <v>-1663537</v>
      </c>
      <c r="Q26" s="19">
        <v>-4248772</v>
      </c>
      <c r="R26" s="19">
        <v>-6766946</v>
      </c>
      <c r="S26" s="19">
        <v>-7103204</v>
      </c>
      <c r="T26" s="19">
        <v>-8739578</v>
      </c>
      <c r="U26" s="19">
        <v>-12951227</v>
      </c>
      <c r="V26" s="19">
        <v>-28794009</v>
      </c>
      <c r="W26" s="19">
        <v>-52700984</v>
      </c>
      <c r="X26" s="19">
        <v>-43158000</v>
      </c>
      <c r="Y26" s="19">
        <v>-9542984</v>
      </c>
      <c r="Z26" s="20">
        <v>22.11</v>
      </c>
      <c r="AA26" s="21">
        <v>-43158000</v>
      </c>
    </row>
    <row r="27" spans="1:27" ht="13.5">
      <c r="A27" s="23" t="s">
        <v>51</v>
      </c>
      <c r="B27" s="24"/>
      <c r="C27" s="25">
        <f aca="true" t="shared" si="1" ref="C27:Y27">SUM(C21:C26)</f>
        <v>-48251574</v>
      </c>
      <c r="D27" s="25">
        <f>SUM(D21:D26)</f>
        <v>0</v>
      </c>
      <c r="E27" s="26">
        <f t="shared" si="1"/>
        <v>-39182000</v>
      </c>
      <c r="F27" s="27">
        <f t="shared" si="1"/>
        <v>-33158000</v>
      </c>
      <c r="G27" s="27">
        <f t="shared" si="1"/>
        <v>-3870643</v>
      </c>
      <c r="H27" s="27">
        <f t="shared" si="1"/>
        <v>-473838</v>
      </c>
      <c r="I27" s="27">
        <f t="shared" si="1"/>
        <v>-2109448</v>
      </c>
      <c r="J27" s="27">
        <f t="shared" si="1"/>
        <v>-6453929</v>
      </c>
      <c r="K27" s="27">
        <f t="shared" si="1"/>
        <v>-3009999</v>
      </c>
      <c r="L27" s="27">
        <f t="shared" si="1"/>
        <v>-5524027</v>
      </c>
      <c r="M27" s="27">
        <f t="shared" si="1"/>
        <v>-2157887</v>
      </c>
      <c r="N27" s="27">
        <f t="shared" si="1"/>
        <v>-10691913</v>
      </c>
      <c r="O27" s="27">
        <f t="shared" si="1"/>
        <v>-854637</v>
      </c>
      <c r="P27" s="27">
        <f t="shared" si="1"/>
        <v>-1663537</v>
      </c>
      <c r="Q27" s="27">
        <f t="shared" si="1"/>
        <v>-4248772</v>
      </c>
      <c r="R27" s="27">
        <f t="shared" si="1"/>
        <v>-6766946</v>
      </c>
      <c r="S27" s="27">
        <f t="shared" si="1"/>
        <v>-7103204</v>
      </c>
      <c r="T27" s="27">
        <f t="shared" si="1"/>
        <v>-8739578</v>
      </c>
      <c r="U27" s="27">
        <f t="shared" si="1"/>
        <v>-12951227</v>
      </c>
      <c r="V27" s="27">
        <f t="shared" si="1"/>
        <v>-28794009</v>
      </c>
      <c r="W27" s="27">
        <f t="shared" si="1"/>
        <v>-52706797</v>
      </c>
      <c r="X27" s="27">
        <f t="shared" si="1"/>
        <v>-33158000</v>
      </c>
      <c r="Y27" s="27">
        <f t="shared" si="1"/>
        <v>-19548797</v>
      </c>
      <c r="Z27" s="28">
        <f>+IF(X27&lt;&gt;0,+(Y27/X27)*100,0)</f>
        <v>58.95650220158031</v>
      </c>
      <c r="AA27" s="29">
        <f>SUM(AA21:AA26)</f>
        <v>-33158000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-6980619</v>
      </c>
      <c r="D32" s="17"/>
      <c r="E32" s="18"/>
      <c r="F32" s="19"/>
      <c r="G32" s="19">
        <v>-4140317</v>
      </c>
      <c r="H32" s="19">
        <v>-5070283</v>
      </c>
      <c r="I32" s="19">
        <v>5070283</v>
      </c>
      <c r="J32" s="19">
        <v>-4140317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-4140317</v>
      </c>
      <c r="X32" s="19"/>
      <c r="Y32" s="19">
        <v>-4140317</v>
      </c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480000</v>
      </c>
      <c r="F33" s="19">
        <v>480000</v>
      </c>
      <c r="G33" s="19">
        <v>20564</v>
      </c>
      <c r="H33" s="36">
        <v>57186</v>
      </c>
      <c r="I33" s="36">
        <v>-5544</v>
      </c>
      <c r="J33" s="36">
        <v>72206</v>
      </c>
      <c r="K33" s="19">
        <v>22054</v>
      </c>
      <c r="L33" s="19">
        <v>-19990</v>
      </c>
      <c r="M33" s="19">
        <v>26104</v>
      </c>
      <c r="N33" s="19">
        <v>28168</v>
      </c>
      <c r="O33" s="36">
        <v>-29793</v>
      </c>
      <c r="P33" s="36">
        <v>23037</v>
      </c>
      <c r="Q33" s="36">
        <v>5284</v>
      </c>
      <c r="R33" s="19">
        <v>-1472</v>
      </c>
      <c r="S33" s="19">
        <v>45630</v>
      </c>
      <c r="T33" s="19"/>
      <c r="U33" s="19">
        <v>100810</v>
      </c>
      <c r="V33" s="36">
        <v>146440</v>
      </c>
      <c r="W33" s="36">
        <v>245342</v>
      </c>
      <c r="X33" s="36">
        <v>480000</v>
      </c>
      <c r="Y33" s="19">
        <v>-234658</v>
      </c>
      <c r="Z33" s="20">
        <v>-48.89</v>
      </c>
      <c r="AA33" s="21">
        <v>480000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>
        <v>-5957973</v>
      </c>
      <c r="H35" s="19"/>
      <c r="I35" s="19"/>
      <c r="J35" s="19">
        <v>-5957973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-5957973</v>
      </c>
      <c r="X35" s="19"/>
      <c r="Y35" s="19">
        <v>-5957973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-6980619</v>
      </c>
      <c r="D36" s="25">
        <f>SUM(D31:D35)</f>
        <v>0</v>
      </c>
      <c r="E36" s="26">
        <f t="shared" si="2"/>
        <v>480000</v>
      </c>
      <c r="F36" s="27">
        <f t="shared" si="2"/>
        <v>480000</v>
      </c>
      <c r="G36" s="27">
        <f t="shared" si="2"/>
        <v>-10077726</v>
      </c>
      <c r="H36" s="27">
        <f t="shared" si="2"/>
        <v>-5013097</v>
      </c>
      <c r="I36" s="27">
        <f t="shared" si="2"/>
        <v>5064739</v>
      </c>
      <c r="J36" s="27">
        <f t="shared" si="2"/>
        <v>-10026084</v>
      </c>
      <c r="K36" s="27">
        <f t="shared" si="2"/>
        <v>22054</v>
      </c>
      <c r="L36" s="27">
        <f t="shared" si="2"/>
        <v>-19990</v>
      </c>
      <c r="M36" s="27">
        <f t="shared" si="2"/>
        <v>26104</v>
      </c>
      <c r="N36" s="27">
        <f t="shared" si="2"/>
        <v>28168</v>
      </c>
      <c r="O36" s="27">
        <f t="shared" si="2"/>
        <v>-29793</v>
      </c>
      <c r="P36" s="27">
        <f t="shared" si="2"/>
        <v>23037</v>
      </c>
      <c r="Q36" s="27">
        <f t="shared" si="2"/>
        <v>5284</v>
      </c>
      <c r="R36" s="27">
        <f t="shared" si="2"/>
        <v>-1472</v>
      </c>
      <c r="S36" s="27">
        <f t="shared" si="2"/>
        <v>45630</v>
      </c>
      <c r="T36" s="27">
        <f t="shared" si="2"/>
        <v>0</v>
      </c>
      <c r="U36" s="27">
        <f t="shared" si="2"/>
        <v>100810</v>
      </c>
      <c r="V36" s="27">
        <f t="shared" si="2"/>
        <v>146440</v>
      </c>
      <c r="W36" s="27">
        <f t="shared" si="2"/>
        <v>-9852948</v>
      </c>
      <c r="X36" s="27">
        <f t="shared" si="2"/>
        <v>480000</v>
      </c>
      <c r="Y36" s="27">
        <f t="shared" si="2"/>
        <v>-10332948</v>
      </c>
      <c r="Z36" s="28">
        <f>+IF(X36&lt;&gt;0,+(Y36/X36)*100,0)</f>
        <v>-2152.6975</v>
      </c>
      <c r="AA36" s="29">
        <f>SUM(AA31:AA35)</f>
        <v>480000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-30059126</v>
      </c>
      <c r="D38" s="31">
        <f>+D17+D27+D36</f>
        <v>0</v>
      </c>
      <c r="E38" s="32">
        <f t="shared" si="3"/>
        <v>2527604</v>
      </c>
      <c r="F38" s="33">
        <f t="shared" si="3"/>
        <v>-10864985</v>
      </c>
      <c r="G38" s="33">
        <f t="shared" si="3"/>
        <v>39000901</v>
      </c>
      <c r="H38" s="33">
        <f t="shared" si="3"/>
        <v>-23420487</v>
      </c>
      <c r="I38" s="33">
        <f t="shared" si="3"/>
        <v>-19303372</v>
      </c>
      <c r="J38" s="33">
        <f t="shared" si="3"/>
        <v>-3722958</v>
      </c>
      <c r="K38" s="33">
        <f t="shared" si="3"/>
        <v>-8534400</v>
      </c>
      <c r="L38" s="33">
        <f t="shared" si="3"/>
        <v>17397434</v>
      </c>
      <c r="M38" s="33">
        <f t="shared" si="3"/>
        <v>-5940141</v>
      </c>
      <c r="N38" s="33">
        <f t="shared" si="3"/>
        <v>2922893</v>
      </c>
      <c r="O38" s="33">
        <f t="shared" si="3"/>
        <v>-5576470</v>
      </c>
      <c r="P38" s="33">
        <f t="shared" si="3"/>
        <v>-13500892</v>
      </c>
      <c r="Q38" s="33">
        <f t="shared" si="3"/>
        <v>11272590</v>
      </c>
      <c r="R38" s="33">
        <f t="shared" si="3"/>
        <v>-7804772</v>
      </c>
      <c r="S38" s="33">
        <f t="shared" si="3"/>
        <v>-19475585</v>
      </c>
      <c r="T38" s="33">
        <f t="shared" si="3"/>
        <v>-8471048</v>
      </c>
      <c r="U38" s="33">
        <f t="shared" si="3"/>
        <v>-19154615</v>
      </c>
      <c r="V38" s="33">
        <f t="shared" si="3"/>
        <v>-47101248</v>
      </c>
      <c r="W38" s="33">
        <f t="shared" si="3"/>
        <v>-55706085</v>
      </c>
      <c r="X38" s="33">
        <f t="shared" si="3"/>
        <v>-10864985</v>
      </c>
      <c r="Y38" s="33">
        <f t="shared" si="3"/>
        <v>-44841100</v>
      </c>
      <c r="Z38" s="34">
        <f>+IF(X38&lt;&gt;0,+(Y38/X38)*100,0)</f>
        <v>412.71202859460925</v>
      </c>
      <c r="AA38" s="35">
        <f>+AA17+AA27+AA36</f>
        <v>-10864985</v>
      </c>
    </row>
    <row r="39" spans="1:27" ht="13.5">
      <c r="A39" s="22" t="s">
        <v>59</v>
      </c>
      <c r="B39" s="16"/>
      <c r="C39" s="31">
        <v>83210605</v>
      </c>
      <c r="D39" s="31"/>
      <c r="E39" s="32">
        <v>54895000</v>
      </c>
      <c r="F39" s="33">
        <v>53151000</v>
      </c>
      <c r="G39" s="33">
        <v>23353612</v>
      </c>
      <c r="H39" s="33">
        <v>62354513</v>
      </c>
      <c r="I39" s="33">
        <v>38934026</v>
      </c>
      <c r="J39" s="33">
        <v>23353612</v>
      </c>
      <c r="K39" s="33">
        <v>19630654</v>
      </c>
      <c r="L39" s="33">
        <v>11096254</v>
      </c>
      <c r="M39" s="33">
        <v>28493688</v>
      </c>
      <c r="N39" s="33">
        <v>19630654</v>
      </c>
      <c r="O39" s="33">
        <v>22553547</v>
      </c>
      <c r="P39" s="33">
        <v>16977077</v>
      </c>
      <c r="Q39" s="33">
        <v>3476185</v>
      </c>
      <c r="R39" s="33">
        <v>22553547</v>
      </c>
      <c r="S39" s="33">
        <v>14748775</v>
      </c>
      <c r="T39" s="33">
        <v>-4726810</v>
      </c>
      <c r="U39" s="33">
        <v>-13197858</v>
      </c>
      <c r="V39" s="33">
        <v>14748775</v>
      </c>
      <c r="W39" s="33">
        <v>23353612</v>
      </c>
      <c r="X39" s="33">
        <v>53151000</v>
      </c>
      <c r="Y39" s="33">
        <v>-29797388</v>
      </c>
      <c r="Z39" s="34">
        <v>-56.06</v>
      </c>
      <c r="AA39" s="35">
        <v>53151000</v>
      </c>
    </row>
    <row r="40" spans="1:27" ht="13.5">
      <c r="A40" s="41" t="s">
        <v>60</v>
      </c>
      <c r="B40" s="42"/>
      <c r="C40" s="43">
        <v>53151479</v>
      </c>
      <c r="D40" s="43"/>
      <c r="E40" s="44">
        <v>57422604</v>
      </c>
      <c r="F40" s="45">
        <v>42286015</v>
      </c>
      <c r="G40" s="45">
        <v>62354513</v>
      </c>
      <c r="H40" s="45">
        <v>38934026</v>
      </c>
      <c r="I40" s="45">
        <v>19630654</v>
      </c>
      <c r="J40" s="45">
        <v>19630654</v>
      </c>
      <c r="K40" s="45">
        <v>11096254</v>
      </c>
      <c r="L40" s="45">
        <v>28493688</v>
      </c>
      <c r="M40" s="45">
        <v>22553547</v>
      </c>
      <c r="N40" s="45">
        <v>22553547</v>
      </c>
      <c r="O40" s="45">
        <v>16977077</v>
      </c>
      <c r="P40" s="45">
        <v>3476185</v>
      </c>
      <c r="Q40" s="45">
        <v>14748775</v>
      </c>
      <c r="R40" s="45">
        <v>16977077</v>
      </c>
      <c r="S40" s="45">
        <v>-4726810</v>
      </c>
      <c r="T40" s="45">
        <v>-13197858</v>
      </c>
      <c r="U40" s="45">
        <v>-32352473</v>
      </c>
      <c r="V40" s="45">
        <v>-32352473</v>
      </c>
      <c r="W40" s="45">
        <v>-32352473</v>
      </c>
      <c r="X40" s="45">
        <v>42286015</v>
      </c>
      <c r="Y40" s="45">
        <v>-74638488</v>
      </c>
      <c r="Z40" s="46">
        <v>-176.51</v>
      </c>
      <c r="AA40" s="47">
        <v>42286015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12159276</v>
      </c>
      <c r="F6" s="19">
        <v>12159273</v>
      </c>
      <c r="G6" s="19">
        <v>261880</v>
      </c>
      <c r="H6" s="19">
        <v>831167</v>
      </c>
      <c r="I6" s="19">
        <v>5314458</v>
      </c>
      <c r="J6" s="19">
        <v>6407505</v>
      </c>
      <c r="K6" s="19">
        <v>919069</v>
      </c>
      <c r="L6" s="19">
        <v>904750</v>
      </c>
      <c r="M6" s="19">
        <v>267079</v>
      </c>
      <c r="N6" s="19">
        <v>2090898</v>
      </c>
      <c r="O6" s="19">
        <v>490771</v>
      </c>
      <c r="P6" s="19">
        <v>562132</v>
      </c>
      <c r="Q6" s="19">
        <v>613863</v>
      </c>
      <c r="R6" s="19">
        <v>1666766</v>
      </c>
      <c r="S6" s="19">
        <v>1226570</v>
      </c>
      <c r="T6" s="19">
        <v>447812</v>
      </c>
      <c r="U6" s="19">
        <v>341140</v>
      </c>
      <c r="V6" s="19">
        <v>2015522</v>
      </c>
      <c r="W6" s="19">
        <v>12180691</v>
      </c>
      <c r="X6" s="19">
        <v>12159273</v>
      </c>
      <c r="Y6" s="19">
        <v>21418</v>
      </c>
      <c r="Z6" s="20">
        <v>0.18</v>
      </c>
      <c r="AA6" s="21">
        <v>12159273</v>
      </c>
    </row>
    <row r="7" spans="1:27" ht="13.5">
      <c r="A7" s="22" t="s">
        <v>34</v>
      </c>
      <c r="B7" s="16"/>
      <c r="C7" s="17">
        <v>1296735</v>
      </c>
      <c r="D7" s="17"/>
      <c r="E7" s="18">
        <v>1596804</v>
      </c>
      <c r="F7" s="19">
        <v>1596805</v>
      </c>
      <c r="G7" s="19">
        <v>156507</v>
      </c>
      <c r="H7" s="19">
        <v>193865</v>
      </c>
      <c r="I7" s="19">
        <v>201097</v>
      </c>
      <c r="J7" s="19">
        <v>551469</v>
      </c>
      <c r="K7" s="19">
        <v>130934</v>
      </c>
      <c r="L7" s="19">
        <v>195340</v>
      </c>
      <c r="M7" s="19">
        <v>71411</v>
      </c>
      <c r="N7" s="19">
        <v>397685</v>
      </c>
      <c r="O7" s="19">
        <v>227641</v>
      </c>
      <c r="P7" s="19">
        <v>181423</v>
      </c>
      <c r="Q7" s="19">
        <v>141181</v>
      </c>
      <c r="R7" s="19">
        <v>550245</v>
      </c>
      <c r="S7" s="19">
        <v>221998</v>
      </c>
      <c r="T7" s="19">
        <v>122246</v>
      </c>
      <c r="U7" s="19">
        <v>141018</v>
      </c>
      <c r="V7" s="19">
        <v>485262</v>
      </c>
      <c r="W7" s="19">
        <v>1984661</v>
      </c>
      <c r="X7" s="19">
        <v>1596805</v>
      </c>
      <c r="Y7" s="19">
        <v>387856</v>
      </c>
      <c r="Z7" s="20">
        <v>24.29</v>
      </c>
      <c r="AA7" s="21">
        <v>1596805</v>
      </c>
    </row>
    <row r="8" spans="1:27" ht="13.5">
      <c r="A8" s="22" t="s">
        <v>35</v>
      </c>
      <c r="B8" s="16"/>
      <c r="C8" s="17">
        <v>17966377</v>
      </c>
      <c r="D8" s="17"/>
      <c r="E8" s="18">
        <v>1473722</v>
      </c>
      <c r="F8" s="19">
        <v>3302247</v>
      </c>
      <c r="G8" s="19">
        <v>1506450</v>
      </c>
      <c r="H8" s="19">
        <v>128605</v>
      </c>
      <c r="I8" s="19">
        <v>285004</v>
      </c>
      <c r="J8" s="19">
        <v>1920059</v>
      </c>
      <c r="K8" s="19">
        <v>1258292</v>
      </c>
      <c r="L8" s="19">
        <v>121828</v>
      </c>
      <c r="M8" s="19">
        <v>145480</v>
      </c>
      <c r="N8" s="19">
        <v>1525600</v>
      </c>
      <c r="O8" s="19">
        <v>846227</v>
      </c>
      <c r="P8" s="19">
        <v>738030</v>
      </c>
      <c r="Q8" s="19">
        <v>642492</v>
      </c>
      <c r="R8" s="19">
        <v>2226749</v>
      </c>
      <c r="S8" s="19">
        <v>995676</v>
      </c>
      <c r="T8" s="19">
        <v>1631710</v>
      </c>
      <c r="U8" s="19">
        <v>137678</v>
      </c>
      <c r="V8" s="19">
        <v>2765064</v>
      </c>
      <c r="W8" s="19">
        <v>8437472</v>
      </c>
      <c r="X8" s="19">
        <v>3302247</v>
      </c>
      <c r="Y8" s="19">
        <v>5135225</v>
      </c>
      <c r="Z8" s="20">
        <v>155.51</v>
      </c>
      <c r="AA8" s="21">
        <v>3302247</v>
      </c>
    </row>
    <row r="9" spans="1:27" ht="13.5">
      <c r="A9" s="22" t="s">
        <v>36</v>
      </c>
      <c r="B9" s="16"/>
      <c r="C9" s="17">
        <v>92429095</v>
      </c>
      <c r="D9" s="17"/>
      <c r="E9" s="18">
        <v>111119000</v>
      </c>
      <c r="F9" s="19">
        <v>108789000</v>
      </c>
      <c r="G9" s="19">
        <v>42839000</v>
      </c>
      <c r="H9" s="19">
        <v>2218000</v>
      </c>
      <c r="I9" s="19"/>
      <c r="J9" s="19">
        <v>45057000</v>
      </c>
      <c r="K9" s="19"/>
      <c r="L9" s="19">
        <v>35717989</v>
      </c>
      <c r="M9" s="19">
        <v>413310</v>
      </c>
      <c r="N9" s="19">
        <v>36131299</v>
      </c>
      <c r="O9" s="19">
        <v>126000</v>
      </c>
      <c r="P9" s="19"/>
      <c r="Q9" s="19">
        <v>28079000</v>
      </c>
      <c r="R9" s="19">
        <v>28205000</v>
      </c>
      <c r="S9" s="19"/>
      <c r="T9" s="19"/>
      <c r="U9" s="19"/>
      <c r="V9" s="19"/>
      <c r="W9" s="19">
        <v>109393299</v>
      </c>
      <c r="X9" s="19">
        <v>108789000</v>
      </c>
      <c r="Y9" s="19">
        <v>604299</v>
      </c>
      <c r="Z9" s="20">
        <v>0.56</v>
      </c>
      <c r="AA9" s="21">
        <v>108789000</v>
      </c>
    </row>
    <row r="10" spans="1:27" ht="13.5">
      <c r="A10" s="22" t="s">
        <v>37</v>
      </c>
      <c r="B10" s="16"/>
      <c r="C10" s="17">
        <v>33668671</v>
      </c>
      <c r="D10" s="17"/>
      <c r="E10" s="18">
        <v>40169000</v>
      </c>
      <c r="F10" s="19">
        <v>31916000</v>
      </c>
      <c r="G10" s="19">
        <v>9000000</v>
      </c>
      <c r="H10" s="19"/>
      <c r="I10" s="19"/>
      <c r="J10" s="19">
        <v>9000000</v>
      </c>
      <c r="K10" s="19">
        <v>3000000</v>
      </c>
      <c r="L10" s="19">
        <v>1000000</v>
      </c>
      <c r="M10" s="19">
        <v>603000</v>
      </c>
      <c r="N10" s="19">
        <v>4603000</v>
      </c>
      <c r="O10" s="19">
        <v>1000000</v>
      </c>
      <c r="P10" s="19"/>
      <c r="Q10" s="19">
        <v>16916000</v>
      </c>
      <c r="R10" s="19">
        <v>17916000</v>
      </c>
      <c r="S10" s="19"/>
      <c r="T10" s="19"/>
      <c r="U10" s="19"/>
      <c r="V10" s="19"/>
      <c r="W10" s="19">
        <v>31519000</v>
      </c>
      <c r="X10" s="19">
        <v>31916000</v>
      </c>
      <c r="Y10" s="19">
        <v>-397000</v>
      </c>
      <c r="Z10" s="20">
        <v>-1.24</v>
      </c>
      <c r="AA10" s="21">
        <v>31916000</v>
      </c>
    </row>
    <row r="11" spans="1:27" ht="13.5">
      <c r="A11" s="22" t="s">
        <v>38</v>
      </c>
      <c r="B11" s="16"/>
      <c r="C11" s="17">
        <v>2011226</v>
      </c>
      <c r="D11" s="17"/>
      <c r="E11" s="18">
        <v>3983104</v>
      </c>
      <c r="F11" s="19">
        <v>1609331</v>
      </c>
      <c r="G11" s="19">
        <v>44487</v>
      </c>
      <c r="H11" s="19">
        <v>185592</v>
      </c>
      <c r="I11" s="19">
        <v>135013</v>
      </c>
      <c r="J11" s="19">
        <v>365092</v>
      </c>
      <c r="K11" s="19">
        <v>182471</v>
      </c>
      <c r="L11" s="19">
        <v>201576</v>
      </c>
      <c r="M11" s="19">
        <v>119498</v>
      </c>
      <c r="N11" s="19">
        <v>503545</v>
      </c>
      <c r="O11" s="19">
        <v>180884</v>
      </c>
      <c r="P11" s="19">
        <v>67137</v>
      </c>
      <c r="Q11" s="19">
        <v>60634</v>
      </c>
      <c r="R11" s="19">
        <v>308655</v>
      </c>
      <c r="S11" s="19">
        <v>87040</v>
      </c>
      <c r="T11" s="19">
        <v>183618</v>
      </c>
      <c r="U11" s="19">
        <v>159253</v>
      </c>
      <c r="V11" s="19">
        <v>429911</v>
      </c>
      <c r="W11" s="19">
        <v>1607203</v>
      </c>
      <c r="X11" s="19">
        <v>1609331</v>
      </c>
      <c r="Y11" s="19">
        <v>-2128</v>
      </c>
      <c r="Z11" s="20">
        <v>-0.13</v>
      </c>
      <c r="AA11" s="21">
        <v>1609331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-122462898</v>
      </c>
      <c r="D14" s="17"/>
      <c r="E14" s="18">
        <v>-116911174</v>
      </c>
      <c r="F14" s="19">
        <v>-120312467</v>
      </c>
      <c r="G14" s="19">
        <v>-10596744</v>
      </c>
      <c r="H14" s="19">
        <v>-22129926</v>
      </c>
      <c r="I14" s="19">
        <v>-8057690</v>
      </c>
      <c r="J14" s="19">
        <v>-40784360</v>
      </c>
      <c r="K14" s="19">
        <v>-7733850</v>
      </c>
      <c r="L14" s="19">
        <v>-9378820</v>
      </c>
      <c r="M14" s="19">
        <v>-10619111</v>
      </c>
      <c r="N14" s="19">
        <v>-27731781</v>
      </c>
      <c r="O14" s="19">
        <v>-9473944</v>
      </c>
      <c r="P14" s="19">
        <v>-7560502</v>
      </c>
      <c r="Q14" s="19">
        <v>-11432885</v>
      </c>
      <c r="R14" s="19">
        <v>-28467331</v>
      </c>
      <c r="S14" s="19">
        <v>-7733009</v>
      </c>
      <c r="T14" s="19">
        <v>-7841943</v>
      </c>
      <c r="U14" s="19">
        <v>-8596696</v>
      </c>
      <c r="V14" s="19">
        <v>-24171648</v>
      </c>
      <c r="W14" s="19">
        <v>-121155120</v>
      </c>
      <c r="X14" s="19">
        <v>-120312467</v>
      </c>
      <c r="Y14" s="19">
        <v>-842653</v>
      </c>
      <c r="Z14" s="20">
        <v>0.7</v>
      </c>
      <c r="AA14" s="21">
        <v>-120312467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-2000004</v>
      </c>
      <c r="F16" s="19">
        <v>-500000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-500000</v>
      </c>
      <c r="Y16" s="19">
        <v>500000</v>
      </c>
      <c r="Z16" s="20">
        <v>-100</v>
      </c>
      <c r="AA16" s="21">
        <v>-500000</v>
      </c>
    </row>
    <row r="17" spans="1:27" ht="13.5">
      <c r="A17" s="23" t="s">
        <v>44</v>
      </c>
      <c r="B17" s="24"/>
      <c r="C17" s="25">
        <f aca="true" t="shared" si="0" ref="C17:Y17">SUM(C6:C16)</f>
        <v>24909206</v>
      </c>
      <c r="D17" s="25">
        <f>SUM(D6:D16)</f>
        <v>0</v>
      </c>
      <c r="E17" s="26">
        <f t="shared" si="0"/>
        <v>51589728</v>
      </c>
      <c r="F17" s="27">
        <f t="shared" si="0"/>
        <v>38560189</v>
      </c>
      <c r="G17" s="27">
        <f t="shared" si="0"/>
        <v>43211580</v>
      </c>
      <c r="H17" s="27">
        <f t="shared" si="0"/>
        <v>-18572697</v>
      </c>
      <c r="I17" s="27">
        <f t="shared" si="0"/>
        <v>-2122118</v>
      </c>
      <c r="J17" s="27">
        <f t="shared" si="0"/>
        <v>22516765</v>
      </c>
      <c r="K17" s="27">
        <f t="shared" si="0"/>
        <v>-2243084</v>
      </c>
      <c r="L17" s="27">
        <f t="shared" si="0"/>
        <v>28762663</v>
      </c>
      <c r="M17" s="27">
        <f t="shared" si="0"/>
        <v>-8999333</v>
      </c>
      <c r="N17" s="27">
        <f t="shared" si="0"/>
        <v>17520246</v>
      </c>
      <c r="O17" s="27">
        <f t="shared" si="0"/>
        <v>-6602421</v>
      </c>
      <c r="P17" s="27">
        <f t="shared" si="0"/>
        <v>-6011780</v>
      </c>
      <c r="Q17" s="27">
        <f t="shared" si="0"/>
        <v>35020285</v>
      </c>
      <c r="R17" s="27">
        <f t="shared" si="0"/>
        <v>22406084</v>
      </c>
      <c r="S17" s="27">
        <f t="shared" si="0"/>
        <v>-5201725</v>
      </c>
      <c r="T17" s="27">
        <f t="shared" si="0"/>
        <v>-5456557</v>
      </c>
      <c r="U17" s="27">
        <f t="shared" si="0"/>
        <v>-7817607</v>
      </c>
      <c r="V17" s="27">
        <f t="shared" si="0"/>
        <v>-18475889</v>
      </c>
      <c r="W17" s="27">
        <f t="shared" si="0"/>
        <v>43967206</v>
      </c>
      <c r="X17" s="27">
        <f t="shared" si="0"/>
        <v>38560189</v>
      </c>
      <c r="Y17" s="27">
        <f t="shared" si="0"/>
        <v>5407017</v>
      </c>
      <c r="Z17" s="28">
        <f>+IF(X17&lt;&gt;0,+(Y17/X17)*100,0)</f>
        <v>14.022278262173455</v>
      </c>
      <c r="AA17" s="29">
        <f>SUM(AA6:AA16)</f>
        <v>38560189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37527</v>
      </c>
      <c r="H24" s="19">
        <v>14001907</v>
      </c>
      <c r="I24" s="19"/>
      <c r="J24" s="19">
        <v>14039434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14039434</v>
      </c>
      <c r="X24" s="19"/>
      <c r="Y24" s="19">
        <v>14039434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-46356464</v>
      </c>
      <c r="D26" s="17"/>
      <c r="E26" s="18">
        <v>-71450916</v>
      </c>
      <c r="F26" s="19">
        <v>-60973435</v>
      </c>
      <c r="G26" s="19">
        <v>-4038178</v>
      </c>
      <c r="H26" s="19">
        <v>-613963</v>
      </c>
      <c r="I26" s="19">
        <v>-6270696</v>
      </c>
      <c r="J26" s="19">
        <v>-10922837</v>
      </c>
      <c r="K26" s="19">
        <v>-2982738</v>
      </c>
      <c r="L26" s="19">
        <v>-1209725</v>
      </c>
      <c r="M26" s="19">
        <v>-10791334</v>
      </c>
      <c r="N26" s="19">
        <v>-14983797</v>
      </c>
      <c r="O26" s="19">
        <v>-1618197</v>
      </c>
      <c r="P26" s="19">
        <v>-1445531</v>
      </c>
      <c r="Q26" s="19">
        <v>-2849509</v>
      </c>
      <c r="R26" s="19">
        <v>-5913237</v>
      </c>
      <c r="S26" s="19">
        <v>-4829721</v>
      </c>
      <c r="T26" s="19">
        <v>-762833</v>
      </c>
      <c r="U26" s="19">
        <v>-4444295</v>
      </c>
      <c r="V26" s="19">
        <v>-10036849</v>
      </c>
      <c r="W26" s="19">
        <v>-41856720</v>
      </c>
      <c r="X26" s="19">
        <v>-60973435</v>
      </c>
      <c r="Y26" s="19">
        <v>19116715</v>
      </c>
      <c r="Z26" s="20">
        <v>-31.35</v>
      </c>
      <c r="AA26" s="21">
        <v>-60973435</v>
      </c>
    </row>
    <row r="27" spans="1:27" ht="13.5">
      <c r="A27" s="23" t="s">
        <v>51</v>
      </c>
      <c r="B27" s="24"/>
      <c r="C27" s="25">
        <f aca="true" t="shared" si="1" ref="C27:Y27">SUM(C21:C26)</f>
        <v>-46356464</v>
      </c>
      <c r="D27" s="25">
        <f>SUM(D21:D26)</f>
        <v>0</v>
      </c>
      <c r="E27" s="26">
        <f t="shared" si="1"/>
        <v>-71450916</v>
      </c>
      <c r="F27" s="27">
        <f t="shared" si="1"/>
        <v>-60973435</v>
      </c>
      <c r="G27" s="27">
        <f t="shared" si="1"/>
        <v>-4000651</v>
      </c>
      <c r="H27" s="27">
        <f t="shared" si="1"/>
        <v>13387944</v>
      </c>
      <c r="I27" s="27">
        <f t="shared" si="1"/>
        <v>-6270696</v>
      </c>
      <c r="J27" s="27">
        <f t="shared" si="1"/>
        <v>3116597</v>
      </c>
      <c r="K27" s="27">
        <f t="shared" si="1"/>
        <v>-2982738</v>
      </c>
      <c r="L27" s="27">
        <f t="shared" si="1"/>
        <v>-1209725</v>
      </c>
      <c r="M27" s="27">
        <f t="shared" si="1"/>
        <v>-10791334</v>
      </c>
      <c r="N27" s="27">
        <f t="shared" si="1"/>
        <v>-14983797</v>
      </c>
      <c r="O27" s="27">
        <f t="shared" si="1"/>
        <v>-1618197</v>
      </c>
      <c r="P27" s="27">
        <f t="shared" si="1"/>
        <v>-1445531</v>
      </c>
      <c r="Q27" s="27">
        <f t="shared" si="1"/>
        <v>-2849509</v>
      </c>
      <c r="R27" s="27">
        <f t="shared" si="1"/>
        <v>-5913237</v>
      </c>
      <c r="S27" s="27">
        <f t="shared" si="1"/>
        <v>-4829721</v>
      </c>
      <c r="T27" s="27">
        <f t="shared" si="1"/>
        <v>-762833</v>
      </c>
      <c r="U27" s="27">
        <f t="shared" si="1"/>
        <v>-4444295</v>
      </c>
      <c r="V27" s="27">
        <f t="shared" si="1"/>
        <v>-10036849</v>
      </c>
      <c r="W27" s="27">
        <f t="shared" si="1"/>
        <v>-27817286</v>
      </c>
      <c r="X27" s="27">
        <f t="shared" si="1"/>
        <v>-60973435</v>
      </c>
      <c r="Y27" s="27">
        <f t="shared" si="1"/>
        <v>33156149</v>
      </c>
      <c r="Z27" s="28">
        <f>+IF(X27&lt;&gt;0,+(Y27/X27)*100,0)</f>
        <v>-54.378023806597085</v>
      </c>
      <c r="AA27" s="29">
        <f>SUM(AA21:AA26)</f>
        <v>-60973435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>
        <v>23400000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23400000</v>
      </c>
      <c r="Y32" s="19">
        <v>-23400000</v>
      </c>
      <c r="Z32" s="20">
        <v>-100</v>
      </c>
      <c r="AA32" s="21">
        <v>23400000</v>
      </c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23400000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23400000</v>
      </c>
      <c r="Y36" s="27">
        <f t="shared" si="2"/>
        <v>-23400000</v>
      </c>
      <c r="Z36" s="28">
        <f>+IF(X36&lt;&gt;0,+(Y36/X36)*100,0)</f>
        <v>-100</v>
      </c>
      <c r="AA36" s="29">
        <f>SUM(AA31:AA35)</f>
        <v>23400000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-21447258</v>
      </c>
      <c r="D38" s="31">
        <f>+D17+D27+D36</f>
        <v>0</v>
      </c>
      <c r="E38" s="32">
        <f t="shared" si="3"/>
        <v>-19861188</v>
      </c>
      <c r="F38" s="33">
        <f t="shared" si="3"/>
        <v>986754</v>
      </c>
      <c r="G38" s="33">
        <f t="shared" si="3"/>
        <v>39210929</v>
      </c>
      <c r="H38" s="33">
        <f t="shared" si="3"/>
        <v>-5184753</v>
      </c>
      <c r="I38" s="33">
        <f t="shared" si="3"/>
        <v>-8392814</v>
      </c>
      <c r="J38" s="33">
        <f t="shared" si="3"/>
        <v>25633362</v>
      </c>
      <c r="K38" s="33">
        <f t="shared" si="3"/>
        <v>-5225822</v>
      </c>
      <c r="L38" s="33">
        <f t="shared" si="3"/>
        <v>27552938</v>
      </c>
      <c r="M38" s="33">
        <f t="shared" si="3"/>
        <v>-19790667</v>
      </c>
      <c r="N38" s="33">
        <f t="shared" si="3"/>
        <v>2536449</v>
      </c>
      <c r="O38" s="33">
        <f t="shared" si="3"/>
        <v>-8220618</v>
      </c>
      <c r="P38" s="33">
        <f t="shared" si="3"/>
        <v>-7457311</v>
      </c>
      <c r="Q38" s="33">
        <f t="shared" si="3"/>
        <v>32170776</v>
      </c>
      <c r="R38" s="33">
        <f t="shared" si="3"/>
        <v>16492847</v>
      </c>
      <c r="S38" s="33">
        <f t="shared" si="3"/>
        <v>-10031446</v>
      </c>
      <c r="T38" s="33">
        <f t="shared" si="3"/>
        <v>-6219390</v>
      </c>
      <c r="U38" s="33">
        <f t="shared" si="3"/>
        <v>-12261902</v>
      </c>
      <c r="V38" s="33">
        <f t="shared" si="3"/>
        <v>-28512738</v>
      </c>
      <c r="W38" s="33">
        <f t="shared" si="3"/>
        <v>16149920</v>
      </c>
      <c r="X38" s="33">
        <f t="shared" si="3"/>
        <v>986754</v>
      </c>
      <c r="Y38" s="33">
        <f t="shared" si="3"/>
        <v>15163166</v>
      </c>
      <c r="Z38" s="34">
        <f>+IF(X38&lt;&gt;0,+(Y38/X38)*100,0)</f>
        <v>1536.6713486846772</v>
      </c>
      <c r="AA38" s="35">
        <f>+AA17+AA27+AA36</f>
        <v>986754</v>
      </c>
    </row>
    <row r="39" spans="1:27" ht="13.5">
      <c r="A39" s="22" t="s">
        <v>59</v>
      </c>
      <c r="B39" s="16"/>
      <c r="C39" s="31">
        <v>30088577</v>
      </c>
      <c r="D39" s="31"/>
      <c r="E39" s="32">
        <v>29570807</v>
      </c>
      <c r="F39" s="33">
        <v>8641319</v>
      </c>
      <c r="G39" s="33">
        <v>8643054</v>
      </c>
      <c r="H39" s="33">
        <v>47853983</v>
      </c>
      <c r="I39" s="33">
        <v>42669230</v>
      </c>
      <c r="J39" s="33">
        <v>8643054</v>
      </c>
      <c r="K39" s="33">
        <v>34276416</v>
      </c>
      <c r="L39" s="33">
        <v>29050594</v>
      </c>
      <c r="M39" s="33">
        <v>56603532</v>
      </c>
      <c r="N39" s="33">
        <v>34276416</v>
      </c>
      <c r="O39" s="33">
        <v>36812865</v>
      </c>
      <c r="P39" s="33">
        <v>28592247</v>
      </c>
      <c r="Q39" s="33">
        <v>21134936</v>
      </c>
      <c r="R39" s="33">
        <v>36812865</v>
      </c>
      <c r="S39" s="33">
        <v>53305712</v>
      </c>
      <c r="T39" s="33">
        <v>43274266</v>
      </c>
      <c r="U39" s="33">
        <v>37054876</v>
      </c>
      <c r="V39" s="33">
        <v>53305712</v>
      </c>
      <c r="W39" s="33">
        <v>8643054</v>
      </c>
      <c r="X39" s="33">
        <v>8641319</v>
      </c>
      <c r="Y39" s="33">
        <v>1735</v>
      </c>
      <c r="Z39" s="34">
        <v>0.02</v>
      </c>
      <c r="AA39" s="35">
        <v>8641319</v>
      </c>
    </row>
    <row r="40" spans="1:27" ht="13.5">
      <c r="A40" s="41" t="s">
        <v>60</v>
      </c>
      <c r="B40" s="42"/>
      <c r="C40" s="43">
        <v>8641319</v>
      </c>
      <c r="D40" s="43"/>
      <c r="E40" s="44">
        <v>9709620</v>
      </c>
      <c r="F40" s="45">
        <v>9628073</v>
      </c>
      <c r="G40" s="45">
        <v>47853983</v>
      </c>
      <c r="H40" s="45">
        <v>42669230</v>
      </c>
      <c r="I40" s="45">
        <v>34276416</v>
      </c>
      <c r="J40" s="45">
        <v>34276416</v>
      </c>
      <c r="K40" s="45">
        <v>29050594</v>
      </c>
      <c r="L40" s="45">
        <v>56603532</v>
      </c>
      <c r="M40" s="45">
        <v>36812865</v>
      </c>
      <c r="N40" s="45">
        <v>36812865</v>
      </c>
      <c r="O40" s="45">
        <v>28592247</v>
      </c>
      <c r="P40" s="45">
        <v>21134936</v>
      </c>
      <c r="Q40" s="45">
        <v>53305712</v>
      </c>
      <c r="R40" s="45">
        <v>28592247</v>
      </c>
      <c r="S40" s="45">
        <v>43274266</v>
      </c>
      <c r="T40" s="45">
        <v>37054876</v>
      </c>
      <c r="U40" s="45">
        <v>24792974</v>
      </c>
      <c r="V40" s="45">
        <v>24792974</v>
      </c>
      <c r="W40" s="45">
        <v>24792974</v>
      </c>
      <c r="X40" s="45">
        <v>9628073</v>
      </c>
      <c r="Y40" s="45">
        <v>15164901</v>
      </c>
      <c r="Z40" s="46">
        <v>157.51</v>
      </c>
      <c r="AA40" s="47">
        <v>9628073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15329498</v>
      </c>
      <c r="D6" s="17"/>
      <c r="E6" s="18">
        <v>13824986</v>
      </c>
      <c r="F6" s="19">
        <v>13831027</v>
      </c>
      <c r="G6" s="19">
        <v>703068</v>
      </c>
      <c r="H6" s="19">
        <v>315654</v>
      </c>
      <c r="I6" s="19">
        <v>608618</v>
      </c>
      <c r="J6" s="19">
        <v>1627340</v>
      </c>
      <c r="K6" s="19">
        <v>1183890</v>
      </c>
      <c r="L6" s="19">
        <v>770501</v>
      </c>
      <c r="M6" s="19">
        <v>880462</v>
      </c>
      <c r="N6" s="19">
        <v>2834853</v>
      </c>
      <c r="O6" s="19">
        <v>918915</v>
      </c>
      <c r="P6" s="19">
        <v>856669</v>
      </c>
      <c r="Q6" s="19">
        <v>929908</v>
      </c>
      <c r="R6" s="19">
        <v>2705492</v>
      </c>
      <c r="S6" s="19">
        <v>718238</v>
      </c>
      <c r="T6" s="19">
        <v>1125524</v>
      </c>
      <c r="U6" s="19">
        <v>1082512</v>
      </c>
      <c r="V6" s="19">
        <v>2926274</v>
      </c>
      <c r="W6" s="19">
        <v>10093959</v>
      </c>
      <c r="X6" s="19">
        <v>13831027</v>
      </c>
      <c r="Y6" s="19">
        <v>-3737068</v>
      </c>
      <c r="Z6" s="20">
        <v>-27.02</v>
      </c>
      <c r="AA6" s="21">
        <v>13831027</v>
      </c>
    </row>
    <row r="7" spans="1:27" ht="13.5">
      <c r="A7" s="22" t="s">
        <v>34</v>
      </c>
      <c r="B7" s="16"/>
      <c r="C7" s="17">
        <v>2123402</v>
      </c>
      <c r="D7" s="17"/>
      <c r="E7" s="18">
        <v>2055980</v>
      </c>
      <c r="F7" s="19">
        <v>2143756</v>
      </c>
      <c r="G7" s="19">
        <v>39733</v>
      </c>
      <c r="H7" s="19">
        <v>52447</v>
      </c>
      <c r="I7" s="19">
        <v>126836</v>
      </c>
      <c r="J7" s="19">
        <v>219016</v>
      </c>
      <c r="K7" s="19">
        <v>178545</v>
      </c>
      <c r="L7" s="19">
        <v>158769</v>
      </c>
      <c r="M7" s="19">
        <v>188412</v>
      </c>
      <c r="N7" s="19">
        <v>525726</v>
      </c>
      <c r="O7" s="19">
        <v>185167</v>
      </c>
      <c r="P7" s="19">
        <v>173847</v>
      </c>
      <c r="Q7" s="19">
        <v>204911</v>
      </c>
      <c r="R7" s="19">
        <v>563925</v>
      </c>
      <c r="S7" s="19">
        <v>127382</v>
      </c>
      <c r="T7" s="19">
        <v>195114</v>
      </c>
      <c r="U7" s="19">
        <v>181649</v>
      </c>
      <c r="V7" s="19">
        <v>504145</v>
      </c>
      <c r="W7" s="19">
        <v>1812812</v>
      </c>
      <c r="X7" s="19">
        <v>2143756</v>
      </c>
      <c r="Y7" s="19">
        <v>-330944</v>
      </c>
      <c r="Z7" s="20">
        <v>-15.44</v>
      </c>
      <c r="AA7" s="21">
        <v>2143756</v>
      </c>
    </row>
    <row r="8" spans="1:27" ht="13.5">
      <c r="A8" s="22" t="s">
        <v>35</v>
      </c>
      <c r="B8" s="16"/>
      <c r="C8" s="17">
        <v>941762</v>
      </c>
      <c r="D8" s="17"/>
      <c r="E8" s="18">
        <v>3235620</v>
      </c>
      <c r="F8" s="19">
        <v>7001412</v>
      </c>
      <c r="G8" s="19">
        <v>190536</v>
      </c>
      <c r="H8" s="19">
        <v>12586828</v>
      </c>
      <c r="I8" s="19">
        <v>2697502</v>
      </c>
      <c r="J8" s="19">
        <v>15474866</v>
      </c>
      <c r="K8" s="19">
        <v>3365176</v>
      </c>
      <c r="L8" s="19">
        <v>1126196</v>
      </c>
      <c r="M8" s="19">
        <v>5380268</v>
      </c>
      <c r="N8" s="19">
        <v>9871640</v>
      </c>
      <c r="O8" s="19">
        <v>910653</v>
      </c>
      <c r="P8" s="19">
        <v>716659</v>
      </c>
      <c r="Q8" s="19">
        <v>680845</v>
      </c>
      <c r="R8" s="19">
        <v>2308157</v>
      </c>
      <c r="S8" s="19">
        <v>426086</v>
      </c>
      <c r="T8" s="19">
        <v>364387</v>
      </c>
      <c r="U8" s="19">
        <v>252520</v>
      </c>
      <c r="V8" s="19">
        <v>1042993</v>
      </c>
      <c r="W8" s="19">
        <v>28697656</v>
      </c>
      <c r="X8" s="19">
        <v>7001412</v>
      </c>
      <c r="Y8" s="19">
        <v>21696244</v>
      </c>
      <c r="Z8" s="20">
        <v>309.88</v>
      </c>
      <c r="AA8" s="21">
        <v>7001412</v>
      </c>
    </row>
    <row r="9" spans="1:27" ht="13.5">
      <c r="A9" s="22" t="s">
        <v>36</v>
      </c>
      <c r="B9" s="16"/>
      <c r="C9" s="17">
        <v>16840000</v>
      </c>
      <c r="D9" s="17"/>
      <c r="E9" s="18">
        <v>18252996</v>
      </c>
      <c r="F9" s="19">
        <v>18252928</v>
      </c>
      <c r="G9" s="19">
        <v>7194000</v>
      </c>
      <c r="H9" s="19">
        <v>5091928</v>
      </c>
      <c r="I9" s="19"/>
      <c r="J9" s="19">
        <v>12285928</v>
      </c>
      <c r="K9" s="19"/>
      <c r="L9" s="19">
        <v>6716500</v>
      </c>
      <c r="M9" s="19"/>
      <c r="N9" s="19">
        <v>6716500</v>
      </c>
      <c r="O9" s="19"/>
      <c r="P9" s="19">
        <v>324000</v>
      </c>
      <c r="Q9" s="19">
        <v>3691000</v>
      </c>
      <c r="R9" s="19">
        <v>4015000</v>
      </c>
      <c r="S9" s="19"/>
      <c r="T9" s="19"/>
      <c r="U9" s="19">
        <v>150000</v>
      </c>
      <c r="V9" s="19">
        <v>150000</v>
      </c>
      <c r="W9" s="19">
        <v>23167428</v>
      </c>
      <c r="X9" s="19">
        <v>18252928</v>
      </c>
      <c r="Y9" s="19">
        <v>4914500</v>
      </c>
      <c r="Z9" s="20">
        <v>26.92</v>
      </c>
      <c r="AA9" s="21">
        <v>18252928</v>
      </c>
    </row>
    <row r="10" spans="1:27" ht="13.5">
      <c r="A10" s="22" t="s">
        <v>37</v>
      </c>
      <c r="B10" s="16"/>
      <c r="C10" s="17">
        <v>9083000</v>
      </c>
      <c r="D10" s="17"/>
      <c r="E10" s="18">
        <v>7478004</v>
      </c>
      <c r="F10" s="19">
        <v>7478000</v>
      </c>
      <c r="G10" s="19">
        <v>4590000</v>
      </c>
      <c r="H10" s="19"/>
      <c r="I10" s="19"/>
      <c r="J10" s="19">
        <v>4590000</v>
      </c>
      <c r="K10" s="19"/>
      <c r="L10" s="19"/>
      <c r="M10" s="19"/>
      <c r="N10" s="19"/>
      <c r="O10" s="19">
        <v>2680000</v>
      </c>
      <c r="P10" s="19"/>
      <c r="Q10" s="19">
        <v>208000</v>
      </c>
      <c r="R10" s="19">
        <v>2888000</v>
      </c>
      <c r="S10" s="19"/>
      <c r="T10" s="19"/>
      <c r="U10" s="19"/>
      <c r="V10" s="19"/>
      <c r="W10" s="19">
        <v>7478000</v>
      </c>
      <c r="X10" s="19">
        <v>7478000</v>
      </c>
      <c r="Y10" s="19"/>
      <c r="Z10" s="20"/>
      <c r="AA10" s="21">
        <v>7478000</v>
      </c>
    </row>
    <row r="11" spans="1:27" ht="13.5">
      <c r="A11" s="22" t="s">
        <v>38</v>
      </c>
      <c r="B11" s="16"/>
      <c r="C11" s="17">
        <v>1189880</v>
      </c>
      <c r="D11" s="17"/>
      <c r="E11" s="18">
        <v>1540776</v>
      </c>
      <c r="F11" s="19">
        <v>1353854</v>
      </c>
      <c r="G11" s="19">
        <v>104189</v>
      </c>
      <c r="H11" s="19">
        <v>90213</v>
      </c>
      <c r="I11" s="19">
        <v>116944</v>
      </c>
      <c r="J11" s="19">
        <v>311346</v>
      </c>
      <c r="K11" s="19">
        <v>102139</v>
      </c>
      <c r="L11" s="19">
        <v>100758</v>
      </c>
      <c r="M11" s="19">
        <v>98741</v>
      </c>
      <c r="N11" s="19">
        <v>301638</v>
      </c>
      <c r="O11" s="19">
        <v>93182</v>
      </c>
      <c r="P11" s="19">
        <v>90890</v>
      </c>
      <c r="Q11" s="19">
        <v>101611</v>
      </c>
      <c r="R11" s="19">
        <v>285683</v>
      </c>
      <c r="S11" s="19">
        <v>101328</v>
      </c>
      <c r="T11" s="19">
        <v>88124</v>
      </c>
      <c r="U11" s="19">
        <v>96336</v>
      </c>
      <c r="V11" s="19">
        <v>285788</v>
      </c>
      <c r="W11" s="19">
        <v>1184455</v>
      </c>
      <c r="X11" s="19">
        <v>1353854</v>
      </c>
      <c r="Y11" s="19">
        <v>-169399</v>
      </c>
      <c r="Z11" s="20">
        <v>-12.51</v>
      </c>
      <c r="AA11" s="21">
        <v>1353854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-24909862</v>
      </c>
      <c r="D14" s="17"/>
      <c r="E14" s="18">
        <v>-39189353</v>
      </c>
      <c r="F14" s="19">
        <v>-41011225</v>
      </c>
      <c r="G14" s="19">
        <v>-5570465</v>
      </c>
      <c r="H14" s="19">
        <v>-16121441</v>
      </c>
      <c r="I14" s="19">
        <v>-4738450</v>
      </c>
      <c r="J14" s="19">
        <v>-26430356</v>
      </c>
      <c r="K14" s="19">
        <v>-6454636</v>
      </c>
      <c r="L14" s="19">
        <v>-5504974</v>
      </c>
      <c r="M14" s="19">
        <v>-8871938</v>
      </c>
      <c r="N14" s="19">
        <v>-20831548</v>
      </c>
      <c r="O14" s="19">
        <v>-3141264</v>
      </c>
      <c r="P14" s="19">
        <v>-3439255</v>
      </c>
      <c r="Q14" s="19">
        <v>-3083837</v>
      </c>
      <c r="R14" s="19">
        <v>-9664356</v>
      </c>
      <c r="S14" s="19">
        <v>-2975612</v>
      </c>
      <c r="T14" s="19">
        <v>-3143824</v>
      </c>
      <c r="U14" s="19">
        <v>-4410056</v>
      </c>
      <c r="V14" s="19">
        <v>-10529492</v>
      </c>
      <c r="W14" s="19">
        <v>-67455752</v>
      </c>
      <c r="X14" s="19">
        <v>-41011225</v>
      </c>
      <c r="Y14" s="19">
        <v>-26444527</v>
      </c>
      <c r="Z14" s="20">
        <v>64.48</v>
      </c>
      <c r="AA14" s="21">
        <v>-41011225</v>
      </c>
    </row>
    <row r="15" spans="1:27" ht="13.5">
      <c r="A15" s="22" t="s">
        <v>42</v>
      </c>
      <c r="B15" s="16"/>
      <c r="C15" s="17">
        <v>-266442</v>
      </c>
      <c r="D15" s="17"/>
      <c r="E15" s="18">
        <v>-160284</v>
      </c>
      <c r="F15" s="19">
        <v>-160000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-160000</v>
      </c>
      <c r="Y15" s="19">
        <v>160000</v>
      </c>
      <c r="Z15" s="20">
        <v>-100</v>
      </c>
      <c r="AA15" s="21">
        <v>-160000</v>
      </c>
    </row>
    <row r="16" spans="1:27" ht="13.5">
      <c r="A16" s="22" t="s">
        <v>43</v>
      </c>
      <c r="B16" s="16"/>
      <c r="C16" s="17"/>
      <c r="D16" s="17"/>
      <c r="E16" s="18"/>
      <c r="F16" s="19">
        <v>-228000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-228000</v>
      </c>
      <c r="Y16" s="19">
        <v>228000</v>
      </c>
      <c r="Z16" s="20">
        <v>-100</v>
      </c>
      <c r="AA16" s="21">
        <v>-228000</v>
      </c>
    </row>
    <row r="17" spans="1:27" ht="13.5">
      <c r="A17" s="23" t="s">
        <v>44</v>
      </c>
      <c r="B17" s="24"/>
      <c r="C17" s="25">
        <f aca="true" t="shared" si="0" ref="C17:Y17">SUM(C6:C16)</f>
        <v>20331238</v>
      </c>
      <c r="D17" s="25">
        <f>SUM(D6:D16)</f>
        <v>0</v>
      </c>
      <c r="E17" s="26">
        <f t="shared" si="0"/>
        <v>7038725</v>
      </c>
      <c r="F17" s="27">
        <f t="shared" si="0"/>
        <v>8661752</v>
      </c>
      <c r="G17" s="27">
        <f t="shared" si="0"/>
        <v>7251061</v>
      </c>
      <c r="H17" s="27">
        <f t="shared" si="0"/>
        <v>2015629</v>
      </c>
      <c r="I17" s="27">
        <f t="shared" si="0"/>
        <v>-1188550</v>
      </c>
      <c r="J17" s="27">
        <f t="shared" si="0"/>
        <v>8078140</v>
      </c>
      <c r="K17" s="27">
        <f t="shared" si="0"/>
        <v>-1624886</v>
      </c>
      <c r="L17" s="27">
        <f t="shared" si="0"/>
        <v>3367750</v>
      </c>
      <c r="M17" s="27">
        <f t="shared" si="0"/>
        <v>-2324055</v>
      </c>
      <c r="N17" s="27">
        <f t="shared" si="0"/>
        <v>-581191</v>
      </c>
      <c r="O17" s="27">
        <f t="shared" si="0"/>
        <v>1646653</v>
      </c>
      <c r="P17" s="27">
        <f t="shared" si="0"/>
        <v>-1277190</v>
      </c>
      <c r="Q17" s="27">
        <f t="shared" si="0"/>
        <v>2732438</v>
      </c>
      <c r="R17" s="27">
        <f t="shared" si="0"/>
        <v>3101901</v>
      </c>
      <c r="S17" s="27">
        <f t="shared" si="0"/>
        <v>-1602578</v>
      </c>
      <c r="T17" s="27">
        <f t="shared" si="0"/>
        <v>-1370675</v>
      </c>
      <c r="U17" s="27">
        <f t="shared" si="0"/>
        <v>-2647039</v>
      </c>
      <c r="V17" s="27">
        <f t="shared" si="0"/>
        <v>-5620292</v>
      </c>
      <c r="W17" s="27">
        <f t="shared" si="0"/>
        <v>4978558</v>
      </c>
      <c r="X17" s="27">
        <f t="shared" si="0"/>
        <v>8661752</v>
      </c>
      <c r="Y17" s="27">
        <f t="shared" si="0"/>
        <v>-3683194</v>
      </c>
      <c r="Z17" s="28">
        <f>+IF(X17&lt;&gt;0,+(Y17/X17)*100,0)</f>
        <v>-42.522505839465275</v>
      </c>
      <c r="AA17" s="29">
        <f>SUM(AA6:AA16)</f>
        <v>8661752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114255</v>
      </c>
      <c r="D21" s="17"/>
      <c r="E21" s="18">
        <v>100896</v>
      </c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>
        <v>22665000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22665000</v>
      </c>
      <c r="Y24" s="19">
        <v>-22665000</v>
      </c>
      <c r="Z24" s="20">
        <v>-100</v>
      </c>
      <c r="AA24" s="21">
        <v>22665000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-14382230</v>
      </c>
      <c r="D26" s="17"/>
      <c r="E26" s="18">
        <v>-10862568</v>
      </c>
      <c r="F26" s="19">
        <v>-11442920</v>
      </c>
      <c r="G26" s="19">
        <v>-2060594</v>
      </c>
      <c r="H26" s="19"/>
      <c r="I26" s="19">
        <v>-886644</v>
      </c>
      <c r="J26" s="19">
        <v>-2947238</v>
      </c>
      <c r="K26" s="19">
        <v>-1002152</v>
      </c>
      <c r="L26" s="19">
        <v>-1080286</v>
      </c>
      <c r="M26" s="19">
        <v>-1340119</v>
      </c>
      <c r="N26" s="19">
        <v>-3422557</v>
      </c>
      <c r="O26" s="19"/>
      <c r="P26" s="19">
        <v>-376635</v>
      </c>
      <c r="Q26" s="19">
        <v>-1381991</v>
      </c>
      <c r="R26" s="19">
        <v>-1758626</v>
      </c>
      <c r="S26" s="19">
        <v>-1031143</v>
      </c>
      <c r="T26" s="19">
        <v>-1028811</v>
      </c>
      <c r="U26" s="19">
        <v>-1500435</v>
      </c>
      <c r="V26" s="19">
        <v>-3560389</v>
      </c>
      <c r="W26" s="19">
        <v>-11688810</v>
      </c>
      <c r="X26" s="19">
        <v>-11442920</v>
      </c>
      <c r="Y26" s="19">
        <v>-245890</v>
      </c>
      <c r="Z26" s="20">
        <v>2.15</v>
      </c>
      <c r="AA26" s="21">
        <v>-11442920</v>
      </c>
    </row>
    <row r="27" spans="1:27" ht="13.5">
      <c r="A27" s="23" t="s">
        <v>51</v>
      </c>
      <c r="B27" s="24"/>
      <c r="C27" s="25">
        <f aca="true" t="shared" si="1" ref="C27:Y27">SUM(C21:C26)</f>
        <v>-14267975</v>
      </c>
      <c r="D27" s="25">
        <f>SUM(D21:D26)</f>
        <v>0</v>
      </c>
      <c r="E27" s="26">
        <f t="shared" si="1"/>
        <v>-10761672</v>
      </c>
      <c r="F27" s="27">
        <f t="shared" si="1"/>
        <v>11222080</v>
      </c>
      <c r="G27" s="27">
        <f t="shared" si="1"/>
        <v>-2060594</v>
      </c>
      <c r="H27" s="27">
        <f t="shared" si="1"/>
        <v>0</v>
      </c>
      <c r="I27" s="27">
        <f t="shared" si="1"/>
        <v>-886644</v>
      </c>
      <c r="J27" s="27">
        <f t="shared" si="1"/>
        <v>-2947238</v>
      </c>
      <c r="K27" s="27">
        <f t="shared" si="1"/>
        <v>-1002152</v>
      </c>
      <c r="L27" s="27">
        <f t="shared" si="1"/>
        <v>-1080286</v>
      </c>
      <c r="M27" s="27">
        <f t="shared" si="1"/>
        <v>-1340119</v>
      </c>
      <c r="N27" s="27">
        <f t="shared" si="1"/>
        <v>-3422557</v>
      </c>
      <c r="O27" s="27">
        <f t="shared" si="1"/>
        <v>0</v>
      </c>
      <c r="P27" s="27">
        <f t="shared" si="1"/>
        <v>-376635</v>
      </c>
      <c r="Q27" s="27">
        <f t="shared" si="1"/>
        <v>-1381991</v>
      </c>
      <c r="R27" s="27">
        <f t="shared" si="1"/>
        <v>-1758626</v>
      </c>
      <c r="S27" s="27">
        <f t="shared" si="1"/>
        <v>-1031143</v>
      </c>
      <c r="T27" s="27">
        <f t="shared" si="1"/>
        <v>-1028811</v>
      </c>
      <c r="U27" s="27">
        <f t="shared" si="1"/>
        <v>-1500435</v>
      </c>
      <c r="V27" s="27">
        <f t="shared" si="1"/>
        <v>-3560389</v>
      </c>
      <c r="W27" s="27">
        <f t="shared" si="1"/>
        <v>-11688810</v>
      </c>
      <c r="X27" s="27">
        <f t="shared" si="1"/>
        <v>11222080</v>
      </c>
      <c r="Y27" s="27">
        <f t="shared" si="1"/>
        <v>-22910890</v>
      </c>
      <c r="Z27" s="28">
        <f>+IF(X27&lt;&gt;0,+(Y27/X27)*100,0)</f>
        <v>-204.15903290655564</v>
      </c>
      <c r="AA27" s="29">
        <f>SUM(AA21:AA26)</f>
        <v>11222080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-3580455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-532537</v>
      </c>
      <c r="D35" s="17"/>
      <c r="E35" s="18">
        <v>-1993444</v>
      </c>
      <c r="F35" s="19">
        <v>-1086000</v>
      </c>
      <c r="G35" s="19">
        <v>-218980</v>
      </c>
      <c r="H35" s="19"/>
      <c r="I35" s="19"/>
      <c r="J35" s="19">
        <v>-218980</v>
      </c>
      <c r="K35" s="19"/>
      <c r="L35" s="19"/>
      <c r="M35" s="19">
        <v>-220304</v>
      </c>
      <c r="N35" s="19">
        <v>-220304</v>
      </c>
      <c r="O35" s="19"/>
      <c r="P35" s="19"/>
      <c r="Q35" s="19"/>
      <c r="R35" s="19"/>
      <c r="S35" s="19"/>
      <c r="T35" s="19"/>
      <c r="U35" s="19">
        <v>-218980</v>
      </c>
      <c r="V35" s="19">
        <v>-218980</v>
      </c>
      <c r="W35" s="19">
        <v>-658264</v>
      </c>
      <c r="X35" s="19">
        <v>-1086000</v>
      </c>
      <c r="Y35" s="19">
        <v>427736</v>
      </c>
      <c r="Z35" s="20">
        <v>-39.39</v>
      </c>
      <c r="AA35" s="21">
        <v>-1086000</v>
      </c>
    </row>
    <row r="36" spans="1:27" ht="13.5">
      <c r="A36" s="23" t="s">
        <v>57</v>
      </c>
      <c r="B36" s="24"/>
      <c r="C36" s="25">
        <f aca="true" t="shared" si="2" ref="C36:Y36">SUM(C31:C35)</f>
        <v>-4112992</v>
      </c>
      <c r="D36" s="25">
        <f>SUM(D31:D35)</f>
        <v>0</v>
      </c>
      <c r="E36" s="26">
        <f t="shared" si="2"/>
        <v>-1993444</v>
      </c>
      <c r="F36" s="27">
        <f t="shared" si="2"/>
        <v>-1086000</v>
      </c>
      <c r="G36" s="27">
        <f t="shared" si="2"/>
        <v>-218980</v>
      </c>
      <c r="H36" s="27">
        <f t="shared" si="2"/>
        <v>0</v>
      </c>
      <c r="I36" s="27">
        <f t="shared" si="2"/>
        <v>0</v>
      </c>
      <c r="J36" s="27">
        <f t="shared" si="2"/>
        <v>-218980</v>
      </c>
      <c r="K36" s="27">
        <f t="shared" si="2"/>
        <v>0</v>
      </c>
      <c r="L36" s="27">
        <f t="shared" si="2"/>
        <v>0</v>
      </c>
      <c r="M36" s="27">
        <f t="shared" si="2"/>
        <v>-220304</v>
      </c>
      <c r="N36" s="27">
        <f t="shared" si="2"/>
        <v>-220304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-218980</v>
      </c>
      <c r="V36" s="27">
        <f t="shared" si="2"/>
        <v>-218980</v>
      </c>
      <c r="W36" s="27">
        <f t="shared" si="2"/>
        <v>-658264</v>
      </c>
      <c r="X36" s="27">
        <f t="shared" si="2"/>
        <v>-1086000</v>
      </c>
      <c r="Y36" s="27">
        <f t="shared" si="2"/>
        <v>427736</v>
      </c>
      <c r="Z36" s="28">
        <f>+IF(X36&lt;&gt;0,+(Y36/X36)*100,0)</f>
        <v>-39.38637200736648</v>
      </c>
      <c r="AA36" s="29">
        <f>SUM(AA31:AA35)</f>
        <v>-1086000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1950271</v>
      </c>
      <c r="D38" s="31">
        <f>+D17+D27+D36</f>
        <v>0</v>
      </c>
      <c r="E38" s="32">
        <f t="shared" si="3"/>
        <v>-5716391</v>
      </c>
      <c r="F38" s="33">
        <f t="shared" si="3"/>
        <v>18797832</v>
      </c>
      <c r="G38" s="33">
        <f t="shared" si="3"/>
        <v>4971487</v>
      </c>
      <c r="H38" s="33">
        <f t="shared" si="3"/>
        <v>2015629</v>
      </c>
      <c r="I38" s="33">
        <f t="shared" si="3"/>
        <v>-2075194</v>
      </c>
      <c r="J38" s="33">
        <f t="shared" si="3"/>
        <v>4911922</v>
      </c>
      <c r="K38" s="33">
        <f t="shared" si="3"/>
        <v>-2627038</v>
      </c>
      <c r="L38" s="33">
        <f t="shared" si="3"/>
        <v>2287464</v>
      </c>
      <c r="M38" s="33">
        <f t="shared" si="3"/>
        <v>-3884478</v>
      </c>
      <c r="N38" s="33">
        <f t="shared" si="3"/>
        <v>-4224052</v>
      </c>
      <c r="O38" s="33">
        <f t="shared" si="3"/>
        <v>1646653</v>
      </c>
      <c r="P38" s="33">
        <f t="shared" si="3"/>
        <v>-1653825</v>
      </c>
      <c r="Q38" s="33">
        <f t="shared" si="3"/>
        <v>1350447</v>
      </c>
      <c r="R38" s="33">
        <f t="shared" si="3"/>
        <v>1343275</v>
      </c>
      <c r="S38" s="33">
        <f t="shared" si="3"/>
        <v>-2633721</v>
      </c>
      <c r="T38" s="33">
        <f t="shared" si="3"/>
        <v>-2399486</v>
      </c>
      <c r="U38" s="33">
        <f t="shared" si="3"/>
        <v>-4366454</v>
      </c>
      <c r="V38" s="33">
        <f t="shared" si="3"/>
        <v>-9399661</v>
      </c>
      <c r="W38" s="33">
        <f t="shared" si="3"/>
        <v>-7368516</v>
      </c>
      <c r="X38" s="33">
        <f t="shared" si="3"/>
        <v>18797832</v>
      </c>
      <c r="Y38" s="33">
        <f t="shared" si="3"/>
        <v>-26166348</v>
      </c>
      <c r="Z38" s="34">
        <f>+IF(X38&lt;&gt;0,+(Y38/X38)*100,0)</f>
        <v>-139.19875440955104</v>
      </c>
      <c r="AA38" s="35">
        <f>+AA17+AA27+AA36</f>
        <v>18797832</v>
      </c>
    </row>
    <row r="39" spans="1:27" ht="13.5">
      <c r="A39" s="22" t="s">
        <v>59</v>
      </c>
      <c r="B39" s="16"/>
      <c r="C39" s="31">
        <v>23917287</v>
      </c>
      <c r="D39" s="31"/>
      <c r="E39" s="32">
        <v>28811857</v>
      </c>
      <c r="F39" s="33">
        <v>6247000</v>
      </c>
      <c r="G39" s="33">
        <v>26283148</v>
      </c>
      <c r="H39" s="33">
        <v>31254635</v>
      </c>
      <c r="I39" s="33">
        <v>33270264</v>
      </c>
      <c r="J39" s="33">
        <v>26283148</v>
      </c>
      <c r="K39" s="33">
        <v>31195070</v>
      </c>
      <c r="L39" s="33">
        <v>28568032</v>
      </c>
      <c r="M39" s="33">
        <v>30855496</v>
      </c>
      <c r="N39" s="33">
        <v>31195070</v>
      </c>
      <c r="O39" s="33">
        <v>26971018</v>
      </c>
      <c r="P39" s="33">
        <v>28617671</v>
      </c>
      <c r="Q39" s="33">
        <v>26963846</v>
      </c>
      <c r="R39" s="33">
        <v>26971018</v>
      </c>
      <c r="S39" s="33">
        <v>28314293</v>
      </c>
      <c r="T39" s="33">
        <v>25680572</v>
      </c>
      <c r="U39" s="33">
        <v>23281086</v>
      </c>
      <c r="V39" s="33">
        <v>28314293</v>
      </c>
      <c r="W39" s="33">
        <v>26283148</v>
      </c>
      <c r="X39" s="33">
        <v>6247000</v>
      </c>
      <c r="Y39" s="33">
        <v>20036148</v>
      </c>
      <c r="Z39" s="34">
        <v>320.73</v>
      </c>
      <c r="AA39" s="35">
        <v>6247000</v>
      </c>
    </row>
    <row r="40" spans="1:27" ht="13.5">
      <c r="A40" s="41" t="s">
        <v>60</v>
      </c>
      <c r="B40" s="42"/>
      <c r="C40" s="43">
        <v>25867558</v>
      </c>
      <c r="D40" s="43"/>
      <c r="E40" s="44">
        <v>23095466</v>
      </c>
      <c r="F40" s="45">
        <v>25044832</v>
      </c>
      <c r="G40" s="45">
        <v>31254635</v>
      </c>
      <c r="H40" s="45">
        <v>33270264</v>
      </c>
      <c r="I40" s="45">
        <v>31195070</v>
      </c>
      <c r="J40" s="45">
        <v>31195070</v>
      </c>
      <c r="K40" s="45">
        <v>28568032</v>
      </c>
      <c r="L40" s="45">
        <v>30855496</v>
      </c>
      <c r="M40" s="45">
        <v>26971018</v>
      </c>
      <c r="N40" s="45">
        <v>26971018</v>
      </c>
      <c r="O40" s="45">
        <v>28617671</v>
      </c>
      <c r="P40" s="45">
        <v>26963846</v>
      </c>
      <c r="Q40" s="45">
        <v>28314293</v>
      </c>
      <c r="R40" s="45">
        <v>28617671</v>
      </c>
      <c r="S40" s="45">
        <v>25680572</v>
      </c>
      <c r="T40" s="45">
        <v>23281086</v>
      </c>
      <c r="U40" s="45">
        <v>18914632</v>
      </c>
      <c r="V40" s="45">
        <v>18914632</v>
      </c>
      <c r="W40" s="45">
        <v>18914632</v>
      </c>
      <c r="X40" s="45">
        <v>25044832</v>
      </c>
      <c r="Y40" s="45">
        <v>-6130200</v>
      </c>
      <c r="Z40" s="46">
        <v>-24.48</v>
      </c>
      <c r="AA40" s="47">
        <v>25044832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264377026</v>
      </c>
      <c r="D6" s="17"/>
      <c r="E6" s="18">
        <v>226582057</v>
      </c>
      <c r="F6" s="19">
        <v>241097423</v>
      </c>
      <c r="G6" s="19">
        <v>3141988</v>
      </c>
      <c r="H6" s="19">
        <v>20292072</v>
      </c>
      <c r="I6" s="19">
        <v>16255157</v>
      </c>
      <c r="J6" s="19">
        <v>39689217</v>
      </c>
      <c r="K6" s="19">
        <v>22432607</v>
      </c>
      <c r="L6" s="19">
        <v>22508858</v>
      </c>
      <c r="M6" s="19">
        <v>26318989</v>
      </c>
      <c r="N6" s="19">
        <v>71260454</v>
      </c>
      <c r="O6" s="19">
        <v>25001211</v>
      </c>
      <c r="P6" s="19">
        <v>22598499</v>
      </c>
      <c r="Q6" s="19">
        <v>27296668</v>
      </c>
      <c r="R6" s="19">
        <v>74896378</v>
      </c>
      <c r="S6" s="19">
        <v>25661501</v>
      </c>
      <c r="T6" s="19">
        <v>28227651</v>
      </c>
      <c r="U6" s="19">
        <v>31921310</v>
      </c>
      <c r="V6" s="19">
        <v>85810462</v>
      </c>
      <c r="W6" s="19">
        <v>271656511</v>
      </c>
      <c r="X6" s="19">
        <v>241097423</v>
      </c>
      <c r="Y6" s="19">
        <v>30559088</v>
      </c>
      <c r="Z6" s="20">
        <v>12.67</v>
      </c>
      <c r="AA6" s="21">
        <v>241097423</v>
      </c>
    </row>
    <row r="7" spans="1:27" ht="13.5">
      <c r="A7" s="22" t="s">
        <v>34</v>
      </c>
      <c r="B7" s="16"/>
      <c r="C7" s="17">
        <v>567772121</v>
      </c>
      <c r="D7" s="17"/>
      <c r="E7" s="18">
        <v>556331712</v>
      </c>
      <c r="F7" s="19">
        <v>547141548</v>
      </c>
      <c r="G7" s="19">
        <v>37832778</v>
      </c>
      <c r="H7" s="19">
        <v>34848387</v>
      </c>
      <c r="I7" s="19">
        <v>30854267</v>
      </c>
      <c r="J7" s="19">
        <v>103535432</v>
      </c>
      <c r="K7" s="19">
        <v>43951237</v>
      </c>
      <c r="L7" s="19">
        <v>46888260</v>
      </c>
      <c r="M7" s="19">
        <v>55366503</v>
      </c>
      <c r="N7" s="19">
        <v>146206000</v>
      </c>
      <c r="O7" s="19">
        <v>45391852</v>
      </c>
      <c r="P7" s="19">
        <v>49646704</v>
      </c>
      <c r="Q7" s="19">
        <v>50729349</v>
      </c>
      <c r="R7" s="19">
        <v>145767905</v>
      </c>
      <c r="S7" s="19">
        <v>43071144</v>
      </c>
      <c r="T7" s="19">
        <v>47378257</v>
      </c>
      <c r="U7" s="19">
        <v>55821254</v>
      </c>
      <c r="V7" s="19">
        <v>146270655</v>
      </c>
      <c r="W7" s="19">
        <v>541779992</v>
      </c>
      <c r="X7" s="19">
        <v>547141548</v>
      </c>
      <c r="Y7" s="19">
        <v>-5361556</v>
      </c>
      <c r="Z7" s="20">
        <v>-0.98</v>
      </c>
      <c r="AA7" s="21">
        <v>547141548</v>
      </c>
    </row>
    <row r="8" spans="1:27" ht="13.5">
      <c r="A8" s="22" t="s">
        <v>35</v>
      </c>
      <c r="B8" s="16"/>
      <c r="C8" s="17">
        <v>115229878</v>
      </c>
      <c r="D8" s="17"/>
      <c r="E8" s="18">
        <v>116017992</v>
      </c>
      <c r="F8" s="19">
        <v>79988294</v>
      </c>
      <c r="G8" s="19">
        <v>1863890</v>
      </c>
      <c r="H8" s="19">
        <v>2080131</v>
      </c>
      <c r="I8" s="19">
        <v>1628214</v>
      </c>
      <c r="J8" s="19">
        <v>5572235</v>
      </c>
      <c r="K8" s="19">
        <v>10289745</v>
      </c>
      <c r="L8" s="19">
        <v>7753370</v>
      </c>
      <c r="M8" s="19">
        <v>29701246</v>
      </c>
      <c r="N8" s="19">
        <v>47744361</v>
      </c>
      <c r="O8" s="19">
        <v>1973280</v>
      </c>
      <c r="P8" s="19">
        <v>4770694</v>
      </c>
      <c r="Q8" s="19">
        <v>11106437</v>
      </c>
      <c r="R8" s="19">
        <v>17850411</v>
      </c>
      <c r="S8" s="19">
        <v>5661758</v>
      </c>
      <c r="T8" s="19">
        <v>6227890</v>
      </c>
      <c r="U8" s="19">
        <v>12598949</v>
      </c>
      <c r="V8" s="19">
        <v>24488597</v>
      </c>
      <c r="W8" s="19">
        <v>95655604</v>
      </c>
      <c r="X8" s="19">
        <v>79988294</v>
      </c>
      <c r="Y8" s="19">
        <v>15667310</v>
      </c>
      <c r="Z8" s="20">
        <v>19.59</v>
      </c>
      <c r="AA8" s="21">
        <v>79988294</v>
      </c>
    </row>
    <row r="9" spans="1:27" ht="13.5">
      <c r="A9" s="22" t="s">
        <v>36</v>
      </c>
      <c r="B9" s="16"/>
      <c r="C9" s="17">
        <v>100142104</v>
      </c>
      <c r="D9" s="17"/>
      <c r="E9" s="18">
        <v>119095800</v>
      </c>
      <c r="F9" s="19">
        <v>111095798</v>
      </c>
      <c r="G9" s="19">
        <v>34705000</v>
      </c>
      <c r="H9" s="19">
        <v>11878609</v>
      </c>
      <c r="I9" s="19">
        <v>3052000</v>
      </c>
      <c r="J9" s="19">
        <v>49635609</v>
      </c>
      <c r="K9" s="19"/>
      <c r="L9" s="19">
        <v>28122017</v>
      </c>
      <c r="M9" s="19">
        <v>3621343</v>
      </c>
      <c r="N9" s="19">
        <v>31743360</v>
      </c>
      <c r="O9" s="19"/>
      <c r="P9" s="19"/>
      <c r="Q9" s="19">
        <v>17002600</v>
      </c>
      <c r="R9" s="19">
        <v>17002600</v>
      </c>
      <c r="S9" s="19"/>
      <c r="T9" s="19"/>
      <c r="U9" s="19"/>
      <c r="V9" s="19"/>
      <c r="W9" s="19">
        <v>98381569</v>
      </c>
      <c r="X9" s="19">
        <v>111095798</v>
      </c>
      <c r="Y9" s="19">
        <v>-12714229</v>
      </c>
      <c r="Z9" s="20">
        <v>-11.44</v>
      </c>
      <c r="AA9" s="21">
        <v>111095798</v>
      </c>
    </row>
    <row r="10" spans="1:27" ht="13.5">
      <c r="A10" s="22" t="s">
        <v>37</v>
      </c>
      <c r="B10" s="16"/>
      <c r="C10" s="17">
        <v>41509181</v>
      </c>
      <c r="D10" s="17"/>
      <c r="E10" s="18">
        <v>41489952</v>
      </c>
      <c r="F10" s="19">
        <v>45989949</v>
      </c>
      <c r="G10" s="19"/>
      <c r="H10" s="19">
        <v>1788000</v>
      </c>
      <c r="I10" s="19">
        <v>6797000</v>
      </c>
      <c r="J10" s="19">
        <v>8585000</v>
      </c>
      <c r="K10" s="19">
        <v>22000000</v>
      </c>
      <c r="L10" s="19">
        <v>9719667</v>
      </c>
      <c r="M10" s="19">
        <v>4500000</v>
      </c>
      <c r="N10" s="19">
        <v>36219667</v>
      </c>
      <c r="O10" s="19"/>
      <c r="P10" s="19">
        <v>5156399</v>
      </c>
      <c r="Q10" s="19">
        <v>16111000</v>
      </c>
      <c r="R10" s="19">
        <v>21267399</v>
      </c>
      <c r="S10" s="19"/>
      <c r="T10" s="19">
        <v>1137122</v>
      </c>
      <c r="U10" s="19"/>
      <c r="V10" s="19">
        <v>1137122</v>
      </c>
      <c r="W10" s="19">
        <v>67209188</v>
      </c>
      <c r="X10" s="19">
        <v>45989949</v>
      </c>
      <c r="Y10" s="19">
        <v>21219239</v>
      </c>
      <c r="Z10" s="20">
        <v>46.14</v>
      </c>
      <c r="AA10" s="21">
        <v>45989949</v>
      </c>
    </row>
    <row r="11" spans="1:27" ht="13.5">
      <c r="A11" s="22" t="s">
        <v>38</v>
      </c>
      <c r="B11" s="16"/>
      <c r="C11" s="17">
        <v>21700289</v>
      </c>
      <c r="D11" s="17"/>
      <c r="E11" s="18">
        <v>15646584</v>
      </c>
      <c r="F11" s="19">
        <v>28127175</v>
      </c>
      <c r="G11" s="19">
        <v>547472</v>
      </c>
      <c r="H11" s="19">
        <v>1671168</v>
      </c>
      <c r="I11" s="19">
        <v>5355455</v>
      </c>
      <c r="J11" s="19">
        <v>7574095</v>
      </c>
      <c r="K11" s="19">
        <v>1019538</v>
      </c>
      <c r="L11" s="19">
        <v>2526306</v>
      </c>
      <c r="M11" s="19">
        <v>5691206</v>
      </c>
      <c r="N11" s="19">
        <v>9237050</v>
      </c>
      <c r="O11" s="19">
        <v>1252154</v>
      </c>
      <c r="P11" s="19">
        <v>1566033</v>
      </c>
      <c r="Q11" s="19">
        <v>2758746</v>
      </c>
      <c r="R11" s="19">
        <v>5576933</v>
      </c>
      <c r="S11" s="19">
        <v>4365968</v>
      </c>
      <c r="T11" s="19">
        <v>4802565</v>
      </c>
      <c r="U11" s="19">
        <v>1682316</v>
      </c>
      <c r="V11" s="19">
        <v>10850849</v>
      </c>
      <c r="W11" s="19">
        <v>33238927</v>
      </c>
      <c r="X11" s="19">
        <v>28127175</v>
      </c>
      <c r="Y11" s="19">
        <v>5111752</v>
      </c>
      <c r="Z11" s="20">
        <v>18.17</v>
      </c>
      <c r="AA11" s="21">
        <v>28127175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-891458655</v>
      </c>
      <c r="D14" s="17"/>
      <c r="E14" s="18">
        <v>-910489656</v>
      </c>
      <c r="F14" s="19">
        <v>-985249654</v>
      </c>
      <c r="G14" s="19">
        <v>-60894475</v>
      </c>
      <c r="H14" s="19">
        <v>-113418156</v>
      </c>
      <c r="I14" s="19">
        <v>-71727601</v>
      </c>
      <c r="J14" s="19">
        <v>-246040232</v>
      </c>
      <c r="K14" s="19">
        <v>-75961437</v>
      </c>
      <c r="L14" s="19">
        <v>-75266859</v>
      </c>
      <c r="M14" s="19">
        <v>-80340206</v>
      </c>
      <c r="N14" s="19">
        <v>-231568502</v>
      </c>
      <c r="O14" s="19">
        <v>-82036203</v>
      </c>
      <c r="P14" s="19">
        <v>-67211871</v>
      </c>
      <c r="Q14" s="19">
        <v>-70490930</v>
      </c>
      <c r="R14" s="19">
        <v>-219739004</v>
      </c>
      <c r="S14" s="19">
        <v>-75802736</v>
      </c>
      <c r="T14" s="19">
        <v>-69677965</v>
      </c>
      <c r="U14" s="19">
        <v>-115422330</v>
      </c>
      <c r="V14" s="19">
        <v>-260903031</v>
      </c>
      <c r="W14" s="19">
        <v>-958250769</v>
      </c>
      <c r="X14" s="19">
        <v>-985249654</v>
      </c>
      <c r="Y14" s="19">
        <v>26998885</v>
      </c>
      <c r="Z14" s="20">
        <v>-2.74</v>
      </c>
      <c r="AA14" s="21">
        <v>-985249654</v>
      </c>
    </row>
    <row r="15" spans="1:27" ht="13.5">
      <c r="A15" s="22" t="s">
        <v>42</v>
      </c>
      <c r="B15" s="16"/>
      <c r="C15" s="17">
        <v>-11601150</v>
      </c>
      <c r="D15" s="17"/>
      <c r="E15" s="18">
        <v>-20016132</v>
      </c>
      <c r="F15" s="19">
        <v>-20591928</v>
      </c>
      <c r="G15" s="19"/>
      <c r="H15" s="19">
        <v>-43859</v>
      </c>
      <c r="I15" s="19">
        <v>-1456577</v>
      </c>
      <c r="J15" s="19">
        <v>-1500436</v>
      </c>
      <c r="K15" s="19">
        <v>-16704</v>
      </c>
      <c r="L15" s="19">
        <v>-121257</v>
      </c>
      <c r="M15" s="19">
        <v>-7214657</v>
      </c>
      <c r="N15" s="19">
        <v>-7352618</v>
      </c>
      <c r="O15" s="19">
        <v>-10955</v>
      </c>
      <c r="P15" s="19">
        <v>-76989</v>
      </c>
      <c r="Q15" s="19">
        <v>-1403741</v>
      </c>
      <c r="R15" s="19">
        <v>-1491685</v>
      </c>
      <c r="S15" s="19">
        <v>-4907</v>
      </c>
      <c r="T15" s="19">
        <v>-108615</v>
      </c>
      <c r="U15" s="19">
        <v>-9071731</v>
      </c>
      <c r="V15" s="19">
        <v>-9185253</v>
      </c>
      <c r="W15" s="19">
        <v>-19529992</v>
      </c>
      <c r="X15" s="19">
        <v>-20591928</v>
      </c>
      <c r="Y15" s="19">
        <v>1061936</v>
      </c>
      <c r="Z15" s="20">
        <v>-5.16</v>
      </c>
      <c r="AA15" s="21">
        <v>-20591928</v>
      </c>
    </row>
    <row r="16" spans="1:27" ht="13.5">
      <c r="A16" s="22" t="s">
        <v>43</v>
      </c>
      <c r="B16" s="16"/>
      <c r="C16" s="17">
        <v>-8528290</v>
      </c>
      <c r="D16" s="17"/>
      <c r="E16" s="18">
        <v>-54056184</v>
      </c>
      <c r="F16" s="19">
        <v>-26851765</v>
      </c>
      <c r="G16" s="19"/>
      <c r="H16" s="19"/>
      <c r="I16" s="19">
        <v>-3374006</v>
      </c>
      <c r="J16" s="19">
        <v>-3374006</v>
      </c>
      <c r="K16" s="19"/>
      <c r="L16" s="19"/>
      <c r="M16" s="19">
        <v>-9756737</v>
      </c>
      <c r="N16" s="19">
        <v>-9756737</v>
      </c>
      <c r="O16" s="19"/>
      <c r="P16" s="19"/>
      <c r="Q16" s="19"/>
      <c r="R16" s="19"/>
      <c r="S16" s="19"/>
      <c r="T16" s="19">
        <v>-446822</v>
      </c>
      <c r="U16" s="19">
        <v>-7173977</v>
      </c>
      <c r="V16" s="19">
        <v>-7620799</v>
      </c>
      <c r="W16" s="19">
        <v>-20751542</v>
      </c>
      <c r="X16" s="19">
        <v>-26851765</v>
      </c>
      <c r="Y16" s="19">
        <v>6100223</v>
      </c>
      <c r="Z16" s="20">
        <v>-22.72</v>
      </c>
      <c r="AA16" s="21">
        <v>-26851765</v>
      </c>
    </row>
    <row r="17" spans="1:27" ht="13.5">
      <c r="A17" s="23" t="s">
        <v>44</v>
      </c>
      <c r="B17" s="24"/>
      <c r="C17" s="25">
        <f aca="true" t="shared" si="0" ref="C17:Y17">SUM(C6:C16)</f>
        <v>199142504</v>
      </c>
      <c r="D17" s="25">
        <f>SUM(D6:D16)</f>
        <v>0</v>
      </c>
      <c r="E17" s="26">
        <f t="shared" si="0"/>
        <v>90602125</v>
      </c>
      <c r="F17" s="27">
        <f t="shared" si="0"/>
        <v>20746840</v>
      </c>
      <c r="G17" s="27">
        <f t="shared" si="0"/>
        <v>17196653</v>
      </c>
      <c r="H17" s="27">
        <f t="shared" si="0"/>
        <v>-40903648</v>
      </c>
      <c r="I17" s="27">
        <f t="shared" si="0"/>
        <v>-12616091</v>
      </c>
      <c r="J17" s="27">
        <f t="shared" si="0"/>
        <v>-36323086</v>
      </c>
      <c r="K17" s="27">
        <f t="shared" si="0"/>
        <v>23714986</v>
      </c>
      <c r="L17" s="27">
        <f t="shared" si="0"/>
        <v>42130362</v>
      </c>
      <c r="M17" s="27">
        <f t="shared" si="0"/>
        <v>27887687</v>
      </c>
      <c r="N17" s="27">
        <f t="shared" si="0"/>
        <v>93733035</v>
      </c>
      <c r="O17" s="27">
        <f t="shared" si="0"/>
        <v>-8428661</v>
      </c>
      <c r="P17" s="27">
        <f t="shared" si="0"/>
        <v>16449469</v>
      </c>
      <c r="Q17" s="27">
        <f t="shared" si="0"/>
        <v>53110129</v>
      </c>
      <c r="R17" s="27">
        <f t="shared" si="0"/>
        <v>61130937</v>
      </c>
      <c r="S17" s="27">
        <f t="shared" si="0"/>
        <v>2952728</v>
      </c>
      <c r="T17" s="27">
        <f t="shared" si="0"/>
        <v>17540083</v>
      </c>
      <c r="U17" s="27">
        <f t="shared" si="0"/>
        <v>-29644209</v>
      </c>
      <c r="V17" s="27">
        <f t="shared" si="0"/>
        <v>-9151398</v>
      </c>
      <c r="W17" s="27">
        <f t="shared" si="0"/>
        <v>109389488</v>
      </c>
      <c r="X17" s="27">
        <f t="shared" si="0"/>
        <v>20746840</v>
      </c>
      <c r="Y17" s="27">
        <f t="shared" si="0"/>
        <v>88642648</v>
      </c>
      <c r="Z17" s="28">
        <f>+IF(X17&lt;&gt;0,+(Y17/X17)*100,0)</f>
        <v>427.2585511817703</v>
      </c>
      <c r="AA17" s="29">
        <f>SUM(AA6:AA16)</f>
        <v>20746840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84105</v>
      </c>
      <c r="D21" s="17"/>
      <c r="E21" s="18"/>
      <c r="F21" s="19">
        <v>500000</v>
      </c>
      <c r="G21" s="36"/>
      <c r="H21" s="36"/>
      <c r="I21" s="36"/>
      <c r="J21" s="19"/>
      <c r="K21" s="36"/>
      <c r="L21" s="36"/>
      <c r="M21" s="19">
        <v>50000</v>
      </c>
      <c r="N21" s="36">
        <v>50000</v>
      </c>
      <c r="O21" s="36"/>
      <c r="P21" s="36"/>
      <c r="Q21" s="19"/>
      <c r="R21" s="36"/>
      <c r="S21" s="36"/>
      <c r="T21" s="19"/>
      <c r="U21" s="36"/>
      <c r="V21" s="36"/>
      <c r="W21" s="36">
        <v>50000</v>
      </c>
      <c r="X21" s="19">
        <v>500000</v>
      </c>
      <c r="Y21" s="36">
        <v>-450000</v>
      </c>
      <c r="Z21" s="37">
        <v>-90</v>
      </c>
      <c r="AA21" s="38">
        <v>500000</v>
      </c>
    </row>
    <row r="22" spans="1:27" ht="13.5">
      <c r="A22" s="22" t="s">
        <v>47</v>
      </c>
      <c r="B22" s="16"/>
      <c r="C22" s="17"/>
      <c r="D22" s="17"/>
      <c r="E22" s="39"/>
      <c r="F22" s="36">
        <v>130000002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130000002</v>
      </c>
      <c r="Y22" s="19">
        <v>-130000002</v>
      </c>
      <c r="Z22" s="20">
        <v>-100</v>
      </c>
      <c r="AA22" s="21">
        <v>130000002</v>
      </c>
    </row>
    <row r="23" spans="1:27" ht="13.5">
      <c r="A23" s="22" t="s">
        <v>48</v>
      </c>
      <c r="B23" s="16"/>
      <c r="C23" s="40">
        <v>12919</v>
      </c>
      <c r="D23" s="40"/>
      <c r="E23" s="18">
        <v>-300000</v>
      </c>
      <c r="F23" s="19">
        <v>-3868069</v>
      </c>
      <c r="G23" s="36"/>
      <c r="H23" s="36"/>
      <c r="I23" s="36">
        <v>772778</v>
      </c>
      <c r="J23" s="19">
        <v>772778</v>
      </c>
      <c r="K23" s="36"/>
      <c r="L23" s="36">
        <v>16067549</v>
      </c>
      <c r="M23" s="19">
        <v>-20580662</v>
      </c>
      <c r="N23" s="36">
        <v>-4513113</v>
      </c>
      <c r="O23" s="36">
        <v>4693406</v>
      </c>
      <c r="P23" s="36"/>
      <c r="Q23" s="19">
        <v>-1775</v>
      </c>
      <c r="R23" s="36">
        <v>4691631</v>
      </c>
      <c r="S23" s="36"/>
      <c r="T23" s="19"/>
      <c r="U23" s="36"/>
      <c r="V23" s="36"/>
      <c r="W23" s="36">
        <v>951296</v>
      </c>
      <c r="X23" s="19">
        <v>-3868069</v>
      </c>
      <c r="Y23" s="36">
        <v>4819365</v>
      </c>
      <c r="Z23" s="37">
        <v>-124.59</v>
      </c>
      <c r="AA23" s="38">
        <v>-3868069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-255041110</v>
      </c>
      <c r="D26" s="17"/>
      <c r="E26" s="18">
        <v>-439276652</v>
      </c>
      <c r="F26" s="19">
        <v>-408249517</v>
      </c>
      <c r="G26" s="19">
        <v>-340090</v>
      </c>
      <c r="H26" s="19">
        <v>-15668453</v>
      </c>
      <c r="I26" s="19">
        <v>-28177285</v>
      </c>
      <c r="J26" s="19">
        <v>-44185828</v>
      </c>
      <c r="K26" s="19">
        <v>-16752722</v>
      </c>
      <c r="L26" s="19">
        <v>-14759769</v>
      </c>
      <c r="M26" s="19">
        <v>-16155916</v>
      </c>
      <c r="N26" s="19">
        <v>-47668407</v>
      </c>
      <c r="O26" s="19">
        <v>-16286183</v>
      </c>
      <c r="P26" s="19">
        <v>-10135338</v>
      </c>
      <c r="Q26" s="19">
        <v>-9898810</v>
      </c>
      <c r="R26" s="19">
        <v>-36320331</v>
      </c>
      <c r="S26" s="19">
        <v>-12135789</v>
      </c>
      <c r="T26" s="19">
        <v>-19312315</v>
      </c>
      <c r="U26" s="19">
        <v>-51293995</v>
      </c>
      <c r="V26" s="19">
        <v>-82742099</v>
      </c>
      <c r="W26" s="19">
        <v>-210916665</v>
      </c>
      <c r="X26" s="19">
        <v>-408249517</v>
      </c>
      <c r="Y26" s="19">
        <v>197332852</v>
      </c>
      <c r="Z26" s="20">
        <v>-48.34</v>
      </c>
      <c r="AA26" s="21">
        <v>-408249517</v>
      </c>
    </row>
    <row r="27" spans="1:27" ht="13.5">
      <c r="A27" s="23" t="s">
        <v>51</v>
      </c>
      <c r="B27" s="24"/>
      <c r="C27" s="25">
        <f aca="true" t="shared" si="1" ref="C27:Y27">SUM(C21:C26)</f>
        <v>-254944086</v>
      </c>
      <c r="D27" s="25">
        <f>SUM(D21:D26)</f>
        <v>0</v>
      </c>
      <c r="E27" s="26">
        <f t="shared" si="1"/>
        <v>-439576652</v>
      </c>
      <c r="F27" s="27">
        <f t="shared" si="1"/>
        <v>-281617584</v>
      </c>
      <c r="G27" s="27">
        <f t="shared" si="1"/>
        <v>-340090</v>
      </c>
      <c r="H27" s="27">
        <f t="shared" si="1"/>
        <v>-15668453</v>
      </c>
      <c r="I27" s="27">
        <f t="shared" si="1"/>
        <v>-27404507</v>
      </c>
      <c r="J27" s="27">
        <f t="shared" si="1"/>
        <v>-43413050</v>
      </c>
      <c r="K27" s="27">
        <f t="shared" si="1"/>
        <v>-16752722</v>
      </c>
      <c r="L27" s="27">
        <f t="shared" si="1"/>
        <v>1307780</v>
      </c>
      <c r="M27" s="27">
        <f t="shared" si="1"/>
        <v>-36686578</v>
      </c>
      <c r="N27" s="27">
        <f t="shared" si="1"/>
        <v>-52131520</v>
      </c>
      <c r="O27" s="27">
        <f t="shared" si="1"/>
        <v>-11592777</v>
      </c>
      <c r="P27" s="27">
        <f t="shared" si="1"/>
        <v>-10135338</v>
      </c>
      <c r="Q27" s="27">
        <f t="shared" si="1"/>
        <v>-9900585</v>
      </c>
      <c r="R27" s="27">
        <f t="shared" si="1"/>
        <v>-31628700</v>
      </c>
      <c r="S27" s="27">
        <f t="shared" si="1"/>
        <v>-12135789</v>
      </c>
      <c r="T27" s="27">
        <f t="shared" si="1"/>
        <v>-19312315</v>
      </c>
      <c r="U27" s="27">
        <f t="shared" si="1"/>
        <v>-51293995</v>
      </c>
      <c r="V27" s="27">
        <f t="shared" si="1"/>
        <v>-82742099</v>
      </c>
      <c r="W27" s="27">
        <f t="shared" si="1"/>
        <v>-209915369</v>
      </c>
      <c r="X27" s="27">
        <f t="shared" si="1"/>
        <v>-281617584</v>
      </c>
      <c r="Y27" s="27">
        <f t="shared" si="1"/>
        <v>71702215</v>
      </c>
      <c r="Z27" s="28">
        <f>+IF(X27&lt;&gt;0,+(Y27/X27)*100,0)</f>
        <v>-25.46084444783817</v>
      </c>
      <c r="AA27" s="29">
        <f>SUM(AA21:AA26)</f>
        <v>-281617584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81284467</v>
      </c>
      <c r="D32" s="17"/>
      <c r="E32" s="18">
        <v>122515500</v>
      </c>
      <c r="F32" s="19">
        <v>94761832</v>
      </c>
      <c r="G32" s="19">
        <v>18903700</v>
      </c>
      <c r="H32" s="19"/>
      <c r="I32" s="19"/>
      <c r="J32" s="19">
        <v>18903700</v>
      </c>
      <c r="K32" s="19">
        <v>15048167</v>
      </c>
      <c r="L32" s="19"/>
      <c r="M32" s="19">
        <v>18709687</v>
      </c>
      <c r="N32" s="19">
        <v>33757854</v>
      </c>
      <c r="O32" s="19"/>
      <c r="P32" s="19"/>
      <c r="Q32" s="19">
        <v>28214631</v>
      </c>
      <c r="R32" s="19">
        <v>28214631</v>
      </c>
      <c r="S32" s="19"/>
      <c r="T32" s="19"/>
      <c r="U32" s="19"/>
      <c r="V32" s="19"/>
      <c r="W32" s="19">
        <v>80876185</v>
      </c>
      <c r="X32" s="19">
        <v>94761832</v>
      </c>
      <c r="Y32" s="19">
        <v>-13885647</v>
      </c>
      <c r="Z32" s="20">
        <v>-14.65</v>
      </c>
      <c r="AA32" s="21">
        <v>94761832</v>
      </c>
    </row>
    <row r="33" spans="1:27" ht="13.5">
      <c r="A33" s="22" t="s">
        <v>55</v>
      </c>
      <c r="B33" s="16"/>
      <c r="C33" s="17">
        <v>1487336</v>
      </c>
      <c r="D33" s="17"/>
      <c r="E33" s="18">
        <v>596000</v>
      </c>
      <c r="F33" s="19">
        <v>1787704</v>
      </c>
      <c r="G33" s="19">
        <v>152462</v>
      </c>
      <c r="H33" s="36">
        <v>210296</v>
      </c>
      <c r="I33" s="36">
        <v>222612</v>
      </c>
      <c r="J33" s="36">
        <v>585370</v>
      </c>
      <c r="K33" s="19">
        <v>111449</v>
      </c>
      <c r="L33" s="19">
        <v>265376</v>
      </c>
      <c r="M33" s="19">
        <v>-68341</v>
      </c>
      <c r="N33" s="19">
        <v>308484</v>
      </c>
      <c r="O33" s="36">
        <v>6600</v>
      </c>
      <c r="P33" s="36">
        <v>260421</v>
      </c>
      <c r="Q33" s="36">
        <v>191266</v>
      </c>
      <c r="R33" s="19">
        <v>458287</v>
      </c>
      <c r="S33" s="19">
        <v>132336</v>
      </c>
      <c r="T33" s="19">
        <v>319154</v>
      </c>
      <c r="U33" s="19">
        <v>118730</v>
      </c>
      <c r="V33" s="36">
        <v>570220</v>
      </c>
      <c r="W33" s="36">
        <v>1922361</v>
      </c>
      <c r="X33" s="36">
        <v>1787704</v>
      </c>
      <c r="Y33" s="19">
        <v>134657</v>
      </c>
      <c r="Z33" s="20">
        <v>7.53</v>
      </c>
      <c r="AA33" s="21">
        <v>1787704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-13546739</v>
      </c>
      <c r="D35" s="17"/>
      <c r="E35" s="18">
        <v>-19802054</v>
      </c>
      <c r="F35" s="19">
        <v>-17940757</v>
      </c>
      <c r="G35" s="19">
        <v>-240481</v>
      </c>
      <c r="H35" s="19">
        <v>-243406</v>
      </c>
      <c r="I35" s="19">
        <v>-1815834</v>
      </c>
      <c r="J35" s="19">
        <v>-2299721</v>
      </c>
      <c r="K35" s="19">
        <v>-233701</v>
      </c>
      <c r="L35" s="19">
        <v>-479993</v>
      </c>
      <c r="M35" s="19">
        <v>-4438748</v>
      </c>
      <c r="N35" s="19">
        <v>-5152442</v>
      </c>
      <c r="O35" s="19">
        <v>-119331</v>
      </c>
      <c r="P35" s="19">
        <v>-1255111</v>
      </c>
      <c r="Q35" s="19">
        <v>-1782088</v>
      </c>
      <c r="R35" s="19">
        <v>-3156530</v>
      </c>
      <c r="S35" s="19">
        <v>-258967</v>
      </c>
      <c r="T35" s="19">
        <v>-492634</v>
      </c>
      <c r="U35" s="19">
        <v>-5442162</v>
      </c>
      <c r="V35" s="19">
        <v>-6193763</v>
      </c>
      <c r="W35" s="19">
        <v>-16802456</v>
      </c>
      <c r="X35" s="19">
        <v>-17940757</v>
      </c>
      <c r="Y35" s="19">
        <v>1138301</v>
      </c>
      <c r="Z35" s="20">
        <v>-6.34</v>
      </c>
      <c r="AA35" s="21">
        <v>-17940757</v>
      </c>
    </row>
    <row r="36" spans="1:27" ht="13.5">
      <c r="A36" s="23" t="s">
        <v>57</v>
      </c>
      <c r="B36" s="24"/>
      <c r="C36" s="25">
        <f aca="true" t="shared" si="2" ref="C36:Y36">SUM(C31:C35)</f>
        <v>69225064</v>
      </c>
      <c r="D36" s="25">
        <f>SUM(D31:D35)</f>
        <v>0</v>
      </c>
      <c r="E36" s="26">
        <f t="shared" si="2"/>
        <v>103309446</v>
      </c>
      <c r="F36" s="27">
        <f t="shared" si="2"/>
        <v>78608779</v>
      </c>
      <c r="G36" s="27">
        <f t="shared" si="2"/>
        <v>18815681</v>
      </c>
      <c r="H36" s="27">
        <f t="shared" si="2"/>
        <v>-33110</v>
      </c>
      <c r="I36" s="27">
        <f t="shared" si="2"/>
        <v>-1593222</v>
      </c>
      <c r="J36" s="27">
        <f t="shared" si="2"/>
        <v>17189349</v>
      </c>
      <c r="K36" s="27">
        <f t="shared" si="2"/>
        <v>14925915</v>
      </c>
      <c r="L36" s="27">
        <f t="shared" si="2"/>
        <v>-214617</v>
      </c>
      <c r="M36" s="27">
        <f t="shared" si="2"/>
        <v>14202598</v>
      </c>
      <c r="N36" s="27">
        <f t="shared" si="2"/>
        <v>28913896</v>
      </c>
      <c r="O36" s="27">
        <f t="shared" si="2"/>
        <v>-112731</v>
      </c>
      <c r="P36" s="27">
        <f t="shared" si="2"/>
        <v>-994690</v>
      </c>
      <c r="Q36" s="27">
        <f t="shared" si="2"/>
        <v>26623809</v>
      </c>
      <c r="R36" s="27">
        <f t="shared" si="2"/>
        <v>25516388</v>
      </c>
      <c r="S36" s="27">
        <f t="shared" si="2"/>
        <v>-126631</v>
      </c>
      <c r="T36" s="27">
        <f t="shared" si="2"/>
        <v>-173480</v>
      </c>
      <c r="U36" s="27">
        <f t="shared" si="2"/>
        <v>-5323432</v>
      </c>
      <c r="V36" s="27">
        <f t="shared" si="2"/>
        <v>-5623543</v>
      </c>
      <c r="W36" s="27">
        <f t="shared" si="2"/>
        <v>65996090</v>
      </c>
      <c r="X36" s="27">
        <f t="shared" si="2"/>
        <v>78608779</v>
      </c>
      <c r="Y36" s="27">
        <f t="shared" si="2"/>
        <v>-12612689</v>
      </c>
      <c r="Z36" s="28">
        <f>+IF(X36&lt;&gt;0,+(Y36/X36)*100,0)</f>
        <v>-16.044886029841525</v>
      </c>
      <c r="AA36" s="29">
        <f>SUM(AA31:AA35)</f>
        <v>78608779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13423482</v>
      </c>
      <c r="D38" s="31">
        <f>+D17+D27+D36</f>
        <v>0</v>
      </c>
      <c r="E38" s="32">
        <f t="shared" si="3"/>
        <v>-245665081</v>
      </c>
      <c r="F38" s="33">
        <f t="shared" si="3"/>
        <v>-182261965</v>
      </c>
      <c r="G38" s="33">
        <f t="shared" si="3"/>
        <v>35672244</v>
      </c>
      <c r="H38" s="33">
        <f t="shared" si="3"/>
        <v>-56605211</v>
      </c>
      <c r="I38" s="33">
        <f t="shared" si="3"/>
        <v>-41613820</v>
      </c>
      <c r="J38" s="33">
        <f t="shared" si="3"/>
        <v>-62546787</v>
      </c>
      <c r="K38" s="33">
        <f t="shared" si="3"/>
        <v>21888179</v>
      </c>
      <c r="L38" s="33">
        <f t="shared" si="3"/>
        <v>43223525</v>
      </c>
      <c r="M38" s="33">
        <f t="shared" si="3"/>
        <v>5403707</v>
      </c>
      <c r="N38" s="33">
        <f t="shared" si="3"/>
        <v>70515411</v>
      </c>
      <c r="O38" s="33">
        <f t="shared" si="3"/>
        <v>-20134169</v>
      </c>
      <c r="P38" s="33">
        <f t="shared" si="3"/>
        <v>5319441</v>
      </c>
      <c r="Q38" s="33">
        <f t="shared" si="3"/>
        <v>69833353</v>
      </c>
      <c r="R38" s="33">
        <f t="shared" si="3"/>
        <v>55018625</v>
      </c>
      <c r="S38" s="33">
        <f t="shared" si="3"/>
        <v>-9309692</v>
      </c>
      <c r="T38" s="33">
        <f t="shared" si="3"/>
        <v>-1945712</v>
      </c>
      <c r="U38" s="33">
        <f t="shared" si="3"/>
        <v>-86261636</v>
      </c>
      <c r="V38" s="33">
        <f t="shared" si="3"/>
        <v>-97517040</v>
      </c>
      <c r="W38" s="33">
        <f t="shared" si="3"/>
        <v>-34529791</v>
      </c>
      <c r="X38" s="33">
        <f t="shared" si="3"/>
        <v>-182261965</v>
      </c>
      <c r="Y38" s="33">
        <f t="shared" si="3"/>
        <v>147732174</v>
      </c>
      <c r="Z38" s="34">
        <f>+IF(X38&lt;&gt;0,+(Y38/X38)*100,0)</f>
        <v>-81.05485639859089</v>
      </c>
      <c r="AA38" s="35">
        <f>+AA17+AA27+AA36</f>
        <v>-182261965</v>
      </c>
    </row>
    <row r="39" spans="1:27" ht="13.5">
      <c r="A39" s="22" t="s">
        <v>59</v>
      </c>
      <c r="B39" s="16"/>
      <c r="C39" s="31">
        <v>528947208</v>
      </c>
      <c r="D39" s="31"/>
      <c r="E39" s="32">
        <v>470092051</v>
      </c>
      <c r="F39" s="33">
        <v>542370694</v>
      </c>
      <c r="G39" s="33">
        <v>542370738</v>
      </c>
      <c r="H39" s="33">
        <v>578042982</v>
      </c>
      <c r="I39" s="33">
        <v>521437771</v>
      </c>
      <c r="J39" s="33">
        <v>542370738</v>
      </c>
      <c r="K39" s="33">
        <v>479823951</v>
      </c>
      <c r="L39" s="33">
        <v>501712130</v>
      </c>
      <c r="M39" s="33">
        <v>544935655</v>
      </c>
      <c r="N39" s="33">
        <v>479823951</v>
      </c>
      <c r="O39" s="33">
        <v>550339362</v>
      </c>
      <c r="P39" s="33">
        <v>530205193</v>
      </c>
      <c r="Q39" s="33">
        <v>535524634</v>
      </c>
      <c r="R39" s="33">
        <v>550339362</v>
      </c>
      <c r="S39" s="33">
        <v>605357987</v>
      </c>
      <c r="T39" s="33">
        <v>596048295</v>
      </c>
      <c r="U39" s="33">
        <v>594102583</v>
      </c>
      <c r="V39" s="33">
        <v>605357987</v>
      </c>
      <c r="W39" s="33">
        <v>542370738</v>
      </c>
      <c r="X39" s="33">
        <v>542370694</v>
      </c>
      <c r="Y39" s="33">
        <v>44</v>
      </c>
      <c r="Z39" s="34"/>
      <c r="AA39" s="35">
        <v>542370694</v>
      </c>
    </row>
    <row r="40" spans="1:27" ht="13.5">
      <c r="A40" s="41" t="s">
        <v>60</v>
      </c>
      <c r="B40" s="42"/>
      <c r="C40" s="43">
        <v>542370693</v>
      </c>
      <c r="D40" s="43"/>
      <c r="E40" s="44">
        <v>224426970</v>
      </c>
      <c r="F40" s="45">
        <v>360108729</v>
      </c>
      <c r="G40" s="45">
        <v>578042982</v>
      </c>
      <c r="H40" s="45">
        <v>521437771</v>
      </c>
      <c r="I40" s="45">
        <v>479823951</v>
      </c>
      <c r="J40" s="45">
        <v>479823951</v>
      </c>
      <c r="K40" s="45">
        <v>501712130</v>
      </c>
      <c r="L40" s="45">
        <v>544935655</v>
      </c>
      <c r="M40" s="45">
        <v>550339362</v>
      </c>
      <c r="N40" s="45">
        <v>550339362</v>
      </c>
      <c r="O40" s="45">
        <v>530205193</v>
      </c>
      <c r="P40" s="45">
        <v>535524634</v>
      </c>
      <c r="Q40" s="45">
        <v>605357987</v>
      </c>
      <c r="R40" s="45">
        <v>530205193</v>
      </c>
      <c r="S40" s="45">
        <v>596048295</v>
      </c>
      <c r="T40" s="45">
        <v>594102583</v>
      </c>
      <c r="U40" s="45">
        <v>507840947</v>
      </c>
      <c r="V40" s="45">
        <v>507840947</v>
      </c>
      <c r="W40" s="45">
        <v>507840947</v>
      </c>
      <c r="X40" s="45">
        <v>360108729</v>
      </c>
      <c r="Y40" s="45">
        <v>147732218</v>
      </c>
      <c r="Z40" s="46">
        <v>41.02</v>
      </c>
      <c r="AA40" s="47">
        <v>360108729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32888216</v>
      </c>
      <c r="D6" s="17"/>
      <c r="E6" s="18">
        <v>27192110</v>
      </c>
      <c r="F6" s="19">
        <v>35685000</v>
      </c>
      <c r="G6" s="19">
        <v>549970</v>
      </c>
      <c r="H6" s="19">
        <v>225128</v>
      </c>
      <c r="I6" s="19">
        <v>897738</v>
      </c>
      <c r="J6" s="19">
        <v>1672836</v>
      </c>
      <c r="K6" s="19">
        <v>1428300</v>
      </c>
      <c r="L6" s="19">
        <v>1094502</v>
      </c>
      <c r="M6" s="19">
        <v>1327414</v>
      </c>
      <c r="N6" s="19">
        <v>3850216</v>
      </c>
      <c r="O6" s="19">
        <v>821804</v>
      </c>
      <c r="P6" s="19">
        <v>1059095</v>
      </c>
      <c r="Q6" s="19">
        <v>734369</v>
      </c>
      <c r="R6" s="19">
        <v>2615268</v>
      </c>
      <c r="S6" s="19">
        <v>1942111</v>
      </c>
      <c r="T6" s="19">
        <v>10505980</v>
      </c>
      <c r="U6" s="19">
        <v>1140617</v>
      </c>
      <c r="V6" s="19">
        <v>13588708</v>
      </c>
      <c r="W6" s="19">
        <v>21727028</v>
      </c>
      <c r="X6" s="19">
        <v>35685000</v>
      </c>
      <c r="Y6" s="19">
        <v>-13957972</v>
      </c>
      <c r="Z6" s="20">
        <v>-39.11</v>
      </c>
      <c r="AA6" s="21">
        <v>35685000</v>
      </c>
    </row>
    <row r="7" spans="1:27" ht="13.5">
      <c r="A7" s="22" t="s">
        <v>34</v>
      </c>
      <c r="B7" s="16"/>
      <c r="C7" s="17">
        <v>17662764</v>
      </c>
      <c r="D7" s="17"/>
      <c r="E7" s="18">
        <v>14922888</v>
      </c>
      <c r="F7" s="19">
        <v>19604188</v>
      </c>
      <c r="G7" s="19">
        <v>1685625</v>
      </c>
      <c r="H7" s="19">
        <v>1426956</v>
      </c>
      <c r="I7" s="19">
        <v>1289866</v>
      </c>
      <c r="J7" s="19">
        <v>4402447</v>
      </c>
      <c r="K7" s="19">
        <v>1503659</v>
      </c>
      <c r="L7" s="19">
        <v>1241467</v>
      </c>
      <c r="M7" s="19">
        <v>1184613</v>
      </c>
      <c r="N7" s="19">
        <v>3929739</v>
      </c>
      <c r="O7" s="19">
        <v>969979</v>
      </c>
      <c r="P7" s="19">
        <v>1247040</v>
      </c>
      <c r="Q7" s="19">
        <v>1571168</v>
      </c>
      <c r="R7" s="19">
        <v>3788187</v>
      </c>
      <c r="S7" s="19">
        <v>1450339</v>
      </c>
      <c r="T7" s="19">
        <v>1507564</v>
      </c>
      <c r="U7" s="19">
        <v>1522016</v>
      </c>
      <c r="V7" s="19">
        <v>4479919</v>
      </c>
      <c r="W7" s="19">
        <v>16600292</v>
      </c>
      <c r="X7" s="19">
        <v>19604188</v>
      </c>
      <c r="Y7" s="19">
        <v>-3003896</v>
      </c>
      <c r="Z7" s="20">
        <v>-15.32</v>
      </c>
      <c r="AA7" s="21">
        <v>19604188</v>
      </c>
    </row>
    <row r="8" spans="1:27" ht="13.5">
      <c r="A8" s="22" t="s">
        <v>35</v>
      </c>
      <c r="B8" s="16"/>
      <c r="C8" s="17">
        <v>5855738</v>
      </c>
      <c r="D8" s="17"/>
      <c r="E8" s="18">
        <v>1367502</v>
      </c>
      <c r="F8" s="19">
        <v>15737985</v>
      </c>
      <c r="G8" s="19">
        <v>387405</v>
      </c>
      <c r="H8" s="19">
        <v>1064053</v>
      </c>
      <c r="I8" s="19">
        <v>93657</v>
      </c>
      <c r="J8" s="19">
        <v>1545115</v>
      </c>
      <c r="K8" s="19">
        <v>115270</v>
      </c>
      <c r="L8" s="19">
        <v>3611811</v>
      </c>
      <c r="M8" s="19">
        <v>409058</v>
      </c>
      <c r="N8" s="19">
        <v>4136139</v>
      </c>
      <c r="O8" s="19">
        <v>1150257</v>
      </c>
      <c r="P8" s="19">
        <v>195093</v>
      </c>
      <c r="Q8" s="19">
        <v>3007088</v>
      </c>
      <c r="R8" s="19">
        <v>4352438</v>
      </c>
      <c r="S8" s="19">
        <v>262103</v>
      </c>
      <c r="T8" s="19">
        <v>131164</v>
      </c>
      <c r="U8" s="19">
        <v>3499038</v>
      </c>
      <c r="V8" s="19">
        <v>3892305</v>
      </c>
      <c r="W8" s="19">
        <v>13925997</v>
      </c>
      <c r="X8" s="19">
        <v>15737985</v>
      </c>
      <c r="Y8" s="19">
        <v>-1811988</v>
      </c>
      <c r="Z8" s="20">
        <v>-11.51</v>
      </c>
      <c r="AA8" s="21">
        <v>15737985</v>
      </c>
    </row>
    <row r="9" spans="1:27" ht="13.5">
      <c r="A9" s="22" t="s">
        <v>36</v>
      </c>
      <c r="B9" s="16"/>
      <c r="C9" s="17">
        <v>114787730</v>
      </c>
      <c r="D9" s="17"/>
      <c r="E9" s="18">
        <v>97242000</v>
      </c>
      <c r="F9" s="19">
        <v>97842000</v>
      </c>
      <c r="G9" s="19">
        <v>49589000</v>
      </c>
      <c r="H9" s="19">
        <v>5064000</v>
      </c>
      <c r="I9" s="19">
        <v>11965000</v>
      </c>
      <c r="J9" s="19">
        <v>66618000</v>
      </c>
      <c r="K9" s="19">
        <v>1800000</v>
      </c>
      <c r="L9" s="19">
        <v>51906000</v>
      </c>
      <c r="M9" s="19"/>
      <c r="N9" s="19">
        <v>53706000</v>
      </c>
      <c r="O9" s="19"/>
      <c r="P9" s="19">
        <v>1455000</v>
      </c>
      <c r="Q9" s="19">
        <v>122657000</v>
      </c>
      <c r="R9" s="19">
        <v>124112000</v>
      </c>
      <c r="S9" s="19">
        <v>741464</v>
      </c>
      <c r="T9" s="19">
        <v>3008800</v>
      </c>
      <c r="U9" s="19">
        <v>8000</v>
      </c>
      <c r="V9" s="19">
        <v>3758264</v>
      </c>
      <c r="W9" s="19">
        <v>248194264</v>
      </c>
      <c r="X9" s="19">
        <v>97842000</v>
      </c>
      <c r="Y9" s="19">
        <v>150352264</v>
      </c>
      <c r="Z9" s="20">
        <v>153.67</v>
      </c>
      <c r="AA9" s="21">
        <v>97842000</v>
      </c>
    </row>
    <row r="10" spans="1:27" ht="13.5">
      <c r="A10" s="22" t="s">
        <v>37</v>
      </c>
      <c r="B10" s="16"/>
      <c r="C10" s="17"/>
      <c r="D10" s="17"/>
      <c r="E10" s="18">
        <v>62334000</v>
      </c>
      <c r="F10" s="19">
        <v>56245000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56245000</v>
      </c>
      <c r="Y10" s="19">
        <v>-56245000</v>
      </c>
      <c r="Z10" s="20">
        <v>-100</v>
      </c>
      <c r="AA10" s="21">
        <v>56245000</v>
      </c>
    </row>
    <row r="11" spans="1:27" ht="13.5">
      <c r="A11" s="22" t="s">
        <v>38</v>
      </c>
      <c r="B11" s="16"/>
      <c r="C11" s="17">
        <v>3563627</v>
      </c>
      <c r="D11" s="17"/>
      <c r="E11" s="18">
        <v>4000000</v>
      </c>
      <c r="F11" s="19">
        <v>3000000</v>
      </c>
      <c r="G11" s="19"/>
      <c r="H11" s="19">
        <v>145263</v>
      </c>
      <c r="I11" s="19">
        <v>159988</v>
      </c>
      <c r="J11" s="19">
        <v>305251</v>
      </c>
      <c r="K11" s="19">
        <v>124707</v>
      </c>
      <c r="L11" s="19">
        <v>63177</v>
      </c>
      <c r="M11" s="19">
        <v>110291</v>
      </c>
      <c r="N11" s="19">
        <v>298175</v>
      </c>
      <c r="O11" s="19">
        <v>162680</v>
      </c>
      <c r="P11" s="19">
        <v>139002</v>
      </c>
      <c r="Q11" s="19">
        <v>47633</v>
      </c>
      <c r="R11" s="19">
        <v>349315</v>
      </c>
      <c r="S11" s="19">
        <v>108527</v>
      </c>
      <c r="T11" s="19">
        <v>61039</v>
      </c>
      <c r="U11" s="19">
        <v>65273</v>
      </c>
      <c r="V11" s="19">
        <v>234839</v>
      </c>
      <c r="W11" s="19">
        <v>1187580</v>
      </c>
      <c r="X11" s="19">
        <v>3000000</v>
      </c>
      <c r="Y11" s="19">
        <v>-1812420</v>
      </c>
      <c r="Z11" s="20">
        <v>-60.41</v>
      </c>
      <c r="AA11" s="21">
        <v>3000000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-160860520</v>
      </c>
      <c r="D14" s="17"/>
      <c r="E14" s="18">
        <v>-129538002</v>
      </c>
      <c r="F14" s="19">
        <v>-174273120</v>
      </c>
      <c r="G14" s="19">
        <v>-10428693</v>
      </c>
      <c r="H14" s="19">
        <v>-12489134</v>
      </c>
      <c r="I14" s="19">
        <v>-13609739</v>
      </c>
      <c r="J14" s="19">
        <v>-36527566</v>
      </c>
      <c r="K14" s="19">
        <v>-12139386</v>
      </c>
      <c r="L14" s="19">
        <v>-13267849</v>
      </c>
      <c r="M14" s="19">
        <v>-12175458</v>
      </c>
      <c r="N14" s="19">
        <v>-37582693</v>
      </c>
      <c r="O14" s="19">
        <v>-12268977</v>
      </c>
      <c r="P14" s="19">
        <v>-17929091</v>
      </c>
      <c r="Q14" s="19">
        <v>-12963480</v>
      </c>
      <c r="R14" s="19">
        <v>-43161548</v>
      </c>
      <c r="S14" s="19">
        <v>-24254193</v>
      </c>
      <c r="T14" s="19">
        <v>-34245216</v>
      </c>
      <c r="U14" s="19">
        <v>-25817800</v>
      </c>
      <c r="V14" s="19">
        <v>-84317209</v>
      </c>
      <c r="W14" s="19">
        <v>-201589016</v>
      </c>
      <c r="X14" s="19">
        <v>-174273120</v>
      </c>
      <c r="Y14" s="19">
        <v>-27315896</v>
      </c>
      <c r="Z14" s="20">
        <v>15.67</v>
      </c>
      <c r="AA14" s="21">
        <v>-174273120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-3865888</v>
      </c>
      <c r="D16" s="17"/>
      <c r="E16" s="18"/>
      <c r="F16" s="19">
        <v>-1549998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-1549998</v>
      </c>
      <c r="Y16" s="19">
        <v>1549998</v>
      </c>
      <c r="Z16" s="20">
        <v>-100</v>
      </c>
      <c r="AA16" s="21">
        <v>-1549998</v>
      </c>
    </row>
    <row r="17" spans="1:27" ht="13.5">
      <c r="A17" s="23" t="s">
        <v>44</v>
      </c>
      <c r="B17" s="24"/>
      <c r="C17" s="25">
        <f aca="true" t="shared" si="0" ref="C17:Y17">SUM(C6:C16)</f>
        <v>10031667</v>
      </c>
      <c r="D17" s="25">
        <f>SUM(D6:D16)</f>
        <v>0</v>
      </c>
      <c r="E17" s="26">
        <f t="shared" si="0"/>
        <v>77520498</v>
      </c>
      <c r="F17" s="27">
        <f t="shared" si="0"/>
        <v>52291055</v>
      </c>
      <c r="G17" s="27">
        <f t="shared" si="0"/>
        <v>41783307</v>
      </c>
      <c r="H17" s="27">
        <f t="shared" si="0"/>
        <v>-4563734</v>
      </c>
      <c r="I17" s="27">
        <f t="shared" si="0"/>
        <v>796510</v>
      </c>
      <c r="J17" s="27">
        <f t="shared" si="0"/>
        <v>38016083</v>
      </c>
      <c r="K17" s="27">
        <f t="shared" si="0"/>
        <v>-7167450</v>
      </c>
      <c r="L17" s="27">
        <f t="shared" si="0"/>
        <v>44649108</v>
      </c>
      <c r="M17" s="27">
        <f t="shared" si="0"/>
        <v>-9144082</v>
      </c>
      <c r="N17" s="27">
        <f t="shared" si="0"/>
        <v>28337576</v>
      </c>
      <c r="O17" s="27">
        <f t="shared" si="0"/>
        <v>-9164257</v>
      </c>
      <c r="P17" s="27">
        <f t="shared" si="0"/>
        <v>-13833861</v>
      </c>
      <c r="Q17" s="27">
        <f t="shared" si="0"/>
        <v>115053778</v>
      </c>
      <c r="R17" s="27">
        <f t="shared" si="0"/>
        <v>92055660</v>
      </c>
      <c r="S17" s="27">
        <f t="shared" si="0"/>
        <v>-19749649</v>
      </c>
      <c r="T17" s="27">
        <f t="shared" si="0"/>
        <v>-19030669</v>
      </c>
      <c r="U17" s="27">
        <f t="shared" si="0"/>
        <v>-19582856</v>
      </c>
      <c r="V17" s="27">
        <f t="shared" si="0"/>
        <v>-58363174</v>
      </c>
      <c r="W17" s="27">
        <f t="shared" si="0"/>
        <v>100046145</v>
      </c>
      <c r="X17" s="27">
        <f t="shared" si="0"/>
        <v>52291055</v>
      </c>
      <c r="Y17" s="27">
        <f t="shared" si="0"/>
        <v>47755090</v>
      </c>
      <c r="Z17" s="28">
        <f>+IF(X17&lt;&gt;0,+(Y17/X17)*100,0)</f>
        <v>91.32554315456056</v>
      </c>
      <c r="AA17" s="29">
        <f>SUM(AA6:AA16)</f>
        <v>52291055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-264873</v>
      </c>
      <c r="D26" s="17"/>
      <c r="E26" s="18">
        <v>-90780000</v>
      </c>
      <c r="F26" s="19"/>
      <c r="G26" s="19"/>
      <c r="H26" s="19"/>
      <c r="I26" s="19"/>
      <c r="J26" s="19"/>
      <c r="K26" s="19"/>
      <c r="L26" s="19"/>
      <c r="M26" s="19"/>
      <c r="N26" s="19"/>
      <c r="O26" s="19">
        <v>-73077</v>
      </c>
      <c r="P26" s="19"/>
      <c r="Q26" s="19"/>
      <c r="R26" s="19">
        <v>-73077</v>
      </c>
      <c r="S26" s="19"/>
      <c r="T26" s="19"/>
      <c r="U26" s="19"/>
      <c r="V26" s="19"/>
      <c r="W26" s="19">
        <v>-73077</v>
      </c>
      <c r="X26" s="19"/>
      <c r="Y26" s="19">
        <v>-73077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-264873</v>
      </c>
      <c r="D27" s="25">
        <f>SUM(D21:D26)</f>
        <v>0</v>
      </c>
      <c r="E27" s="26">
        <f t="shared" si="1"/>
        <v>-90780000</v>
      </c>
      <c r="F27" s="27">
        <f t="shared" si="1"/>
        <v>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-73077</v>
      </c>
      <c r="P27" s="27">
        <f t="shared" si="1"/>
        <v>0</v>
      </c>
      <c r="Q27" s="27">
        <f t="shared" si="1"/>
        <v>0</v>
      </c>
      <c r="R27" s="27">
        <f t="shared" si="1"/>
        <v>-73077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-73077</v>
      </c>
      <c r="X27" s="27">
        <f t="shared" si="1"/>
        <v>0</v>
      </c>
      <c r="Y27" s="27">
        <f t="shared" si="1"/>
        <v>-73077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>
        <v>27840</v>
      </c>
      <c r="G33" s="19">
        <v>4120</v>
      </c>
      <c r="H33" s="36">
        <v>4120</v>
      </c>
      <c r="I33" s="36">
        <v>4120</v>
      </c>
      <c r="J33" s="36">
        <v>12360</v>
      </c>
      <c r="K33" s="19">
        <v>7240</v>
      </c>
      <c r="L33" s="19">
        <v>4120</v>
      </c>
      <c r="M33" s="19">
        <v>4120</v>
      </c>
      <c r="N33" s="19">
        <v>15480</v>
      </c>
      <c r="O33" s="36">
        <v>4120</v>
      </c>
      <c r="P33" s="36">
        <v>4120</v>
      </c>
      <c r="Q33" s="36">
        <v>4120</v>
      </c>
      <c r="R33" s="19">
        <v>12360</v>
      </c>
      <c r="S33" s="19">
        <v>5754</v>
      </c>
      <c r="T33" s="19">
        <v>5120</v>
      </c>
      <c r="U33" s="19">
        <v>7718</v>
      </c>
      <c r="V33" s="36">
        <v>18592</v>
      </c>
      <c r="W33" s="36">
        <v>58792</v>
      </c>
      <c r="X33" s="36">
        <v>27840</v>
      </c>
      <c r="Y33" s="19">
        <v>30952</v>
      </c>
      <c r="Z33" s="20">
        <v>111.18</v>
      </c>
      <c r="AA33" s="21">
        <v>27840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27840</v>
      </c>
      <c r="G36" s="27">
        <f t="shared" si="2"/>
        <v>4120</v>
      </c>
      <c r="H36" s="27">
        <f t="shared" si="2"/>
        <v>4120</v>
      </c>
      <c r="I36" s="27">
        <f t="shared" si="2"/>
        <v>4120</v>
      </c>
      <c r="J36" s="27">
        <f t="shared" si="2"/>
        <v>12360</v>
      </c>
      <c r="K36" s="27">
        <f t="shared" si="2"/>
        <v>7240</v>
      </c>
      <c r="L36" s="27">
        <f t="shared" si="2"/>
        <v>4120</v>
      </c>
      <c r="M36" s="27">
        <f t="shared" si="2"/>
        <v>4120</v>
      </c>
      <c r="N36" s="27">
        <f t="shared" si="2"/>
        <v>15480</v>
      </c>
      <c r="O36" s="27">
        <f t="shared" si="2"/>
        <v>4120</v>
      </c>
      <c r="P36" s="27">
        <f t="shared" si="2"/>
        <v>4120</v>
      </c>
      <c r="Q36" s="27">
        <f t="shared" si="2"/>
        <v>4120</v>
      </c>
      <c r="R36" s="27">
        <f t="shared" si="2"/>
        <v>12360</v>
      </c>
      <c r="S36" s="27">
        <f t="shared" si="2"/>
        <v>5754</v>
      </c>
      <c r="T36" s="27">
        <f t="shared" si="2"/>
        <v>5120</v>
      </c>
      <c r="U36" s="27">
        <f t="shared" si="2"/>
        <v>7718</v>
      </c>
      <c r="V36" s="27">
        <f t="shared" si="2"/>
        <v>18592</v>
      </c>
      <c r="W36" s="27">
        <f t="shared" si="2"/>
        <v>58792</v>
      </c>
      <c r="X36" s="27">
        <f t="shared" si="2"/>
        <v>27840</v>
      </c>
      <c r="Y36" s="27">
        <f t="shared" si="2"/>
        <v>30952</v>
      </c>
      <c r="Z36" s="28">
        <f>+IF(X36&lt;&gt;0,+(Y36/X36)*100,0)</f>
        <v>111.17816091954023</v>
      </c>
      <c r="AA36" s="29">
        <f>SUM(AA31:AA35)</f>
        <v>27840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9766794</v>
      </c>
      <c r="D38" s="31">
        <f>+D17+D27+D36</f>
        <v>0</v>
      </c>
      <c r="E38" s="32">
        <f t="shared" si="3"/>
        <v>-13259502</v>
      </c>
      <c r="F38" s="33">
        <f t="shared" si="3"/>
        <v>52318895</v>
      </c>
      <c r="G38" s="33">
        <f t="shared" si="3"/>
        <v>41787427</v>
      </c>
      <c r="H38" s="33">
        <f t="shared" si="3"/>
        <v>-4559614</v>
      </c>
      <c r="I38" s="33">
        <f t="shared" si="3"/>
        <v>800630</v>
      </c>
      <c r="J38" s="33">
        <f t="shared" si="3"/>
        <v>38028443</v>
      </c>
      <c r="K38" s="33">
        <f t="shared" si="3"/>
        <v>-7160210</v>
      </c>
      <c r="L38" s="33">
        <f t="shared" si="3"/>
        <v>44653228</v>
      </c>
      <c r="M38" s="33">
        <f t="shared" si="3"/>
        <v>-9139962</v>
      </c>
      <c r="N38" s="33">
        <f t="shared" si="3"/>
        <v>28353056</v>
      </c>
      <c r="O38" s="33">
        <f t="shared" si="3"/>
        <v>-9233214</v>
      </c>
      <c r="P38" s="33">
        <f t="shared" si="3"/>
        <v>-13829741</v>
      </c>
      <c r="Q38" s="33">
        <f t="shared" si="3"/>
        <v>115057898</v>
      </c>
      <c r="R38" s="33">
        <f t="shared" si="3"/>
        <v>91994943</v>
      </c>
      <c r="S38" s="33">
        <f t="shared" si="3"/>
        <v>-19743895</v>
      </c>
      <c r="T38" s="33">
        <f t="shared" si="3"/>
        <v>-19025549</v>
      </c>
      <c r="U38" s="33">
        <f t="shared" si="3"/>
        <v>-19575138</v>
      </c>
      <c r="V38" s="33">
        <f t="shared" si="3"/>
        <v>-58344582</v>
      </c>
      <c r="W38" s="33">
        <f t="shared" si="3"/>
        <v>100031860</v>
      </c>
      <c r="X38" s="33">
        <f t="shared" si="3"/>
        <v>52318895</v>
      </c>
      <c r="Y38" s="33">
        <f t="shared" si="3"/>
        <v>47712965</v>
      </c>
      <c r="Z38" s="34">
        <f>+IF(X38&lt;&gt;0,+(Y38/X38)*100,0)</f>
        <v>91.19643104083143</v>
      </c>
      <c r="AA38" s="35">
        <f>+AA17+AA27+AA36</f>
        <v>52318895</v>
      </c>
    </row>
    <row r="39" spans="1:27" ht="13.5">
      <c r="A39" s="22" t="s">
        <v>59</v>
      </c>
      <c r="B39" s="16"/>
      <c r="C39" s="31">
        <v>60905309</v>
      </c>
      <c r="D39" s="31"/>
      <c r="E39" s="32">
        <v>66524000</v>
      </c>
      <c r="F39" s="33">
        <v>60905309</v>
      </c>
      <c r="G39" s="33">
        <v>33978921</v>
      </c>
      <c r="H39" s="33">
        <v>75766348</v>
      </c>
      <c r="I39" s="33">
        <v>71206734</v>
      </c>
      <c r="J39" s="33">
        <v>33978921</v>
      </c>
      <c r="K39" s="33">
        <v>72007364</v>
      </c>
      <c r="L39" s="33">
        <v>64847154</v>
      </c>
      <c r="M39" s="33">
        <v>109500382</v>
      </c>
      <c r="N39" s="33">
        <v>72007364</v>
      </c>
      <c r="O39" s="33">
        <v>100360420</v>
      </c>
      <c r="P39" s="33">
        <v>91127206</v>
      </c>
      <c r="Q39" s="33">
        <v>77297465</v>
      </c>
      <c r="R39" s="33">
        <v>100360420</v>
      </c>
      <c r="S39" s="33">
        <v>192355363</v>
      </c>
      <c r="T39" s="33">
        <v>172611468</v>
      </c>
      <c r="U39" s="33">
        <v>153585919</v>
      </c>
      <c r="V39" s="33">
        <v>192355363</v>
      </c>
      <c r="W39" s="33">
        <v>33978921</v>
      </c>
      <c r="X39" s="33">
        <v>60905309</v>
      </c>
      <c r="Y39" s="33">
        <v>-26926388</v>
      </c>
      <c r="Z39" s="34">
        <v>-44.21</v>
      </c>
      <c r="AA39" s="35">
        <v>60905309</v>
      </c>
    </row>
    <row r="40" spans="1:27" ht="13.5">
      <c r="A40" s="41" t="s">
        <v>60</v>
      </c>
      <c r="B40" s="42"/>
      <c r="C40" s="43">
        <v>70672103</v>
      </c>
      <c r="D40" s="43"/>
      <c r="E40" s="44">
        <v>53264498</v>
      </c>
      <c r="F40" s="45">
        <v>113224204</v>
      </c>
      <c r="G40" s="45">
        <v>75766348</v>
      </c>
      <c r="H40" s="45">
        <v>71206734</v>
      </c>
      <c r="I40" s="45">
        <v>72007364</v>
      </c>
      <c r="J40" s="45">
        <v>72007364</v>
      </c>
      <c r="K40" s="45">
        <v>64847154</v>
      </c>
      <c r="L40" s="45">
        <v>109500382</v>
      </c>
      <c r="M40" s="45">
        <v>100360420</v>
      </c>
      <c r="N40" s="45">
        <v>100360420</v>
      </c>
      <c r="O40" s="45">
        <v>91127206</v>
      </c>
      <c r="P40" s="45">
        <v>77297465</v>
      </c>
      <c r="Q40" s="45">
        <v>192355363</v>
      </c>
      <c r="R40" s="45">
        <v>91127206</v>
      </c>
      <c r="S40" s="45">
        <v>172611468</v>
      </c>
      <c r="T40" s="45">
        <v>153585919</v>
      </c>
      <c r="U40" s="45">
        <v>134010781</v>
      </c>
      <c r="V40" s="45">
        <v>134010781</v>
      </c>
      <c r="W40" s="45">
        <v>134010781</v>
      </c>
      <c r="X40" s="45">
        <v>113224204</v>
      </c>
      <c r="Y40" s="45">
        <v>20786577</v>
      </c>
      <c r="Z40" s="46">
        <v>18.36</v>
      </c>
      <c r="AA40" s="47">
        <v>113224204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93592940</v>
      </c>
      <c r="D6" s="17"/>
      <c r="E6" s="18">
        <v>7107405</v>
      </c>
      <c r="F6" s="19">
        <v>8857955</v>
      </c>
      <c r="G6" s="19">
        <v>3000</v>
      </c>
      <c r="H6" s="19">
        <v>1500</v>
      </c>
      <c r="I6" s="19">
        <v>4900</v>
      </c>
      <c r="J6" s="19">
        <v>9400</v>
      </c>
      <c r="K6" s="19">
        <v>1000</v>
      </c>
      <c r="L6" s="19">
        <v>735135</v>
      </c>
      <c r="M6" s="19">
        <v>735135</v>
      </c>
      <c r="N6" s="19">
        <v>1471270</v>
      </c>
      <c r="O6" s="19">
        <v>735135</v>
      </c>
      <c r="P6" s="19">
        <v>747681</v>
      </c>
      <c r="Q6" s="19">
        <v>762451</v>
      </c>
      <c r="R6" s="19">
        <v>2245267</v>
      </c>
      <c r="S6" s="19">
        <v>762451</v>
      </c>
      <c r="T6" s="19">
        <v>1447514</v>
      </c>
      <c r="U6" s="19">
        <v>749035</v>
      </c>
      <c r="V6" s="19">
        <v>2959000</v>
      </c>
      <c r="W6" s="19">
        <v>6684937</v>
      </c>
      <c r="X6" s="19">
        <v>8857955</v>
      </c>
      <c r="Y6" s="19">
        <v>-2173018</v>
      </c>
      <c r="Z6" s="20">
        <v>-24.53</v>
      </c>
      <c r="AA6" s="21">
        <v>8857955</v>
      </c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1204246</v>
      </c>
      <c r="D8" s="17"/>
      <c r="E8" s="18">
        <v>7190351</v>
      </c>
      <c r="F8" s="19">
        <v>8961145</v>
      </c>
      <c r="G8" s="19">
        <v>102423</v>
      </c>
      <c r="H8" s="19">
        <v>145013</v>
      </c>
      <c r="I8" s="19">
        <v>72268</v>
      </c>
      <c r="J8" s="19">
        <v>319704</v>
      </c>
      <c r="K8" s="19">
        <v>91984</v>
      </c>
      <c r="L8" s="19">
        <v>99057</v>
      </c>
      <c r="M8" s="19">
        <v>85125</v>
      </c>
      <c r="N8" s="19">
        <v>276166</v>
      </c>
      <c r="O8" s="19">
        <v>94699</v>
      </c>
      <c r="P8" s="19">
        <v>131104</v>
      </c>
      <c r="Q8" s="19">
        <v>118132</v>
      </c>
      <c r="R8" s="19">
        <v>343935</v>
      </c>
      <c r="S8" s="19">
        <v>93882</v>
      </c>
      <c r="T8" s="19">
        <v>80021</v>
      </c>
      <c r="U8" s="19">
        <v>75465</v>
      </c>
      <c r="V8" s="19">
        <v>249368</v>
      </c>
      <c r="W8" s="19">
        <v>1189173</v>
      </c>
      <c r="X8" s="19">
        <v>8961145</v>
      </c>
      <c r="Y8" s="19">
        <v>-7771972</v>
      </c>
      <c r="Z8" s="20">
        <v>-86.73</v>
      </c>
      <c r="AA8" s="21">
        <v>8961145</v>
      </c>
    </row>
    <row r="9" spans="1:27" ht="13.5">
      <c r="A9" s="22" t="s">
        <v>36</v>
      </c>
      <c r="B9" s="16"/>
      <c r="C9" s="17">
        <v>49484776</v>
      </c>
      <c r="D9" s="17"/>
      <c r="E9" s="18">
        <v>66825000</v>
      </c>
      <c r="F9" s="19">
        <v>67825000</v>
      </c>
      <c r="G9" s="19">
        <v>25981000</v>
      </c>
      <c r="H9" s="19">
        <v>1497934</v>
      </c>
      <c r="I9" s="19">
        <v>525000</v>
      </c>
      <c r="J9" s="19">
        <v>28003934</v>
      </c>
      <c r="K9" s="19"/>
      <c r="L9" s="19">
        <v>20364000</v>
      </c>
      <c r="M9" s="19"/>
      <c r="N9" s="19">
        <v>20364000</v>
      </c>
      <c r="O9" s="19"/>
      <c r="P9" s="19">
        <v>118800</v>
      </c>
      <c r="Q9" s="19">
        <v>16546000</v>
      </c>
      <c r="R9" s="19">
        <v>16664800</v>
      </c>
      <c r="S9" s="19"/>
      <c r="T9" s="19"/>
      <c r="U9" s="19"/>
      <c r="V9" s="19"/>
      <c r="W9" s="19">
        <v>65032734</v>
      </c>
      <c r="X9" s="19">
        <v>67825000</v>
      </c>
      <c r="Y9" s="19">
        <v>-2792266</v>
      </c>
      <c r="Z9" s="20">
        <v>-4.12</v>
      </c>
      <c r="AA9" s="21">
        <v>67825000</v>
      </c>
    </row>
    <row r="10" spans="1:27" ht="13.5">
      <c r="A10" s="22" t="s">
        <v>37</v>
      </c>
      <c r="B10" s="16"/>
      <c r="C10" s="17">
        <v>24484413</v>
      </c>
      <c r="D10" s="17"/>
      <c r="E10" s="18">
        <v>28070000</v>
      </c>
      <c r="F10" s="19"/>
      <c r="G10" s="19">
        <v>7042000</v>
      </c>
      <c r="H10" s="19"/>
      <c r="I10" s="19"/>
      <c r="J10" s="19">
        <v>7042000</v>
      </c>
      <c r="K10" s="19"/>
      <c r="L10" s="19"/>
      <c r="M10" s="19">
        <v>10746000</v>
      </c>
      <c r="N10" s="19">
        <v>10746000</v>
      </c>
      <c r="O10" s="19"/>
      <c r="P10" s="19">
        <v>5225000</v>
      </c>
      <c r="Q10" s="19">
        <v>7857000</v>
      </c>
      <c r="R10" s="19">
        <v>13082000</v>
      </c>
      <c r="S10" s="19"/>
      <c r="T10" s="19"/>
      <c r="U10" s="19"/>
      <c r="V10" s="19"/>
      <c r="W10" s="19">
        <v>30870000</v>
      </c>
      <c r="X10" s="19"/>
      <c r="Y10" s="19">
        <v>30870000</v>
      </c>
      <c r="Z10" s="20"/>
      <c r="AA10" s="21"/>
    </row>
    <row r="11" spans="1:27" ht="13.5">
      <c r="A11" s="22" t="s">
        <v>38</v>
      </c>
      <c r="B11" s="16"/>
      <c r="C11" s="17">
        <v>2995211</v>
      </c>
      <c r="D11" s="17"/>
      <c r="E11" s="18">
        <v>3001296</v>
      </c>
      <c r="F11" s="19">
        <v>3380961</v>
      </c>
      <c r="G11" s="19">
        <v>272780</v>
      </c>
      <c r="H11" s="19">
        <v>74125</v>
      </c>
      <c r="I11" s="19">
        <v>86597</v>
      </c>
      <c r="J11" s="19">
        <v>433502</v>
      </c>
      <c r="K11" s="19">
        <v>173486</v>
      </c>
      <c r="L11" s="19">
        <v>400711</v>
      </c>
      <c r="M11" s="19">
        <v>585111</v>
      </c>
      <c r="N11" s="19">
        <v>1159308</v>
      </c>
      <c r="O11" s="19">
        <v>216380</v>
      </c>
      <c r="P11" s="19">
        <v>252296</v>
      </c>
      <c r="Q11" s="19">
        <v>125401</v>
      </c>
      <c r="R11" s="19">
        <v>594077</v>
      </c>
      <c r="S11" s="19">
        <v>186652</v>
      </c>
      <c r="T11" s="19">
        <v>244495</v>
      </c>
      <c r="U11" s="19">
        <v>146268</v>
      </c>
      <c r="V11" s="19">
        <v>577415</v>
      </c>
      <c r="W11" s="19">
        <v>2764302</v>
      </c>
      <c r="X11" s="19">
        <v>3380961</v>
      </c>
      <c r="Y11" s="19">
        <v>-616659</v>
      </c>
      <c r="Z11" s="20">
        <v>-18.24</v>
      </c>
      <c r="AA11" s="21">
        <v>3380961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63005995</v>
      </c>
      <c r="D14" s="17"/>
      <c r="E14" s="18">
        <v>-40786400</v>
      </c>
      <c r="F14" s="19">
        <v>-76077051</v>
      </c>
      <c r="G14" s="19">
        <v>-2367411</v>
      </c>
      <c r="H14" s="19">
        <v>-6391183</v>
      </c>
      <c r="I14" s="19">
        <v>-4516268</v>
      </c>
      <c r="J14" s="19">
        <v>-13274862</v>
      </c>
      <c r="K14" s="19">
        <v>-3419155</v>
      </c>
      <c r="L14" s="19">
        <v>-7490474</v>
      </c>
      <c r="M14" s="19">
        <v>-10627564</v>
      </c>
      <c r="N14" s="19">
        <v>-21537193</v>
      </c>
      <c r="O14" s="19">
        <v>-5415600</v>
      </c>
      <c r="P14" s="19">
        <v>-4113792</v>
      </c>
      <c r="Q14" s="19">
        <v>-7581094</v>
      </c>
      <c r="R14" s="19">
        <v>-17110486</v>
      </c>
      <c r="S14" s="19">
        <v>-7589225</v>
      </c>
      <c r="T14" s="19">
        <v>-4492288</v>
      </c>
      <c r="U14" s="19">
        <v>-7046492</v>
      </c>
      <c r="V14" s="19">
        <v>-19128005</v>
      </c>
      <c r="W14" s="19">
        <v>-71050546</v>
      </c>
      <c r="X14" s="19">
        <v>-76077051</v>
      </c>
      <c r="Y14" s="19">
        <v>5026505</v>
      </c>
      <c r="Z14" s="20">
        <v>-6.61</v>
      </c>
      <c r="AA14" s="21">
        <v>-76077051</v>
      </c>
    </row>
    <row r="15" spans="1:27" ht="13.5">
      <c r="A15" s="22" t="s">
        <v>42</v>
      </c>
      <c r="B15" s="16"/>
      <c r="C15" s="17">
        <v>1152650</v>
      </c>
      <c r="D15" s="17"/>
      <c r="E15" s="18">
        <v>-2825000</v>
      </c>
      <c r="F15" s="19"/>
      <c r="G15" s="19">
        <v>-498</v>
      </c>
      <c r="H15" s="19">
        <v>-33</v>
      </c>
      <c r="I15" s="19"/>
      <c r="J15" s="19">
        <v>-531</v>
      </c>
      <c r="K15" s="19"/>
      <c r="L15" s="19">
        <v>-190110</v>
      </c>
      <c r="M15" s="19">
        <v>-191548</v>
      </c>
      <c r="N15" s="19">
        <v>-381658</v>
      </c>
      <c r="O15" s="19"/>
      <c r="P15" s="19">
        <v>-164741</v>
      </c>
      <c r="Q15" s="19">
        <v>-175660</v>
      </c>
      <c r="R15" s="19">
        <v>-340401</v>
      </c>
      <c r="S15" s="19">
        <v>-749</v>
      </c>
      <c r="T15" s="19">
        <v>-271777</v>
      </c>
      <c r="U15" s="19">
        <v>-157325</v>
      </c>
      <c r="V15" s="19">
        <v>-429851</v>
      </c>
      <c r="W15" s="19">
        <v>-1152441</v>
      </c>
      <c r="X15" s="19"/>
      <c r="Y15" s="19">
        <v>-1152441</v>
      </c>
      <c r="Z15" s="20"/>
      <c r="AA15" s="21"/>
    </row>
    <row r="16" spans="1:27" ht="13.5">
      <c r="A16" s="22" t="s">
        <v>43</v>
      </c>
      <c r="B16" s="16"/>
      <c r="C16" s="17">
        <v>224089</v>
      </c>
      <c r="D16" s="17"/>
      <c r="E16" s="18">
        <v>-3055000</v>
      </c>
      <c r="F16" s="19">
        <v>-1527550</v>
      </c>
      <c r="G16" s="19"/>
      <c r="H16" s="19">
        <v>-17872</v>
      </c>
      <c r="I16" s="19">
        <v>-208935</v>
      </c>
      <c r="J16" s="19">
        <v>-226807</v>
      </c>
      <c r="K16" s="19">
        <v>-205909</v>
      </c>
      <c r="L16" s="19"/>
      <c r="M16" s="19"/>
      <c r="N16" s="19">
        <v>-205909</v>
      </c>
      <c r="O16" s="19"/>
      <c r="P16" s="19">
        <v>-1810843</v>
      </c>
      <c r="Q16" s="19"/>
      <c r="R16" s="19">
        <v>-1810843</v>
      </c>
      <c r="S16" s="19"/>
      <c r="T16" s="19"/>
      <c r="U16" s="19"/>
      <c r="V16" s="19"/>
      <c r="W16" s="19">
        <v>-2243559</v>
      </c>
      <c r="X16" s="19">
        <v>-1527550</v>
      </c>
      <c r="Y16" s="19">
        <v>-716009</v>
      </c>
      <c r="Z16" s="20">
        <v>46.87</v>
      </c>
      <c r="AA16" s="21">
        <v>-1527550</v>
      </c>
    </row>
    <row r="17" spans="1:27" ht="13.5">
      <c r="A17" s="23" t="s">
        <v>44</v>
      </c>
      <c r="B17" s="24"/>
      <c r="C17" s="25">
        <f aca="true" t="shared" si="0" ref="C17:Y17">SUM(C6:C16)</f>
        <v>236144320</v>
      </c>
      <c r="D17" s="25">
        <f>SUM(D6:D16)</f>
        <v>0</v>
      </c>
      <c r="E17" s="26">
        <f t="shared" si="0"/>
        <v>65527652</v>
      </c>
      <c r="F17" s="27">
        <f t="shared" si="0"/>
        <v>11420460</v>
      </c>
      <c r="G17" s="27">
        <f t="shared" si="0"/>
        <v>31033294</v>
      </c>
      <c r="H17" s="27">
        <f t="shared" si="0"/>
        <v>-4690516</v>
      </c>
      <c r="I17" s="27">
        <f t="shared" si="0"/>
        <v>-4036438</v>
      </c>
      <c r="J17" s="27">
        <f t="shared" si="0"/>
        <v>22306340</v>
      </c>
      <c r="K17" s="27">
        <f t="shared" si="0"/>
        <v>-3358594</v>
      </c>
      <c r="L17" s="27">
        <f t="shared" si="0"/>
        <v>13918319</v>
      </c>
      <c r="M17" s="27">
        <f t="shared" si="0"/>
        <v>1332259</v>
      </c>
      <c r="N17" s="27">
        <f t="shared" si="0"/>
        <v>11891984</v>
      </c>
      <c r="O17" s="27">
        <f t="shared" si="0"/>
        <v>-4369386</v>
      </c>
      <c r="P17" s="27">
        <f t="shared" si="0"/>
        <v>385505</v>
      </c>
      <c r="Q17" s="27">
        <f t="shared" si="0"/>
        <v>17652230</v>
      </c>
      <c r="R17" s="27">
        <f t="shared" si="0"/>
        <v>13668349</v>
      </c>
      <c r="S17" s="27">
        <f t="shared" si="0"/>
        <v>-6546989</v>
      </c>
      <c r="T17" s="27">
        <f t="shared" si="0"/>
        <v>-2992035</v>
      </c>
      <c r="U17" s="27">
        <f t="shared" si="0"/>
        <v>-6233049</v>
      </c>
      <c r="V17" s="27">
        <f t="shared" si="0"/>
        <v>-15772073</v>
      </c>
      <c r="W17" s="27">
        <f t="shared" si="0"/>
        <v>32094600</v>
      </c>
      <c r="X17" s="27">
        <f t="shared" si="0"/>
        <v>11420460</v>
      </c>
      <c r="Y17" s="27">
        <f t="shared" si="0"/>
        <v>20674140</v>
      </c>
      <c r="Z17" s="28">
        <f>+IF(X17&lt;&gt;0,+(Y17/X17)*100,0)</f>
        <v>181.0272090616315</v>
      </c>
      <c r="AA17" s="29">
        <f>SUM(AA6:AA16)</f>
        <v>11420460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513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544772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-31480378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-31463020</v>
      </c>
      <c r="D24" s="17"/>
      <c r="E24" s="18"/>
      <c r="F24" s="19"/>
      <c r="G24" s="19">
        <v>1000000</v>
      </c>
      <c r="H24" s="19"/>
      <c r="I24" s="19">
        <v>14000000</v>
      </c>
      <c r="J24" s="19">
        <v>15000000</v>
      </c>
      <c r="K24" s="19">
        <v>6514419</v>
      </c>
      <c r="L24" s="19">
        <v>2758628</v>
      </c>
      <c r="M24" s="19">
        <v>-9823</v>
      </c>
      <c r="N24" s="19">
        <v>9263224</v>
      </c>
      <c r="O24" s="19"/>
      <c r="P24" s="19"/>
      <c r="Q24" s="19">
        <v>-15241</v>
      </c>
      <c r="R24" s="19">
        <v>-15241</v>
      </c>
      <c r="S24" s="19">
        <v>500959</v>
      </c>
      <c r="T24" s="19"/>
      <c r="U24" s="19"/>
      <c r="V24" s="19">
        <v>500959</v>
      </c>
      <c r="W24" s="19">
        <v>24748942</v>
      </c>
      <c r="X24" s="19"/>
      <c r="Y24" s="19">
        <v>24748942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-39640000</v>
      </c>
      <c r="F26" s="19">
        <v>-23720000</v>
      </c>
      <c r="G26" s="19">
        <v>-2976157</v>
      </c>
      <c r="H26" s="19">
        <v>-1135253</v>
      </c>
      <c r="I26" s="19">
        <v>-3898864</v>
      </c>
      <c r="J26" s="19">
        <v>-8010274</v>
      </c>
      <c r="K26" s="19">
        <v>-1273165</v>
      </c>
      <c r="L26" s="19">
        <v>-1203760</v>
      </c>
      <c r="M26" s="19">
        <v>-2397364</v>
      </c>
      <c r="N26" s="19">
        <v>-4874289</v>
      </c>
      <c r="O26" s="19">
        <v>-1451838</v>
      </c>
      <c r="P26" s="19">
        <v>-261144</v>
      </c>
      <c r="Q26" s="19">
        <v>-1755116</v>
      </c>
      <c r="R26" s="19">
        <v>-3468098</v>
      </c>
      <c r="S26" s="19">
        <v>-1279814</v>
      </c>
      <c r="T26" s="19">
        <v>-1228189</v>
      </c>
      <c r="U26" s="19">
        <v>-5365974</v>
      </c>
      <c r="V26" s="19">
        <v>-7873977</v>
      </c>
      <c r="W26" s="19">
        <v>-24226638</v>
      </c>
      <c r="X26" s="19">
        <v>-23720000</v>
      </c>
      <c r="Y26" s="19">
        <v>-506638</v>
      </c>
      <c r="Z26" s="20">
        <v>2.14</v>
      </c>
      <c r="AA26" s="21">
        <v>-23720000</v>
      </c>
    </row>
    <row r="27" spans="1:27" ht="13.5">
      <c r="A27" s="23" t="s">
        <v>51</v>
      </c>
      <c r="B27" s="24"/>
      <c r="C27" s="25">
        <f aca="true" t="shared" si="1" ref="C27:Y27">SUM(C21:C26)</f>
        <v>-62398113</v>
      </c>
      <c r="D27" s="25">
        <f>SUM(D21:D26)</f>
        <v>0</v>
      </c>
      <c r="E27" s="26">
        <f t="shared" si="1"/>
        <v>-39640000</v>
      </c>
      <c r="F27" s="27">
        <f t="shared" si="1"/>
        <v>-23720000</v>
      </c>
      <c r="G27" s="27">
        <f t="shared" si="1"/>
        <v>-1976157</v>
      </c>
      <c r="H27" s="27">
        <f t="shared" si="1"/>
        <v>-1135253</v>
      </c>
      <c r="I27" s="27">
        <f t="shared" si="1"/>
        <v>10101136</v>
      </c>
      <c r="J27" s="27">
        <f t="shared" si="1"/>
        <v>6989726</v>
      </c>
      <c r="K27" s="27">
        <f t="shared" si="1"/>
        <v>5241254</v>
      </c>
      <c r="L27" s="27">
        <f t="shared" si="1"/>
        <v>1554868</v>
      </c>
      <c r="M27" s="27">
        <f t="shared" si="1"/>
        <v>-2407187</v>
      </c>
      <c r="N27" s="27">
        <f t="shared" si="1"/>
        <v>4388935</v>
      </c>
      <c r="O27" s="27">
        <f t="shared" si="1"/>
        <v>-1451838</v>
      </c>
      <c r="P27" s="27">
        <f t="shared" si="1"/>
        <v>-261144</v>
      </c>
      <c r="Q27" s="27">
        <f t="shared" si="1"/>
        <v>-1770357</v>
      </c>
      <c r="R27" s="27">
        <f t="shared" si="1"/>
        <v>-3483339</v>
      </c>
      <c r="S27" s="27">
        <f t="shared" si="1"/>
        <v>-778855</v>
      </c>
      <c r="T27" s="27">
        <f t="shared" si="1"/>
        <v>-1228189</v>
      </c>
      <c r="U27" s="27">
        <f t="shared" si="1"/>
        <v>-5365974</v>
      </c>
      <c r="V27" s="27">
        <f t="shared" si="1"/>
        <v>-7373018</v>
      </c>
      <c r="W27" s="27">
        <f t="shared" si="1"/>
        <v>522304</v>
      </c>
      <c r="X27" s="27">
        <f t="shared" si="1"/>
        <v>-23720000</v>
      </c>
      <c r="Y27" s="27">
        <f t="shared" si="1"/>
        <v>24242304</v>
      </c>
      <c r="Z27" s="28">
        <f>+IF(X27&lt;&gt;0,+(Y27/X27)*100,0)</f>
        <v>-102.20195615514334</v>
      </c>
      <c r="AA27" s="29">
        <f>SUM(AA21:AA26)</f>
        <v>-23720000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>
        <v>61697</v>
      </c>
      <c r="R32" s="19">
        <v>61697</v>
      </c>
      <c r="S32" s="19">
        <v>-449039</v>
      </c>
      <c r="T32" s="19"/>
      <c r="U32" s="19"/>
      <c r="V32" s="19">
        <v>-449039</v>
      </c>
      <c r="W32" s="19">
        <v>-387342</v>
      </c>
      <c r="X32" s="19"/>
      <c r="Y32" s="19">
        <v>-387342</v>
      </c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1336604</v>
      </c>
      <c r="D35" s="17"/>
      <c r="E35" s="18">
        <v>-5620000</v>
      </c>
      <c r="F35" s="19"/>
      <c r="G35" s="19">
        <v>-96973</v>
      </c>
      <c r="H35" s="19">
        <v>-87774</v>
      </c>
      <c r="I35" s="19">
        <v>-43184</v>
      </c>
      <c r="J35" s="19">
        <v>-227931</v>
      </c>
      <c r="K35" s="19">
        <v>-108212</v>
      </c>
      <c r="L35" s="19">
        <v>-802033</v>
      </c>
      <c r="M35" s="19">
        <v>-163412</v>
      </c>
      <c r="N35" s="19">
        <v>-1073657</v>
      </c>
      <c r="O35" s="19">
        <v>-81766</v>
      </c>
      <c r="P35" s="19">
        <v>-542007</v>
      </c>
      <c r="Q35" s="19">
        <v>-99949</v>
      </c>
      <c r="R35" s="19">
        <v>-723722</v>
      </c>
      <c r="S35" s="19">
        <v>-531782</v>
      </c>
      <c r="T35" s="19">
        <v>-110207</v>
      </c>
      <c r="U35" s="19">
        <v>-443461</v>
      </c>
      <c r="V35" s="19">
        <v>-1085450</v>
      </c>
      <c r="W35" s="19">
        <v>-3110760</v>
      </c>
      <c r="X35" s="19"/>
      <c r="Y35" s="19">
        <v>-3110760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1336604</v>
      </c>
      <c r="D36" s="25">
        <f>SUM(D31:D35)</f>
        <v>0</v>
      </c>
      <c r="E36" s="26">
        <f t="shared" si="2"/>
        <v>-5620000</v>
      </c>
      <c r="F36" s="27">
        <f t="shared" si="2"/>
        <v>0</v>
      </c>
      <c r="G36" s="27">
        <f t="shared" si="2"/>
        <v>-96973</v>
      </c>
      <c r="H36" s="27">
        <f t="shared" si="2"/>
        <v>-87774</v>
      </c>
      <c r="I36" s="27">
        <f t="shared" si="2"/>
        <v>-43184</v>
      </c>
      <c r="J36" s="27">
        <f t="shared" si="2"/>
        <v>-227931</v>
      </c>
      <c r="K36" s="27">
        <f t="shared" si="2"/>
        <v>-108212</v>
      </c>
      <c r="L36" s="27">
        <f t="shared" si="2"/>
        <v>-802033</v>
      </c>
      <c r="M36" s="27">
        <f t="shared" si="2"/>
        <v>-163412</v>
      </c>
      <c r="N36" s="27">
        <f t="shared" si="2"/>
        <v>-1073657</v>
      </c>
      <c r="O36" s="27">
        <f t="shared" si="2"/>
        <v>-81766</v>
      </c>
      <c r="P36" s="27">
        <f t="shared" si="2"/>
        <v>-542007</v>
      </c>
      <c r="Q36" s="27">
        <f t="shared" si="2"/>
        <v>-38252</v>
      </c>
      <c r="R36" s="27">
        <f t="shared" si="2"/>
        <v>-662025</v>
      </c>
      <c r="S36" s="27">
        <f t="shared" si="2"/>
        <v>-980821</v>
      </c>
      <c r="T36" s="27">
        <f t="shared" si="2"/>
        <v>-110207</v>
      </c>
      <c r="U36" s="27">
        <f t="shared" si="2"/>
        <v>-443461</v>
      </c>
      <c r="V36" s="27">
        <f t="shared" si="2"/>
        <v>-1534489</v>
      </c>
      <c r="W36" s="27">
        <f t="shared" si="2"/>
        <v>-3498102</v>
      </c>
      <c r="X36" s="27">
        <f t="shared" si="2"/>
        <v>0</v>
      </c>
      <c r="Y36" s="27">
        <f t="shared" si="2"/>
        <v>-3498102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175082811</v>
      </c>
      <c r="D38" s="31">
        <f>+D17+D27+D36</f>
        <v>0</v>
      </c>
      <c r="E38" s="32">
        <f t="shared" si="3"/>
        <v>20267652</v>
      </c>
      <c r="F38" s="33">
        <f t="shared" si="3"/>
        <v>-12299540</v>
      </c>
      <c r="G38" s="33">
        <f t="shared" si="3"/>
        <v>28960164</v>
      </c>
      <c r="H38" s="33">
        <f t="shared" si="3"/>
        <v>-5913543</v>
      </c>
      <c r="I38" s="33">
        <f t="shared" si="3"/>
        <v>6021514</v>
      </c>
      <c r="J38" s="33">
        <f t="shared" si="3"/>
        <v>29068135</v>
      </c>
      <c r="K38" s="33">
        <f t="shared" si="3"/>
        <v>1774448</v>
      </c>
      <c r="L38" s="33">
        <f t="shared" si="3"/>
        <v>14671154</v>
      </c>
      <c r="M38" s="33">
        <f t="shared" si="3"/>
        <v>-1238340</v>
      </c>
      <c r="N38" s="33">
        <f t="shared" si="3"/>
        <v>15207262</v>
      </c>
      <c r="O38" s="33">
        <f t="shared" si="3"/>
        <v>-5902990</v>
      </c>
      <c r="P38" s="33">
        <f t="shared" si="3"/>
        <v>-417646</v>
      </c>
      <c r="Q38" s="33">
        <f t="shared" si="3"/>
        <v>15843621</v>
      </c>
      <c r="R38" s="33">
        <f t="shared" si="3"/>
        <v>9522985</v>
      </c>
      <c r="S38" s="33">
        <f t="shared" si="3"/>
        <v>-8306665</v>
      </c>
      <c r="T38" s="33">
        <f t="shared" si="3"/>
        <v>-4330431</v>
      </c>
      <c r="U38" s="33">
        <f t="shared" si="3"/>
        <v>-12042484</v>
      </c>
      <c r="V38" s="33">
        <f t="shared" si="3"/>
        <v>-24679580</v>
      </c>
      <c r="W38" s="33">
        <f t="shared" si="3"/>
        <v>29118802</v>
      </c>
      <c r="X38" s="33">
        <f t="shared" si="3"/>
        <v>-12299540</v>
      </c>
      <c r="Y38" s="33">
        <f t="shared" si="3"/>
        <v>41418342</v>
      </c>
      <c r="Z38" s="34">
        <f>+IF(X38&lt;&gt;0,+(Y38/X38)*100,0)</f>
        <v>-336.74708159817357</v>
      </c>
      <c r="AA38" s="35">
        <f>+AA17+AA27+AA36</f>
        <v>-12299540</v>
      </c>
    </row>
    <row r="39" spans="1:27" ht="13.5">
      <c r="A39" s="22" t="s">
        <v>59</v>
      </c>
      <c r="B39" s="16"/>
      <c r="C39" s="31">
        <v>172266000</v>
      </c>
      <c r="D39" s="31"/>
      <c r="E39" s="32">
        <v>41323000</v>
      </c>
      <c r="F39" s="33">
        <v>35039152</v>
      </c>
      <c r="G39" s="33">
        <v>35081256</v>
      </c>
      <c r="H39" s="33">
        <v>64041420</v>
      </c>
      <c r="I39" s="33">
        <v>58127877</v>
      </c>
      <c r="J39" s="33">
        <v>35081256</v>
      </c>
      <c r="K39" s="33">
        <v>64149391</v>
      </c>
      <c r="L39" s="33">
        <v>65923839</v>
      </c>
      <c r="M39" s="33">
        <v>80594993</v>
      </c>
      <c r="N39" s="33">
        <v>64149391</v>
      </c>
      <c r="O39" s="33">
        <v>79356653</v>
      </c>
      <c r="P39" s="33">
        <v>73453663</v>
      </c>
      <c r="Q39" s="33">
        <v>73036017</v>
      </c>
      <c r="R39" s="33">
        <v>79356653</v>
      </c>
      <c r="S39" s="33">
        <v>88879638</v>
      </c>
      <c r="T39" s="33">
        <v>80572973</v>
      </c>
      <c r="U39" s="33">
        <v>76242542</v>
      </c>
      <c r="V39" s="33">
        <v>88879638</v>
      </c>
      <c r="W39" s="33">
        <v>35081256</v>
      </c>
      <c r="X39" s="33">
        <v>35039152</v>
      </c>
      <c r="Y39" s="33">
        <v>42104</v>
      </c>
      <c r="Z39" s="34">
        <v>0.12</v>
      </c>
      <c r="AA39" s="35">
        <v>35039152</v>
      </c>
    </row>
    <row r="40" spans="1:27" ht="13.5">
      <c r="A40" s="41" t="s">
        <v>60</v>
      </c>
      <c r="B40" s="42"/>
      <c r="C40" s="43">
        <v>347348811</v>
      </c>
      <c r="D40" s="43"/>
      <c r="E40" s="44">
        <v>61590652</v>
      </c>
      <c r="F40" s="45">
        <v>22739612</v>
      </c>
      <c r="G40" s="45">
        <v>64041420</v>
      </c>
      <c r="H40" s="45">
        <v>58127877</v>
      </c>
      <c r="I40" s="45">
        <v>64149391</v>
      </c>
      <c r="J40" s="45">
        <v>64149391</v>
      </c>
      <c r="K40" s="45">
        <v>65923839</v>
      </c>
      <c r="L40" s="45">
        <v>80594993</v>
      </c>
      <c r="M40" s="45">
        <v>79356653</v>
      </c>
      <c r="N40" s="45">
        <v>79356653</v>
      </c>
      <c r="O40" s="45">
        <v>73453663</v>
      </c>
      <c r="P40" s="45">
        <v>73036017</v>
      </c>
      <c r="Q40" s="45">
        <v>88879638</v>
      </c>
      <c r="R40" s="45">
        <v>73453663</v>
      </c>
      <c r="S40" s="45">
        <v>80572973</v>
      </c>
      <c r="T40" s="45">
        <v>76242542</v>
      </c>
      <c r="U40" s="45">
        <v>64200058</v>
      </c>
      <c r="V40" s="45">
        <v>64200058</v>
      </c>
      <c r="W40" s="45">
        <v>64200058</v>
      </c>
      <c r="X40" s="45">
        <v>22739612</v>
      </c>
      <c r="Y40" s="45">
        <v>41460446</v>
      </c>
      <c r="Z40" s="46">
        <v>182.33</v>
      </c>
      <c r="AA40" s="47">
        <v>22739612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5938871</v>
      </c>
      <c r="D6" s="17"/>
      <c r="E6" s="18">
        <v>5190600</v>
      </c>
      <c r="F6" s="19">
        <v>4861546</v>
      </c>
      <c r="G6" s="19">
        <v>517485</v>
      </c>
      <c r="H6" s="19">
        <v>387231</v>
      </c>
      <c r="I6" s="19">
        <v>596259</v>
      </c>
      <c r="J6" s="19">
        <v>1500975</v>
      </c>
      <c r="K6" s="19">
        <v>233568</v>
      </c>
      <c r="L6" s="19">
        <v>487277</v>
      </c>
      <c r="M6" s="19">
        <v>149558</v>
      </c>
      <c r="N6" s="19">
        <v>870403</v>
      </c>
      <c r="O6" s="19">
        <v>439683</v>
      </c>
      <c r="P6" s="19">
        <v>503734</v>
      </c>
      <c r="Q6" s="19">
        <v>383160</v>
      </c>
      <c r="R6" s="19">
        <v>1326577</v>
      </c>
      <c r="S6" s="19">
        <v>337757</v>
      </c>
      <c r="T6" s="19">
        <v>278092</v>
      </c>
      <c r="U6" s="19">
        <v>1461789</v>
      </c>
      <c r="V6" s="19">
        <v>2077638</v>
      </c>
      <c r="W6" s="19">
        <v>5775593</v>
      </c>
      <c r="X6" s="19">
        <v>4861546</v>
      </c>
      <c r="Y6" s="19">
        <v>914047</v>
      </c>
      <c r="Z6" s="20">
        <v>18.8</v>
      </c>
      <c r="AA6" s="21">
        <v>4861546</v>
      </c>
    </row>
    <row r="7" spans="1:27" ht="13.5">
      <c r="A7" s="22" t="s">
        <v>34</v>
      </c>
      <c r="B7" s="16"/>
      <c r="C7" s="17"/>
      <c r="D7" s="17"/>
      <c r="E7" s="18">
        <v>295584</v>
      </c>
      <c r="F7" s="19">
        <v>295644</v>
      </c>
      <c r="G7" s="19">
        <v>14500</v>
      </c>
      <c r="H7" s="19">
        <v>25250</v>
      </c>
      <c r="I7" s="19">
        <v>20000</v>
      </c>
      <c r="J7" s="19">
        <v>59750</v>
      </c>
      <c r="K7" s="19">
        <v>8000</v>
      </c>
      <c r="L7" s="19">
        <v>31250</v>
      </c>
      <c r="M7" s="19">
        <v>250</v>
      </c>
      <c r="N7" s="19">
        <v>39500</v>
      </c>
      <c r="O7" s="19"/>
      <c r="P7" s="19"/>
      <c r="Q7" s="19">
        <v>35250</v>
      </c>
      <c r="R7" s="19">
        <v>35250</v>
      </c>
      <c r="S7" s="19">
        <v>74000</v>
      </c>
      <c r="T7" s="19"/>
      <c r="U7" s="19">
        <v>4000</v>
      </c>
      <c r="V7" s="19">
        <v>78000</v>
      </c>
      <c r="W7" s="19">
        <v>212500</v>
      </c>
      <c r="X7" s="19">
        <v>295644</v>
      </c>
      <c r="Y7" s="19">
        <v>-83144</v>
      </c>
      <c r="Z7" s="20">
        <v>-28.12</v>
      </c>
      <c r="AA7" s="21">
        <v>295644</v>
      </c>
    </row>
    <row r="8" spans="1:27" ht="13.5">
      <c r="A8" s="22" t="s">
        <v>35</v>
      </c>
      <c r="B8" s="16"/>
      <c r="C8" s="17">
        <v>2270988</v>
      </c>
      <c r="D8" s="17"/>
      <c r="E8" s="18">
        <v>8441540</v>
      </c>
      <c r="F8" s="19">
        <v>1436056</v>
      </c>
      <c r="G8" s="19">
        <v>75354</v>
      </c>
      <c r="H8" s="19">
        <v>710682</v>
      </c>
      <c r="I8" s="19">
        <v>60764</v>
      </c>
      <c r="J8" s="19">
        <v>846800</v>
      </c>
      <c r="K8" s="19">
        <v>2120154</v>
      </c>
      <c r="L8" s="19">
        <v>30783</v>
      </c>
      <c r="M8" s="19">
        <v>960036</v>
      </c>
      <c r="N8" s="19">
        <v>3110973</v>
      </c>
      <c r="O8" s="19">
        <v>1401039</v>
      </c>
      <c r="P8" s="19">
        <v>1268660</v>
      </c>
      <c r="Q8" s="19">
        <v>355924</v>
      </c>
      <c r="R8" s="19">
        <v>3025623</v>
      </c>
      <c r="S8" s="19">
        <v>164088</v>
      </c>
      <c r="T8" s="19">
        <v>1280360</v>
      </c>
      <c r="U8" s="19">
        <v>3413157</v>
      </c>
      <c r="V8" s="19">
        <v>4857605</v>
      </c>
      <c r="W8" s="19">
        <v>11841001</v>
      </c>
      <c r="X8" s="19">
        <v>1436056</v>
      </c>
      <c r="Y8" s="19">
        <v>10404945</v>
      </c>
      <c r="Z8" s="20">
        <v>724.55</v>
      </c>
      <c r="AA8" s="21">
        <v>1436056</v>
      </c>
    </row>
    <row r="9" spans="1:27" ht="13.5">
      <c r="A9" s="22" t="s">
        <v>36</v>
      </c>
      <c r="B9" s="16"/>
      <c r="C9" s="17">
        <v>60696000</v>
      </c>
      <c r="D9" s="17"/>
      <c r="E9" s="18">
        <v>73150000</v>
      </c>
      <c r="F9" s="19">
        <v>49116000</v>
      </c>
      <c r="G9" s="19">
        <v>23460000</v>
      </c>
      <c r="H9" s="19">
        <v>1516000</v>
      </c>
      <c r="I9" s="19"/>
      <c r="J9" s="19">
        <v>24976000</v>
      </c>
      <c r="K9" s="19">
        <v>2000000</v>
      </c>
      <c r="L9" s="19">
        <v>24837000</v>
      </c>
      <c r="M9" s="19">
        <v>1500000</v>
      </c>
      <c r="N9" s="19">
        <v>28337000</v>
      </c>
      <c r="O9" s="19"/>
      <c r="P9" s="19">
        <v>437000</v>
      </c>
      <c r="Q9" s="19">
        <v>18081000</v>
      </c>
      <c r="R9" s="19">
        <v>18518000</v>
      </c>
      <c r="S9" s="19"/>
      <c r="T9" s="19"/>
      <c r="U9" s="19"/>
      <c r="V9" s="19"/>
      <c r="W9" s="19">
        <v>71831000</v>
      </c>
      <c r="X9" s="19">
        <v>49116000</v>
      </c>
      <c r="Y9" s="19">
        <v>22715000</v>
      </c>
      <c r="Z9" s="20">
        <v>46.25</v>
      </c>
      <c r="AA9" s="21">
        <v>49116000</v>
      </c>
    </row>
    <row r="10" spans="1:27" ht="13.5">
      <c r="A10" s="22" t="s">
        <v>37</v>
      </c>
      <c r="B10" s="16"/>
      <c r="C10" s="17">
        <v>25140000</v>
      </c>
      <c r="D10" s="17"/>
      <c r="E10" s="18">
        <v>32451666</v>
      </c>
      <c r="F10" s="19">
        <v>32452000</v>
      </c>
      <c r="G10" s="19">
        <v>16896000</v>
      </c>
      <c r="H10" s="19">
        <v>4000000</v>
      </c>
      <c r="I10" s="19"/>
      <c r="J10" s="19">
        <v>20896000</v>
      </c>
      <c r="K10" s="19"/>
      <c r="L10" s="19"/>
      <c r="M10" s="19">
        <v>6556000</v>
      </c>
      <c r="N10" s="19">
        <v>6556000</v>
      </c>
      <c r="O10" s="19"/>
      <c r="P10" s="19"/>
      <c r="Q10" s="19">
        <v>15000000</v>
      </c>
      <c r="R10" s="19">
        <v>15000000</v>
      </c>
      <c r="S10" s="19"/>
      <c r="T10" s="19"/>
      <c r="U10" s="19"/>
      <c r="V10" s="19"/>
      <c r="W10" s="19">
        <v>42452000</v>
      </c>
      <c r="X10" s="19">
        <v>32452000</v>
      </c>
      <c r="Y10" s="19">
        <v>10000000</v>
      </c>
      <c r="Z10" s="20">
        <v>30.81</v>
      </c>
      <c r="AA10" s="21">
        <v>32452000</v>
      </c>
    </row>
    <row r="11" spans="1:27" ht="13.5">
      <c r="A11" s="22" t="s">
        <v>38</v>
      </c>
      <c r="B11" s="16"/>
      <c r="C11" s="17">
        <v>996165</v>
      </c>
      <c r="D11" s="17"/>
      <c r="E11" s="18">
        <v>250000</v>
      </c>
      <c r="F11" s="19">
        <v>249996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249996</v>
      </c>
      <c r="Y11" s="19">
        <v>-249996</v>
      </c>
      <c r="Z11" s="20">
        <v>-100</v>
      </c>
      <c r="AA11" s="21">
        <v>249996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-70352186</v>
      </c>
      <c r="D14" s="17"/>
      <c r="E14" s="18">
        <v>-73920296</v>
      </c>
      <c r="F14" s="19">
        <v>-108027310</v>
      </c>
      <c r="G14" s="19">
        <v>-12347256</v>
      </c>
      <c r="H14" s="19">
        <v>-17018417</v>
      </c>
      <c r="I14" s="19">
        <v>-8136818</v>
      </c>
      <c r="J14" s="19">
        <v>-37502491</v>
      </c>
      <c r="K14" s="19">
        <v>-6973527</v>
      </c>
      <c r="L14" s="19">
        <v>-7299982</v>
      </c>
      <c r="M14" s="19">
        <v>-19119979</v>
      </c>
      <c r="N14" s="19">
        <v>-33393488</v>
      </c>
      <c r="O14" s="19">
        <v>-6417460</v>
      </c>
      <c r="P14" s="19">
        <v>-4924898</v>
      </c>
      <c r="Q14" s="19">
        <v>-20088626</v>
      </c>
      <c r="R14" s="19">
        <v>-31430984</v>
      </c>
      <c r="S14" s="19">
        <v>-18225979</v>
      </c>
      <c r="T14" s="19">
        <v>-6056627</v>
      </c>
      <c r="U14" s="19">
        <v>-6122623</v>
      </c>
      <c r="V14" s="19">
        <v>-30405229</v>
      </c>
      <c r="W14" s="19">
        <v>-132732192</v>
      </c>
      <c r="X14" s="19">
        <v>-108027310</v>
      </c>
      <c r="Y14" s="19">
        <v>-24704882</v>
      </c>
      <c r="Z14" s="20">
        <v>22.87</v>
      </c>
      <c r="AA14" s="21">
        <v>-108027310</v>
      </c>
    </row>
    <row r="15" spans="1:27" ht="13.5">
      <c r="A15" s="22" t="s">
        <v>42</v>
      </c>
      <c r="B15" s="16"/>
      <c r="C15" s="17">
        <v>-177178</v>
      </c>
      <c r="D15" s="17"/>
      <c r="E15" s="18">
        <v>-168000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-450000</v>
      </c>
      <c r="F16" s="19">
        <v>-450000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-450000</v>
      </c>
      <c r="Y16" s="19">
        <v>450000</v>
      </c>
      <c r="Z16" s="20">
        <v>-100</v>
      </c>
      <c r="AA16" s="21">
        <v>-450000</v>
      </c>
    </row>
    <row r="17" spans="1:27" ht="13.5">
      <c r="A17" s="23" t="s">
        <v>44</v>
      </c>
      <c r="B17" s="24"/>
      <c r="C17" s="25">
        <f aca="true" t="shared" si="0" ref="C17:Y17">SUM(C6:C16)</f>
        <v>24512660</v>
      </c>
      <c r="D17" s="25">
        <f>SUM(D6:D16)</f>
        <v>0</v>
      </c>
      <c r="E17" s="26">
        <f t="shared" si="0"/>
        <v>45241094</v>
      </c>
      <c r="F17" s="27">
        <f t="shared" si="0"/>
        <v>-20066068</v>
      </c>
      <c r="G17" s="27">
        <f t="shared" si="0"/>
        <v>28616083</v>
      </c>
      <c r="H17" s="27">
        <f t="shared" si="0"/>
        <v>-10379254</v>
      </c>
      <c r="I17" s="27">
        <f t="shared" si="0"/>
        <v>-7459795</v>
      </c>
      <c r="J17" s="27">
        <f t="shared" si="0"/>
        <v>10777034</v>
      </c>
      <c r="K17" s="27">
        <f t="shared" si="0"/>
        <v>-2611805</v>
      </c>
      <c r="L17" s="27">
        <f t="shared" si="0"/>
        <v>18086328</v>
      </c>
      <c r="M17" s="27">
        <f t="shared" si="0"/>
        <v>-9954135</v>
      </c>
      <c r="N17" s="27">
        <f t="shared" si="0"/>
        <v>5520388</v>
      </c>
      <c r="O17" s="27">
        <f t="shared" si="0"/>
        <v>-4576738</v>
      </c>
      <c r="P17" s="27">
        <f t="shared" si="0"/>
        <v>-2715504</v>
      </c>
      <c r="Q17" s="27">
        <f t="shared" si="0"/>
        <v>13766708</v>
      </c>
      <c r="R17" s="27">
        <f t="shared" si="0"/>
        <v>6474466</v>
      </c>
      <c r="S17" s="27">
        <f t="shared" si="0"/>
        <v>-17650134</v>
      </c>
      <c r="T17" s="27">
        <f t="shared" si="0"/>
        <v>-4498175</v>
      </c>
      <c r="U17" s="27">
        <f t="shared" si="0"/>
        <v>-1243677</v>
      </c>
      <c r="V17" s="27">
        <f t="shared" si="0"/>
        <v>-23391986</v>
      </c>
      <c r="W17" s="27">
        <f t="shared" si="0"/>
        <v>-620098</v>
      </c>
      <c r="X17" s="27">
        <f t="shared" si="0"/>
        <v>-20066068</v>
      </c>
      <c r="Y17" s="27">
        <f t="shared" si="0"/>
        <v>19445970</v>
      </c>
      <c r="Z17" s="28">
        <f>+IF(X17&lt;&gt;0,+(Y17/X17)*100,0)</f>
        <v>-96.90971843611813</v>
      </c>
      <c r="AA17" s="29">
        <f>SUM(AA6:AA16)</f>
        <v>-20066068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1669199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>
        <v>14190425</v>
      </c>
      <c r="L24" s="19"/>
      <c r="M24" s="19"/>
      <c r="N24" s="19">
        <v>14190425</v>
      </c>
      <c r="O24" s="19"/>
      <c r="P24" s="19">
        <v>10842685</v>
      </c>
      <c r="Q24" s="19"/>
      <c r="R24" s="19">
        <v>10842685</v>
      </c>
      <c r="S24" s="19"/>
      <c r="T24" s="19">
        <v>10145000</v>
      </c>
      <c r="U24" s="19">
        <v>10164000</v>
      </c>
      <c r="V24" s="19">
        <v>20309000</v>
      </c>
      <c r="W24" s="19">
        <v>45342110</v>
      </c>
      <c r="X24" s="19"/>
      <c r="Y24" s="19">
        <v>45342110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-26871674</v>
      </c>
      <c r="D26" s="17"/>
      <c r="E26" s="18">
        <v>-60652413</v>
      </c>
      <c r="F26" s="19"/>
      <c r="G26" s="19">
        <v>-3729852</v>
      </c>
      <c r="H26" s="19">
        <v>-4737587</v>
      </c>
      <c r="I26" s="19">
        <v>-2115661</v>
      </c>
      <c r="J26" s="19">
        <v>-10583100</v>
      </c>
      <c r="K26" s="19">
        <v>-3987054</v>
      </c>
      <c r="L26" s="19">
        <v>-3728035</v>
      </c>
      <c r="M26" s="19">
        <v>-5690726</v>
      </c>
      <c r="N26" s="19">
        <v>-13405815</v>
      </c>
      <c r="O26" s="19">
        <v>-130946</v>
      </c>
      <c r="P26" s="19">
        <v>-970333</v>
      </c>
      <c r="Q26" s="19">
        <v>-2613655</v>
      </c>
      <c r="R26" s="19">
        <v>-3714934</v>
      </c>
      <c r="S26" s="19">
        <v>-3192079</v>
      </c>
      <c r="T26" s="19">
        <v>-1966104</v>
      </c>
      <c r="U26" s="19">
        <v>-8833888</v>
      </c>
      <c r="V26" s="19">
        <v>-13992071</v>
      </c>
      <c r="W26" s="19">
        <v>-41695920</v>
      </c>
      <c r="X26" s="19"/>
      <c r="Y26" s="19">
        <v>-41695920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-25202475</v>
      </c>
      <c r="D27" s="25">
        <f>SUM(D21:D26)</f>
        <v>0</v>
      </c>
      <c r="E27" s="26">
        <f t="shared" si="1"/>
        <v>-60652413</v>
      </c>
      <c r="F27" s="27">
        <f t="shared" si="1"/>
        <v>0</v>
      </c>
      <c r="G27" s="27">
        <f t="shared" si="1"/>
        <v>-3729852</v>
      </c>
      <c r="H27" s="27">
        <f t="shared" si="1"/>
        <v>-4737587</v>
      </c>
      <c r="I27" s="27">
        <f t="shared" si="1"/>
        <v>-2115661</v>
      </c>
      <c r="J27" s="27">
        <f t="shared" si="1"/>
        <v>-10583100</v>
      </c>
      <c r="K27" s="27">
        <f t="shared" si="1"/>
        <v>10203371</v>
      </c>
      <c r="L27" s="27">
        <f t="shared" si="1"/>
        <v>-3728035</v>
      </c>
      <c r="M27" s="27">
        <f t="shared" si="1"/>
        <v>-5690726</v>
      </c>
      <c r="N27" s="27">
        <f t="shared" si="1"/>
        <v>784610</v>
      </c>
      <c r="O27" s="27">
        <f t="shared" si="1"/>
        <v>-130946</v>
      </c>
      <c r="P27" s="27">
        <f t="shared" si="1"/>
        <v>9872352</v>
      </c>
      <c r="Q27" s="27">
        <f t="shared" si="1"/>
        <v>-2613655</v>
      </c>
      <c r="R27" s="27">
        <f t="shared" si="1"/>
        <v>7127751</v>
      </c>
      <c r="S27" s="27">
        <f t="shared" si="1"/>
        <v>-3192079</v>
      </c>
      <c r="T27" s="27">
        <f t="shared" si="1"/>
        <v>8178896</v>
      </c>
      <c r="U27" s="27">
        <f t="shared" si="1"/>
        <v>1330112</v>
      </c>
      <c r="V27" s="27">
        <f t="shared" si="1"/>
        <v>6316929</v>
      </c>
      <c r="W27" s="27">
        <f t="shared" si="1"/>
        <v>3646190</v>
      </c>
      <c r="X27" s="27">
        <f t="shared" si="1"/>
        <v>0</v>
      </c>
      <c r="Y27" s="27">
        <f t="shared" si="1"/>
        <v>3646190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17000000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17000000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-689815</v>
      </c>
      <c r="D38" s="31">
        <f>+D17+D27+D36</f>
        <v>0</v>
      </c>
      <c r="E38" s="32">
        <f t="shared" si="3"/>
        <v>1588681</v>
      </c>
      <c r="F38" s="33">
        <f t="shared" si="3"/>
        <v>-20066068</v>
      </c>
      <c r="G38" s="33">
        <f t="shared" si="3"/>
        <v>24886231</v>
      </c>
      <c r="H38" s="33">
        <f t="shared" si="3"/>
        <v>-15116841</v>
      </c>
      <c r="I38" s="33">
        <f t="shared" si="3"/>
        <v>-9575456</v>
      </c>
      <c r="J38" s="33">
        <f t="shared" si="3"/>
        <v>193934</v>
      </c>
      <c r="K38" s="33">
        <f t="shared" si="3"/>
        <v>7591566</v>
      </c>
      <c r="L38" s="33">
        <f t="shared" si="3"/>
        <v>14358293</v>
      </c>
      <c r="M38" s="33">
        <f t="shared" si="3"/>
        <v>-15644861</v>
      </c>
      <c r="N38" s="33">
        <f t="shared" si="3"/>
        <v>6304998</v>
      </c>
      <c r="O38" s="33">
        <f t="shared" si="3"/>
        <v>-4707684</v>
      </c>
      <c r="P38" s="33">
        <f t="shared" si="3"/>
        <v>7156848</v>
      </c>
      <c r="Q38" s="33">
        <f t="shared" si="3"/>
        <v>11153053</v>
      </c>
      <c r="R38" s="33">
        <f t="shared" si="3"/>
        <v>13602217</v>
      </c>
      <c r="S38" s="33">
        <f t="shared" si="3"/>
        <v>-20842213</v>
      </c>
      <c r="T38" s="33">
        <f t="shared" si="3"/>
        <v>3680721</v>
      </c>
      <c r="U38" s="33">
        <f t="shared" si="3"/>
        <v>86435</v>
      </c>
      <c r="V38" s="33">
        <f t="shared" si="3"/>
        <v>-17075057</v>
      </c>
      <c r="W38" s="33">
        <f t="shared" si="3"/>
        <v>3026092</v>
      </c>
      <c r="X38" s="33">
        <f t="shared" si="3"/>
        <v>-20066068</v>
      </c>
      <c r="Y38" s="33">
        <f t="shared" si="3"/>
        <v>23092160</v>
      </c>
      <c r="Z38" s="34">
        <f>+IF(X38&lt;&gt;0,+(Y38/X38)*100,0)</f>
        <v>-115.08064260521793</v>
      </c>
      <c r="AA38" s="35">
        <f>+AA17+AA27+AA36</f>
        <v>-20066068</v>
      </c>
    </row>
    <row r="39" spans="1:27" ht="13.5">
      <c r="A39" s="22" t="s">
        <v>59</v>
      </c>
      <c r="B39" s="16"/>
      <c r="C39" s="31">
        <v>845719</v>
      </c>
      <c r="D39" s="31"/>
      <c r="E39" s="32">
        <v>538000</v>
      </c>
      <c r="F39" s="33"/>
      <c r="G39" s="33">
        <v>134127</v>
      </c>
      <c r="H39" s="33">
        <v>25020358</v>
      </c>
      <c r="I39" s="33">
        <v>9903517</v>
      </c>
      <c r="J39" s="33">
        <v>134127</v>
      </c>
      <c r="K39" s="33">
        <v>328061</v>
      </c>
      <c r="L39" s="33">
        <v>7919627</v>
      </c>
      <c r="M39" s="33">
        <v>22277920</v>
      </c>
      <c r="N39" s="33">
        <v>328061</v>
      </c>
      <c r="O39" s="33">
        <v>6633059</v>
      </c>
      <c r="P39" s="33">
        <v>1925375</v>
      </c>
      <c r="Q39" s="33">
        <v>9082223</v>
      </c>
      <c r="R39" s="33">
        <v>6633059</v>
      </c>
      <c r="S39" s="33">
        <v>20235276</v>
      </c>
      <c r="T39" s="33">
        <v>-606937</v>
      </c>
      <c r="U39" s="33">
        <v>3073784</v>
      </c>
      <c r="V39" s="33">
        <v>20235276</v>
      </c>
      <c r="W39" s="33">
        <v>134127</v>
      </c>
      <c r="X39" s="33"/>
      <c r="Y39" s="33">
        <v>134127</v>
      </c>
      <c r="Z39" s="34"/>
      <c r="AA39" s="35"/>
    </row>
    <row r="40" spans="1:27" ht="13.5">
      <c r="A40" s="41" t="s">
        <v>60</v>
      </c>
      <c r="B40" s="42"/>
      <c r="C40" s="43">
        <v>155904</v>
      </c>
      <c r="D40" s="43"/>
      <c r="E40" s="44">
        <v>2126681</v>
      </c>
      <c r="F40" s="45">
        <v>-20066068</v>
      </c>
      <c r="G40" s="45">
        <v>25020358</v>
      </c>
      <c r="H40" s="45">
        <v>9903517</v>
      </c>
      <c r="I40" s="45">
        <v>328061</v>
      </c>
      <c r="J40" s="45">
        <v>328061</v>
      </c>
      <c r="K40" s="45">
        <v>7919627</v>
      </c>
      <c r="L40" s="45">
        <v>22277920</v>
      </c>
      <c r="M40" s="45">
        <v>6633059</v>
      </c>
      <c r="N40" s="45">
        <v>6633059</v>
      </c>
      <c r="O40" s="45">
        <v>1925375</v>
      </c>
      <c r="P40" s="45">
        <v>9082223</v>
      </c>
      <c r="Q40" s="45">
        <v>20235276</v>
      </c>
      <c r="R40" s="45">
        <v>1925375</v>
      </c>
      <c r="S40" s="45">
        <v>-606937</v>
      </c>
      <c r="T40" s="45">
        <v>3073784</v>
      </c>
      <c r="U40" s="45">
        <v>3160219</v>
      </c>
      <c r="V40" s="45">
        <v>3160219</v>
      </c>
      <c r="W40" s="45">
        <v>3160219</v>
      </c>
      <c r="X40" s="45">
        <v>-20066068</v>
      </c>
      <c r="Y40" s="45">
        <v>23226287</v>
      </c>
      <c r="Z40" s="46">
        <v>-115.75</v>
      </c>
      <c r="AA40" s="47">
        <v>-20066068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9797658</v>
      </c>
      <c r="D6" s="17"/>
      <c r="E6" s="18">
        <v>16406000</v>
      </c>
      <c r="F6" s="19">
        <v>10807260</v>
      </c>
      <c r="G6" s="19">
        <v>679304</v>
      </c>
      <c r="H6" s="19">
        <v>144662</v>
      </c>
      <c r="I6" s="19">
        <v>532636</v>
      </c>
      <c r="J6" s="19">
        <v>1356602</v>
      </c>
      <c r="K6" s="19">
        <v>544833</v>
      </c>
      <c r="L6" s="19">
        <v>346631</v>
      </c>
      <c r="M6" s="19">
        <v>143645</v>
      </c>
      <c r="N6" s="19">
        <v>1035109</v>
      </c>
      <c r="O6" s="19">
        <v>346133</v>
      </c>
      <c r="P6" s="19">
        <v>406249</v>
      </c>
      <c r="Q6" s="19">
        <v>365972</v>
      </c>
      <c r="R6" s="19">
        <v>1118354</v>
      </c>
      <c r="S6" s="19">
        <v>254387</v>
      </c>
      <c r="T6" s="19">
        <v>247046</v>
      </c>
      <c r="U6" s="19">
        <v>468493</v>
      </c>
      <c r="V6" s="19">
        <v>969926</v>
      </c>
      <c r="W6" s="19">
        <v>4479991</v>
      </c>
      <c r="X6" s="19">
        <v>10807260</v>
      </c>
      <c r="Y6" s="19">
        <v>-6327269</v>
      </c>
      <c r="Z6" s="20">
        <v>-58.55</v>
      </c>
      <c r="AA6" s="21">
        <v>10807260</v>
      </c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/>
      <c r="D8" s="17"/>
      <c r="E8" s="18">
        <v>3620004</v>
      </c>
      <c r="F8" s="19">
        <v>4594920</v>
      </c>
      <c r="G8" s="19">
        <v>355775</v>
      </c>
      <c r="H8" s="19">
        <v>335284</v>
      </c>
      <c r="I8" s="19">
        <v>330738</v>
      </c>
      <c r="J8" s="19">
        <v>1021797</v>
      </c>
      <c r="K8" s="19">
        <v>356934</v>
      </c>
      <c r="L8" s="19">
        <v>483538</v>
      </c>
      <c r="M8" s="19">
        <v>333289</v>
      </c>
      <c r="N8" s="19">
        <v>1173761</v>
      </c>
      <c r="O8" s="19">
        <v>393472</v>
      </c>
      <c r="P8" s="19">
        <v>398874</v>
      </c>
      <c r="Q8" s="19">
        <v>401071</v>
      </c>
      <c r="R8" s="19">
        <v>1193417</v>
      </c>
      <c r="S8" s="19">
        <v>335824</v>
      </c>
      <c r="T8" s="19">
        <v>264908</v>
      </c>
      <c r="U8" s="19">
        <v>507221</v>
      </c>
      <c r="V8" s="19">
        <v>1107953</v>
      </c>
      <c r="W8" s="19">
        <v>4496928</v>
      </c>
      <c r="X8" s="19">
        <v>4594920</v>
      </c>
      <c r="Y8" s="19">
        <v>-97992</v>
      </c>
      <c r="Z8" s="20">
        <v>-2.13</v>
      </c>
      <c r="AA8" s="21">
        <v>4594920</v>
      </c>
    </row>
    <row r="9" spans="1:27" ht="13.5">
      <c r="A9" s="22" t="s">
        <v>36</v>
      </c>
      <c r="B9" s="16"/>
      <c r="C9" s="17">
        <v>42605124</v>
      </c>
      <c r="D9" s="17"/>
      <c r="E9" s="18">
        <v>48971004</v>
      </c>
      <c r="F9" s="19">
        <v>50742360</v>
      </c>
      <c r="G9" s="19">
        <v>15748741</v>
      </c>
      <c r="H9" s="19">
        <v>150345</v>
      </c>
      <c r="I9" s="19">
        <v>271880</v>
      </c>
      <c r="J9" s="19">
        <v>16170966</v>
      </c>
      <c r="K9" s="19">
        <v>287631</v>
      </c>
      <c r="L9" s="19">
        <v>14224851</v>
      </c>
      <c r="M9" s="19">
        <v>733001</v>
      </c>
      <c r="N9" s="19">
        <v>15245483</v>
      </c>
      <c r="O9" s="19">
        <v>546838</v>
      </c>
      <c r="P9" s="19">
        <v>667480</v>
      </c>
      <c r="Q9" s="19">
        <v>10972097</v>
      </c>
      <c r="R9" s="19">
        <v>12186415</v>
      </c>
      <c r="S9" s="19">
        <v>614424</v>
      </c>
      <c r="T9" s="19">
        <v>679136</v>
      </c>
      <c r="U9" s="19">
        <v>2480942</v>
      </c>
      <c r="V9" s="19">
        <v>3774502</v>
      </c>
      <c r="W9" s="19">
        <v>47377366</v>
      </c>
      <c r="X9" s="19">
        <v>50742360</v>
      </c>
      <c r="Y9" s="19">
        <v>-3364994</v>
      </c>
      <c r="Z9" s="20">
        <v>-6.63</v>
      </c>
      <c r="AA9" s="21">
        <v>50742360</v>
      </c>
    </row>
    <row r="10" spans="1:27" ht="13.5">
      <c r="A10" s="22" t="s">
        <v>37</v>
      </c>
      <c r="B10" s="16"/>
      <c r="C10" s="17"/>
      <c r="D10" s="17"/>
      <c r="E10" s="18">
        <v>16251000</v>
      </c>
      <c r="F10" s="19">
        <v>16251000</v>
      </c>
      <c r="G10" s="19">
        <v>4000000</v>
      </c>
      <c r="H10" s="19"/>
      <c r="I10" s="19"/>
      <c r="J10" s="19">
        <v>4000000</v>
      </c>
      <c r="K10" s="19"/>
      <c r="L10" s="19"/>
      <c r="M10" s="19"/>
      <c r="N10" s="19"/>
      <c r="O10" s="19"/>
      <c r="P10" s="19"/>
      <c r="Q10" s="19">
        <v>14294100</v>
      </c>
      <c r="R10" s="19">
        <v>14294100</v>
      </c>
      <c r="S10" s="19"/>
      <c r="T10" s="19"/>
      <c r="U10" s="19"/>
      <c r="V10" s="19"/>
      <c r="W10" s="19">
        <v>18294100</v>
      </c>
      <c r="X10" s="19">
        <v>16251000</v>
      </c>
      <c r="Y10" s="19">
        <v>2043100</v>
      </c>
      <c r="Z10" s="20">
        <v>12.57</v>
      </c>
      <c r="AA10" s="21">
        <v>16251000</v>
      </c>
    </row>
    <row r="11" spans="1:27" ht="13.5">
      <c r="A11" s="22" t="s">
        <v>38</v>
      </c>
      <c r="B11" s="16"/>
      <c r="C11" s="17">
        <v>913367</v>
      </c>
      <c r="D11" s="17"/>
      <c r="E11" s="18">
        <v>988992</v>
      </c>
      <c r="F11" s="19">
        <v>2032370</v>
      </c>
      <c r="G11" s="19">
        <v>27281</v>
      </c>
      <c r="H11" s="19">
        <v>136620</v>
      </c>
      <c r="I11" s="19">
        <v>163533</v>
      </c>
      <c r="J11" s="19">
        <v>327434</v>
      </c>
      <c r="K11" s="19">
        <v>156045</v>
      </c>
      <c r="L11" s="19">
        <v>373385</v>
      </c>
      <c r="M11" s="19">
        <v>47974</v>
      </c>
      <c r="N11" s="19">
        <v>577404</v>
      </c>
      <c r="O11" s="19">
        <v>81350</v>
      </c>
      <c r="P11" s="19">
        <v>182298</v>
      </c>
      <c r="Q11" s="19">
        <v>170769</v>
      </c>
      <c r="R11" s="19">
        <v>434417</v>
      </c>
      <c r="S11" s="19">
        <v>207946</v>
      </c>
      <c r="T11" s="19">
        <v>239770</v>
      </c>
      <c r="U11" s="19">
        <v>221756</v>
      </c>
      <c r="V11" s="19">
        <v>669472</v>
      </c>
      <c r="W11" s="19">
        <v>2008727</v>
      </c>
      <c r="X11" s="19">
        <v>2032370</v>
      </c>
      <c r="Y11" s="19">
        <v>-23643</v>
      </c>
      <c r="Z11" s="20">
        <v>-1.16</v>
      </c>
      <c r="AA11" s="21">
        <v>2032370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46822563</v>
      </c>
      <c r="D14" s="17"/>
      <c r="E14" s="18">
        <v>-46080000</v>
      </c>
      <c r="F14" s="19">
        <v>-65152614</v>
      </c>
      <c r="G14" s="19">
        <v>-3160189</v>
      </c>
      <c r="H14" s="19">
        <v>-3118395</v>
      </c>
      <c r="I14" s="19">
        <v>-4055889</v>
      </c>
      <c r="J14" s="19">
        <v>-10334473</v>
      </c>
      <c r="K14" s="19">
        <v>-3092388</v>
      </c>
      <c r="L14" s="19">
        <v>-3430878</v>
      </c>
      <c r="M14" s="19">
        <v>-4209356</v>
      </c>
      <c r="N14" s="19">
        <v>-10732622</v>
      </c>
      <c r="O14" s="19">
        <v>-2792623</v>
      </c>
      <c r="P14" s="19">
        <v>-4269932</v>
      </c>
      <c r="Q14" s="19">
        <v>-3005622</v>
      </c>
      <c r="R14" s="19">
        <v>-10068177</v>
      </c>
      <c r="S14" s="19">
        <v>-3123061</v>
      </c>
      <c r="T14" s="19">
        <v>-3096433</v>
      </c>
      <c r="U14" s="19">
        <v>-5154091</v>
      </c>
      <c r="V14" s="19">
        <v>-11373585</v>
      </c>
      <c r="W14" s="19">
        <v>-42508857</v>
      </c>
      <c r="X14" s="19">
        <v>-65152614</v>
      </c>
      <c r="Y14" s="19">
        <v>22643757</v>
      </c>
      <c r="Z14" s="20">
        <v>-34.75</v>
      </c>
      <c r="AA14" s="21">
        <v>-65152614</v>
      </c>
    </row>
    <row r="15" spans="1:27" ht="13.5">
      <c r="A15" s="22" t="s">
        <v>42</v>
      </c>
      <c r="B15" s="16"/>
      <c r="C15" s="17">
        <v>117055</v>
      </c>
      <c r="D15" s="17"/>
      <c r="E15" s="18">
        <v>-127080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-4738000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>
        <v>-2326546</v>
      </c>
      <c r="R16" s="19">
        <v>-2326546</v>
      </c>
      <c r="S16" s="19">
        <v>-4499633</v>
      </c>
      <c r="T16" s="19">
        <v>-3007613</v>
      </c>
      <c r="U16" s="19">
        <v>-2480942</v>
      </c>
      <c r="V16" s="19">
        <v>-9988188</v>
      </c>
      <c r="W16" s="19">
        <v>-12314734</v>
      </c>
      <c r="X16" s="19"/>
      <c r="Y16" s="19">
        <v>-12314734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100255767</v>
      </c>
      <c r="D17" s="25">
        <f>SUM(D6:D16)</f>
        <v>0</v>
      </c>
      <c r="E17" s="26">
        <f t="shared" si="0"/>
        <v>35291920</v>
      </c>
      <c r="F17" s="27">
        <f t="shared" si="0"/>
        <v>19275296</v>
      </c>
      <c r="G17" s="27">
        <f t="shared" si="0"/>
        <v>17650912</v>
      </c>
      <c r="H17" s="27">
        <f t="shared" si="0"/>
        <v>-2351484</v>
      </c>
      <c r="I17" s="27">
        <f t="shared" si="0"/>
        <v>-2757102</v>
      </c>
      <c r="J17" s="27">
        <f t="shared" si="0"/>
        <v>12542326</v>
      </c>
      <c r="K17" s="27">
        <f t="shared" si="0"/>
        <v>-1746945</v>
      </c>
      <c r="L17" s="27">
        <f t="shared" si="0"/>
        <v>11997527</v>
      </c>
      <c r="M17" s="27">
        <f t="shared" si="0"/>
        <v>-2951447</v>
      </c>
      <c r="N17" s="27">
        <f t="shared" si="0"/>
        <v>7299135</v>
      </c>
      <c r="O17" s="27">
        <f t="shared" si="0"/>
        <v>-1424830</v>
      </c>
      <c r="P17" s="27">
        <f t="shared" si="0"/>
        <v>-2615031</v>
      </c>
      <c r="Q17" s="27">
        <f t="shared" si="0"/>
        <v>20871841</v>
      </c>
      <c r="R17" s="27">
        <f t="shared" si="0"/>
        <v>16831980</v>
      </c>
      <c r="S17" s="27">
        <f t="shared" si="0"/>
        <v>-6210113</v>
      </c>
      <c r="T17" s="27">
        <f t="shared" si="0"/>
        <v>-4673186</v>
      </c>
      <c r="U17" s="27">
        <f t="shared" si="0"/>
        <v>-3956621</v>
      </c>
      <c r="V17" s="27">
        <f t="shared" si="0"/>
        <v>-14839920</v>
      </c>
      <c r="W17" s="27">
        <f t="shared" si="0"/>
        <v>21833521</v>
      </c>
      <c r="X17" s="27">
        <f t="shared" si="0"/>
        <v>19275296</v>
      </c>
      <c r="Y17" s="27">
        <f t="shared" si="0"/>
        <v>2558225</v>
      </c>
      <c r="Z17" s="28">
        <f>+IF(X17&lt;&gt;0,+(Y17/X17)*100,0)</f>
        <v>13.272040024703122</v>
      </c>
      <c r="AA17" s="29">
        <f>SUM(AA6:AA16)</f>
        <v>19275296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20000</v>
      </c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19068793</v>
      </c>
      <c r="D26" s="17"/>
      <c r="E26" s="18">
        <v>-20720000</v>
      </c>
      <c r="F26" s="19">
        <v>-16251000</v>
      </c>
      <c r="G26" s="19">
        <v>-900344</v>
      </c>
      <c r="H26" s="19">
        <v>-1288750</v>
      </c>
      <c r="I26" s="19">
        <v>-1724533</v>
      </c>
      <c r="J26" s="19">
        <v>-3913627</v>
      </c>
      <c r="K26" s="19">
        <v>-842847</v>
      </c>
      <c r="L26" s="19">
        <v>-608497</v>
      </c>
      <c r="M26" s="19">
        <v>-788444</v>
      </c>
      <c r="N26" s="19">
        <v>-2239788</v>
      </c>
      <c r="O26" s="19"/>
      <c r="P26" s="19"/>
      <c r="Q26" s="19">
        <v>-2043100</v>
      </c>
      <c r="R26" s="19">
        <v>-2043100</v>
      </c>
      <c r="S26" s="19">
        <v>-3708148</v>
      </c>
      <c r="T26" s="19">
        <v>-2328477</v>
      </c>
      <c r="U26" s="19">
        <v>-3823732</v>
      </c>
      <c r="V26" s="19">
        <v>-9860357</v>
      </c>
      <c r="W26" s="19">
        <v>-18056872</v>
      </c>
      <c r="X26" s="19">
        <v>-16251000</v>
      </c>
      <c r="Y26" s="19">
        <v>-1805872</v>
      </c>
      <c r="Z26" s="20">
        <v>11.11</v>
      </c>
      <c r="AA26" s="21">
        <v>-16251000</v>
      </c>
    </row>
    <row r="27" spans="1:27" ht="13.5">
      <c r="A27" s="23" t="s">
        <v>51</v>
      </c>
      <c r="B27" s="24"/>
      <c r="C27" s="25">
        <f aca="true" t="shared" si="1" ref="C27:Y27">SUM(C21:C26)</f>
        <v>19068793</v>
      </c>
      <c r="D27" s="25">
        <f>SUM(D21:D26)</f>
        <v>0</v>
      </c>
      <c r="E27" s="26">
        <f t="shared" si="1"/>
        <v>-20700000</v>
      </c>
      <c r="F27" s="27">
        <f t="shared" si="1"/>
        <v>-16251000</v>
      </c>
      <c r="G27" s="27">
        <f t="shared" si="1"/>
        <v>-900344</v>
      </c>
      <c r="H27" s="27">
        <f t="shared" si="1"/>
        <v>-1288750</v>
      </c>
      <c r="I27" s="27">
        <f t="shared" si="1"/>
        <v>-1724533</v>
      </c>
      <c r="J27" s="27">
        <f t="shared" si="1"/>
        <v>-3913627</v>
      </c>
      <c r="K27" s="27">
        <f t="shared" si="1"/>
        <v>-842847</v>
      </c>
      <c r="L27" s="27">
        <f t="shared" si="1"/>
        <v>-608497</v>
      </c>
      <c r="M27" s="27">
        <f t="shared" si="1"/>
        <v>-788444</v>
      </c>
      <c r="N27" s="27">
        <f t="shared" si="1"/>
        <v>-2239788</v>
      </c>
      <c r="O27" s="27">
        <f t="shared" si="1"/>
        <v>0</v>
      </c>
      <c r="P27" s="27">
        <f t="shared" si="1"/>
        <v>0</v>
      </c>
      <c r="Q27" s="27">
        <f t="shared" si="1"/>
        <v>-2043100</v>
      </c>
      <c r="R27" s="27">
        <f t="shared" si="1"/>
        <v>-2043100</v>
      </c>
      <c r="S27" s="27">
        <f t="shared" si="1"/>
        <v>-3708148</v>
      </c>
      <c r="T27" s="27">
        <f t="shared" si="1"/>
        <v>-2328477</v>
      </c>
      <c r="U27" s="27">
        <f t="shared" si="1"/>
        <v>-3823732</v>
      </c>
      <c r="V27" s="27">
        <f t="shared" si="1"/>
        <v>-9860357</v>
      </c>
      <c r="W27" s="27">
        <f t="shared" si="1"/>
        <v>-18056872</v>
      </c>
      <c r="X27" s="27">
        <f t="shared" si="1"/>
        <v>-16251000</v>
      </c>
      <c r="Y27" s="27">
        <f t="shared" si="1"/>
        <v>-1805872</v>
      </c>
      <c r="Z27" s="28">
        <f>+IF(X27&lt;&gt;0,+(Y27/X27)*100,0)</f>
        <v>11.112374623100116</v>
      </c>
      <c r="AA27" s="29">
        <f>SUM(AA21:AA26)</f>
        <v>-16251000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119324560</v>
      </c>
      <c r="D38" s="31">
        <f>+D17+D27+D36</f>
        <v>0</v>
      </c>
      <c r="E38" s="32">
        <f t="shared" si="3"/>
        <v>14591920</v>
      </c>
      <c r="F38" s="33">
        <f t="shared" si="3"/>
        <v>3024296</v>
      </c>
      <c r="G38" s="33">
        <f t="shared" si="3"/>
        <v>16750568</v>
      </c>
      <c r="H38" s="33">
        <f t="shared" si="3"/>
        <v>-3640234</v>
      </c>
      <c r="I38" s="33">
        <f t="shared" si="3"/>
        <v>-4481635</v>
      </c>
      <c r="J38" s="33">
        <f t="shared" si="3"/>
        <v>8628699</v>
      </c>
      <c r="K38" s="33">
        <f t="shared" si="3"/>
        <v>-2589792</v>
      </c>
      <c r="L38" s="33">
        <f t="shared" si="3"/>
        <v>11389030</v>
      </c>
      <c r="M38" s="33">
        <f t="shared" si="3"/>
        <v>-3739891</v>
      </c>
      <c r="N38" s="33">
        <f t="shared" si="3"/>
        <v>5059347</v>
      </c>
      <c r="O38" s="33">
        <f t="shared" si="3"/>
        <v>-1424830</v>
      </c>
      <c r="P38" s="33">
        <f t="shared" si="3"/>
        <v>-2615031</v>
      </c>
      <c r="Q38" s="33">
        <f t="shared" si="3"/>
        <v>18828741</v>
      </c>
      <c r="R38" s="33">
        <f t="shared" si="3"/>
        <v>14788880</v>
      </c>
      <c r="S38" s="33">
        <f t="shared" si="3"/>
        <v>-9918261</v>
      </c>
      <c r="T38" s="33">
        <f t="shared" si="3"/>
        <v>-7001663</v>
      </c>
      <c r="U38" s="33">
        <f t="shared" si="3"/>
        <v>-7780353</v>
      </c>
      <c r="V38" s="33">
        <f t="shared" si="3"/>
        <v>-24700277</v>
      </c>
      <c r="W38" s="33">
        <f t="shared" si="3"/>
        <v>3776649</v>
      </c>
      <c r="X38" s="33">
        <f t="shared" si="3"/>
        <v>3024296</v>
      </c>
      <c r="Y38" s="33">
        <f t="shared" si="3"/>
        <v>752353</v>
      </c>
      <c r="Z38" s="34">
        <f>+IF(X38&lt;&gt;0,+(Y38/X38)*100,0)</f>
        <v>24.876963101495356</v>
      </c>
      <c r="AA38" s="35">
        <f>+AA17+AA27+AA36</f>
        <v>3024296</v>
      </c>
    </row>
    <row r="39" spans="1:27" ht="13.5">
      <c r="A39" s="22" t="s">
        <v>59</v>
      </c>
      <c r="B39" s="16"/>
      <c r="C39" s="31">
        <v>18263453</v>
      </c>
      <c r="D39" s="31"/>
      <c r="E39" s="32">
        <v>22376552</v>
      </c>
      <c r="F39" s="33">
        <v>22376552</v>
      </c>
      <c r="G39" s="33">
        <v>16501278</v>
      </c>
      <c r="H39" s="33">
        <v>33251846</v>
      </c>
      <c r="I39" s="33">
        <v>29611612</v>
      </c>
      <c r="J39" s="33">
        <v>16501278</v>
      </c>
      <c r="K39" s="33">
        <v>25129977</v>
      </c>
      <c r="L39" s="33">
        <v>22540185</v>
      </c>
      <c r="M39" s="33">
        <v>33929215</v>
      </c>
      <c r="N39" s="33">
        <v>25129977</v>
      </c>
      <c r="O39" s="33">
        <v>30189324</v>
      </c>
      <c r="P39" s="33">
        <v>28764494</v>
      </c>
      <c r="Q39" s="33">
        <v>26149463</v>
      </c>
      <c r="R39" s="33">
        <v>30189324</v>
      </c>
      <c r="S39" s="33">
        <v>44978204</v>
      </c>
      <c r="T39" s="33">
        <v>35059943</v>
      </c>
      <c r="U39" s="33">
        <v>28058280</v>
      </c>
      <c r="V39" s="33">
        <v>44978204</v>
      </c>
      <c r="W39" s="33">
        <v>16501278</v>
      </c>
      <c r="X39" s="33">
        <v>22376552</v>
      </c>
      <c r="Y39" s="33">
        <v>-5875274</v>
      </c>
      <c r="Z39" s="34">
        <v>-26.26</v>
      </c>
      <c r="AA39" s="35">
        <v>22376552</v>
      </c>
    </row>
    <row r="40" spans="1:27" ht="13.5">
      <c r="A40" s="41" t="s">
        <v>60</v>
      </c>
      <c r="B40" s="42"/>
      <c r="C40" s="43">
        <v>137588013</v>
      </c>
      <c r="D40" s="43"/>
      <c r="E40" s="44">
        <v>36968472</v>
      </c>
      <c r="F40" s="45">
        <v>25400848</v>
      </c>
      <c r="G40" s="45">
        <v>33251846</v>
      </c>
      <c r="H40" s="45">
        <v>29611612</v>
      </c>
      <c r="I40" s="45">
        <v>25129977</v>
      </c>
      <c r="J40" s="45">
        <v>25129977</v>
      </c>
      <c r="K40" s="45">
        <v>22540185</v>
      </c>
      <c r="L40" s="45">
        <v>33929215</v>
      </c>
      <c r="M40" s="45">
        <v>30189324</v>
      </c>
      <c r="N40" s="45">
        <v>30189324</v>
      </c>
      <c r="O40" s="45">
        <v>28764494</v>
      </c>
      <c r="P40" s="45">
        <v>26149463</v>
      </c>
      <c r="Q40" s="45">
        <v>44978204</v>
      </c>
      <c r="R40" s="45">
        <v>28764494</v>
      </c>
      <c r="S40" s="45">
        <v>35059943</v>
      </c>
      <c r="T40" s="45">
        <v>28058280</v>
      </c>
      <c r="U40" s="45">
        <v>20277927</v>
      </c>
      <c r="V40" s="45">
        <v>20277927</v>
      </c>
      <c r="W40" s="45">
        <v>20277927</v>
      </c>
      <c r="X40" s="45">
        <v>25400848</v>
      </c>
      <c r="Y40" s="45">
        <v>-5122921</v>
      </c>
      <c r="Z40" s="46">
        <v>-20.17</v>
      </c>
      <c r="AA40" s="47">
        <v>25400848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12050388</v>
      </c>
      <c r="D6" s="17"/>
      <c r="E6" s="18">
        <v>15032000</v>
      </c>
      <c r="F6" s="19">
        <v>15318004</v>
      </c>
      <c r="G6" s="19">
        <v>1118200</v>
      </c>
      <c r="H6" s="19">
        <v>1075000</v>
      </c>
      <c r="I6" s="19">
        <v>1055348</v>
      </c>
      <c r="J6" s="19">
        <v>3248548</v>
      </c>
      <c r="K6" s="19">
        <v>1050000</v>
      </c>
      <c r="L6" s="19">
        <v>836275</v>
      </c>
      <c r="M6" s="19">
        <v>1078137</v>
      </c>
      <c r="N6" s="19">
        <v>2964412</v>
      </c>
      <c r="O6" s="19">
        <v>946414</v>
      </c>
      <c r="P6" s="19">
        <v>1015794</v>
      </c>
      <c r="Q6" s="19">
        <v>836275</v>
      </c>
      <c r="R6" s="19">
        <v>2798483</v>
      </c>
      <c r="S6" s="19">
        <v>946414</v>
      </c>
      <c r="T6" s="19"/>
      <c r="U6" s="19"/>
      <c r="V6" s="19">
        <v>946414</v>
      </c>
      <c r="W6" s="19">
        <v>9957857</v>
      </c>
      <c r="X6" s="19">
        <v>15318004</v>
      </c>
      <c r="Y6" s="19">
        <v>-5360147</v>
      </c>
      <c r="Z6" s="20">
        <v>-34.99</v>
      </c>
      <c r="AA6" s="21">
        <v>15318004</v>
      </c>
    </row>
    <row r="7" spans="1:27" ht="13.5">
      <c r="A7" s="22" t="s">
        <v>34</v>
      </c>
      <c r="B7" s="16"/>
      <c r="C7" s="17">
        <v>42661733</v>
      </c>
      <c r="D7" s="17"/>
      <c r="E7" s="18">
        <v>54054996</v>
      </c>
      <c r="F7" s="19">
        <v>58255200</v>
      </c>
      <c r="G7" s="19">
        <v>5353123</v>
      </c>
      <c r="H7" s="19">
        <v>6595000</v>
      </c>
      <c r="I7" s="19">
        <v>794965</v>
      </c>
      <c r="J7" s="19">
        <v>12743088</v>
      </c>
      <c r="K7" s="19">
        <v>3929000</v>
      </c>
      <c r="L7" s="19">
        <v>4076842</v>
      </c>
      <c r="M7" s="19">
        <v>3658085</v>
      </c>
      <c r="N7" s="19">
        <v>11663927</v>
      </c>
      <c r="O7" s="19">
        <v>3771739</v>
      </c>
      <c r="P7" s="19">
        <v>4067401</v>
      </c>
      <c r="Q7" s="19">
        <v>4076842</v>
      </c>
      <c r="R7" s="19">
        <v>11915982</v>
      </c>
      <c r="S7" s="19">
        <v>3771739</v>
      </c>
      <c r="T7" s="19"/>
      <c r="U7" s="19"/>
      <c r="V7" s="19">
        <v>3771739</v>
      </c>
      <c r="W7" s="19">
        <v>40094736</v>
      </c>
      <c r="X7" s="19">
        <v>58255200</v>
      </c>
      <c r="Y7" s="19">
        <v>-18160464</v>
      </c>
      <c r="Z7" s="20">
        <v>-31.17</v>
      </c>
      <c r="AA7" s="21">
        <v>58255200</v>
      </c>
    </row>
    <row r="8" spans="1:27" ht="13.5">
      <c r="A8" s="22" t="s">
        <v>35</v>
      </c>
      <c r="B8" s="16"/>
      <c r="C8" s="17">
        <v>5256941</v>
      </c>
      <c r="D8" s="17"/>
      <c r="E8" s="18">
        <v>7254996</v>
      </c>
      <c r="F8" s="19">
        <v>4301400</v>
      </c>
      <c r="G8" s="19">
        <v>473600</v>
      </c>
      <c r="H8" s="19">
        <v>496000</v>
      </c>
      <c r="I8" s="19">
        <v>841659</v>
      </c>
      <c r="J8" s="19">
        <v>1811259</v>
      </c>
      <c r="K8" s="19">
        <v>1038000</v>
      </c>
      <c r="L8" s="19">
        <v>911723</v>
      </c>
      <c r="M8" s="19">
        <v>1010151</v>
      </c>
      <c r="N8" s="19">
        <v>2959874</v>
      </c>
      <c r="O8" s="19">
        <v>269844</v>
      </c>
      <c r="P8" s="19">
        <v>384548</v>
      </c>
      <c r="Q8" s="19">
        <v>911723</v>
      </c>
      <c r="R8" s="19">
        <v>1566115</v>
      </c>
      <c r="S8" s="19">
        <v>269844</v>
      </c>
      <c r="T8" s="19"/>
      <c r="U8" s="19"/>
      <c r="V8" s="19">
        <v>269844</v>
      </c>
      <c r="W8" s="19">
        <v>6607092</v>
      </c>
      <c r="X8" s="19">
        <v>4301400</v>
      </c>
      <c r="Y8" s="19">
        <v>2305692</v>
      </c>
      <c r="Z8" s="20">
        <v>53.6</v>
      </c>
      <c r="AA8" s="21">
        <v>4301400</v>
      </c>
    </row>
    <row r="9" spans="1:27" ht="13.5">
      <c r="A9" s="22" t="s">
        <v>36</v>
      </c>
      <c r="B9" s="16"/>
      <c r="C9" s="17">
        <v>39412407</v>
      </c>
      <c r="D9" s="17"/>
      <c r="E9" s="18">
        <v>29700996</v>
      </c>
      <c r="F9" s="19">
        <v>29553000</v>
      </c>
      <c r="G9" s="19">
        <v>9819000</v>
      </c>
      <c r="H9" s="19">
        <v>735000</v>
      </c>
      <c r="I9" s="19">
        <v>781976</v>
      </c>
      <c r="J9" s="19">
        <v>11335976</v>
      </c>
      <c r="K9" s="19">
        <v>1344000</v>
      </c>
      <c r="L9" s="19">
        <v>6139697</v>
      </c>
      <c r="M9" s="19">
        <v>1275869</v>
      </c>
      <c r="N9" s="19">
        <v>8759566</v>
      </c>
      <c r="O9" s="19"/>
      <c r="P9" s="19">
        <v>586055</v>
      </c>
      <c r="Q9" s="19">
        <v>6139697</v>
      </c>
      <c r="R9" s="19">
        <v>6725752</v>
      </c>
      <c r="S9" s="19"/>
      <c r="T9" s="19"/>
      <c r="U9" s="19"/>
      <c r="V9" s="19"/>
      <c r="W9" s="19">
        <v>26821294</v>
      </c>
      <c r="X9" s="19">
        <v>29553000</v>
      </c>
      <c r="Y9" s="19">
        <v>-2731706</v>
      </c>
      <c r="Z9" s="20">
        <v>-9.24</v>
      </c>
      <c r="AA9" s="21">
        <v>29553000</v>
      </c>
    </row>
    <row r="10" spans="1:27" ht="13.5">
      <c r="A10" s="22" t="s">
        <v>37</v>
      </c>
      <c r="B10" s="16"/>
      <c r="C10" s="17"/>
      <c r="D10" s="17"/>
      <c r="E10" s="18">
        <v>16991004</v>
      </c>
      <c r="F10" s="19">
        <v>21990996</v>
      </c>
      <c r="G10" s="19"/>
      <c r="H10" s="19"/>
      <c r="I10" s="19">
        <v>3612624</v>
      </c>
      <c r="J10" s="19">
        <v>3612624</v>
      </c>
      <c r="K10" s="19"/>
      <c r="L10" s="19">
        <v>2382498</v>
      </c>
      <c r="M10" s="19">
        <v>1147331</v>
      </c>
      <c r="N10" s="19">
        <v>3529829</v>
      </c>
      <c r="O10" s="19"/>
      <c r="P10" s="19">
        <v>5417000</v>
      </c>
      <c r="Q10" s="19"/>
      <c r="R10" s="19">
        <v>5417000</v>
      </c>
      <c r="S10" s="19"/>
      <c r="T10" s="19"/>
      <c r="U10" s="19"/>
      <c r="V10" s="19"/>
      <c r="W10" s="19">
        <v>12559453</v>
      </c>
      <c r="X10" s="19">
        <v>21990996</v>
      </c>
      <c r="Y10" s="19">
        <v>-9431543</v>
      </c>
      <c r="Z10" s="20">
        <v>-42.89</v>
      </c>
      <c r="AA10" s="21">
        <v>21990996</v>
      </c>
    </row>
    <row r="11" spans="1:27" ht="13.5">
      <c r="A11" s="22" t="s">
        <v>38</v>
      </c>
      <c r="B11" s="16"/>
      <c r="C11" s="17">
        <v>2352112</v>
      </c>
      <c r="D11" s="17"/>
      <c r="E11" s="18">
        <v>3027004</v>
      </c>
      <c r="F11" s="19">
        <v>2742496</v>
      </c>
      <c r="G11" s="19">
        <v>186500</v>
      </c>
      <c r="H11" s="19">
        <v>171000</v>
      </c>
      <c r="I11" s="19">
        <v>159994</v>
      </c>
      <c r="J11" s="19">
        <v>517494</v>
      </c>
      <c r="K11" s="19">
        <v>313000</v>
      </c>
      <c r="L11" s="19">
        <v>174440</v>
      </c>
      <c r="M11" s="19">
        <v>183154</v>
      </c>
      <c r="N11" s="19">
        <v>670594</v>
      </c>
      <c r="O11" s="19">
        <v>129480</v>
      </c>
      <c r="P11" s="19">
        <v>157058</v>
      </c>
      <c r="Q11" s="19">
        <v>174440</v>
      </c>
      <c r="R11" s="19">
        <v>460978</v>
      </c>
      <c r="S11" s="19">
        <v>129480</v>
      </c>
      <c r="T11" s="19"/>
      <c r="U11" s="19"/>
      <c r="V11" s="19">
        <v>129480</v>
      </c>
      <c r="W11" s="19">
        <v>1778546</v>
      </c>
      <c r="X11" s="19">
        <v>2742496</v>
      </c>
      <c r="Y11" s="19">
        <v>-963950</v>
      </c>
      <c r="Z11" s="20">
        <v>-35.15</v>
      </c>
      <c r="AA11" s="21">
        <v>2742496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-86776116</v>
      </c>
      <c r="D14" s="17"/>
      <c r="E14" s="18">
        <v>-98274000</v>
      </c>
      <c r="F14" s="19">
        <v>-96237004</v>
      </c>
      <c r="G14" s="19">
        <v>-17181723</v>
      </c>
      <c r="H14" s="19">
        <v>-11097000</v>
      </c>
      <c r="I14" s="19">
        <v>-10417423</v>
      </c>
      <c r="J14" s="19">
        <v>-38696146</v>
      </c>
      <c r="K14" s="19">
        <v>-9934000</v>
      </c>
      <c r="L14" s="19">
        <v>-7495509</v>
      </c>
      <c r="M14" s="19">
        <v>-5093897</v>
      </c>
      <c r="N14" s="19">
        <v>-22523406</v>
      </c>
      <c r="O14" s="19">
        <v>-6754850</v>
      </c>
      <c r="P14" s="19">
        <v>-7429748</v>
      </c>
      <c r="Q14" s="19">
        <v>-7495509</v>
      </c>
      <c r="R14" s="19">
        <v>-21680107</v>
      </c>
      <c r="S14" s="19">
        <v>-6754850</v>
      </c>
      <c r="T14" s="19"/>
      <c r="U14" s="19"/>
      <c r="V14" s="19">
        <v>-6754850</v>
      </c>
      <c r="W14" s="19">
        <v>-89654509</v>
      </c>
      <c r="X14" s="19">
        <v>-96237004</v>
      </c>
      <c r="Y14" s="19">
        <v>6582495</v>
      </c>
      <c r="Z14" s="20">
        <v>-6.84</v>
      </c>
      <c r="AA14" s="21">
        <v>-96237004</v>
      </c>
    </row>
    <row r="15" spans="1:27" ht="13.5">
      <c r="A15" s="22" t="s">
        <v>42</v>
      </c>
      <c r="B15" s="16"/>
      <c r="C15" s="17"/>
      <c r="D15" s="17"/>
      <c r="E15" s="18"/>
      <c r="F15" s="19">
        <v>-267000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-267000</v>
      </c>
      <c r="Y15" s="19">
        <v>267000</v>
      </c>
      <c r="Z15" s="20">
        <v>-100</v>
      </c>
      <c r="AA15" s="21">
        <v>-267000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14957465</v>
      </c>
      <c r="D17" s="25">
        <f>SUM(D6:D16)</f>
        <v>0</v>
      </c>
      <c r="E17" s="26">
        <f t="shared" si="0"/>
        <v>27786996</v>
      </c>
      <c r="F17" s="27">
        <f t="shared" si="0"/>
        <v>35657092</v>
      </c>
      <c r="G17" s="27">
        <f t="shared" si="0"/>
        <v>-231300</v>
      </c>
      <c r="H17" s="27">
        <f t="shared" si="0"/>
        <v>-2025000</v>
      </c>
      <c r="I17" s="27">
        <f t="shared" si="0"/>
        <v>-3170857</v>
      </c>
      <c r="J17" s="27">
        <f t="shared" si="0"/>
        <v>-5427157</v>
      </c>
      <c r="K17" s="27">
        <f t="shared" si="0"/>
        <v>-2260000</v>
      </c>
      <c r="L17" s="27">
        <f t="shared" si="0"/>
        <v>7025966</v>
      </c>
      <c r="M17" s="27">
        <f t="shared" si="0"/>
        <v>3258830</v>
      </c>
      <c r="N17" s="27">
        <f t="shared" si="0"/>
        <v>8024796</v>
      </c>
      <c r="O17" s="27">
        <f t="shared" si="0"/>
        <v>-1637373</v>
      </c>
      <c r="P17" s="27">
        <f t="shared" si="0"/>
        <v>4198108</v>
      </c>
      <c r="Q17" s="27">
        <f t="shared" si="0"/>
        <v>4643468</v>
      </c>
      <c r="R17" s="27">
        <f t="shared" si="0"/>
        <v>7204203</v>
      </c>
      <c r="S17" s="27">
        <f t="shared" si="0"/>
        <v>-1637373</v>
      </c>
      <c r="T17" s="27">
        <f t="shared" si="0"/>
        <v>0</v>
      </c>
      <c r="U17" s="27">
        <f t="shared" si="0"/>
        <v>0</v>
      </c>
      <c r="V17" s="27">
        <f t="shared" si="0"/>
        <v>-1637373</v>
      </c>
      <c r="W17" s="27">
        <f t="shared" si="0"/>
        <v>8164469</v>
      </c>
      <c r="X17" s="27">
        <f t="shared" si="0"/>
        <v>35657092</v>
      </c>
      <c r="Y17" s="27">
        <f t="shared" si="0"/>
        <v>-27492623</v>
      </c>
      <c r="Z17" s="28">
        <f>+IF(X17&lt;&gt;0,+(Y17/X17)*100,0)</f>
        <v>-77.10281870434078</v>
      </c>
      <c r="AA17" s="29">
        <f>SUM(AA6:AA16)</f>
        <v>35657092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1500000</v>
      </c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/>
      <c r="F26" s="19">
        <v>-21990996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-21990996</v>
      </c>
      <c r="Y26" s="19">
        <v>21990996</v>
      </c>
      <c r="Z26" s="20">
        <v>-100</v>
      </c>
      <c r="AA26" s="21">
        <v>-21990996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1500000</v>
      </c>
      <c r="F27" s="27">
        <f t="shared" si="1"/>
        <v>-21990996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-21990996</v>
      </c>
      <c r="Y27" s="27">
        <f t="shared" si="1"/>
        <v>21990996</v>
      </c>
      <c r="Z27" s="28">
        <f>+IF(X27&lt;&gt;0,+(Y27/X27)*100,0)</f>
        <v>-100</v>
      </c>
      <c r="AA27" s="29">
        <f>SUM(AA21:AA26)</f>
        <v>-21990996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>
        <v>-73000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-73000</v>
      </c>
      <c r="Y35" s="19">
        <v>73000</v>
      </c>
      <c r="Z35" s="20">
        <v>-100</v>
      </c>
      <c r="AA35" s="21">
        <v>-73000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-73000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-73000</v>
      </c>
      <c r="Y36" s="27">
        <f t="shared" si="2"/>
        <v>73000</v>
      </c>
      <c r="Z36" s="28">
        <f>+IF(X36&lt;&gt;0,+(Y36/X36)*100,0)</f>
        <v>-100</v>
      </c>
      <c r="AA36" s="29">
        <f>SUM(AA31:AA35)</f>
        <v>-73000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14957465</v>
      </c>
      <c r="D38" s="31">
        <f>+D17+D27+D36</f>
        <v>0</v>
      </c>
      <c r="E38" s="32">
        <f t="shared" si="3"/>
        <v>29286996</v>
      </c>
      <c r="F38" s="33">
        <f t="shared" si="3"/>
        <v>13593096</v>
      </c>
      <c r="G38" s="33">
        <f t="shared" si="3"/>
        <v>-231300</v>
      </c>
      <c r="H38" s="33">
        <f t="shared" si="3"/>
        <v>-2025000</v>
      </c>
      <c r="I38" s="33">
        <f t="shared" si="3"/>
        <v>-3170857</v>
      </c>
      <c r="J38" s="33">
        <f t="shared" si="3"/>
        <v>-5427157</v>
      </c>
      <c r="K38" s="33">
        <f t="shared" si="3"/>
        <v>-2260000</v>
      </c>
      <c r="L38" s="33">
        <f t="shared" si="3"/>
        <v>7025966</v>
      </c>
      <c r="M38" s="33">
        <f t="shared" si="3"/>
        <v>3258830</v>
      </c>
      <c r="N38" s="33">
        <f t="shared" si="3"/>
        <v>8024796</v>
      </c>
      <c r="O38" s="33">
        <f t="shared" si="3"/>
        <v>-1637373</v>
      </c>
      <c r="P38" s="33">
        <f t="shared" si="3"/>
        <v>4198108</v>
      </c>
      <c r="Q38" s="33">
        <f t="shared" si="3"/>
        <v>4643468</v>
      </c>
      <c r="R38" s="33">
        <f t="shared" si="3"/>
        <v>7204203</v>
      </c>
      <c r="S38" s="33">
        <f t="shared" si="3"/>
        <v>-1637373</v>
      </c>
      <c r="T38" s="33">
        <f t="shared" si="3"/>
        <v>0</v>
      </c>
      <c r="U38" s="33">
        <f t="shared" si="3"/>
        <v>0</v>
      </c>
      <c r="V38" s="33">
        <f t="shared" si="3"/>
        <v>-1637373</v>
      </c>
      <c r="W38" s="33">
        <f t="shared" si="3"/>
        <v>8164469</v>
      </c>
      <c r="X38" s="33">
        <f t="shared" si="3"/>
        <v>13593096</v>
      </c>
      <c r="Y38" s="33">
        <f t="shared" si="3"/>
        <v>-5428627</v>
      </c>
      <c r="Z38" s="34">
        <f>+IF(X38&lt;&gt;0,+(Y38/X38)*100,0)</f>
        <v>-39.93664872226312</v>
      </c>
      <c r="AA38" s="35">
        <f>+AA17+AA27+AA36</f>
        <v>13593096</v>
      </c>
    </row>
    <row r="39" spans="1:27" ht="13.5">
      <c r="A39" s="22" t="s">
        <v>59</v>
      </c>
      <c r="B39" s="16"/>
      <c r="C39" s="31"/>
      <c r="D39" s="31"/>
      <c r="E39" s="32"/>
      <c r="F39" s="33"/>
      <c r="G39" s="33"/>
      <c r="H39" s="33">
        <v>-231300</v>
      </c>
      <c r="I39" s="33">
        <v>-2256300</v>
      </c>
      <c r="J39" s="33"/>
      <c r="K39" s="33">
        <v>-5427157</v>
      </c>
      <c r="L39" s="33">
        <v>-7687157</v>
      </c>
      <c r="M39" s="33">
        <v>-661191</v>
      </c>
      <c r="N39" s="33">
        <v>-5427157</v>
      </c>
      <c r="O39" s="33">
        <v>2597639</v>
      </c>
      <c r="P39" s="33">
        <v>960266</v>
      </c>
      <c r="Q39" s="33">
        <v>5158374</v>
      </c>
      <c r="R39" s="33">
        <v>2597639</v>
      </c>
      <c r="S39" s="33">
        <v>9801842</v>
      </c>
      <c r="T39" s="33">
        <v>8164469</v>
      </c>
      <c r="U39" s="33">
        <v>8164469</v>
      </c>
      <c r="V39" s="33">
        <v>9801842</v>
      </c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>
        <v>14957465</v>
      </c>
      <c r="D40" s="43"/>
      <c r="E40" s="44">
        <v>29286996</v>
      </c>
      <c r="F40" s="45">
        <v>13593096</v>
      </c>
      <c r="G40" s="45">
        <v>-231300</v>
      </c>
      <c r="H40" s="45">
        <v>-2256300</v>
      </c>
      <c r="I40" s="45">
        <v>-5427157</v>
      </c>
      <c r="J40" s="45">
        <v>-5427157</v>
      </c>
      <c r="K40" s="45">
        <v>-7687157</v>
      </c>
      <c r="L40" s="45">
        <v>-661191</v>
      </c>
      <c r="M40" s="45">
        <v>2597639</v>
      </c>
      <c r="N40" s="45">
        <v>2597639</v>
      </c>
      <c r="O40" s="45">
        <v>960266</v>
      </c>
      <c r="P40" s="45">
        <v>5158374</v>
      </c>
      <c r="Q40" s="45">
        <v>9801842</v>
      </c>
      <c r="R40" s="45">
        <v>960266</v>
      </c>
      <c r="S40" s="45">
        <v>8164469</v>
      </c>
      <c r="T40" s="45">
        <v>8164469</v>
      </c>
      <c r="U40" s="45">
        <v>8164469</v>
      </c>
      <c r="V40" s="45">
        <v>8164469</v>
      </c>
      <c r="W40" s="45">
        <v>8164469</v>
      </c>
      <c r="X40" s="45">
        <v>13593096</v>
      </c>
      <c r="Y40" s="45">
        <v>-5428627</v>
      </c>
      <c r="Z40" s="46">
        <v>-39.94</v>
      </c>
      <c r="AA40" s="47">
        <v>13593096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2471507</v>
      </c>
      <c r="D6" s="17">
        <v>2471507</v>
      </c>
      <c r="E6" s="18">
        <v>600000</v>
      </c>
      <c r="F6" s="19">
        <v>600000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>
        <v>600000</v>
      </c>
      <c r="Y6" s="19">
        <v>-600000</v>
      </c>
      <c r="Z6" s="20">
        <v>-100</v>
      </c>
      <c r="AA6" s="21">
        <v>600000</v>
      </c>
    </row>
    <row r="7" spans="1:27" ht="13.5">
      <c r="A7" s="22" t="s">
        <v>34</v>
      </c>
      <c r="B7" s="16"/>
      <c r="C7" s="17">
        <v>20940</v>
      </c>
      <c r="D7" s="17">
        <v>20940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382743</v>
      </c>
      <c r="D8" s="17">
        <v>382743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/>
      <c r="AA8" s="21"/>
    </row>
    <row r="9" spans="1:27" ht="13.5">
      <c r="A9" s="22" t="s">
        <v>36</v>
      </c>
      <c r="B9" s="16"/>
      <c r="C9" s="17">
        <v>69246268</v>
      </c>
      <c r="D9" s="17">
        <v>69246268</v>
      </c>
      <c r="E9" s="18">
        <v>97566000</v>
      </c>
      <c r="F9" s="19">
        <v>97566000</v>
      </c>
      <c r="G9" s="19">
        <v>41681000</v>
      </c>
      <c r="H9" s="19"/>
      <c r="I9" s="19"/>
      <c r="J9" s="19">
        <v>41681000</v>
      </c>
      <c r="K9" s="19"/>
      <c r="L9" s="19"/>
      <c r="M9" s="19"/>
      <c r="N9" s="19"/>
      <c r="O9" s="19"/>
      <c r="P9" s="19">
        <v>570000</v>
      </c>
      <c r="Q9" s="19"/>
      <c r="R9" s="19">
        <v>570000</v>
      </c>
      <c r="S9" s="19"/>
      <c r="T9" s="19"/>
      <c r="U9" s="19"/>
      <c r="V9" s="19"/>
      <c r="W9" s="19">
        <v>42251000</v>
      </c>
      <c r="X9" s="19">
        <v>97566000</v>
      </c>
      <c r="Y9" s="19">
        <v>-55315000</v>
      </c>
      <c r="Z9" s="20">
        <v>-56.69</v>
      </c>
      <c r="AA9" s="21">
        <v>97566000</v>
      </c>
    </row>
    <row r="10" spans="1:27" ht="13.5">
      <c r="A10" s="22" t="s">
        <v>37</v>
      </c>
      <c r="B10" s="16"/>
      <c r="C10" s="17">
        <v>31000000</v>
      </c>
      <c r="D10" s="17">
        <v>31000000</v>
      </c>
      <c r="E10" s="18">
        <v>31844000</v>
      </c>
      <c r="F10" s="19">
        <v>31844000</v>
      </c>
      <c r="G10" s="19">
        <v>12072000</v>
      </c>
      <c r="H10" s="19"/>
      <c r="I10" s="19"/>
      <c r="J10" s="19">
        <v>12072000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12072000</v>
      </c>
      <c r="X10" s="19">
        <v>31844000</v>
      </c>
      <c r="Y10" s="19">
        <v>-19772000</v>
      </c>
      <c r="Z10" s="20">
        <v>-62.09</v>
      </c>
      <c r="AA10" s="21">
        <v>31844000</v>
      </c>
    </row>
    <row r="11" spans="1:27" ht="13.5">
      <c r="A11" s="22" t="s">
        <v>38</v>
      </c>
      <c r="B11" s="16"/>
      <c r="C11" s="17">
        <v>4042757</v>
      </c>
      <c r="D11" s="17">
        <v>4042757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-71860054</v>
      </c>
      <c r="D14" s="17">
        <v>-71860054</v>
      </c>
      <c r="E14" s="18">
        <v>-82288008</v>
      </c>
      <c r="F14" s="19">
        <v>-82288008</v>
      </c>
      <c r="G14" s="19">
        <v>-2369393</v>
      </c>
      <c r="H14" s="19">
        <v>-2359848</v>
      </c>
      <c r="I14" s="19">
        <v>-1547287</v>
      </c>
      <c r="J14" s="19">
        <v>-6276528</v>
      </c>
      <c r="K14" s="19">
        <v>-1547287</v>
      </c>
      <c r="L14" s="19">
        <v>-1571056</v>
      </c>
      <c r="M14" s="19">
        <v>-1588566</v>
      </c>
      <c r="N14" s="19">
        <v>-4706909</v>
      </c>
      <c r="O14" s="19">
        <v>-1596887</v>
      </c>
      <c r="P14" s="19">
        <v>-1854601</v>
      </c>
      <c r="Q14" s="19">
        <v>-11956432</v>
      </c>
      <c r="R14" s="19">
        <v>-15407920</v>
      </c>
      <c r="S14" s="19">
        <v>-1873046</v>
      </c>
      <c r="T14" s="19">
        <v>-2136022</v>
      </c>
      <c r="U14" s="19">
        <v>-2009291</v>
      </c>
      <c r="V14" s="19">
        <v>-6018359</v>
      </c>
      <c r="W14" s="19">
        <v>-32409716</v>
      </c>
      <c r="X14" s="19">
        <v>-82288008</v>
      </c>
      <c r="Y14" s="19">
        <v>49878292</v>
      </c>
      <c r="Z14" s="20">
        <v>-60.61</v>
      </c>
      <c r="AA14" s="21">
        <v>-82288008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-6835635</v>
      </c>
      <c r="D16" s="17">
        <v>-6835635</v>
      </c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28468526</v>
      </c>
      <c r="D17" s="25">
        <f>SUM(D6:D16)</f>
        <v>28468526</v>
      </c>
      <c r="E17" s="26">
        <f t="shared" si="0"/>
        <v>47721992</v>
      </c>
      <c r="F17" s="27">
        <f t="shared" si="0"/>
        <v>47721992</v>
      </c>
      <c r="G17" s="27">
        <f t="shared" si="0"/>
        <v>51383607</v>
      </c>
      <c r="H17" s="27">
        <f t="shared" si="0"/>
        <v>-2359848</v>
      </c>
      <c r="I17" s="27">
        <f t="shared" si="0"/>
        <v>-1547287</v>
      </c>
      <c r="J17" s="27">
        <f t="shared" si="0"/>
        <v>47476472</v>
      </c>
      <c r="K17" s="27">
        <f t="shared" si="0"/>
        <v>-1547287</v>
      </c>
      <c r="L17" s="27">
        <f t="shared" si="0"/>
        <v>-1571056</v>
      </c>
      <c r="M17" s="27">
        <f t="shared" si="0"/>
        <v>-1588566</v>
      </c>
      <c r="N17" s="27">
        <f t="shared" si="0"/>
        <v>-4706909</v>
      </c>
      <c r="O17" s="27">
        <f t="shared" si="0"/>
        <v>-1596887</v>
      </c>
      <c r="P17" s="27">
        <f t="shared" si="0"/>
        <v>-1284601</v>
      </c>
      <c r="Q17" s="27">
        <f t="shared" si="0"/>
        <v>-11956432</v>
      </c>
      <c r="R17" s="27">
        <f t="shared" si="0"/>
        <v>-14837920</v>
      </c>
      <c r="S17" s="27">
        <f t="shared" si="0"/>
        <v>-1873046</v>
      </c>
      <c r="T17" s="27">
        <f t="shared" si="0"/>
        <v>-2136022</v>
      </c>
      <c r="U17" s="27">
        <f t="shared" si="0"/>
        <v>-2009291</v>
      </c>
      <c r="V17" s="27">
        <f t="shared" si="0"/>
        <v>-6018359</v>
      </c>
      <c r="W17" s="27">
        <f t="shared" si="0"/>
        <v>21913284</v>
      </c>
      <c r="X17" s="27">
        <f t="shared" si="0"/>
        <v>47721992</v>
      </c>
      <c r="Y17" s="27">
        <f t="shared" si="0"/>
        <v>-25808708</v>
      </c>
      <c r="Z17" s="28">
        <f>+IF(X17&lt;&gt;0,+(Y17/X17)*100,0)</f>
        <v>-54.081371959494064</v>
      </c>
      <c r="AA17" s="29">
        <f>SUM(AA6:AA16)</f>
        <v>47721992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-31045377</v>
      </c>
      <c r="D26" s="17">
        <v>-31045377</v>
      </c>
      <c r="E26" s="18">
        <v>-19868436</v>
      </c>
      <c r="F26" s="19">
        <v>-19868436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-19868436</v>
      </c>
      <c r="Y26" s="19">
        <v>19868436</v>
      </c>
      <c r="Z26" s="20">
        <v>-100</v>
      </c>
      <c r="AA26" s="21">
        <v>-19868436</v>
      </c>
    </row>
    <row r="27" spans="1:27" ht="13.5">
      <c r="A27" s="23" t="s">
        <v>51</v>
      </c>
      <c r="B27" s="24"/>
      <c r="C27" s="25">
        <f aca="true" t="shared" si="1" ref="C27:Y27">SUM(C21:C26)</f>
        <v>-31045377</v>
      </c>
      <c r="D27" s="25">
        <f>SUM(D21:D26)</f>
        <v>-31045377</v>
      </c>
      <c r="E27" s="26">
        <f t="shared" si="1"/>
        <v>-19868436</v>
      </c>
      <c r="F27" s="27">
        <f t="shared" si="1"/>
        <v>-19868436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-19868436</v>
      </c>
      <c r="Y27" s="27">
        <f t="shared" si="1"/>
        <v>19868436</v>
      </c>
      <c r="Z27" s="28">
        <f>+IF(X27&lt;&gt;0,+(Y27/X27)*100,0)</f>
        <v>-100</v>
      </c>
      <c r="AA27" s="29">
        <f>SUM(AA21:AA26)</f>
        <v>-19868436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-2576851</v>
      </c>
      <c r="D38" s="31">
        <f>+D17+D27+D36</f>
        <v>-2576851</v>
      </c>
      <c r="E38" s="32">
        <f t="shared" si="3"/>
        <v>27853556</v>
      </c>
      <c r="F38" s="33">
        <f t="shared" si="3"/>
        <v>27853556</v>
      </c>
      <c r="G38" s="33">
        <f t="shared" si="3"/>
        <v>51383607</v>
      </c>
      <c r="H38" s="33">
        <f t="shared" si="3"/>
        <v>-2359848</v>
      </c>
      <c r="I38" s="33">
        <f t="shared" si="3"/>
        <v>-1547287</v>
      </c>
      <c r="J38" s="33">
        <f t="shared" si="3"/>
        <v>47476472</v>
      </c>
      <c r="K38" s="33">
        <f t="shared" si="3"/>
        <v>-1547287</v>
      </c>
      <c r="L38" s="33">
        <f t="shared" si="3"/>
        <v>-1571056</v>
      </c>
      <c r="M38" s="33">
        <f t="shared" si="3"/>
        <v>-1588566</v>
      </c>
      <c r="N38" s="33">
        <f t="shared" si="3"/>
        <v>-4706909</v>
      </c>
      <c r="O38" s="33">
        <f t="shared" si="3"/>
        <v>-1596887</v>
      </c>
      <c r="P38" s="33">
        <f t="shared" si="3"/>
        <v>-1284601</v>
      </c>
      <c r="Q38" s="33">
        <f t="shared" si="3"/>
        <v>-11956432</v>
      </c>
      <c r="R38" s="33">
        <f t="shared" si="3"/>
        <v>-14837920</v>
      </c>
      <c r="S38" s="33">
        <f t="shared" si="3"/>
        <v>-1873046</v>
      </c>
      <c r="T38" s="33">
        <f t="shared" si="3"/>
        <v>-2136022</v>
      </c>
      <c r="U38" s="33">
        <f t="shared" si="3"/>
        <v>-2009291</v>
      </c>
      <c r="V38" s="33">
        <f t="shared" si="3"/>
        <v>-6018359</v>
      </c>
      <c r="W38" s="33">
        <f t="shared" si="3"/>
        <v>21913284</v>
      </c>
      <c r="X38" s="33">
        <f t="shared" si="3"/>
        <v>27853556</v>
      </c>
      <c r="Y38" s="33">
        <f t="shared" si="3"/>
        <v>-5940272</v>
      </c>
      <c r="Z38" s="34">
        <f>+IF(X38&lt;&gt;0,+(Y38/X38)*100,0)</f>
        <v>-21.326799350144018</v>
      </c>
      <c r="AA38" s="35">
        <f>+AA17+AA27+AA36</f>
        <v>27853556</v>
      </c>
    </row>
    <row r="39" spans="1:27" ht="13.5">
      <c r="A39" s="22" t="s">
        <v>59</v>
      </c>
      <c r="B39" s="16"/>
      <c r="C39" s="31">
        <v>76032161</v>
      </c>
      <c r="D39" s="31">
        <v>76032161</v>
      </c>
      <c r="E39" s="32">
        <v>80549000</v>
      </c>
      <c r="F39" s="33">
        <v>80549000</v>
      </c>
      <c r="G39" s="33">
        <v>76032161</v>
      </c>
      <c r="H39" s="33">
        <v>127415768</v>
      </c>
      <c r="I39" s="33">
        <v>125055920</v>
      </c>
      <c r="J39" s="33">
        <v>76032161</v>
      </c>
      <c r="K39" s="33">
        <v>123508633</v>
      </c>
      <c r="L39" s="33">
        <v>121961346</v>
      </c>
      <c r="M39" s="33">
        <v>120390290</v>
      </c>
      <c r="N39" s="33">
        <v>123508633</v>
      </c>
      <c r="O39" s="33">
        <v>118801724</v>
      </c>
      <c r="P39" s="33">
        <v>117204837</v>
      </c>
      <c r="Q39" s="33">
        <v>115920236</v>
      </c>
      <c r="R39" s="33">
        <v>118801724</v>
      </c>
      <c r="S39" s="33">
        <v>103963804</v>
      </c>
      <c r="T39" s="33">
        <v>102090758</v>
      </c>
      <c r="U39" s="33">
        <v>99954736</v>
      </c>
      <c r="V39" s="33">
        <v>103963804</v>
      </c>
      <c r="W39" s="33">
        <v>76032161</v>
      </c>
      <c r="X39" s="33">
        <v>80549000</v>
      </c>
      <c r="Y39" s="33">
        <v>-4516839</v>
      </c>
      <c r="Z39" s="34">
        <v>-5.61</v>
      </c>
      <c r="AA39" s="35">
        <v>80549000</v>
      </c>
    </row>
    <row r="40" spans="1:27" ht="13.5">
      <c r="A40" s="41" t="s">
        <v>60</v>
      </c>
      <c r="B40" s="42"/>
      <c r="C40" s="43">
        <v>73455310</v>
      </c>
      <c r="D40" s="43">
        <v>73455310</v>
      </c>
      <c r="E40" s="44">
        <v>108402556</v>
      </c>
      <c r="F40" s="45">
        <v>108402556</v>
      </c>
      <c r="G40" s="45">
        <v>127415768</v>
      </c>
      <c r="H40" s="45">
        <v>125055920</v>
      </c>
      <c r="I40" s="45">
        <v>123508633</v>
      </c>
      <c r="J40" s="45">
        <v>123508633</v>
      </c>
      <c r="K40" s="45">
        <v>121961346</v>
      </c>
      <c r="L40" s="45">
        <v>120390290</v>
      </c>
      <c r="M40" s="45">
        <v>118801724</v>
      </c>
      <c r="N40" s="45">
        <v>118801724</v>
      </c>
      <c r="O40" s="45">
        <v>117204837</v>
      </c>
      <c r="P40" s="45">
        <v>115920236</v>
      </c>
      <c r="Q40" s="45">
        <v>103963804</v>
      </c>
      <c r="R40" s="45">
        <v>117204837</v>
      </c>
      <c r="S40" s="45">
        <v>102090758</v>
      </c>
      <c r="T40" s="45">
        <v>99954736</v>
      </c>
      <c r="U40" s="45">
        <v>97945445</v>
      </c>
      <c r="V40" s="45">
        <v>97945445</v>
      </c>
      <c r="W40" s="45">
        <v>97945445</v>
      </c>
      <c r="X40" s="45">
        <v>108402556</v>
      </c>
      <c r="Y40" s="45">
        <v>-10457111</v>
      </c>
      <c r="Z40" s="46">
        <v>-9.65</v>
      </c>
      <c r="AA40" s="47">
        <v>108402556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605000746</v>
      </c>
      <c r="D6" s="17"/>
      <c r="E6" s="18">
        <v>665330180</v>
      </c>
      <c r="F6" s="19">
        <v>698282768</v>
      </c>
      <c r="G6" s="19">
        <v>56987082</v>
      </c>
      <c r="H6" s="19">
        <v>45571485</v>
      </c>
      <c r="I6" s="19">
        <v>60362700</v>
      </c>
      <c r="J6" s="19">
        <v>162921267</v>
      </c>
      <c r="K6" s="19">
        <v>51233583</v>
      </c>
      <c r="L6" s="19">
        <v>45309739</v>
      </c>
      <c r="M6" s="19">
        <v>52954461</v>
      </c>
      <c r="N6" s="19">
        <v>149497783</v>
      </c>
      <c r="O6" s="19">
        <v>44035130</v>
      </c>
      <c r="P6" s="19">
        <v>45194239</v>
      </c>
      <c r="Q6" s="19">
        <v>48951964</v>
      </c>
      <c r="R6" s="19">
        <v>138181333</v>
      </c>
      <c r="S6" s="19">
        <v>63247750</v>
      </c>
      <c r="T6" s="19">
        <v>40858388</v>
      </c>
      <c r="U6" s="19">
        <v>48908033</v>
      </c>
      <c r="V6" s="19">
        <v>153014171</v>
      </c>
      <c r="W6" s="19">
        <v>603614554</v>
      </c>
      <c r="X6" s="19">
        <v>698282768</v>
      </c>
      <c r="Y6" s="19">
        <v>-94668214</v>
      </c>
      <c r="Z6" s="20">
        <v>-13.56</v>
      </c>
      <c r="AA6" s="21">
        <v>698282768</v>
      </c>
    </row>
    <row r="7" spans="1:27" ht="13.5">
      <c r="A7" s="22" t="s">
        <v>34</v>
      </c>
      <c r="B7" s="16"/>
      <c r="C7" s="17">
        <v>1981448483</v>
      </c>
      <c r="D7" s="17"/>
      <c r="E7" s="18">
        <v>2122418399</v>
      </c>
      <c r="F7" s="19">
        <v>2149927211</v>
      </c>
      <c r="G7" s="19">
        <v>215973877</v>
      </c>
      <c r="H7" s="19">
        <v>189585746</v>
      </c>
      <c r="I7" s="19">
        <v>220932857</v>
      </c>
      <c r="J7" s="19">
        <v>626492480</v>
      </c>
      <c r="K7" s="19">
        <v>184021914</v>
      </c>
      <c r="L7" s="19">
        <v>185519178</v>
      </c>
      <c r="M7" s="19">
        <v>213138122</v>
      </c>
      <c r="N7" s="19">
        <v>582679214</v>
      </c>
      <c r="O7" s="19">
        <v>171194599</v>
      </c>
      <c r="P7" s="19">
        <v>178657018</v>
      </c>
      <c r="Q7" s="19">
        <v>186462766</v>
      </c>
      <c r="R7" s="19">
        <v>536314383</v>
      </c>
      <c r="S7" s="19">
        <v>176417639</v>
      </c>
      <c r="T7" s="19">
        <v>165408233</v>
      </c>
      <c r="U7" s="19">
        <v>180863522</v>
      </c>
      <c r="V7" s="19">
        <v>522689394</v>
      </c>
      <c r="W7" s="19">
        <v>2268175471</v>
      </c>
      <c r="X7" s="19">
        <v>2149927211</v>
      </c>
      <c r="Y7" s="19">
        <v>118248260</v>
      </c>
      <c r="Z7" s="20">
        <v>5.5</v>
      </c>
      <c r="AA7" s="21">
        <v>2149927211</v>
      </c>
    </row>
    <row r="8" spans="1:27" ht="13.5">
      <c r="A8" s="22" t="s">
        <v>35</v>
      </c>
      <c r="B8" s="16"/>
      <c r="C8" s="17">
        <v>240585285</v>
      </c>
      <c r="D8" s="17"/>
      <c r="E8" s="18">
        <v>227818579</v>
      </c>
      <c r="F8" s="19">
        <v>269082445</v>
      </c>
      <c r="G8" s="19">
        <v>15702307</v>
      </c>
      <c r="H8" s="19">
        <v>27088654</v>
      </c>
      <c r="I8" s="19">
        <v>45850735</v>
      </c>
      <c r="J8" s="19">
        <v>88641696</v>
      </c>
      <c r="K8" s="19">
        <v>42981710</v>
      </c>
      <c r="L8" s="19">
        <v>21734363</v>
      </c>
      <c r="M8" s="19">
        <v>15868340</v>
      </c>
      <c r="N8" s="19">
        <v>80584413</v>
      </c>
      <c r="O8" s="19">
        <v>15796034</v>
      </c>
      <c r="P8" s="19">
        <v>24126852</v>
      </c>
      <c r="Q8" s="19">
        <v>29789974</v>
      </c>
      <c r="R8" s="19">
        <v>69712860</v>
      </c>
      <c r="S8" s="19">
        <v>20890972</v>
      </c>
      <c r="T8" s="19">
        <v>17268513</v>
      </c>
      <c r="U8" s="19">
        <v>24278070</v>
      </c>
      <c r="V8" s="19">
        <v>62437555</v>
      </c>
      <c r="W8" s="19">
        <v>301376524</v>
      </c>
      <c r="X8" s="19">
        <v>269082445</v>
      </c>
      <c r="Y8" s="19">
        <v>32294079</v>
      </c>
      <c r="Z8" s="20">
        <v>12</v>
      </c>
      <c r="AA8" s="21">
        <v>269082445</v>
      </c>
    </row>
    <row r="9" spans="1:27" ht="13.5">
      <c r="A9" s="22" t="s">
        <v>36</v>
      </c>
      <c r="B9" s="16"/>
      <c r="C9" s="17">
        <v>448121964</v>
      </c>
      <c r="D9" s="17"/>
      <c r="E9" s="18">
        <v>415372000</v>
      </c>
      <c r="F9" s="19">
        <v>330731000</v>
      </c>
      <c r="G9" s="19">
        <v>177751020</v>
      </c>
      <c r="H9" s="19">
        <v>24225000</v>
      </c>
      <c r="I9" s="19"/>
      <c r="J9" s="19">
        <v>201976020</v>
      </c>
      <c r="K9" s="19">
        <v>25000000</v>
      </c>
      <c r="L9" s="19">
        <v>54637710</v>
      </c>
      <c r="M9" s="19"/>
      <c r="N9" s="19">
        <v>79637710</v>
      </c>
      <c r="O9" s="19">
        <v>1845576</v>
      </c>
      <c r="P9" s="19">
        <v>875000</v>
      </c>
      <c r="Q9" s="19">
        <v>101168000</v>
      </c>
      <c r="R9" s="19">
        <v>103888576</v>
      </c>
      <c r="S9" s="19"/>
      <c r="T9" s="19">
        <v>3358112</v>
      </c>
      <c r="U9" s="19"/>
      <c r="V9" s="19">
        <v>3358112</v>
      </c>
      <c r="W9" s="19">
        <v>388860418</v>
      </c>
      <c r="X9" s="19">
        <v>330731000</v>
      </c>
      <c r="Y9" s="19">
        <v>58129418</v>
      </c>
      <c r="Z9" s="20">
        <v>17.58</v>
      </c>
      <c r="AA9" s="21">
        <v>330731000</v>
      </c>
    </row>
    <row r="10" spans="1:27" ht="13.5">
      <c r="A10" s="22" t="s">
        <v>37</v>
      </c>
      <c r="B10" s="16"/>
      <c r="C10" s="17">
        <v>246182649</v>
      </c>
      <c r="D10" s="17"/>
      <c r="E10" s="18">
        <v>293824000</v>
      </c>
      <c r="F10" s="19">
        <v>314474000</v>
      </c>
      <c r="G10" s="19">
        <v>70179000</v>
      </c>
      <c r="H10" s="19">
        <v>3553756</v>
      </c>
      <c r="I10" s="19">
        <v>25471454</v>
      </c>
      <c r="J10" s="19">
        <v>99204210</v>
      </c>
      <c r="K10" s="19">
        <v>8443322</v>
      </c>
      <c r="L10" s="19">
        <v>19716901</v>
      </c>
      <c r="M10" s="19">
        <v>56174039</v>
      </c>
      <c r="N10" s="19">
        <v>84334262</v>
      </c>
      <c r="O10" s="19"/>
      <c r="P10" s="19">
        <v>20042186</v>
      </c>
      <c r="Q10" s="19">
        <v>92758965</v>
      </c>
      <c r="R10" s="19">
        <v>112801151</v>
      </c>
      <c r="S10" s="19">
        <v>111365</v>
      </c>
      <c r="T10" s="19">
        <v>4735328</v>
      </c>
      <c r="U10" s="19">
        <v>797073</v>
      </c>
      <c r="V10" s="19">
        <v>5643766</v>
      </c>
      <c r="W10" s="19">
        <v>301983389</v>
      </c>
      <c r="X10" s="19">
        <v>314474000</v>
      </c>
      <c r="Y10" s="19">
        <v>-12490611</v>
      </c>
      <c r="Z10" s="20">
        <v>-3.97</v>
      </c>
      <c r="AA10" s="21">
        <v>314474000</v>
      </c>
    </row>
    <row r="11" spans="1:27" ht="13.5">
      <c r="A11" s="22" t="s">
        <v>38</v>
      </c>
      <c r="B11" s="16"/>
      <c r="C11" s="17">
        <v>96358040</v>
      </c>
      <c r="D11" s="17"/>
      <c r="E11" s="18">
        <v>32247000</v>
      </c>
      <c r="F11" s="19">
        <v>1325280</v>
      </c>
      <c r="G11" s="19">
        <v>3291173</v>
      </c>
      <c r="H11" s="19">
        <v>3513641</v>
      </c>
      <c r="I11" s="19">
        <v>6327380</v>
      </c>
      <c r="J11" s="19">
        <v>13132194</v>
      </c>
      <c r="K11" s="19">
        <v>3524114</v>
      </c>
      <c r="L11" s="19">
        <v>8112608</v>
      </c>
      <c r="M11" s="19">
        <v>6662425</v>
      </c>
      <c r="N11" s="19">
        <v>18299147</v>
      </c>
      <c r="O11" s="19">
        <v>3781039</v>
      </c>
      <c r="P11" s="19">
        <v>3631175</v>
      </c>
      <c r="Q11" s="19">
        <v>5946022</v>
      </c>
      <c r="R11" s="19">
        <v>13358236</v>
      </c>
      <c r="S11" s="19">
        <v>3572115</v>
      </c>
      <c r="T11" s="19">
        <v>7022877</v>
      </c>
      <c r="U11" s="19">
        <v>5423354</v>
      </c>
      <c r="V11" s="19">
        <v>16018346</v>
      </c>
      <c r="W11" s="19">
        <v>60807923</v>
      </c>
      <c r="X11" s="19">
        <v>1325280</v>
      </c>
      <c r="Y11" s="19">
        <v>59482643</v>
      </c>
      <c r="Z11" s="20">
        <v>4488.31</v>
      </c>
      <c r="AA11" s="21">
        <v>1325280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-3029709781</v>
      </c>
      <c r="D14" s="17"/>
      <c r="E14" s="18">
        <v>-3113993004</v>
      </c>
      <c r="F14" s="19">
        <v>-2994205321</v>
      </c>
      <c r="G14" s="19">
        <v>-336881578</v>
      </c>
      <c r="H14" s="19">
        <v>-323401899</v>
      </c>
      <c r="I14" s="19">
        <v>-326708089</v>
      </c>
      <c r="J14" s="19">
        <v>-986991566</v>
      </c>
      <c r="K14" s="19">
        <v>-276660403</v>
      </c>
      <c r="L14" s="19">
        <v>-252981571</v>
      </c>
      <c r="M14" s="19">
        <v>-318178947</v>
      </c>
      <c r="N14" s="19">
        <v>-847820921</v>
      </c>
      <c r="O14" s="19">
        <v>-193017974</v>
      </c>
      <c r="P14" s="19">
        <v>-247900780</v>
      </c>
      <c r="Q14" s="19">
        <v>-303089079</v>
      </c>
      <c r="R14" s="19">
        <v>-744007833</v>
      </c>
      <c r="S14" s="19">
        <v>-280166441</v>
      </c>
      <c r="T14" s="19">
        <v>-254373010</v>
      </c>
      <c r="U14" s="19">
        <v>-209246592</v>
      </c>
      <c r="V14" s="19">
        <v>-743786043</v>
      </c>
      <c r="W14" s="19">
        <v>-3322606363</v>
      </c>
      <c r="X14" s="19">
        <v>-2994205321</v>
      </c>
      <c r="Y14" s="19">
        <v>-328401042</v>
      </c>
      <c r="Z14" s="20">
        <v>10.97</v>
      </c>
      <c r="AA14" s="21">
        <v>-2994205321</v>
      </c>
    </row>
    <row r="15" spans="1:27" ht="13.5">
      <c r="A15" s="22" t="s">
        <v>42</v>
      </c>
      <c r="B15" s="16"/>
      <c r="C15" s="17">
        <v>-67174144</v>
      </c>
      <c r="D15" s="17"/>
      <c r="E15" s="18">
        <v>-60738178</v>
      </c>
      <c r="F15" s="19">
        <v>-60738178</v>
      </c>
      <c r="G15" s="19"/>
      <c r="H15" s="19"/>
      <c r="I15" s="19">
        <v>-14843545</v>
      </c>
      <c r="J15" s="19">
        <v>-14843545</v>
      </c>
      <c r="K15" s="19">
        <v>-250574</v>
      </c>
      <c r="L15" s="19">
        <v>-399264</v>
      </c>
      <c r="M15" s="19">
        <v>-15607745</v>
      </c>
      <c r="N15" s="19">
        <v>-16257583</v>
      </c>
      <c r="O15" s="19">
        <v>-504799</v>
      </c>
      <c r="P15" s="19">
        <v>-202200</v>
      </c>
      <c r="Q15" s="19">
        <v>-15246414</v>
      </c>
      <c r="R15" s="19">
        <v>-15953413</v>
      </c>
      <c r="S15" s="19">
        <v>-178349</v>
      </c>
      <c r="T15" s="19">
        <v>-159116</v>
      </c>
      <c r="U15" s="19">
        <v>-17105788</v>
      </c>
      <c r="V15" s="19">
        <v>-17443253</v>
      </c>
      <c r="W15" s="19">
        <v>-64497794</v>
      </c>
      <c r="X15" s="19">
        <v>-60738178</v>
      </c>
      <c r="Y15" s="19">
        <v>-3759616</v>
      </c>
      <c r="Z15" s="20">
        <v>6.19</v>
      </c>
      <c r="AA15" s="21">
        <v>-60738178</v>
      </c>
    </row>
    <row r="16" spans="1:27" ht="13.5">
      <c r="A16" s="22" t="s">
        <v>43</v>
      </c>
      <c r="B16" s="16"/>
      <c r="C16" s="17">
        <v>-4428810</v>
      </c>
      <c r="D16" s="17"/>
      <c r="E16" s="18">
        <v>-5408000</v>
      </c>
      <c r="F16" s="19">
        <v>-5407870</v>
      </c>
      <c r="G16" s="19">
        <v>-1153320</v>
      </c>
      <c r="H16" s="19">
        <v>-19844</v>
      </c>
      <c r="I16" s="19">
        <v>-19844</v>
      </c>
      <c r="J16" s="19">
        <v>-1193008</v>
      </c>
      <c r="K16" s="19">
        <v>-1153320</v>
      </c>
      <c r="L16" s="19">
        <v>-19844</v>
      </c>
      <c r="M16" s="19">
        <v>-19844</v>
      </c>
      <c r="N16" s="19">
        <v>-1193008</v>
      </c>
      <c r="O16" s="19">
        <v>-1153320</v>
      </c>
      <c r="P16" s="19">
        <v>-19844</v>
      </c>
      <c r="Q16" s="19">
        <v>-1153320</v>
      </c>
      <c r="R16" s="19">
        <v>-2326484</v>
      </c>
      <c r="S16" s="19">
        <v>-19844</v>
      </c>
      <c r="T16" s="19">
        <v>-19844</v>
      </c>
      <c r="U16" s="19">
        <v>-6819844</v>
      </c>
      <c r="V16" s="19">
        <v>-6859532</v>
      </c>
      <c r="W16" s="19">
        <v>-11572032</v>
      </c>
      <c r="X16" s="19">
        <v>-5407870</v>
      </c>
      <c r="Y16" s="19">
        <v>-6164162</v>
      </c>
      <c r="Z16" s="20">
        <v>113.99</v>
      </c>
      <c r="AA16" s="21">
        <v>-5407870</v>
      </c>
    </row>
    <row r="17" spans="1:27" ht="13.5">
      <c r="A17" s="23" t="s">
        <v>44</v>
      </c>
      <c r="B17" s="24"/>
      <c r="C17" s="25">
        <f aca="true" t="shared" si="0" ref="C17:Y17">SUM(C6:C16)</f>
        <v>516384432</v>
      </c>
      <c r="D17" s="25">
        <f>SUM(D6:D16)</f>
        <v>0</v>
      </c>
      <c r="E17" s="26">
        <f t="shared" si="0"/>
        <v>576870976</v>
      </c>
      <c r="F17" s="27">
        <f t="shared" si="0"/>
        <v>703471335</v>
      </c>
      <c r="G17" s="27">
        <f t="shared" si="0"/>
        <v>201849561</v>
      </c>
      <c r="H17" s="27">
        <f t="shared" si="0"/>
        <v>-29883461</v>
      </c>
      <c r="I17" s="27">
        <f t="shared" si="0"/>
        <v>17373648</v>
      </c>
      <c r="J17" s="27">
        <f t="shared" si="0"/>
        <v>189339748</v>
      </c>
      <c r="K17" s="27">
        <f t="shared" si="0"/>
        <v>37140346</v>
      </c>
      <c r="L17" s="27">
        <f t="shared" si="0"/>
        <v>81629820</v>
      </c>
      <c r="M17" s="27">
        <f t="shared" si="0"/>
        <v>10990851</v>
      </c>
      <c r="N17" s="27">
        <f t="shared" si="0"/>
        <v>129761017</v>
      </c>
      <c r="O17" s="27">
        <f t="shared" si="0"/>
        <v>41976285</v>
      </c>
      <c r="P17" s="27">
        <f t="shared" si="0"/>
        <v>24403646</v>
      </c>
      <c r="Q17" s="27">
        <f t="shared" si="0"/>
        <v>145588878</v>
      </c>
      <c r="R17" s="27">
        <f t="shared" si="0"/>
        <v>211968809</v>
      </c>
      <c r="S17" s="27">
        <f t="shared" si="0"/>
        <v>-16124793</v>
      </c>
      <c r="T17" s="27">
        <f t="shared" si="0"/>
        <v>-15900519</v>
      </c>
      <c r="U17" s="27">
        <f t="shared" si="0"/>
        <v>27097828</v>
      </c>
      <c r="V17" s="27">
        <f t="shared" si="0"/>
        <v>-4927484</v>
      </c>
      <c r="W17" s="27">
        <f t="shared" si="0"/>
        <v>526142090</v>
      </c>
      <c r="X17" s="27">
        <f t="shared" si="0"/>
        <v>703471335</v>
      </c>
      <c r="Y17" s="27">
        <f t="shared" si="0"/>
        <v>-177329245</v>
      </c>
      <c r="Z17" s="28">
        <f>+IF(X17&lt;&gt;0,+(Y17/X17)*100,0)</f>
        <v>-25.20774282863992</v>
      </c>
      <c r="AA17" s="29">
        <f>SUM(AA6:AA16)</f>
        <v>703471335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9191019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-816273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-1000813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-372510602</v>
      </c>
      <c r="D26" s="17"/>
      <c r="E26" s="18">
        <v>-364442000</v>
      </c>
      <c r="F26" s="19">
        <v>-636543404</v>
      </c>
      <c r="G26" s="19">
        <v>-1459186</v>
      </c>
      <c r="H26" s="19">
        <v>-15963553</v>
      </c>
      <c r="I26" s="19">
        <v>-29555663</v>
      </c>
      <c r="J26" s="19">
        <v>-46978402</v>
      </c>
      <c r="K26" s="19">
        <v>-55142923</v>
      </c>
      <c r="L26" s="19">
        <v>-28042112</v>
      </c>
      <c r="M26" s="19">
        <v>-36203712</v>
      </c>
      <c r="N26" s="19">
        <v>-119388747</v>
      </c>
      <c r="O26" s="19">
        <v>-59425495</v>
      </c>
      <c r="P26" s="19">
        <v>-62126924</v>
      </c>
      <c r="Q26" s="19">
        <v>-51888114</v>
      </c>
      <c r="R26" s="19">
        <v>-173440533</v>
      </c>
      <c r="S26" s="19">
        <v>-42740591</v>
      </c>
      <c r="T26" s="19">
        <v>-40445325</v>
      </c>
      <c r="U26" s="19">
        <v>-119695306</v>
      </c>
      <c r="V26" s="19">
        <v>-202881222</v>
      </c>
      <c r="W26" s="19">
        <v>-542688904</v>
      </c>
      <c r="X26" s="19">
        <v>-636543404</v>
      </c>
      <c r="Y26" s="19">
        <v>93854500</v>
      </c>
      <c r="Z26" s="20">
        <v>-14.74</v>
      </c>
      <c r="AA26" s="21">
        <v>-636543404</v>
      </c>
    </row>
    <row r="27" spans="1:27" ht="13.5">
      <c r="A27" s="23" t="s">
        <v>51</v>
      </c>
      <c r="B27" s="24"/>
      <c r="C27" s="25">
        <f aca="true" t="shared" si="1" ref="C27:Y27">SUM(C21:C26)</f>
        <v>-365136669</v>
      </c>
      <c r="D27" s="25">
        <f>SUM(D21:D26)</f>
        <v>0</v>
      </c>
      <c r="E27" s="26">
        <f t="shared" si="1"/>
        <v>-364442000</v>
      </c>
      <c r="F27" s="27">
        <f t="shared" si="1"/>
        <v>-636543404</v>
      </c>
      <c r="G27" s="27">
        <f t="shared" si="1"/>
        <v>-1459186</v>
      </c>
      <c r="H27" s="27">
        <f t="shared" si="1"/>
        <v>-15963553</v>
      </c>
      <c r="I27" s="27">
        <f t="shared" si="1"/>
        <v>-29555663</v>
      </c>
      <c r="J27" s="27">
        <f t="shared" si="1"/>
        <v>-46978402</v>
      </c>
      <c r="K27" s="27">
        <f t="shared" si="1"/>
        <v>-55142923</v>
      </c>
      <c r="L27" s="27">
        <f t="shared" si="1"/>
        <v>-28042112</v>
      </c>
      <c r="M27" s="27">
        <f t="shared" si="1"/>
        <v>-36203712</v>
      </c>
      <c r="N27" s="27">
        <f t="shared" si="1"/>
        <v>-119388747</v>
      </c>
      <c r="O27" s="27">
        <f t="shared" si="1"/>
        <v>-59425495</v>
      </c>
      <c r="P27" s="27">
        <f t="shared" si="1"/>
        <v>-62126924</v>
      </c>
      <c r="Q27" s="27">
        <f t="shared" si="1"/>
        <v>-51888114</v>
      </c>
      <c r="R27" s="27">
        <f t="shared" si="1"/>
        <v>-173440533</v>
      </c>
      <c r="S27" s="27">
        <f t="shared" si="1"/>
        <v>-42740591</v>
      </c>
      <c r="T27" s="27">
        <f t="shared" si="1"/>
        <v>-40445325</v>
      </c>
      <c r="U27" s="27">
        <f t="shared" si="1"/>
        <v>-119695306</v>
      </c>
      <c r="V27" s="27">
        <f t="shared" si="1"/>
        <v>-202881222</v>
      </c>
      <c r="W27" s="27">
        <f t="shared" si="1"/>
        <v>-542688904</v>
      </c>
      <c r="X27" s="27">
        <f t="shared" si="1"/>
        <v>-636543404</v>
      </c>
      <c r="Y27" s="27">
        <f t="shared" si="1"/>
        <v>93854500</v>
      </c>
      <c r="Z27" s="28">
        <f>+IF(X27&lt;&gt;0,+(Y27/X27)*100,0)</f>
        <v>-14.744399110920645</v>
      </c>
      <c r="AA27" s="29">
        <f>SUM(AA21:AA26)</f>
        <v>-636543404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100000000</v>
      </c>
      <c r="F32" s="19">
        <v>100000000</v>
      </c>
      <c r="G32" s="19"/>
      <c r="H32" s="19"/>
      <c r="I32" s="19"/>
      <c r="J32" s="19"/>
      <c r="K32" s="19"/>
      <c r="L32" s="19"/>
      <c r="M32" s="19"/>
      <c r="N32" s="19"/>
      <c r="O32" s="19"/>
      <c r="P32" s="19">
        <v>100000000</v>
      </c>
      <c r="Q32" s="19"/>
      <c r="R32" s="19">
        <v>100000000</v>
      </c>
      <c r="S32" s="19"/>
      <c r="T32" s="19"/>
      <c r="U32" s="19"/>
      <c r="V32" s="19"/>
      <c r="W32" s="19">
        <v>100000000</v>
      </c>
      <c r="X32" s="19">
        <v>100000000</v>
      </c>
      <c r="Y32" s="19"/>
      <c r="Z32" s="20"/>
      <c r="AA32" s="21">
        <v>100000000</v>
      </c>
    </row>
    <row r="33" spans="1:27" ht="13.5">
      <c r="A33" s="22" t="s">
        <v>55</v>
      </c>
      <c r="B33" s="16"/>
      <c r="C33" s="17">
        <v>5519841</v>
      </c>
      <c r="D33" s="17"/>
      <c r="E33" s="18"/>
      <c r="F33" s="19"/>
      <c r="G33" s="19">
        <v>1193892</v>
      </c>
      <c r="H33" s="36">
        <v>-41382</v>
      </c>
      <c r="I33" s="36">
        <v>370150</v>
      </c>
      <c r="J33" s="36">
        <v>1522660</v>
      </c>
      <c r="K33" s="19">
        <v>303544</v>
      </c>
      <c r="L33" s="19">
        <v>-220553</v>
      </c>
      <c r="M33" s="19">
        <v>218882</v>
      </c>
      <c r="N33" s="19">
        <v>301873</v>
      </c>
      <c r="O33" s="36">
        <v>244382</v>
      </c>
      <c r="P33" s="36">
        <v>326140</v>
      </c>
      <c r="Q33" s="36">
        <v>-779957</v>
      </c>
      <c r="R33" s="19">
        <v>-209435</v>
      </c>
      <c r="S33" s="19">
        <v>239601</v>
      </c>
      <c r="T33" s="19">
        <v>425565</v>
      </c>
      <c r="U33" s="19">
        <v>244135</v>
      </c>
      <c r="V33" s="36">
        <v>909301</v>
      </c>
      <c r="W33" s="36">
        <v>2524399</v>
      </c>
      <c r="X33" s="36"/>
      <c r="Y33" s="19">
        <v>2524399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-47562633</v>
      </c>
      <c r="D35" s="17"/>
      <c r="E35" s="18">
        <v>-42691000</v>
      </c>
      <c r="F35" s="19">
        <v>-42691000</v>
      </c>
      <c r="G35" s="19">
        <v>-37488</v>
      </c>
      <c r="H35" s="19">
        <v>-37577</v>
      </c>
      <c r="I35" s="19">
        <v>-10743667</v>
      </c>
      <c r="J35" s="19">
        <v>-10818732</v>
      </c>
      <c r="K35" s="19">
        <v>-37577</v>
      </c>
      <c r="L35" s="19">
        <v>-37577</v>
      </c>
      <c r="M35" s="19">
        <v>-12474217</v>
      </c>
      <c r="N35" s="19">
        <v>-12549371</v>
      </c>
      <c r="O35" s="19">
        <v>-23499</v>
      </c>
      <c r="P35" s="19">
        <v>-23499</v>
      </c>
      <c r="Q35" s="19">
        <v>-12419143</v>
      </c>
      <c r="R35" s="19">
        <v>-12466141</v>
      </c>
      <c r="S35" s="19">
        <v>-23499</v>
      </c>
      <c r="T35" s="19">
        <v>-23499</v>
      </c>
      <c r="U35" s="19">
        <v>-10670836</v>
      </c>
      <c r="V35" s="19">
        <v>-10717834</v>
      </c>
      <c r="W35" s="19">
        <v>-46552078</v>
      </c>
      <c r="X35" s="19">
        <v>-42691000</v>
      </c>
      <c r="Y35" s="19">
        <v>-3861078</v>
      </c>
      <c r="Z35" s="20">
        <v>9.04</v>
      </c>
      <c r="AA35" s="21">
        <v>-42691000</v>
      </c>
    </row>
    <row r="36" spans="1:27" ht="13.5">
      <c r="A36" s="23" t="s">
        <v>57</v>
      </c>
      <c r="B36" s="24"/>
      <c r="C36" s="25">
        <f aca="true" t="shared" si="2" ref="C36:Y36">SUM(C31:C35)</f>
        <v>-42042792</v>
      </c>
      <c r="D36" s="25">
        <f>SUM(D31:D35)</f>
        <v>0</v>
      </c>
      <c r="E36" s="26">
        <f t="shared" si="2"/>
        <v>57309000</v>
      </c>
      <c r="F36" s="27">
        <f t="shared" si="2"/>
        <v>57309000</v>
      </c>
      <c r="G36" s="27">
        <f t="shared" si="2"/>
        <v>1156404</v>
      </c>
      <c r="H36" s="27">
        <f t="shared" si="2"/>
        <v>-78959</v>
      </c>
      <c r="I36" s="27">
        <f t="shared" si="2"/>
        <v>-10373517</v>
      </c>
      <c r="J36" s="27">
        <f t="shared" si="2"/>
        <v>-9296072</v>
      </c>
      <c r="K36" s="27">
        <f t="shared" si="2"/>
        <v>265967</v>
      </c>
      <c r="L36" s="27">
        <f t="shared" si="2"/>
        <v>-258130</v>
      </c>
      <c r="M36" s="27">
        <f t="shared" si="2"/>
        <v>-12255335</v>
      </c>
      <c r="N36" s="27">
        <f t="shared" si="2"/>
        <v>-12247498</v>
      </c>
      <c r="O36" s="27">
        <f t="shared" si="2"/>
        <v>220883</v>
      </c>
      <c r="P36" s="27">
        <f t="shared" si="2"/>
        <v>100302641</v>
      </c>
      <c r="Q36" s="27">
        <f t="shared" si="2"/>
        <v>-13199100</v>
      </c>
      <c r="R36" s="27">
        <f t="shared" si="2"/>
        <v>87324424</v>
      </c>
      <c r="S36" s="27">
        <f t="shared" si="2"/>
        <v>216102</v>
      </c>
      <c r="T36" s="27">
        <f t="shared" si="2"/>
        <v>402066</v>
      </c>
      <c r="U36" s="27">
        <f t="shared" si="2"/>
        <v>-10426701</v>
      </c>
      <c r="V36" s="27">
        <f t="shared" si="2"/>
        <v>-9808533</v>
      </c>
      <c r="W36" s="27">
        <f t="shared" si="2"/>
        <v>55972321</v>
      </c>
      <c r="X36" s="27">
        <f t="shared" si="2"/>
        <v>57309000</v>
      </c>
      <c r="Y36" s="27">
        <f t="shared" si="2"/>
        <v>-1336679</v>
      </c>
      <c r="Z36" s="28">
        <f>+IF(X36&lt;&gt;0,+(Y36/X36)*100,0)</f>
        <v>-2.3324067772950148</v>
      </c>
      <c r="AA36" s="29">
        <f>SUM(AA31:AA35)</f>
        <v>57309000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109204971</v>
      </c>
      <c r="D38" s="31">
        <f>+D17+D27+D36</f>
        <v>0</v>
      </c>
      <c r="E38" s="32">
        <f t="shared" si="3"/>
        <v>269737976</v>
      </c>
      <c r="F38" s="33">
        <f t="shared" si="3"/>
        <v>124236931</v>
      </c>
      <c r="G38" s="33">
        <f t="shared" si="3"/>
        <v>201546779</v>
      </c>
      <c r="H38" s="33">
        <f t="shared" si="3"/>
        <v>-45925973</v>
      </c>
      <c r="I38" s="33">
        <f t="shared" si="3"/>
        <v>-22555532</v>
      </c>
      <c r="J38" s="33">
        <f t="shared" si="3"/>
        <v>133065274</v>
      </c>
      <c r="K38" s="33">
        <f t="shared" si="3"/>
        <v>-17736610</v>
      </c>
      <c r="L38" s="33">
        <f t="shared" si="3"/>
        <v>53329578</v>
      </c>
      <c r="M38" s="33">
        <f t="shared" si="3"/>
        <v>-37468196</v>
      </c>
      <c r="N38" s="33">
        <f t="shared" si="3"/>
        <v>-1875228</v>
      </c>
      <c r="O38" s="33">
        <f t="shared" si="3"/>
        <v>-17228327</v>
      </c>
      <c r="P38" s="33">
        <f t="shared" si="3"/>
        <v>62579363</v>
      </c>
      <c r="Q38" s="33">
        <f t="shared" si="3"/>
        <v>80501664</v>
      </c>
      <c r="R38" s="33">
        <f t="shared" si="3"/>
        <v>125852700</v>
      </c>
      <c r="S38" s="33">
        <f t="shared" si="3"/>
        <v>-58649282</v>
      </c>
      <c r="T38" s="33">
        <f t="shared" si="3"/>
        <v>-55943778</v>
      </c>
      <c r="U38" s="33">
        <f t="shared" si="3"/>
        <v>-103024179</v>
      </c>
      <c r="V38" s="33">
        <f t="shared" si="3"/>
        <v>-217617239</v>
      </c>
      <c r="W38" s="33">
        <f t="shared" si="3"/>
        <v>39425507</v>
      </c>
      <c r="X38" s="33">
        <f t="shared" si="3"/>
        <v>124236931</v>
      </c>
      <c r="Y38" s="33">
        <f t="shared" si="3"/>
        <v>-84811424</v>
      </c>
      <c r="Z38" s="34">
        <f>+IF(X38&lt;&gt;0,+(Y38/X38)*100,0)</f>
        <v>-68.26587176400872</v>
      </c>
      <c r="AA38" s="35">
        <f>+AA17+AA27+AA36</f>
        <v>124236931</v>
      </c>
    </row>
    <row r="39" spans="1:27" ht="13.5">
      <c r="A39" s="22" t="s">
        <v>59</v>
      </c>
      <c r="B39" s="16"/>
      <c r="C39" s="31">
        <v>718068292</v>
      </c>
      <c r="D39" s="31"/>
      <c r="E39" s="32">
        <v>898552000</v>
      </c>
      <c r="F39" s="33">
        <v>898552000</v>
      </c>
      <c r="G39" s="33">
        <v>827273263</v>
      </c>
      <c r="H39" s="33">
        <v>1028820042</v>
      </c>
      <c r="I39" s="33">
        <v>982894069</v>
      </c>
      <c r="J39" s="33">
        <v>827273263</v>
      </c>
      <c r="K39" s="33">
        <v>960338537</v>
      </c>
      <c r="L39" s="33">
        <v>942601927</v>
      </c>
      <c r="M39" s="33">
        <v>995931505</v>
      </c>
      <c r="N39" s="33">
        <v>960338537</v>
      </c>
      <c r="O39" s="33">
        <v>958463309</v>
      </c>
      <c r="P39" s="33">
        <v>941234982</v>
      </c>
      <c r="Q39" s="33">
        <v>1003814345</v>
      </c>
      <c r="R39" s="33">
        <v>958463309</v>
      </c>
      <c r="S39" s="33">
        <v>1084316009</v>
      </c>
      <c r="T39" s="33">
        <v>1025666727</v>
      </c>
      <c r="U39" s="33">
        <v>969722949</v>
      </c>
      <c r="V39" s="33">
        <v>1084316009</v>
      </c>
      <c r="W39" s="33">
        <v>827273263</v>
      </c>
      <c r="X39" s="33">
        <v>898552000</v>
      </c>
      <c r="Y39" s="33">
        <v>-71278737</v>
      </c>
      <c r="Z39" s="34">
        <v>-7.93</v>
      </c>
      <c r="AA39" s="35">
        <v>898552000</v>
      </c>
    </row>
    <row r="40" spans="1:27" ht="13.5">
      <c r="A40" s="41" t="s">
        <v>60</v>
      </c>
      <c r="B40" s="42"/>
      <c r="C40" s="43">
        <v>827273263</v>
      </c>
      <c r="D40" s="43"/>
      <c r="E40" s="44">
        <v>1168289976</v>
      </c>
      <c r="F40" s="45">
        <v>1022788931</v>
      </c>
      <c r="G40" s="45">
        <v>1028820042</v>
      </c>
      <c r="H40" s="45">
        <v>982894069</v>
      </c>
      <c r="I40" s="45">
        <v>960338537</v>
      </c>
      <c r="J40" s="45">
        <v>960338537</v>
      </c>
      <c r="K40" s="45">
        <v>942601927</v>
      </c>
      <c r="L40" s="45">
        <v>995931505</v>
      </c>
      <c r="M40" s="45">
        <v>958463309</v>
      </c>
      <c r="N40" s="45">
        <v>958463309</v>
      </c>
      <c r="O40" s="45">
        <v>941234982</v>
      </c>
      <c r="P40" s="45">
        <v>1003814345</v>
      </c>
      <c r="Q40" s="45">
        <v>1084316009</v>
      </c>
      <c r="R40" s="45">
        <v>941234982</v>
      </c>
      <c r="S40" s="45">
        <v>1025666727</v>
      </c>
      <c r="T40" s="45">
        <v>969722949</v>
      </c>
      <c r="U40" s="45">
        <v>866698770</v>
      </c>
      <c r="V40" s="45">
        <v>866698770</v>
      </c>
      <c r="W40" s="45">
        <v>866698770</v>
      </c>
      <c r="X40" s="45">
        <v>1022788931</v>
      </c>
      <c r="Y40" s="45">
        <v>-156090161</v>
      </c>
      <c r="Z40" s="46">
        <v>-15.26</v>
      </c>
      <c r="AA40" s="47">
        <v>1022788931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17424490</v>
      </c>
      <c r="D7" s="17"/>
      <c r="E7" s="18">
        <v>14892156</v>
      </c>
      <c r="F7" s="19">
        <v>20020360</v>
      </c>
      <c r="G7" s="19">
        <v>2062317</v>
      </c>
      <c r="H7" s="19">
        <v>308848</v>
      </c>
      <c r="I7" s="19">
        <v>1017142</v>
      </c>
      <c r="J7" s="19">
        <v>3388307</v>
      </c>
      <c r="K7" s="19">
        <v>1132787</v>
      </c>
      <c r="L7" s="19">
        <v>1236763</v>
      </c>
      <c r="M7" s="19">
        <v>937244</v>
      </c>
      <c r="N7" s="19">
        <v>3306794</v>
      </c>
      <c r="O7" s="19">
        <v>1972389</v>
      </c>
      <c r="P7" s="19">
        <v>266290</v>
      </c>
      <c r="Q7" s="19">
        <v>1991041</v>
      </c>
      <c r="R7" s="19">
        <v>4229720</v>
      </c>
      <c r="S7" s="19">
        <v>280076</v>
      </c>
      <c r="T7" s="19">
        <v>1048280</v>
      </c>
      <c r="U7" s="19">
        <v>1197501</v>
      </c>
      <c r="V7" s="19">
        <v>2525857</v>
      </c>
      <c r="W7" s="19">
        <v>13450678</v>
      </c>
      <c r="X7" s="19">
        <v>20020360</v>
      </c>
      <c r="Y7" s="19">
        <v>-6569682</v>
      </c>
      <c r="Z7" s="20">
        <v>-32.82</v>
      </c>
      <c r="AA7" s="21">
        <v>20020360</v>
      </c>
    </row>
    <row r="8" spans="1:27" ht="13.5">
      <c r="A8" s="22" t="s">
        <v>35</v>
      </c>
      <c r="B8" s="16"/>
      <c r="C8" s="17">
        <v>7470093</v>
      </c>
      <c r="D8" s="17"/>
      <c r="E8" s="18">
        <v>859116</v>
      </c>
      <c r="F8" s="19">
        <v>9619368</v>
      </c>
      <c r="G8" s="19">
        <v>37467</v>
      </c>
      <c r="H8" s="19">
        <v>42753</v>
      </c>
      <c r="I8" s="19">
        <v>106109</v>
      </c>
      <c r="J8" s="19">
        <v>186329</v>
      </c>
      <c r="K8" s="19">
        <v>29018</v>
      </c>
      <c r="L8" s="19">
        <v>51146</v>
      </c>
      <c r="M8" s="19">
        <v>49142</v>
      </c>
      <c r="N8" s="19">
        <v>129306</v>
      </c>
      <c r="O8" s="19">
        <v>38370</v>
      </c>
      <c r="P8" s="19">
        <v>79409</v>
      </c>
      <c r="Q8" s="19">
        <v>55442</v>
      </c>
      <c r="R8" s="19">
        <v>173221</v>
      </c>
      <c r="S8" s="19">
        <v>74592</v>
      </c>
      <c r="T8" s="19">
        <v>62465</v>
      </c>
      <c r="U8" s="19">
        <v>43233</v>
      </c>
      <c r="V8" s="19">
        <v>180290</v>
      </c>
      <c r="W8" s="19">
        <v>669146</v>
      </c>
      <c r="X8" s="19">
        <v>9619368</v>
      </c>
      <c r="Y8" s="19">
        <v>-8950222</v>
      </c>
      <c r="Z8" s="20">
        <v>-93.04</v>
      </c>
      <c r="AA8" s="21">
        <v>9619368</v>
      </c>
    </row>
    <row r="9" spans="1:27" ht="13.5">
      <c r="A9" s="22" t="s">
        <v>36</v>
      </c>
      <c r="B9" s="16"/>
      <c r="C9" s="17">
        <v>172422491</v>
      </c>
      <c r="D9" s="17"/>
      <c r="E9" s="18">
        <v>127901500</v>
      </c>
      <c r="F9" s="19">
        <v>115818996</v>
      </c>
      <c r="G9" s="19">
        <v>45985000</v>
      </c>
      <c r="H9" s="19"/>
      <c r="I9" s="19"/>
      <c r="J9" s="19">
        <v>45985000</v>
      </c>
      <c r="K9" s="19"/>
      <c r="L9" s="19">
        <v>14676118</v>
      </c>
      <c r="M9" s="19">
        <v>11100000</v>
      </c>
      <c r="N9" s="19">
        <v>25776118</v>
      </c>
      <c r="O9" s="19"/>
      <c r="P9" s="19"/>
      <c r="Q9" s="19">
        <v>30438000</v>
      </c>
      <c r="R9" s="19">
        <v>30438000</v>
      </c>
      <c r="S9" s="19"/>
      <c r="T9" s="19"/>
      <c r="U9" s="19"/>
      <c r="V9" s="19"/>
      <c r="W9" s="19">
        <v>102199118</v>
      </c>
      <c r="X9" s="19">
        <v>115818996</v>
      </c>
      <c r="Y9" s="19">
        <v>-13619878</v>
      </c>
      <c r="Z9" s="20">
        <v>-11.76</v>
      </c>
      <c r="AA9" s="21">
        <v>115818996</v>
      </c>
    </row>
    <row r="10" spans="1:27" ht="13.5">
      <c r="A10" s="22" t="s">
        <v>37</v>
      </c>
      <c r="B10" s="16"/>
      <c r="C10" s="17"/>
      <c r="D10" s="17"/>
      <c r="E10" s="18">
        <v>54903500</v>
      </c>
      <c r="F10" s="19">
        <v>73633146</v>
      </c>
      <c r="G10" s="19">
        <v>14500000</v>
      </c>
      <c r="H10" s="19">
        <v>7474000</v>
      </c>
      <c r="I10" s="19"/>
      <c r="J10" s="19">
        <v>21974000</v>
      </c>
      <c r="K10" s="19"/>
      <c r="L10" s="19">
        <v>19903000</v>
      </c>
      <c r="M10" s="19">
        <v>298044</v>
      </c>
      <c r="N10" s="19">
        <v>20201044</v>
      </c>
      <c r="O10" s="19"/>
      <c r="P10" s="19">
        <v>383000</v>
      </c>
      <c r="Q10" s="19">
        <v>26326246</v>
      </c>
      <c r="R10" s="19">
        <v>26709246</v>
      </c>
      <c r="S10" s="19"/>
      <c r="T10" s="19"/>
      <c r="U10" s="19"/>
      <c r="V10" s="19"/>
      <c r="W10" s="19">
        <v>68884290</v>
      </c>
      <c r="X10" s="19">
        <v>73633146</v>
      </c>
      <c r="Y10" s="19">
        <v>-4748856</v>
      </c>
      <c r="Z10" s="20">
        <v>-6.45</v>
      </c>
      <c r="AA10" s="21">
        <v>73633146</v>
      </c>
    </row>
    <row r="11" spans="1:27" ht="13.5">
      <c r="A11" s="22" t="s">
        <v>38</v>
      </c>
      <c r="B11" s="16"/>
      <c r="C11" s="17">
        <v>3339091</v>
      </c>
      <c r="D11" s="17"/>
      <c r="E11" s="18"/>
      <c r="F11" s="19"/>
      <c r="G11" s="19">
        <v>9988</v>
      </c>
      <c r="H11" s="19">
        <v>104563</v>
      </c>
      <c r="I11" s="19">
        <v>81170</v>
      </c>
      <c r="J11" s="19">
        <v>195721</v>
      </c>
      <c r="K11" s="19">
        <v>82556</v>
      </c>
      <c r="L11" s="19">
        <v>86601</v>
      </c>
      <c r="M11" s="19">
        <v>77217</v>
      </c>
      <c r="N11" s="19">
        <v>246374</v>
      </c>
      <c r="O11" s="19">
        <v>196374</v>
      </c>
      <c r="P11" s="19">
        <v>26782</v>
      </c>
      <c r="Q11" s="19">
        <v>130619</v>
      </c>
      <c r="R11" s="19">
        <v>353775</v>
      </c>
      <c r="S11" s="19">
        <v>64551</v>
      </c>
      <c r="T11" s="19">
        <v>91155</v>
      </c>
      <c r="U11" s="19">
        <v>79795</v>
      </c>
      <c r="V11" s="19">
        <v>235501</v>
      </c>
      <c r="W11" s="19">
        <v>1031371</v>
      </c>
      <c r="X11" s="19"/>
      <c r="Y11" s="19">
        <v>1031371</v>
      </c>
      <c r="Z11" s="20"/>
      <c r="AA11" s="21"/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-169687532</v>
      </c>
      <c r="D14" s="17"/>
      <c r="E14" s="18">
        <v>-136659108</v>
      </c>
      <c r="F14" s="19">
        <v>-142056460</v>
      </c>
      <c r="G14" s="19">
        <v>-21866071</v>
      </c>
      <c r="H14" s="19">
        <v>-13659460</v>
      </c>
      <c r="I14" s="19">
        <v>-9058498</v>
      </c>
      <c r="J14" s="19">
        <v>-44584029</v>
      </c>
      <c r="K14" s="19">
        <v>-10449465</v>
      </c>
      <c r="L14" s="19">
        <v>-2208699</v>
      </c>
      <c r="M14" s="19">
        <v>-24195812</v>
      </c>
      <c r="N14" s="19">
        <v>-36853976</v>
      </c>
      <c r="O14" s="19">
        <v>-6883890</v>
      </c>
      <c r="P14" s="19">
        <v>-4576868</v>
      </c>
      <c r="Q14" s="19">
        <v>-18601705</v>
      </c>
      <c r="R14" s="19">
        <v>-30062463</v>
      </c>
      <c r="S14" s="19">
        <v>-19801718</v>
      </c>
      <c r="T14" s="19">
        <v>-6489528</v>
      </c>
      <c r="U14" s="19">
        <v>-4867249</v>
      </c>
      <c r="V14" s="19">
        <v>-31158495</v>
      </c>
      <c r="W14" s="19">
        <v>-142658963</v>
      </c>
      <c r="X14" s="19">
        <v>-142056460</v>
      </c>
      <c r="Y14" s="19">
        <v>-602503</v>
      </c>
      <c r="Z14" s="20">
        <v>0.42</v>
      </c>
      <c r="AA14" s="21">
        <v>-142056460</v>
      </c>
    </row>
    <row r="15" spans="1:27" ht="13.5">
      <c r="A15" s="22" t="s">
        <v>42</v>
      </c>
      <c r="B15" s="16"/>
      <c r="C15" s="17">
        <v>-966483</v>
      </c>
      <c r="D15" s="17"/>
      <c r="E15" s="18">
        <v>-1800000</v>
      </c>
      <c r="F15" s="19">
        <v>-500000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-500000</v>
      </c>
      <c r="Y15" s="19">
        <v>500000</v>
      </c>
      <c r="Z15" s="20">
        <v>-100</v>
      </c>
      <c r="AA15" s="21">
        <v>-500000</v>
      </c>
    </row>
    <row r="16" spans="1:27" ht="13.5">
      <c r="A16" s="22" t="s">
        <v>43</v>
      </c>
      <c r="B16" s="16"/>
      <c r="C16" s="17">
        <v>-64903749</v>
      </c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-34901599</v>
      </c>
      <c r="D17" s="25">
        <f>SUM(D6:D16)</f>
        <v>0</v>
      </c>
      <c r="E17" s="26">
        <f t="shared" si="0"/>
        <v>60097164</v>
      </c>
      <c r="F17" s="27">
        <f t="shared" si="0"/>
        <v>76535410</v>
      </c>
      <c r="G17" s="27">
        <f t="shared" si="0"/>
        <v>40728701</v>
      </c>
      <c r="H17" s="27">
        <f t="shared" si="0"/>
        <v>-5729296</v>
      </c>
      <c r="I17" s="27">
        <f t="shared" si="0"/>
        <v>-7854077</v>
      </c>
      <c r="J17" s="27">
        <f t="shared" si="0"/>
        <v>27145328</v>
      </c>
      <c r="K17" s="27">
        <f t="shared" si="0"/>
        <v>-9205104</v>
      </c>
      <c r="L17" s="27">
        <f t="shared" si="0"/>
        <v>33744929</v>
      </c>
      <c r="M17" s="27">
        <f t="shared" si="0"/>
        <v>-11734165</v>
      </c>
      <c r="N17" s="27">
        <f t="shared" si="0"/>
        <v>12805660</v>
      </c>
      <c r="O17" s="27">
        <f t="shared" si="0"/>
        <v>-4676757</v>
      </c>
      <c r="P17" s="27">
        <f t="shared" si="0"/>
        <v>-3821387</v>
      </c>
      <c r="Q17" s="27">
        <f t="shared" si="0"/>
        <v>40339643</v>
      </c>
      <c r="R17" s="27">
        <f t="shared" si="0"/>
        <v>31841499</v>
      </c>
      <c r="S17" s="27">
        <f t="shared" si="0"/>
        <v>-19382499</v>
      </c>
      <c r="T17" s="27">
        <f t="shared" si="0"/>
        <v>-5287628</v>
      </c>
      <c r="U17" s="27">
        <f t="shared" si="0"/>
        <v>-3546720</v>
      </c>
      <c r="V17" s="27">
        <f t="shared" si="0"/>
        <v>-28216847</v>
      </c>
      <c r="W17" s="27">
        <f t="shared" si="0"/>
        <v>43575640</v>
      </c>
      <c r="X17" s="27">
        <f t="shared" si="0"/>
        <v>76535410</v>
      </c>
      <c r="Y17" s="27">
        <f t="shared" si="0"/>
        <v>-32959770</v>
      </c>
      <c r="Z17" s="28">
        <f>+IF(X17&lt;&gt;0,+(Y17/X17)*100,0)</f>
        <v>-43.0647330431757</v>
      </c>
      <c r="AA17" s="29">
        <f>SUM(AA6:AA16)</f>
        <v>76535410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313226330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-289976110</v>
      </c>
      <c r="D26" s="17"/>
      <c r="E26" s="18">
        <v>-56404004</v>
      </c>
      <c r="F26" s="19">
        <v>-73633152</v>
      </c>
      <c r="G26" s="19">
        <v>-2606865</v>
      </c>
      <c r="H26" s="19">
        <v>-1304288</v>
      </c>
      <c r="I26" s="19">
        <v>-2233029</v>
      </c>
      <c r="J26" s="19">
        <v>-6144182</v>
      </c>
      <c r="K26" s="19">
        <v>-5775638</v>
      </c>
      <c r="L26" s="19">
        <v>-5515919</v>
      </c>
      <c r="M26" s="19">
        <v>-3584525</v>
      </c>
      <c r="N26" s="19">
        <v>-14876082</v>
      </c>
      <c r="O26" s="19">
        <v>-2545727</v>
      </c>
      <c r="P26" s="19">
        <v>-2020861</v>
      </c>
      <c r="Q26" s="19">
        <v>-11615234</v>
      </c>
      <c r="R26" s="19">
        <v>-16181822</v>
      </c>
      <c r="S26" s="19">
        <v>-245119</v>
      </c>
      <c r="T26" s="19">
        <v>-4640037</v>
      </c>
      <c r="U26" s="19">
        <v>-1812142</v>
      </c>
      <c r="V26" s="19">
        <v>-6697298</v>
      </c>
      <c r="W26" s="19">
        <v>-43899384</v>
      </c>
      <c r="X26" s="19">
        <v>-73633152</v>
      </c>
      <c r="Y26" s="19">
        <v>29733768</v>
      </c>
      <c r="Z26" s="20">
        <v>-40.38</v>
      </c>
      <c r="AA26" s="21">
        <v>-73633152</v>
      </c>
    </row>
    <row r="27" spans="1:27" ht="13.5">
      <c r="A27" s="23" t="s">
        <v>51</v>
      </c>
      <c r="B27" s="24"/>
      <c r="C27" s="25">
        <f aca="true" t="shared" si="1" ref="C27:Y27">SUM(C21:C26)</f>
        <v>23250220</v>
      </c>
      <c r="D27" s="25">
        <f>SUM(D21:D26)</f>
        <v>0</v>
      </c>
      <c r="E27" s="26">
        <f t="shared" si="1"/>
        <v>-56404004</v>
      </c>
      <c r="F27" s="27">
        <f t="shared" si="1"/>
        <v>-73633152</v>
      </c>
      <c r="G27" s="27">
        <f t="shared" si="1"/>
        <v>-2606865</v>
      </c>
      <c r="H27" s="27">
        <f t="shared" si="1"/>
        <v>-1304288</v>
      </c>
      <c r="I27" s="27">
        <f t="shared" si="1"/>
        <v>-2233029</v>
      </c>
      <c r="J27" s="27">
        <f t="shared" si="1"/>
        <v>-6144182</v>
      </c>
      <c r="K27" s="27">
        <f t="shared" si="1"/>
        <v>-5775638</v>
      </c>
      <c r="L27" s="27">
        <f t="shared" si="1"/>
        <v>-5515919</v>
      </c>
      <c r="M27" s="27">
        <f t="shared" si="1"/>
        <v>-3584525</v>
      </c>
      <c r="N27" s="27">
        <f t="shared" si="1"/>
        <v>-14876082</v>
      </c>
      <c r="O27" s="27">
        <f t="shared" si="1"/>
        <v>-2545727</v>
      </c>
      <c r="P27" s="27">
        <f t="shared" si="1"/>
        <v>-2020861</v>
      </c>
      <c r="Q27" s="27">
        <f t="shared" si="1"/>
        <v>-11615234</v>
      </c>
      <c r="R27" s="27">
        <f t="shared" si="1"/>
        <v>-16181822</v>
      </c>
      <c r="S27" s="27">
        <f t="shared" si="1"/>
        <v>-245119</v>
      </c>
      <c r="T27" s="27">
        <f t="shared" si="1"/>
        <v>-4640037</v>
      </c>
      <c r="U27" s="27">
        <f t="shared" si="1"/>
        <v>-1812142</v>
      </c>
      <c r="V27" s="27">
        <f t="shared" si="1"/>
        <v>-6697298</v>
      </c>
      <c r="W27" s="27">
        <f t="shared" si="1"/>
        <v>-43899384</v>
      </c>
      <c r="X27" s="27">
        <f t="shared" si="1"/>
        <v>-73633152</v>
      </c>
      <c r="Y27" s="27">
        <f t="shared" si="1"/>
        <v>29733768</v>
      </c>
      <c r="Z27" s="28">
        <f>+IF(X27&lt;&gt;0,+(Y27/X27)*100,0)</f>
        <v>-40.380952318868545</v>
      </c>
      <c r="AA27" s="29">
        <f>SUM(AA21:AA26)</f>
        <v>-73633152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>
        <v>20000000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9687160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-16175656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9687160</v>
      </c>
      <c r="D36" s="25">
        <f>SUM(D31:D35)</f>
        <v>0</v>
      </c>
      <c r="E36" s="26">
        <f t="shared" si="2"/>
        <v>3824344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-1964219</v>
      </c>
      <c r="D38" s="31">
        <f>+D17+D27+D36</f>
        <v>0</v>
      </c>
      <c r="E38" s="32">
        <f t="shared" si="3"/>
        <v>7517504</v>
      </c>
      <c r="F38" s="33">
        <f t="shared" si="3"/>
        <v>2902258</v>
      </c>
      <c r="G38" s="33">
        <f t="shared" si="3"/>
        <v>38121836</v>
      </c>
      <c r="H38" s="33">
        <f t="shared" si="3"/>
        <v>-7033584</v>
      </c>
      <c r="I38" s="33">
        <f t="shared" si="3"/>
        <v>-10087106</v>
      </c>
      <c r="J38" s="33">
        <f t="shared" si="3"/>
        <v>21001146</v>
      </c>
      <c r="K38" s="33">
        <f t="shared" si="3"/>
        <v>-14980742</v>
      </c>
      <c r="L38" s="33">
        <f t="shared" si="3"/>
        <v>28229010</v>
      </c>
      <c r="M38" s="33">
        <f t="shared" si="3"/>
        <v>-15318690</v>
      </c>
      <c r="N38" s="33">
        <f t="shared" si="3"/>
        <v>-2070422</v>
      </c>
      <c r="O38" s="33">
        <f t="shared" si="3"/>
        <v>-7222484</v>
      </c>
      <c r="P38" s="33">
        <f t="shared" si="3"/>
        <v>-5842248</v>
      </c>
      <c r="Q38" s="33">
        <f t="shared" si="3"/>
        <v>28724409</v>
      </c>
      <c r="R38" s="33">
        <f t="shared" si="3"/>
        <v>15659677</v>
      </c>
      <c r="S38" s="33">
        <f t="shared" si="3"/>
        <v>-19627618</v>
      </c>
      <c r="T38" s="33">
        <f t="shared" si="3"/>
        <v>-9927665</v>
      </c>
      <c r="U38" s="33">
        <f t="shared" si="3"/>
        <v>-5358862</v>
      </c>
      <c r="V38" s="33">
        <f t="shared" si="3"/>
        <v>-34914145</v>
      </c>
      <c r="W38" s="33">
        <f t="shared" si="3"/>
        <v>-323744</v>
      </c>
      <c r="X38" s="33">
        <f t="shared" si="3"/>
        <v>2902258</v>
      </c>
      <c r="Y38" s="33">
        <f t="shared" si="3"/>
        <v>-3226002</v>
      </c>
      <c r="Z38" s="34">
        <f>+IF(X38&lt;&gt;0,+(Y38/X38)*100,0)</f>
        <v>-111.1549007703657</v>
      </c>
      <c r="AA38" s="35">
        <f>+AA17+AA27+AA36</f>
        <v>2902258</v>
      </c>
    </row>
    <row r="39" spans="1:27" ht="13.5">
      <c r="A39" s="22" t="s">
        <v>59</v>
      </c>
      <c r="B39" s="16"/>
      <c r="C39" s="31">
        <v>2294465</v>
      </c>
      <c r="D39" s="31"/>
      <c r="E39" s="32">
        <v>2482489</v>
      </c>
      <c r="F39" s="33">
        <v>4963974</v>
      </c>
      <c r="G39" s="33">
        <v>328937</v>
      </c>
      <c r="H39" s="33">
        <v>38450773</v>
      </c>
      <c r="I39" s="33">
        <v>31417189</v>
      </c>
      <c r="J39" s="33">
        <v>328937</v>
      </c>
      <c r="K39" s="33">
        <v>21330083</v>
      </c>
      <c r="L39" s="33">
        <v>6349341</v>
      </c>
      <c r="M39" s="33">
        <v>34578351</v>
      </c>
      <c r="N39" s="33">
        <v>21330083</v>
      </c>
      <c r="O39" s="33">
        <v>19259661</v>
      </c>
      <c r="P39" s="33">
        <v>12037177</v>
      </c>
      <c r="Q39" s="33">
        <v>6194929</v>
      </c>
      <c r="R39" s="33">
        <v>19259661</v>
      </c>
      <c r="S39" s="33">
        <v>34919338</v>
      </c>
      <c r="T39" s="33">
        <v>15291720</v>
      </c>
      <c r="U39" s="33">
        <v>5364055</v>
      </c>
      <c r="V39" s="33">
        <v>34919338</v>
      </c>
      <c r="W39" s="33">
        <v>328937</v>
      </c>
      <c r="X39" s="33">
        <v>4963974</v>
      </c>
      <c r="Y39" s="33">
        <v>-4635037</v>
      </c>
      <c r="Z39" s="34">
        <v>-93.37</v>
      </c>
      <c r="AA39" s="35">
        <v>4963974</v>
      </c>
    </row>
    <row r="40" spans="1:27" ht="13.5">
      <c r="A40" s="41" t="s">
        <v>60</v>
      </c>
      <c r="B40" s="42"/>
      <c r="C40" s="43">
        <v>330246</v>
      </c>
      <c r="D40" s="43"/>
      <c r="E40" s="44">
        <v>9999994</v>
      </c>
      <c r="F40" s="45">
        <v>7866232</v>
      </c>
      <c r="G40" s="45">
        <v>38450773</v>
      </c>
      <c r="H40" s="45">
        <v>31417189</v>
      </c>
      <c r="I40" s="45">
        <v>21330083</v>
      </c>
      <c r="J40" s="45">
        <v>21330083</v>
      </c>
      <c r="K40" s="45">
        <v>6349341</v>
      </c>
      <c r="L40" s="45">
        <v>34578351</v>
      </c>
      <c r="M40" s="45">
        <v>19259661</v>
      </c>
      <c r="N40" s="45">
        <v>19259661</v>
      </c>
      <c r="O40" s="45">
        <v>12037177</v>
      </c>
      <c r="P40" s="45">
        <v>6194929</v>
      </c>
      <c r="Q40" s="45">
        <v>34919338</v>
      </c>
      <c r="R40" s="45">
        <v>12037177</v>
      </c>
      <c r="S40" s="45">
        <v>15291720</v>
      </c>
      <c r="T40" s="45">
        <v>5364055</v>
      </c>
      <c r="U40" s="45">
        <v>5193</v>
      </c>
      <c r="V40" s="45">
        <v>5193</v>
      </c>
      <c r="W40" s="45">
        <v>5193</v>
      </c>
      <c r="X40" s="45">
        <v>7866232</v>
      </c>
      <c r="Y40" s="45">
        <v>-7861039</v>
      </c>
      <c r="Z40" s="46">
        <v>-99.93</v>
      </c>
      <c r="AA40" s="47">
        <v>7866232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12183277</v>
      </c>
      <c r="D6" s="17"/>
      <c r="E6" s="18">
        <v>8774451</v>
      </c>
      <c r="F6" s="19">
        <v>8901651</v>
      </c>
      <c r="G6" s="19">
        <v>219931</v>
      </c>
      <c r="H6" s="19">
        <v>270648</v>
      </c>
      <c r="I6" s="19">
        <v>1142097</v>
      </c>
      <c r="J6" s="19">
        <v>1632676</v>
      </c>
      <c r="K6" s="19">
        <v>2063256</v>
      </c>
      <c r="L6" s="19">
        <v>614222</v>
      </c>
      <c r="M6" s="19">
        <v>425739</v>
      </c>
      <c r="N6" s="19">
        <v>3103217</v>
      </c>
      <c r="O6" s="19">
        <v>384033</v>
      </c>
      <c r="P6" s="19">
        <v>10835</v>
      </c>
      <c r="Q6" s="19">
        <v>336323</v>
      </c>
      <c r="R6" s="19">
        <v>731191</v>
      </c>
      <c r="S6" s="19">
        <v>578572</v>
      </c>
      <c r="T6" s="19">
        <v>520869</v>
      </c>
      <c r="U6" s="19">
        <v>773991</v>
      </c>
      <c r="V6" s="19">
        <v>1873432</v>
      </c>
      <c r="W6" s="19">
        <v>7340516</v>
      </c>
      <c r="X6" s="19">
        <v>8901651</v>
      </c>
      <c r="Y6" s="19">
        <v>-1561135</v>
      </c>
      <c r="Z6" s="20">
        <v>-17.54</v>
      </c>
      <c r="AA6" s="21">
        <v>8901651</v>
      </c>
    </row>
    <row r="7" spans="1:27" ht="13.5">
      <c r="A7" s="22" t="s">
        <v>34</v>
      </c>
      <c r="B7" s="16"/>
      <c r="C7" s="17">
        <v>19118537</v>
      </c>
      <c r="D7" s="17"/>
      <c r="E7" s="18">
        <v>19412930</v>
      </c>
      <c r="F7" s="19">
        <v>19412924</v>
      </c>
      <c r="G7" s="19">
        <v>1415696</v>
      </c>
      <c r="H7" s="19">
        <v>1829413</v>
      </c>
      <c r="I7" s="19">
        <v>1933480</v>
      </c>
      <c r="J7" s="19">
        <v>5178589</v>
      </c>
      <c r="K7" s="19">
        <v>1756276</v>
      </c>
      <c r="L7" s="19">
        <v>1624309</v>
      </c>
      <c r="M7" s="19">
        <v>1595185</v>
      </c>
      <c r="N7" s="19">
        <v>4975770</v>
      </c>
      <c r="O7" s="19">
        <v>1504367</v>
      </c>
      <c r="P7" s="19">
        <v>47882</v>
      </c>
      <c r="Q7" s="19">
        <v>1612956</v>
      </c>
      <c r="R7" s="19">
        <v>3165205</v>
      </c>
      <c r="S7" s="19">
        <v>1613311</v>
      </c>
      <c r="T7" s="19">
        <v>1357750</v>
      </c>
      <c r="U7" s="19">
        <v>1701972</v>
      </c>
      <c r="V7" s="19">
        <v>4673033</v>
      </c>
      <c r="W7" s="19">
        <v>17992597</v>
      </c>
      <c r="X7" s="19">
        <v>19412924</v>
      </c>
      <c r="Y7" s="19">
        <v>-1420327</v>
      </c>
      <c r="Z7" s="20">
        <v>-7.32</v>
      </c>
      <c r="AA7" s="21">
        <v>19412924</v>
      </c>
    </row>
    <row r="8" spans="1:27" ht="13.5">
      <c r="A8" s="22" t="s">
        <v>35</v>
      </c>
      <c r="B8" s="16"/>
      <c r="C8" s="17">
        <v>1050924</v>
      </c>
      <c r="D8" s="17"/>
      <c r="E8" s="18">
        <v>6888171</v>
      </c>
      <c r="F8" s="19">
        <v>6903169</v>
      </c>
      <c r="G8" s="19">
        <v>767019</v>
      </c>
      <c r="H8" s="19">
        <v>586487</v>
      </c>
      <c r="I8" s="19">
        <v>908204</v>
      </c>
      <c r="J8" s="19">
        <v>2261710</v>
      </c>
      <c r="K8" s="19">
        <v>890006</v>
      </c>
      <c r="L8" s="19">
        <v>637021</v>
      </c>
      <c r="M8" s="19">
        <v>846102</v>
      </c>
      <c r="N8" s="19">
        <v>2373129</v>
      </c>
      <c r="O8" s="19">
        <v>8737861</v>
      </c>
      <c r="P8" s="19">
        <v>470280</v>
      </c>
      <c r="Q8" s="19">
        <v>2756323</v>
      </c>
      <c r="R8" s="19">
        <v>11964464</v>
      </c>
      <c r="S8" s="19">
        <v>609267</v>
      </c>
      <c r="T8" s="19">
        <v>3713536</v>
      </c>
      <c r="U8" s="19">
        <v>2091862</v>
      </c>
      <c r="V8" s="19">
        <v>6414665</v>
      </c>
      <c r="W8" s="19">
        <v>23013968</v>
      </c>
      <c r="X8" s="19">
        <v>6903169</v>
      </c>
      <c r="Y8" s="19">
        <v>16110799</v>
      </c>
      <c r="Z8" s="20">
        <v>233.38</v>
      </c>
      <c r="AA8" s="21">
        <v>6903169</v>
      </c>
    </row>
    <row r="9" spans="1:27" ht="13.5">
      <c r="A9" s="22" t="s">
        <v>36</v>
      </c>
      <c r="B9" s="16"/>
      <c r="C9" s="17">
        <v>21279256</v>
      </c>
      <c r="D9" s="17"/>
      <c r="E9" s="18">
        <v>37944000</v>
      </c>
      <c r="F9" s="19">
        <v>37944000</v>
      </c>
      <c r="G9" s="19">
        <v>20076000</v>
      </c>
      <c r="H9" s="19">
        <v>1884000</v>
      </c>
      <c r="I9" s="19"/>
      <c r="J9" s="19">
        <v>21960000</v>
      </c>
      <c r="K9" s="19"/>
      <c r="L9" s="19">
        <v>11270000</v>
      </c>
      <c r="M9" s="19">
        <v>661000</v>
      </c>
      <c r="N9" s="19">
        <v>11931000</v>
      </c>
      <c r="O9" s="19"/>
      <c r="P9" s="19">
        <v>713000</v>
      </c>
      <c r="Q9" s="19">
        <v>8579000</v>
      </c>
      <c r="R9" s="19">
        <v>9292000</v>
      </c>
      <c r="S9" s="19"/>
      <c r="T9" s="19"/>
      <c r="U9" s="19"/>
      <c r="V9" s="19"/>
      <c r="W9" s="19">
        <v>43183000</v>
      </c>
      <c r="X9" s="19">
        <v>37944000</v>
      </c>
      <c r="Y9" s="19">
        <v>5239000</v>
      </c>
      <c r="Z9" s="20">
        <v>13.81</v>
      </c>
      <c r="AA9" s="21">
        <v>37944000</v>
      </c>
    </row>
    <row r="10" spans="1:27" ht="13.5">
      <c r="A10" s="22" t="s">
        <v>37</v>
      </c>
      <c r="B10" s="16"/>
      <c r="C10" s="17">
        <v>12487000</v>
      </c>
      <c r="D10" s="17"/>
      <c r="E10" s="18">
        <v>15610000</v>
      </c>
      <c r="F10" s="19">
        <v>15610000</v>
      </c>
      <c r="G10" s="19"/>
      <c r="H10" s="19"/>
      <c r="I10" s="19"/>
      <c r="J10" s="19"/>
      <c r="K10" s="19">
        <v>3000000</v>
      </c>
      <c r="L10" s="19"/>
      <c r="M10" s="19">
        <v>4826000</v>
      </c>
      <c r="N10" s="19">
        <v>7826000</v>
      </c>
      <c r="O10" s="19"/>
      <c r="P10" s="19"/>
      <c r="Q10" s="19">
        <v>2545000</v>
      </c>
      <c r="R10" s="19">
        <v>2545000</v>
      </c>
      <c r="S10" s="19"/>
      <c r="T10" s="19"/>
      <c r="U10" s="19"/>
      <c r="V10" s="19"/>
      <c r="W10" s="19">
        <v>10371000</v>
      </c>
      <c r="X10" s="19">
        <v>15610000</v>
      </c>
      <c r="Y10" s="19">
        <v>-5239000</v>
      </c>
      <c r="Z10" s="20">
        <v>-33.56</v>
      </c>
      <c r="AA10" s="21">
        <v>15610000</v>
      </c>
    </row>
    <row r="11" spans="1:27" ht="13.5">
      <c r="A11" s="22" t="s">
        <v>38</v>
      </c>
      <c r="B11" s="16"/>
      <c r="C11" s="17">
        <v>4209775</v>
      </c>
      <c r="D11" s="17"/>
      <c r="E11" s="18">
        <v>2799996</v>
      </c>
      <c r="F11" s="19">
        <v>2800002</v>
      </c>
      <c r="G11" s="19">
        <v>78062</v>
      </c>
      <c r="H11" s="19">
        <v>233703</v>
      </c>
      <c r="I11" s="19">
        <v>97420</v>
      </c>
      <c r="J11" s="19">
        <v>409185</v>
      </c>
      <c r="K11" s="19">
        <v>89293</v>
      </c>
      <c r="L11" s="19">
        <v>257395</v>
      </c>
      <c r="M11" s="19">
        <v>555444</v>
      </c>
      <c r="N11" s="19">
        <v>902132</v>
      </c>
      <c r="O11" s="19">
        <v>98009</v>
      </c>
      <c r="P11" s="19">
        <v>411770</v>
      </c>
      <c r="Q11" s="19">
        <v>374355</v>
      </c>
      <c r="R11" s="19">
        <v>884134</v>
      </c>
      <c r="S11" s="19">
        <v>223316</v>
      </c>
      <c r="T11" s="19">
        <v>265991</v>
      </c>
      <c r="U11" s="19">
        <v>216535</v>
      </c>
      <c r="V11" s="19">
        <v>705842</v>
      </c>
      <c r="W11" s="19">
        <v>2901293</v>
      </c>
      <c r="X11" s="19">
        <v>2800002</v>
      </c>
      <c r="Y11" s="19">
        <v>101291</v>
      </c>
      <c r="Z11" s="20">
        <v>3.62</v>
      </c>
      <c r="AA11" s="21">
        <v>2800002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-61722398</v>
      </c>
      <c r="D14" s="17"/>
      <c r="E14" s="18">
        <v>-60152167</v>
      </c>
      <c r="F14" s="19">
        <v>-64190475</v>
      </c>
      <c r="G14" s="19">
        <v>-4960359</v>
      </c>
      <c r="H14" s="19">
        <v>-5109011</v>
      </c>
      <c r="I14" s="19">
        <v>-5422481</v>
      </c>
      <c r="J14" s="19">
        <v>-15491851</v>
      </c>
      <c r="K14" s="19">
        <v>-5489775</v>
      </c>
      <c r="L14" s="19">
        <v>-5510205</v>
      </c>
      <c r="M14" s="19">
        <v>-8799274</v>
      </c>
      <c r="N14" s="19">
        <v>-19799254</v>
      </c>
      <c r="O14" s="19">
        <v>-5505733</v>
      </c>
      <c r="P14" s="19">
        <v>-6053377</v>
      </c>
      <c r="Q14" s="19">
        <v>-5455494</v>
      </c>
      <c r="R14" s="19">
        <v>-17014604</v>
      </c>
      <c r="S14" s="19">
        <v>-5081121</v>
      </c>
      <c r="T14" s="19">
        <v>-5029577</v>
      </c>
      <c r="U14" s="19">
        <v>-4333751</v>
      </c>
      <c r="V14" s="19">
        <v>-14444449</v>
      </c>
      <c r="W14" s="19">
        <v>-66750158</v>
      </c>
      <c r="X14" s="19">
        <v>-64190475</v>
      </c>
      <c r="Y14" s="19">
        <v>-2559683</v>
      </c>
      <c r="Z14" s="20">
        <v>3.99</v>
      </c>
      <c r="AA14" s="21">
        <v>-64190475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>
        <v>-595002</v>
      </c>
      <c r="G16" s="19"/>
      <c r="H16" s="19"/>
      <c r="I16" s="19"/>
      <c r="J16" s="19"/>
      <c r="K16" s="19"/>
      <c r="L16" s="19">
        <v>-23302</v>
      </c>
      <c r="M16" s="19">
        <v>-30782</v>
      </c>
      <c r="N16" s="19">
        <v>-54084</v>
      </c>
      <c r="O16" s="19"/>
      <c r="P16" s="19"/>
      <c r="Q16" s="19">
        <v>-40049</v>
      </c>
      <c r="R16" s="19">
        <v>-40049</v>
      </c>
      <c r="S16" s="19">
        <v>-23425</v>
      </c>
      <c r="T16" s="19">
        <v>-27999</v>
      </c>
      <c r="U16" s="19">
        <v>-280160</v>
      </c>
      <c r="V16" s="19">
        <v>-331584</v>
      </c>
      <c r="W16" s="19">
        <v>-425717</v>
      </c>
      <c r="X16" s="19">
        <v>-595002</v>
      </c>
      <c r="Y16" s="19">
        <v>169285</v>
      </c>
      <c r="Z16" s="20">
        <v>-28.45</v>
      </c>
      <c r="AA16" s="21">
        <v>-595002</v>
      </c>
    </row>
    <row r="17" spans="1:27" ht="13.5">
      <c r="A17" s="23" t="s">
        <v>44</v>
      </c>
      <c r="B17" s="24"/>
      <c r="C17" s="25">
        <f aca="true" t="shared" si="0" ref="C17:Y17">SUM(C6:C16)</f>
        <v>8606371</v>
      </c>
      <c r="D17" s="25">
        <f>SUM(D6:D16)</f>
        <v>0</v>
      </c>
      <c r="E17" s="26">
        <f t="shared" si="0"/>
        <v>31277381</v>
      </c>
      <c r="F17" s="27">
        <f t="shared" si="0"/>
        <v>26786269</v>
      </c>
      <c r="G17" s="27">
        <f t="shared" si="0"/>
        <v>17596349</v>
      </c>
      <c r="H17" s="27">
        <f t="shared" si="0"/>
        <v>-304760</v>
      </c>
      <c r="I17" s="27">
        <f t="shared" si="0"/>
        <v>-1341280</v>
      </c>
      <c r="J17" s="27">
        <f t="shared" si="0"/>
        <v>15950309</v>
      </c>
      <c r="K17" s="27">
        <f t="shared" si="0"/>
        <v>2309056</v>
      </c>
      <c r="L17" s="27">
        <f t="shared" si="0"/>
        <v>8869440</v>
      </c>
      <c r="M17" s="27">
        <f t="shared" si="0"/>
        <v>79414</v>
      </c>
      <c r="N17" s="27">
        <f t="shared" si="0"/>
        <v>11257910</v>
      </c>
      <c r="O17" s="27">
        <f t="shared" si="0"/>
        <v>5218537</v>
      </c>
      <c r="P17" s="27">
        <f t="shared" si="0"/>
        <v>-4399610</v>
      </c>
      <c r="Q17" s="27">
        <f t="shared" si="0"/>
        <v>10708414</v>
      </c>
      <c r="R17" s="27">
        <f t="shared" si="0"/>
        <v>11527341</v>
      </c>
      <c r="S17" s="27">
        <f t="shared" si="0"/>
        <v>-2080080</v>
      </c>
      <c r="T17" s="27">
        <f t="shared" si="0"/>
        <v>800570</v>
      </c>
      <c r="U17" s="27">
        <f t="shared" si="0"/>
        <v>170449</v>
      </c>
      <c r="V17" s="27">
        <f t="shared" si="0"/>
        <v>-1109061</v>
      </c>
      <c r="W17" s="27">
        <f t="shared" si="0"/>
        <v>37626499</v>
      </c>
      <c r="X17" s="27">
        <f t="shared" si="0"/>
        <v>26786269</v>
      </c>
      <c r="Y17" s="27">
        <f t="shared" si="0"/>
        <v>10840230</v>
      </c>
      <c r="Z17" s="28">
        <f>+IF(X17&lt;&gt;0,+(Y17/X17)*100,0)</f>
        <v>40.46935390666016</v>
      </c>
      <c r="AA17" s="29">
        <f>SUM(AA6:AA16)</f>
        <v>26786269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208483</v>
      </c>
      <c r="D21" s="17"/>
      <c r="E21" s="18"/>
      <c r="F21" s="19">
        <v>407030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407030</v>
      </c>
      <c r="Y21" s="36">
        <v>-407030</v>
      </c>
      <c r="Z21" s="37">
        <v>-100</v>
      </c>
      <c r="AA21" s="38">
        <v>407030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-29954968</v>
      </c>
      <c r="D26" s="17"/>
      <c r="E26" s="18">
        <v>-31103327</v>
      </c>
      <c r="F26" s="19">
        <v>-31128327</v>
      </c>
      <c r="G26" s="19"/>
      <c r="H26" s="19">
        <v>-61650</v>
      </c>
      <c r="I26" s="19">
        <v>483000</v>
      </c>
      <c r="J26" s="19">
        <v>421350</v>
      </c>
      <c r="K26" s="19">
        <v>-2459790</v>
      </c>
      <c r="L26" s="19">
        <v>-1296295</v>
      </c>
      <c r="M26" s="19">
        <v>-3885924</v>
      </c>
      <c r="N26" s="19">
        <v>-7642009</v>
      </c>
      <c r="O26" s="19">
        <v>-137913</v>
      </c>
      <c r="P26" s="19">
        <v>-2797391</v>
      </c>
      <c r="Q26" s="19">
        <v>-2220089</v>
      </c>
      <c r="R26" s="19">
        <v>-5155393</v>
      </c>
      <c r="S26" s="19">
        <v>-2594764</v>
      </c>
      <c r="T26" s="19">
        <v>-4331704</v>
      </c>
      <c r="U26" s="19"/>
      <c r="V26" s="19">
        <v>-6926468</v>
      </c>
      <c r="W26" s="19">
        <v>-19302520</v>
      </c>
      <c r="X26" s="19">
        <v>-31128327</v>
      </c>
      <c r="Y26" s="19">
        <v>11825807</v>
      </c>
      <c r="Z26" s="20">
        <v>-37.99</v>
      </c>
      <c r="AA26" s="21">
        <v>-31128327</v>
      </c>
    </row>
    <row r="27" spans="1:27" ht="13.5">
      <c r="A27" s="23" t="s">
        <v>51</v>
      </c>
      <c r="B27" s="24"/>
      <c r="C27" s="25">
        <f aca="true" t="shared" si="1" ref="C27:Y27">SUM(C21:C26)</f>
        <v>-29746485</v>
      </c>
      <c r="D27" s="25">
        <f>SUM(D21:D26)</f>
        <v>0</v>
      </c>
      <c r="E27" s="26">
        <f t="shared" si="1"/>
        <v>-31103327</v>
      </c>
      <c r="F27" s="27">
        <f t="shared" si="1"/>
        <v>-30721297</v>
      </c>
      <c r="G27" s="27">
        <f t="shared" si="1"/>
        <v>0</v>
      </c>
      <c r="H27" s="27">
        <f t="shared" si="1"/>
        <v>-61650</v>
      </c>
      <c r="I27" s="27">
        <f t="shared" si="1"/>
        <v>483000</v>
      </c>
      <c r="J27" s="27">
        <f t="shared" si="1"/>
        <v>421350</v>
      </c>
      <c r="K27" s="27">
        <f t="shared" si="1"/>
        <v>-2459790</v>
      </c>
      <c r="L27" s="27">
        <f t="shared" si="1"/>
        <v>-1296295</v>
      </c>
      <c r="M27" s="27">
        <f t="shared" si="1"/>
        <v>-3885924</v>
      </c>
      <c r="N27" s="27">
        <f t="shared" si="1"/>
        <v>-7642009</v>
      </c>
      <c r="O27" s="27">
        <f t="shared" si="1"/>
        <v>-137913</v>
      </c>
      <c r="P27" s="27">
        <f t="shared" si="1"/>
        <v>-2797391</v>
      </c>
      <c r="Q27" s="27">
        <f t="shared" si="1"/>
        <v>-2220089</v>
      </c>
      <c r="R27" s="27">
        <f t="shared" si="1"/>
        <v>-5155393</v>
      </c>
      <c r="S27" s="27">
        <f t="shared" si="1"/>
        <v>-2594764</v>
      </c>
      <c r="T27" s="27">
        <f t="shared" si="1"/>
        <v>-4331704</v>
      </c>
      <c r="U27" s="27">
        <f t="shared" si="1"/>
        <v>0</v>
      </c>
      <c r="V27" s="27">
        <f t="shared" si="1"/>
        <v>-6926468</v>
      </c>
      <c r="W27" s="27">
        <f t="shared" si="1"/>
        <v>-19302520</v>
      </c>
      <c r="X27" s="27">
        <f t="shared" si="1"/>
        <v>-30721297</v>
      </c>
      <c r="Y27" s="27">
        <f t="shared" si="1"/>
        <v>11418777</v>
      </c>
      <c r="Z27" s="28">
        <f>+IF(X27&lt;&gt;0,+(Y27/X27)*100,0)</f>
        <v>-37.16892877276633</v>
      </c>
      <c r="AA27" s="29">
        <f>SUM(AA21:AA26)</f>
        <v>-30721297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13986</v>
      </c>
      <c r="D33" s="17"/>
      <c r="E33" s="18">
        <v>80004</v>
      </c>
      <c r="F33" s="19">
        <v>79500</v>
      </c>
      <c r="G33" s="19"/>
      <c r="H33" s="36"/>
      <c r="I33" s="36"/>
      <c r="J33" s="36"/>
      <c r="K33" s="19"/>
      <c r="L33" s="19"/>
      <c r="M33" s="19">
        <v>10500</v>
      </c>
      <c r="N33" s="19">
        <v>10500</v>
      </c>
      <c r="O33" s="36">
        <v>2500</v>
      </c>
      <c r="P33" s="36">
        <v>1250</v>
      </c>
      <c r="Q33" s="36">
        <v>2705</v>
      </c>
      <c r="R33" s="19">
        <v>6455</v>
      </c>
      <c r="S33" s="19">
        <v>1250</v>
      </c>
      <c r="T33" s="19"/>
      <c r="U33" s="19"/>
      <c r="V33" s="36">
        <v>1250</v>
      </c>
      <c r="W33" s="36">
        <v>18205</v>
      </c>
      <c r="X33" s="36">
        <v>79500</v>
      </c>
      <c r="Y33" s="19">
        <v>-61295</v>
      </c>
      <c r="Z33" s="20">
        <v>-77.1</v>
      </c>
      <c r="AA33" s="21">
        <v>79500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13986</v>
      </c>
      <c r="D36" s="25">
        <f>SUM(D31:D35)</f>
        <v>0</v>
      </c>
      <c r="E36" s="26">
        <f t="shared" si="2"/>
        <v>80004</v>
      </c>
      <c r="F36" s="27">
        <f t="shared" si="2"/>
        <v>79500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10500</v>
      </c>
      <c r="N36" s="27">
        <f t="shared" si="2"/>
        <v>10500</v>
      </c>
      <c r="O36" s="27">
        <f t="shared" si="2"/>
        <v>2500</v>
      </c>
      <c r="P36" s="27">
        <f t="shared" si="2"/>
        <v>1250</v>
      </c>
      <c r="Q36" s="27">
        <f t="shared" si="2"/>
        <v>2705</v>
      </c>
      <c r="R36" s="27">
        <f t="shared" si="2"/>
        <v>6455</v>
      </c>
      <c r="S36" s="27">
        <f t="shared" si="2"/>
        <v>1250</v>
      </c>
      <c r="T36" s="27">
        <f t="shared" si="2"/>
        <v>0</v>
      </c>
      <c r="U36" s="27">
        <f t="shared" si="2"/>
        <v>0</v>
      </c>
      <c r="V36" s="27">
        <f t="shared" si="2"/>
        <v>1250</v>
      </c>
      <c r="W36" s="27">
        <f t="shared" si="2"/>
        <v>18205</v>
      </c>
      <c r="X36" s="27">
        <f t="shared" si="2"/>
        <v>79500</v>
      </c>
      <c r="Y36" s="27">
        <f t="shared" si="2"/>
        <v>-61295</v>
      </c>
      <c r="Z36" s="28">
        <f>+IF(X36&lt;&gt;0,+(Y36/X36)*100,0)</f>
        <v>-77.1006289308176</v>
      </c>
      <c r="AA36" s="29">
        <f>SUM(AA31:AA35)</f>
        <v>79500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-21126128</v>
      </c>
      <c r="D38" s="31">
        <f>+D17+D27+D36</f>
        <v>0</v>
      </c>
      <c r="E38" s="32">
        <f t="shared" si="3"/>
        <v>254058</v>
      </c>
      <c r="F38" s="33">
        <f t="shared" si="3"/>
        <v>-3855528</v>
      </c>
      <c r="G38" s="33">
        <f t="shared" si="3"/>
        <v>17596349</v>
      </c>
      <c r="H38" s="33">
        <f t="shared" si="3"/>
        <v>-366410</v>
      </c>
      <c r="I38" s="33">
        <f t="shared" si="3"/>
        <v>-858280</v>
      </c>
      <c r="J38" s="33">
        <f t="shared" si="3"/>
        <v>16371659</v>
      </c>
      <c r="K38" s="33">
        <f t="shared" si="3"/>
        <v>-150734</v>
      </c>
      <c r="L38" s="33">
        <f t="shared" si="3"/>
        <v>7573145</v>
      </c>
      <c r="M38" s="33">
        <f t="shared" si="3"/>
        <v>-3796010</v>
      </c>
      <c r="N38" s="33">
        <f t="shared" si="3"/>
        <v>3626401</v>
      </c>
      <c r="O38" s="33">
        <f t="shared" si="3"/>
        <v>5083124</v>
      </c>
      <c r="P38" s="33">
        <f t="shared" si="3"/>
        <v>-7195751</v>
      </c>
      <c r="Q38" s="33">
        <f t="shared" si="3"/>
        <v>8491030</v>
      </c>
      <c r="R38" s="33">
        <f t="shared" si="3"/>
        <v>6378403</v>
      </c>
      <c r="S38" s="33">
        <f t="shared" si="3"/>
        <v>-4673594</v>
      </c>
      <c r="T38" s="33">
        <f t="shared" si="3"/>
        <v>-3531134</v>
      </c>
      <c r="U38" s="33">
        <f t="shared" si="3"/>
        <v>170449</v>
      </c>
      <c r="V38" s="33">
        <f t="shared" si="3"/>
        <v>-8034279</v>
      </c>
      <c r="W38" s="33">
        <f t="shared" si="3"/>
        <v>18342184</v>
      </c>
      <c r="X38" s="33">
        <f t="shared" si="3"/>
        <v>-3855528</v>
      </c>
      <c r="Y38" s="33">
        <f t="shared" si="3"/>
        <v>22197712</v>
      </c>
      <c r="Z38" s="34">
        <f>+IF(X38&lt;&gt;0,+(Y38/X38)*100,0)</f>
        <v>-575.7372790445303</v>
      </c>
      <c r="AA38" s="35">
        <f>+AA17+AA27+AA36</f>
        <v>-3855528</v>
      </c>
    </row>
    <row r="39" spans="1:27" ht="13.5">
      <c r="A39" s="22" t="s">
        <v>59</v>
      </c>
      <c r="B39" s="16"/>
      <c r="C39" s="31">
        <v>67040721</v>
      </c>
      <c r="D39" s="31"/>
      <c r="E39" s="32">
        <v>21341935</v>
      </c>
      <c r="F39" s="33"/>
      <c r="G39" s="33">
        <v>71054282</v>
      </c>
      <c r="H39" s="33">
        <v>88650631</v>
      </c>
      <c r="I39" s="33">
        <v>88284221</v>
      </c>
      <c r="J39" s="33">
        <v>71054282</v>
      </c>
      <c r="K39" s="33">
        <v>87425941</v>
      </c>
      <c r="L39" s="33">
        <v>87275207</v>
      </c>
      <c r="M39" s="33">
        <v>94848352</v>
      </c>
      <c r="N39" s="33">
        <v>87425941</v>
      </c>
      <c r="O39" s="33">
        <v>91052342</v>
      </c>
      <c r="P39" s="33">
        <v>96135466</v>
      </c>
      <c r="Q39" s="33">
        <v>88939715</v>
      </c>
      <c r="R39" s="33">
        <v>91052342</v>
      </c>
      <c r="S39" s="33">
        <v>97430745</v>
      </c>
      <c r="T39" s="33">
        <v>92757151</v>
      </c>
      <c r="U39" s="33">
        <v>89226017</v>
      </c>
      <c r="V39" s="33">
        <v>97430745</v>
      </c>
      <c r="W39" s="33">
        <v>71054282</v>
      </c>
      <c r="X39" s="33"/>
      <c r="Y39" s="33">
        <v>71054282</v>
      </c>
      <c r="Z39" s="34"/>
      <c r="AA39" s="35"/>
    </row>
    <row r="40" spans="1:27" ht="13.5">
      <c r="A40" s="41" t="s">
        <v>60</v>
      </c>
      <c r="B40" s="42"/>
      <c r="C40" s="43">
        <v>45914593</v>
      </c>
      <c r="D40" s="43"/>
      <c r="E40" s="44">
        <v>21595992</v>
      </c>
      <c r="F40" s="45">
        <v>-3855528</v>
      </c>
      <c r="G40" s="45">
        <v>88650631</v>
      </c>
      <c r="H40" s="45">
        <v>88284221</v>
      </c>
      <c r="I40" s="45">
        <v>87425941</v>
      </c>
      <c r="J40" s="45">
        <v>87425941</v>
      </c>
      <c r="K40" s="45">
        <v>87275207</v>
      </c>
      <c r="L40" s="45">
        <v>94848352</v>
      </c>
      <c r="M40" s="45">
        <v>91052342</v>
      </c>
      <c r="N40" s="45">
        <v>91052342</v>
      </c>
      <c r="O40" s="45">
        <v>96135466</v>
      </c>
      <c r="P40" s="45">
        <v>88939715</v>
      </c>
      <c r="Q40" s="45">
        <v>97430745</v>
      </c>
      <c r="R40" s="45">
        <v>96135466</v>
      </c>
      <c r="S40" s="45">
        <v>92757151</v>
      </c>
      <c r="T40" s="45">
        <v>89226017</v>
      </c>
      <c r="U40" s="45">
        <v>89396466</v>
      </c>
      <c r="V40" s="45">
        <v>89396466</v>
      </c>
      <c r="W40" s="45">
        <v>89396466</v>
      </c>
      <c r="X40" s="45">
        <v>-3855528</v>
      </c>
      <c r="Y40" s="45">
        <v>93251994</v>
      </c>
      <c r="Z40" s="46">
        <v>-2418.66</v>
      </c>
      <c r="AA40" s="47">
        <v>-3855528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17022140</v>
      </c>
      <c r="D6" s="17"/>
      <c r="E6" s="18">
        <v>23585004</v>
      </c>
      <c r="F6" s="19">
        <v>17138000</v>
      </c>
      <c r="G6" s="19">
        <v>1064357</v>
      </c>
      <c r="H6" s="19">
        <v>1119747</v>
      </c>
      <c r="I6" s="19">
        <v>1093780</v>
      </c>
      <c r="J6" s="19">
        <v>3277884</v>
      </c>
      <c r="K6" s="19">
        <v>3621408</v>
      </c>
      <c r="L6" s="19">
        <v>2381419</v>
      </c>
      <c r="M6" s="19">
        <v>625265</v>
      </c>
      <c r="N6" s="19">
        <v>6628092</v>
      </c>
      <c r="O6" s="19">
        <v>1000080</v>
      </c>
      <c r="P6" s="19">
        <v>1135907</v>
      </c>
      <c r="Q6" s="19">
        <v>1353060</v>
      </c>
      <c r="R6" s="19">
        <v>3489047</v>
      </c>
      <c r="S6" s="19">
        <v>1239630</v>
      </c>
      <c r="T6" s="19">
        <v>1617201</v>
      </c>
      <c r="U6" s="19">
        <v>992747</v>
      </c>
      <c r="V6" s="19">
        <v>3849578</v>
      </c>
      <c r="W6" s="19">
        <v>17244601</v>
      </c>
      <c r="X6" s="19">
        <v>17138000</v>
      </c>
      <c r="Y6" s="19">
        <v>106601</v>
      </c>
      <c r="Z6" s="20">
        <v>0.62</v>
      </c>
      <c r="AA6" s="21">
        <v>17138000</v>
      </c>
    </row>
    <row r="7" spans="1:27" ht="13.5">
      <c r="A7" s="22" t="s">
        <v>34</v>
      </c>
      <c r="B7" s="16"/>
      <c r="C7" s="17">
        <v>2572046</v>
      </c>
      <c r="D7" s="17"/>
      <c r="E7" s="18">
        <v>5692008</v>
      </c>
      <c r="F7" s="19">
        <v>2167000</v>
      </c>
      <c r="G7" s="19">
        <v>86067</v>
      </c>
      <c r="H7" s="19">
        <v>199221</v>
      </c>
      <c r="I7" s="19">
        <v>199164</v>
      </c>
      <c r="J7" s="19">
        <v>484452</v>
      </c>
      <c r="K7" s="19">
        <v>232527</v>
      </c>
      <c r="L7" s="19">
        <v>206064</v>
      </c>
      <c r="M7" s="19">
        <v>191535</v>
      </c>
      <c r="N7" s="19">
        <v>630126</v>
      </c>
      <c r="O7" s="19">
        <v>264327</v>
      </c>
      <c r="P7" s="19">
        <v>322110</v>
      </c>
      <c r="Q7" s="19">
        <v>326022</v>
      </c>
      <c r="R7" s="19">
        <v>912459</v>
      </c>
      <c r="S7" s="19">
        <v>249195</v>
      </c>
      <c r="T7" s="19">
        <v>448291</v>
      </c>
      <c r="U7" s="19">
        <v>232178</v>
      </c>
      <c r="V7" s="19">
        <v>929664</v>
      </c>
      <c r="W7" s="19">
        <v>2956701</v>
      </c>
      <c r="X7" s="19">
        <v>2167000</v>
      </c>
      <c r="Y7" s="19">
        <v>789701</v>
      </c>
      <c r="Z7" s="20">
        <v>36.44</v>
      </c>
      <c r="AA7" s="21">
        <v>2167000</v>
      </c>
    </row>
    <row r="8" spans="1:27" ht="13.5">
      <c r="A8" s="22" t="s">
        <v>35</v>
      </c>
      <c r="B8" s="16"/>
      <c r="C8" s="17">
        <v>2007769</v>
      </c>
      <c r="D8" s="17"/>
      <c r="E8" s="18">
        <v>7070999</v>
      </c>
      <c r="F8" s="19">
        <v>4271000</v>
      </c>
      <c r="G8" s="19">
        <v>690592</v>
      </c>
      <c r="H8" s="19">
        <v>497850</v>
      </c>
      <c r="I8" s="19">
        <v>535135</v>
      </c>
      <c r="J8" s="19">
        <v>1723577</v>
      </c>
      <c r="K8" s="19">
        <v>286842</v>
      </c>
      <c r="L8" s="19">
        <v>223395</v>
      </c>
      <c r="M8" s="19">
        <v>189115</v>
      </c>
      <c r="N8" s="19">
        <v>699352</v>
      </c>
      <c r="O8" s="19">
        <v>289216</v>
      </c>
      <c r="P8" s="19">
        <v>273210</v>
      </c>
      <c r="Q8" s="19">
        <v>261046</v>
      </c>
      <c r="R8" s="19">
        <v>823472</v>
      </c>
      <c r="S8" s="19">
        <v>225302</v>
      </c>
      <c r="T8" s="19">
        <v>222289</v>
      </c>
      <c r="U8" s="19">
        <v>252191</v>
      </c>
      <c r="V8" s="19">
        <v>699782</v>
      </c>
      <c r="W8" s="19">
        <v>3946183</v>
      </c>
      <c r="X8" s="19">
        <v>4271000</v>
      </c>
      <c r="Y8" s="19">
        <v>-324817</v>
      </c>
      <c r="Z8" s="20">
        <v>-7.61</v>
      </c>
      <c r="AA8" s="21">
        <v>4271000</v>
      </c>
    </row>
    <row r="9" spans="1:27" ht="13.5">
      <c r="A9" s="22" t="s">
        <v>36</v>
      </c>
      <c r="B9" s="16"/>
      <c r="C9" s="17">
        <v>66868734</v>
      </c>
      <c r="D9" s="17"/>
      <c r="E9" s="18">
        <v>90447666</v>
      </c>
      <c r="F9" s="19">
        <v>90850200</v>
      </c>
      <c r="G9" s="19">
        <v>34012000</v>
      </c>
      <c r="H9" s="19">
        <v>2738000</v>
      </c>
      <c r="I9" s="19"/>
      <c r="J9" s="19">
        <v>36750000</v>
      </c>
      <c r="K9" s="19">
        <v>1000000</v>
      </c>
      <c r="L9" s="19">
        <v>28667692</v>
      </c>
      <c r="M9" s="19"/>
      <c r="N9" s="19">
        <v>29667692</v>
      </c>
      <c r="O9" s="19"/>
      <c r="P9" s="19"/>
      <c r="Q9" s="19">
        <v>24761431</v>
      </c>
      <c r="R9" s="19">
        <v>24761431</v>
      </c>
      <c r="S9" s="19"/>
      <c r="T9" s="19"/>
      <c r="U9" s="19"/>
      <c r="V9" s="19"/>
      <c r="W9" s="19">
        <v>91179123</v>
      </c>
      <c r="X9" s="19">
        <v>90850200</v>
      </c>
      <c r="Y9" s="19">
        <v>328923</v>
      </c>
      <c r="Z9" s="20">
        <v>0.36</v>
      </c>
      <c r="AA9" s="21">
        <v>90850200</v>
      </c>
    </row>
    <row r="10" spans="1:27" ht="13.5">
      <c r="A10" s="22" t="s">
        <v>37</v>
      </c>
      <c r="B10" s="16"/>
      <c r="C10" s="17">
        <v>35173008</v>
      </c>
      <c r="D10" s="17"/>
      <c r="E10" s="18">
        <v>30148000</v>
      </c>
      <c r="F10" s="19">
        <v>30633173</v>
      </c>
      <c r="G10" s="19">
        <v>13294000</v>
      </c>
      <c r="H10" s="19"/>
      <c r="I10" s="19"/>
      <c r="J10" s="19">
        <v>13294000</v>
      </c>
      <c r="K10" s="19"/>
      <c r="L10" s="19"/>
      <c r="M10" s="19"/>
      <c r="N10" s="19"/>
      <c r="O10" s="19"/>
      <c r="P10" s="19">
        <v>14800000</v>
      </c>
      <c r="Q10" s="19">
        <v>2480000</v>
      </c>
      <c r="R10" s="19">
        <v>17280000</v>
      </c>
      <c r="S10" s="19"/>
      <c r="T10" s="19"/>
      <c r="U10" s="19"/>
      <c r="V10" s="19"/>
      <c r="W10" s="19">
        <v>30574000</v>
      </c>
      <c r="X10" s="19">
        <v>30633173</v>
      </c>
      <c r="Y10" s="19">
        <v>-59173</v>
      </c>
      <c r="Z10" s="20">
        <v>-0.19</v>
      </c>
      <c r="AA10" s="21">
        <v>30633173</v>
      </c>
    </row>
    <row r="11" spans="1:27" ht="13.5">
      <c r="A11" s="22" t="s">
        <v>38</v>
      </c>
      <c r="B11" s="16"/>
      <c r="C11" s="17">
        <v>517055</v>
      </c>
      <c r="D11" s="17"/>
      <c r="E11" s="18">
        <v>423996</v>
      </c>
      <c r="F11" s="19">
        <v>620000</v>
      </c>
      <c r="G11" s="19">
        <v>51030</v>
      </c>
      <c r="H11" s="19">
        <v>75863</v>
      </c>
      <c r="I11" s="19">
        <v>63047</v>
      </c>
      <c r="J11" s="19">
        <v>189940</v>
      </c>
      <c r="K11" s="19">
        <v>50948</v>
      </c>
      <c r="L11" s="19">
        <v>46311</v>
      </c>
      <c r="M11" s="19">
        <v>75160</v>
      </c>
      <c r="N11" s="19">
        <v>172419</v>
      </c>
      <c r="O11" s="19">
        <v>57983</v>
      </c>
      <c r="P11" s="19">
        <v>45597</v>
      </c>
      <c r="Q11" s="19">
        <v>78514</v>
      </c>
      <c r="R11" s="19">
        <v>182094</v>
      </c>
      <c r="S11" s="19">
        <v>94274</v>
      </c>
      <c r="T11" s="19">
        <v>68274</v>
      </c>
      <c r="U11" s="19">
        <v>48742</v>
      </c>
      <c r="V11" s="19">
        <v>211290</v>
      </c>
      <c r="W11" s="19">
        <v>755743</v>
      </c>
      <c r="X11" s="19">
        <v>620000</v>
      </c>
      <c r="Y11" s="19">
        <v>135743</v>
      </c>
      <c r="Z11" s="20">
        <v>21.89</v>
      </c>
      <c r="AA11" s="21">
        <v>620000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-88943140</v>
      </c>
      <c r="D14" s="17"/>
      <c r="E14" s="18">
        <v>-94538246</v>
      </c>
      <c r="F14" s="19">
        <v>-97318843</v>
      </c>
      <c r="G14" s="19">
        <v>-7251212</v>
      </c>
      <c r="H14" s="19">
        <v>-7047597</v>
      </c>
      <c r="I14" s="19">
        <v>-7803476</v>
      </c>
      <c r="J14" s="19">
        <v>-22102285</v>
      </c>
      <c r="K14" s="19">
        <v>-7262816</v>
      </c>
      <c r="L14" s="19">
        <v>-6447989</v>
      </c>
      <c r="M14" s="19">
        <v>-11191019</v>
      </c>
      <c r="N14" s="19">
        <v>-24901824</v>
      </c>
      <c r="O14" s="19">
        <v>-5833700</v>
      </c>
      <c r="P14" s="19">
        <v>-7269268</v>
      </c>
      <c r="Q14" s="19">
        <v>-6378800</v>
      </c>
      <c r="R14" s="19">
        <v>-19481768</v>
      </c>
      <c r="S14" s="19">
        <v>-8057965</v>
      </c>
      <c r="T14" s="19">
        <v>-13554634</v>
      </c>
      <c r="U14" s="19">
        <v>-7316019</v>
      </c>
      <c r="V14" s="19">
        <v>-28928618</v>
      </c>
      <c r="W14" s="19">
        <v>-95414495</v>
      </c>
      <c r="X14" s="19">
        <v>-97318843</v>
      </c>
      <c r="Y14" s="19">
        <v>1904348</v>
      </c>
      <c r="Z14" s="20">
        <v>-1.96</v>
      </c>
      <c r="AA14" s="21">
        <v>-97318843</v>
      </c>
    </row>
    <row r="15" spans="1:27" ht="13.5">
      <c r="A15" s="22" t="s">
        <v>42</v>
      </c>
      <c r="B15" s="16"/>
      <c r="C15" s="17">
        <v>-1076946</v>
      </c>
      <c r="D15" s="17"/>
      <c r="E15" s="18">
        <v>-540996</v>
      </c>
      <c r="F15" s="19">
        <v>-11000</v>
      </c>
      <c r="G15" s="19"/>
      <c r="H15" s="19"/>
      <c r="I15" s="19"/>
      <c r="J15" s="19"/>
      <c r="K15" s="19">
        <v>-4895</v>
      </c>
      <c r="L15" s="19"/>
      <c r="M15" s="19">
        <v>-420</v>
      </c>
      <c r="N15" s="19">
        <v>-5315</v>
      </c>
      <c r="O15" s="19">
        <v>-944</v>
      </c>
      <c r="P15" s="19">
        <v>-291</v>
      </c>
      <c r="Q15" s="19">
        <v>-3069</v>
      </c>
      <c r="R15" s="19">
        <v>-4304</v>
      </c>
      <c r="S15" s="19">
        <v>-1022</v>
      </c>
      <c r="T15" s="19">
        <v>-1176</v>
      </c>
      <c r="U15" s="19">
        <v>-268</v>
      </c>
      <c r="V15" s="19">
        <v>-2466</v>
      </c>
      <c r="W15" s="19">
        <v>-12085</v>
      </c>
      <c r="X15" s="19">
        <v>-11000</v>
      </c>
      <c r="Y15" s="19">
        <v>-1085</v>
      </c>
      <c r="Z15" s="20">
        <v>9.86</v>
      </c>
      <c r="AA15" s="21">
        <v>-11000</v>
      </c>
    </row>
    <row r="16" spans="1:27" ht="13.5">
      <c r="A16" s="22" t="s">
        <v>43</v>
      </c>
      <c r="B16" s="16"/>
      <c r="C16" s="17"/>
      <c r="D16" s="17"/>
      <c r="E16" s="18">
        <v>-4637004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34140666</v>
      </c>
      <c r="D17" s="25">
        <f>SUM(D6:D16)</f>
        <v>0</v>
      </c>
      <c r="E17" s="26">
        <f t="shared" si="0"/>
        <v>57651427</v>
      </c>
      <c r="F17" s="27">
        <f t="shared" si="0"/>
        <v>48349530</v>
      </c>
      <c r="G17" s="27">
        <f t="shared" si="0"/>
        <v>41946834</v>
      </c>
      <c r="H17" s="27">
        <f t="shared" si="0"/>
        <v>-2416916</v>
      </c>
      <c r="I17" s="27">
        <f t="shared" si="0"/>
        <v>-5912350</v>
      </c>
      <c r="J17" s="27">
        <f t="shared" si="0"/>
        <v>33617568</v>
      </c>
      <c r="K17" s="27">
        <f t="shared" si="0"/>
        <v>-2075986</v>
      </c>
      <c r="L17" s="27">
        <f t="shared" si="0"/>
        <v>25076892</v>
      </c>
      <c r="M17" s="27">
        <f t="shared" si="0"/>
        <v>-10110364</v>
      </c>
      <c r="N17" s="27">
        <f t="shared" si="0"/>
        <v>12890542</v>
      </c>
      <c r="O17" s="27">
        <f t="shared" si="0"/>
        <v>-4223038</v>
      </c>
      <c r="P17" s="27">
        <f t="shared" si="0"/>
        <v>9307265</v>
      </c>
      <c r="Q17" s="27">
        <f t="shared" si="0"/>
        <v>22878204</v>
      </c>
      <c r="R17" s="27">
        <f t="shared" si="0"/>
        <v>27962431</v>
      </c>
      <c r="S17" s="27">
        <f t="shared" si="0"/>
        <v>-6250586</v>
      </c>
      <c r="T17" s="27">
        <f t="shared" si="0"/>
        <v>-11199755</v>
      </c>
      <c r="U17" s="27">
        <f t="shared" si="0"/>
        <v>-5790429</v>
      </c>
      <c r="V17" s="27">
        <f t="shared" si="0"/>
        <v>-23240770</v>
      </c>
      <c r="W17" s="27">
        <f t="shared" si="0"/>
        <v>51229771</v>
      </c>
      <c r="X17" s="27">
        <f t="shared" si="0"/>
        <v>48349530</v>
      </c>
      <c r="Y17" s="27">
        <f t="shared" si="0"/>
        <v>2880241</v>
      </c>
      <c r="Z17" s="28">
        <f>+IF(X17&lt;&gt;0,+(Y17/X17)*100,0)</f>
        <v>5.957123057866333</v>
      </c>
      <c r="AA17" s="29">
        <f>SUM(AA6:AA16)</f>
        <v>48349530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1315790</v>
      </c>
      <c r="D21" s="17"/>
      <c r="E21" s="18">
        <v>4425000</v>
      </c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-35852491</v>
      </c>
      <c r="D26" s="17"/>
      <c r="E26" s="18">
        <v>-45807000</v>
      </c>
      <c r="F26" s="19">
        <v>-36508728</v>
      </c>
      <c r="G26" s="19">
        <v>-3518592</v>
      </c>
      <c r="H26" s="19">
        <v>-2791831</v>
      </c>
      <c r="I26" s="19">
        <v>-844875</v>
      </c>
      <c r="J26" s="19">
        <v>-7155298</v>
      </c>
      <c r="K26" s="19">
        <v>-4700756</v>
      </c>
      <c r="L26" s="19">
        <v>-1999</v>
      </c>
      <c r="M26" s="19">
        <v>-5022906</v>
      </c>
      <c r="N26" s="19">
        <v>-9725661</v>
      </c>
      <c r="O26" s="19">
        <v>-2034628</v>
      </c>
      <c r="P26" s="19">
        <v>-3496896</v>
      </c>
      <c r="Q26" s="19">
        <v>-1955920</v>
      </c>
      <c r="R26" s="19">
        <v>-7487444</v>
      </c>
      <c r="S26" s="19">
        <v>-3028323</v>
      </c>
      <c r="T26" s="19">
        <v>-3985332</v>
      </c>
      <c r="U26" s="19">
        <v>-7113845</v>
      </c>
      <c r="V26" s="19">
        <v>-14127500</v>
      </c>
      <c r="W26" s="19">
        <v>-38495903</v>
      </c>
      <c r="X26" s="19">
        <v>-36508728</v>
      </c>
      <c r="Y26" s="19">
        <v>-1987175</v>
      </c>
      <c r="Z26" s="20">
        <v>5.44</v>
      </c>
      <c r="AA26" s="21">
        <v>-36508728</v>
      </c>
    </row>
    <row r="27" spans="1:27" ht="13.5">
      <c r="A27" s="23" t="s">
        <v>51</v>
      </c>
      <c r="B27" s="24"/>
      <c r="C27" s="25">
        <f aca="true" t="shared" si="1" ref="C27:Y27">SUM(C21:C26)</f>
        <v>-34536701</v>
      </c>
      <c r="D27" s="25">
        <f>SUM(D21:D26)</f>
        <v>0</v>
      </c>
      <c r="E27" s="26">
        <f t="shared" si="1"/>
        <v>-41382000</v>
      </c>
      <c r="F27" s="27">
        <f t="shared" si="1"/>
        <v>-36508728</v>
      </c>
      <c r="G27" s="27">
        <f t="shared" si="1"/>
        <v>-3518592</v>
      </c>
      <c r="H27" s="27">
        <f t="shared" si="1"/>
        <v>-2791831</v>
      </c>
      <c r="I27" s="27">
        <f t="shared" si="1"/>
        <v>-844875</v>
      </c>
      <c r="J27" s="27">
        <f t="shared" si="1"/>
        <v>-7155298</v>
      </c>
      <c r="K27" s="27">
        <f t="shared" si="1"/>
        <v>-4700756</v>
      </c>
      <c r="L27" s="27">
        <f t="shared" si="1"/>
        <v>-1999</v>
      </c>
      <c r="M27" s="27">
        <f t="shared" si="1"/>
        <v>-5022906</v>
      </c>
      <c r="N27" s="27">
        <f t="shared" si="1"/>
        <v>-9725661</v>
      </c>
      <c r="O27" s="27">
        <f t="shared" si="1"/>
        <v>-2034628</v>
      </c>
      <c r="P27" s="27">
        <f t="shared" si="1"/>
        <v>-3496896</v>
      </c>
      <c r="Q27" s="27">
        <f t="shared" si="1"/>
        <v>-1955920</v>
      </c>
      <c r="R27" s="27">
        <f t="shared" si="1"/>
        <v>-7487444</v>
      </c>
      <c r="S27" s="27">
        <f t="shared" si="1"/>
        <v>-3028323</v>
      </c>
      <c r="T27" s="27">
        <f t="shared" si="1"/>
        <v>-3985332</v>
      </c>
      <c r="U27" s="27">
        <f t="shared" si="1"/>
        <v>-7113845</v>
      </c>
      <c r="V27" s="27">
        <f t="shared" si="1"/>
        <v>-14127500</v>
      </c>
      <c r="W27" s="27">
        <f t="shared" si="1"/>
        <v>-38495903</v>
      </c>
      <c r="X27" s="27">
        <f t="shared" si="1"/>
        <v>-36508728</v>
      </c>
      <c r="Y27" s="27">
        <f t="shared" si="1"/>
        <v>-1987175</v>
      </c>
      <c r="Z27" s="28">
        <f>+IF(X27&lt;&gt;0,+(Y27/X27)*100,0)</f>
        <v>5.443013517206078</v>
      </c>
      <c r="AA27" s="29">
        <f>SUM(AA21:AA26)</f>
        <v>-36508728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196123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-538306</v>
      </c>
      <c r="D35" s="17"/>
      <c r="E35" s="18">
        <v>-1700000</v>
      </c>
      <c r="F35" s="19">
        <v>-1700000</v>
      </c>
      <c r="G35" s="19"/>
      <c r="H35" s="19"/>
      <c r="I35" s="19">
        <v>-445657</v>
      </c>
      <c r="J35" s="19">
        <v>-445657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-445657</v>
      </c>
      <c r="X35" s="19">
        <v>-1700000</v>
      </c>
      <c r="Y35" s="19">
        <v>1254343</v>
      </c>
      <c r="Z35" s="20">
        <v>-73.78</v>
      </c>
      <c r="AA35" s="21">
        <v>-1700000</v>
      </c>
    </row>
    <row r="36" spans="1:27" ht="13.5">
      <c r="A36" s="23" t="s">
        <v>57</v>
      </c>
      <c r="B36" s="24"/>
      <c r="C36" s="25">
        <f aca="true" t="shared" si="2" ref="C36:Y36">SUM(C31:C35)</f>
        <v>-342183</v>
      </c>
      <c r="D36" s="25">
        <f>SUM(D31:D35)</f>
        <v>0</v>
      </c>
      <c r="E36" s="26">
        <f t="shared" si="2"/>
        <v>-1700000</v>
      </c>
      <c r="F36" s="27">
        <f t="shared" si="2"/>
        <v>-1700000</v>
      </c>
      <c r="G36" s="27">
        <f t="shared" si="2"/>
        <v>0</v>
      </c>
      <c r="H36" s="27">
        <f t="shared" si="2"/>
        <v>0</v>
      </c>
      <c r="I36" s="27">
        <f t="shared" si="2"/>
        <v>-445657</v>
      </c>
      <c r="J36" s="27">
        <f t="shared" si="2"/>
        <v>-445657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-445657</v>
      </c>
      <c r="X36" s="27">
        <f t="shared" si="2"/>
        <v>-1700000</v>
      </c>
      <c r="Y36" s="27">
        <f t="shared" si="2"/>
        <v>1254343</v>
      </c>
      <c r="Z36" s="28">
        <f>+IF(X36&lt;&gt;0,+(Y36/X36)*100,0)</f>
        <v>-73.78488235294117</v>
      </c>
      <c r="AA36" s="29">
        <f>SUM(AA31:AA35)</f>
        <v>-1700000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-738218</v>
      </c>
      <c r="D38" s="31">
        <f>+D17+D27+D36</f>
        <v>0</v>
      </c>
      <c r="E38" s="32">
        <f t="shared" si="3"/>
        <v>14569427</v>
      </c>
      <c r="F38" s="33">
        <f t="shared" si="3"/>
        <v>10140802</v>
      </c>
      <c r="G38" s="33">
        <f t="shared" si="3"/>
        <v>38428242</v>
      </c>
      <c r="H38" s="33">
        <f t="shared" si="3"/>
        <v>-5208747</v>
      </c>
      <c r="I38" s="33">
        <f t="shared" si="3"/>
        <v>-7202882</v>
      </c>
      <c r="J38" s="33">
        <f t="shared" si="3"/>
        <v>26016613</v>
      </c>
      <c r="K38" s="33">
        <f t="shared" si="3"/>
        <v>-6776742</v>
      </c>
      <c r="L38" s="33">
        <f t="shared" si="3"/>
        <v>25074893</v>
      </c>
      <c r="M38" s="33">
        <f t="shared" si="3"/>
        <v>-15133270</v>
      </c>
      <c r="N38" s="33">
        <f t="shared" si="3"/>
        <v>3164881</v>
      </c>
      <c r="O38" s="33">
        <f t="shared" si="3"/>
        <v>-6257666</v>
      </c>
      <c r="P38" s="33">
        <f t="shared" si="3"/>
        <v>5810369</v>
      </c>
      <c r="Q38" s="33">
        <f t="shared" si="3"/>
        <v>20922284</v>
      </c>
      <c r="R38" s="33">
        <f t="shared" si="3"/>
        <v>20474987</v>
      </c>
      <c r="S38" s="33">
        <f t="shared" si="3"/>
        <v>-9278909</v>
      </c>
      <c r="T38" s="33">
        <f t="shared" si="3"/>
        <v>-15185087</v>
      </c>
      <c r="U38" s="33">
        <f t="shared" si="3"/>
        <v>-12904274</v>
      </c>
      <c r="V38" s="33">
        <f t="shared" si="3"/>
        <v>-37368270</v>
      </c>
      <c r="W38" s="33">
        <f t="shared" si="3"/>
        <v>12288211</v>
      </c>
      <c r="X38" s="33">
        <f t="shared" si="3"/>
        <v>10140802</v>
      </c>
      <c r="Y38" s="33">
        <f t="shared" si="3"/>
        <v>2147409</v>
      </c>
      <c r="Z38" s="34">
        <f>+IF(X38&lt;&gt;0,+(Y38/X38)*100,0)</f>
        <v>21.175928688874905</v>
      </c>
      <c r="AA38" s="35">
        <f>+AA17+AA27+AA36</f>
        <v>10140802</v>
      </c>
    </row>
    <row r="39" spans="1:27" ht="13.5">
      <c r="A39" s="22" t="s">
        <v>59</v>
      </c>
      <c r="B39" s="16"/>
      <c r="C39" s="31">
        <v>1633153</v>
      </c>
      <c r="D39" s="31"/>
      <c r="E39" s="32">
        <v>77593000</v>
      </c>
      <c r="F39" s="33">
        <v>894935</v>
      </c>
      <c r="G39" s="33">
        <v>424386</v>
      </c>
      <c r="H39" s="33">
        <v>38852628</v>
      </c>
      <c r="I39" s="33">
        <v>33643881</v>
      </c>
      <c r="J39" s="33">
        <v>424386</v>
      </c>
      <c r="K39" s="33">
        <v>26440999</v>
      </c>
      <c r="L39" s="33">
        <v>19664257</v>
      </c>
      <c r="M39" s="33">
        <v>44739150</v>
      </c>
      <c r="N39" s="33">
        <v>26440999</v>
      </c>
      <c r="O39" s="33">
        <v>29605880</v>
      </c>
      <c r="P39" s="33">
        <v>23348214</v>
      </c>
      <c r="Q39" s="33">
        <v>29158583</v>
      </c>
      <c r="R39" s="33">
        <v>29605880</v>
      </c>
      <c r="S39" s="33">
        <v>50080867</v>
      </c>
      <c r="T39" s="33">
        <v>40801958</v>
      </c>
      <c r="U39" s="33">
        <v>25616871</v>
      </c>
      <c r="V39" s="33">
        <v>50080867</v>
      </c>
      <c r="W39" s="33">
        <v>424386</v>
      </c>
      <c r="X39" s="33">
        <v>894935</v>
      </c>
      <c r="Y39" s="33">
        <v>-470549</v>
      </c>
      <c r="Z39" s="34">
        <v>-52.58</v>
      </c>
      <c r="AA39" s="35">
        <v>894935</v>
      </c>
    </row>
    <row r="40" spans="1:27" ht="13.5">
      <c r="A40" s="41" t="s">
        <v>60</v>
      </c>
      <c r="B40" s="42"/>
      <c r="C40" s="43">
        <v>894935</v>
      </c>
      <c r="D40" s="43"/>
      <c r="E40" s="44">
        <v>92162427</v>
      </c>
      <c r="F40" s="45">
        <v>11035737</v>
      </c>
      <c r="G40" s="45">
        <v>38852628</v>
      </c>
      <c r="H40" s="45">
        <v>33643881</v>
      </c>
      <c r="I40" s="45">
        <v>26440999</v>
      </c>
      <c r="J40" s="45">
        <v>26440999</v>
      </c>
      <c r="K40" s="45">
        <v>19664257</v>
      </c>
      <c r="L40" s="45">
        <v>44739150</v>
      </c>
      <c r="M40" s="45">
        <v>29605880</v>
      </c>
      <c r="N40" s="45">
        <v>29605880</v>
      </c>
      <c r="O40" s="45">
        <v>23348214</v>
      </c>
      <c r="P40" s="45">
        <v>29158583</v>
      </c>
      <c r="Q40" s="45">
        <v>50080867</v>
      </c>
      <c r="R40" s="45">
        <v>23348214</v>
      </c>
      <c r="S40" s="45">
        <v>40801958</v>
      </c>
      <c r="T40" s="45">
        <v>25616871</v>
      </c>
      <c r="U40" s="45">
        <v>12712597</v>
      </c>
      <c r="V40" s="45">
        <v>12712597</v>
      </c>
      <c r="W40" s="45">
        <v>12712597</v>
      </c>
      <c r="X40" s="45">
        <v>11035737</v>
      </c>
      <c r="Y40" s="45">
        <v>1676860</v>
      </c>
      <c r="Z40" s="46">
        <v>15.19</v>
      </c>
      <c r="AA40" s="47">
        <v>11035737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90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17230810</v>
      </c>
      <c r="D6" s="17"/>
      <c r="E6" s="18">
        <v>3030000</v>
      </c>
      <c r="F6" s="19">
        <v>1002000</v>
      </c>
      <c r="G6" s="19">
        <v>105709</v>
      </c>
      <c r="H6" s="19">
        <v>79604</v>
      </c>
      <c r="I6" s="19">
        <v>82266</v>
      </c>
      <c r="J6" s="19">
        <v>267579</v>
      </c>
      <c r="K6" s="19">
        <v>104200</v>
      </c>
      <c r="L6" s="19">
        <v>65461</v>
      </c>
      <c r="M6" s="19">
        <v>132093</v>
      </c>
      <c r="N6" s="19">
        <v>301754</v>
      </c>
      <c r="O6" s="19">
        <v>42598</v>
      </c>
      <c r="P6" s="19">
        <v>63474</v>
      </c>
      <c r="Q6" s="19">
        <v>68964</v>
      </c>
      <c r="R6" s="19">
        <v>175036</v>
      </c>
      <c r="S6" s="19">
        <v>3598557</v>
      </c>
      <c r="T6" s="19">
        <v>150601</v>
      </c>
      <c r="U6" s="19">
        <v>523518</v>
      </c>
      <c r="V6" s="19">
        <v>4272676</v>
      </c>
      <c r="W6" s="19">
        <v>5017045</v>
      </c>
      <c r="X6" s="19">
        <v>1002000</v>
      </c>
      <c r="Y6" s="19">
        <v>4015045</v>
      </c>
      <c r="Z6" s="20">
        <v>400.7</v>
      </c>
      <c r="AA6" s="21">
        <v>1002000</v>
      </c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1574852</v>
      </c>
      <c r="D8" s="17"/>
      <c r="E8" s="18">
        <v>516000</v>
      </c>
      <c r="F8" s="19">
        <v>521000</v>
      </c>
      <c r="G8" s="19">
        <v>348358</v>
      </c>
      <c r="H8" s="19">
        <v>258734</v>
      </c>
      <c r="I8" s="19">
        <v>876110</v>
      </c>
      <c r="J8" s="19">
        <v>1483202</v>
      </c>
      <c r="K8" s="19">
        <v>34482</v>
      </c>
      <c r="L8" s="19">
        <v>3675385</v>
      </c>
      <c r="M8" s="19">
        <v>68175</v>
      </c>
      <c r="N8" s="19">
        <v>3778042</v>
      </c>
      <c r="O8" s="19">
        <v>2447594</v>
      </c>
      <c r="P8" s="19">
        <v>64908</v>
      </c>
      <c r="Q8" s="19">
        <v>1660611</v>
      </c>
      <c r="R8" s="19">
        <v>4173113</v>
      </c>
      <c r="S8" s="19">
        <v>753841</v>
      </c>
      <c r="T8" s="19">
        <v>1054562</v>
      </c>
      <c r="U8" s="19">
        <v>1914875</v>
      </c>
      <c r="V8" s="19">
        <v>3723278</v>
      </c>
      <c r="W8" s="19">
        <v>13157635</v>
      </c>
      <c r="X8" s="19">
        <v>521000</v>
      </c>
      <c r="Y8" s="19">
        <v>12636635</v>
      </c>
      <c r="Z8" s="20">
        <v>2425.46</v>
      </c>
      <c r="AA8" s="21">
        <v>521000</v>
      </c>
    </row>
    <row r="9" spans="1:27" ht="13.5">
      <c r="A9" s="22" t="s">
        <v>36</v>
      </c>
      <c r="B9" s="16"/>
      <c r="C9" s="17">
        <v>72417741</v>
      </c>
      <c r="D9" s="17"/>
      <c r="E9" s="18">
        <v>87218000</v>
      </c>
      <c r="F9" s="19">
        <v>87218000</v>
      </c>
      <c r="G9" s="19">
        <v>34575000</v>
      </c>
      <c r="H9" s="19">
        <v>2015000</v>
      </c>
      <c r="I9" s="19"/>
      <c r="J9" s="19">
        <v>36590000</v>
      </c>
      <c r="K9" s="19"/>
      <c r="L9" s="19">
        <v>27550000</v>
      </c>
      <c r="M9" s="19"/>
      <c r="N9" s="19">
        <v>27550000</v>
      </c>
      <c r="O9" s="19"/>
      <c r="P9" s="19">
        <v>300000</v>
      </c>
      <c r="Q9" s="19">
        <v>22427000</v>
      </c>
      <c r="R9" s="19">
        <v>22727000</v>
      </c>
      <c r="S9" s="19"/>
      <c r="T9" s="19"/>
      <c r="U9" s="19"/>
      <c r="V9" s="19"/>
      <c r="W9" s="19">
        <v>86867000</v>
      </c>
      <c r="X9" s="19">
        <v>87218000</v>
      </c>
      <c r="Y9" s="19">
        <v>-351000</v>
      </c>
      <c r="Z9" s="20">
        <v>-0.4</v>
      </c>
      <c r="AA9" s="21">
        <v>87218000</v>
      </c>
    </row>
    <row r="10" spans="1:27" ht="13.5">
      <c r="A10" s="22" t="s">
        <v>37</v>
      </c>
      <c r="B10" s="16"/>
      <c r="C10" s="17">
        <v>23982947</v>
      </c>
      <c r="D10" s="17"/>
      <c r="E10" s="18">
        <v>56036000</v>
      </c>
      <c r="F10" s="19">
        <v>60736000</v>
      </c>
      <c r="G10" s="19">
        <v>7763000</v>
      </c>
      <c r="H10" s="19"/>
      <c r="I10" s="19">
        <v>2000000</v>
      </c>
      <c r="J10" s="19">
        <v>9763000</v>
      </c>
      <c r="K10" s="19">
        <v>9000000</v>
      </c>
      <c r="L10" s="19">
        <v>24925000</v>
      </c>
      <c r="M10" s="19">
        <v>8000000</v>
      </c>
      <c r="N10" s="19">
        <v>41925000</v>
      </c>
      <c r="O10" s="19">
        <v>2000000</v>
      </c>
      <c r="P10" s="19"/>
      <c r="Q10" s="19">
        <v>3548000</v>
      </c>
      <c r="R10" s="19">
        <v>5548000</v>
      </c>
      <c r="S10" s="19"/>
      <c r="T10" s="19"/>
      <c r="U10" s="19"/>
      <c r="V10" s="19"/>
      <c r="W10" s="19">
        <v>57236000</v>
      </c>
      <c r="X10" s="19">
        <v>60736000</v>
      </c>
      <c r="Y10" s="19">
        <v>-3500000</v>
      </c>
      <c r="Z10" s="20">
        <v>-5.76</v>
      </c>
      <c r="AA10" s="21">
        <v>60736000</v>
      </c>
    </row>
    <row r="11" spans="1:27" ht="13.5">
      <c r="A11" s="22" t="s">
        <v>38</v>
      </c>
      <c r="B11" s="16"/>
      <c r="C11" s="17">
        <v>3738426</v>
      </c>
      <c r="D11" s="17"/>
      <c r="E11" s="18">
        <v>1847000</v>
      </c>
      <c r="F11" s="19">
        <v>3999000</v>
      </c>
      <c r="G11" s="19">
        <v>513008</v>
      </c>
      <c r="H11" s="19">
        <v>487460</v>
      </c>
      <c r="I11" s="19">
        <v>208461</v>
      </c>
      <c r="J11" s="19">
        <v>1208929</v>
      </c>
      <c r="K11" s="19">
        <v>578171</v>
      </c>
      <c r="L11" s="19">
        <v>414762</v>
      </c>
      <c r="M11" s="19">
        <v>391698</v>
      </c>
      <c r="N11" s="19">
        <v>1384631</v>
      </c>
      <c r="O11" s="19">
        <v>665872</v>
      </c>
      <c r="P11" s="19">
        <v>497708</v>
      </c>
      <c r="Q11" s="19">
        <v>259967</v>
      </c>
      <c r="R11" s="19">
        <v>1423547</v>
      </c>
      <c r="S11" s="19">
        <v>555428</v>
      </c>
      <c r="T11" s="19">
        <v>407606</v>
      </c>
      <c r="U11" s="19">
        <v>342758</v>
      </c>
      <c r="V11" s="19">
        <v>1305792</v>
      </c>
      <c r="W11" s="19">
        <v>5322899</v>
      </c>
      <c r="X11" s="19">
        <v>3999000</v>
      </c>
      <c r="Y11" s="19">
        <v>1323899</v>
      </c>
      <c r="Z11" s="20">
        <v>33.11</v>
      </c>
      <c r="AA11" s="21">
        <v>3999000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-72883843</v>
      </c>
      <c r="D14" s="17"/>
      <c r="E14" s="18">
        <v>-78635000</v>
      </c>
      <c r="F14" s="19">
        <v>-81016000</v>
      </c>
      <c r="G14" s="19">
        <v>-4176246</v>
      </c>
      <c r="H14" s="19">
        <v>-9080590</v>
      </c>
      <c r="I14" s="19">
        <v>-5425641</v>
      </c>
      <c r="J14" s="19">
        <v>-18682477</v>
      </c>
      <c r="K14" s="19">
        <v>-7460510</v>
      </c>
      <c r="L14" s="19">
        <v>-9460468</v>
      </c>
      <c r="M14" s="19">
        <v>-9867114</v>
      </c>
      <c r="N14" s="19">
        <v>-26788092</v>
      </c>
      <c r="O14" s="19">
        <v>-6266063</v>
      </c>
      <c r="P14" s="19">
        <v>-7414119</v>
      </c>
      <c r="Q14" s="19">
        <v>-7884933</v>
      </c>
      <c r="R14" s="19">
        <v>-21565115</v>
      </c>
      <c r="S14" s="19">
        <v>-6663458</v>
      </c>
      <c r="T14" s="19">
        <v>-5872082</v>
      </c>
      <c r="U14" s="19">
        <v>-12100491</v>
      </c>
      <c r="V14" s="19">
        <v>-24636031</v>
      </c>
      <c r="W14" s="19">
        <v>-91671715</v>
      </c>
      <c r="X14" s="19">
        <v>-81016000</v>
      </c>
      <c r="Y14" s="19">
        <v>-10655715</v>
      </c>
      <c r="Z14" s="20">
        <v>13.15</v>
      </c>
      <c r="AA14" s="21">
        <v>-81016000</v>
      </c>
    </row>
    <row r="15" spans="1:27" ht="13.5">
      <c r="A15" s="22" t="s">
        <v>42</v>
      </c>
      <c r="B15" s="16"/>
      <c r="C15" s="17">
        <v>-109801</v>
      </c>
      <c r="D15" s="17"/>
      <c r="E15" s="18">
        <v>-951000</v>
      </c>
      <c r="F15" s="19">
        <v>-49000</v>
      </c>
      <c r="G15" s="19">
        <v>-5183</v>
      </c>
      <c r="H15" s="19"/>
      <c r="I15" s="19">
        <v>-3113</v>
      </c>
      <c r="J15" s="19">
        <v>-8296</v>
      </c>
      <c r="K15" s="19">
        <v>-4367</v>
      </c>
      <c r="L15" s="19"/>
      <c r="M15" s="19">
        <v>-7759</v>
      </c>
      <c r="N15" s="19">
        <v>-12126</v>
      </c>
      <c r="O15" s="19">
        <v>-3518</v>
      </c>
      <c r="P15" s="19">
        <v>-2911</v>
      </c>
      <c r="Q15" s="19">
        <v>-2930</v>
      </c>
      <c r="R15" s="19">
        <v>-9359</v>
      </c>
      <c r="S15" s="19">
        <v>-2526</v>
      </c>
      <c r="T15" s="19"/>
      <c r="U15" s="19">
        <v>-4287</v>
      </c>
      <c r="V15" s="19">
        <v>-6813</v>
      </c>
      <c r="W15" s="19">
        <v>-36594</v>
      </c>
      <c r="X15" s="19">
        <v>-49000</v>
      </c>
      <c r="Y15" s="19">
        <v>12406</v>
      </c>
      <c r="Z15" s="20">
        <v>-25.32</v>
      </c>
      <c r="AA15" s="21">
        <v>-49000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45951132</v>
      </c>
      <c r="D17" s="25">
        <f>SUM(D6:D16)</f>
        <v>0</v>
      </c>
      <c r="E17" s="26">
        <f t="shared" si="0"/>
        <v>69061000</v>
      </c>
      <c r="F17" s="27">
        <f t="shared" si="0"/>
        <v>72411000</v>
      </c>
      <c r="G17" s="27">
        <f t="shared" si="0"/>
        <v>39123646</v>
      </c>
      <c r="H17" s="27">
        <f t="shared" si="0"/>
        <v>-6239792</v>
      </c>
      <c r="I17" s="27">
        <f t="shared" si="0"/>
        <v>-2261917</v>
      </c>
      <c r="J17" s="27">
        <f t="shared" si="0"/>
        <v>30621937</v>
      </c>
      <c r="K17" s="27">
        <f t="shared" si="0"/>
        <v>2251976</v>
      </c>
      <c r="L17" s="27">
        <f t="shared" si="0"/>
        <v>47170140</v>
      </c>
      <c r="M17" s="27">
        <f t="shared" si="0"/>
        <v>-1282907</v>
      </c>
      <c r="N17" s="27">
        <f t="shared" si="0"/>
        <v>48139209</v>
      </c>
      <c r="O17" s="27">
        <f t="shared" si="0"/>
        <v>-1113517</v>
      </c>
      <c r="P17" s="27">
        <f t="shared" si="0"/>
        <v>-6490940</v>
      </c>
      <c r="Q17" s="27">
        <f t="shared" si="0"/>
        <v>20076679</v>
      </c>
      <c r="R17" s="27">
        <f t="shared" si="0"/>
        <v>12472222</v>
      </c>
      <c r="S17" s="27">
        <f t="shared" si="0"/>
        <v>-1758158</v>
      </c>
      <c r="T17" s="27">
        <f t="shared" si="0"/>
        <v>-4259313</v>
      </c>
      <c r="U17" s="27">
        <f t="shared" si="0"/>
        <v>-9323627</v>
      </c>
      <c r="V17" s="27">
        <f t="shared" si="0"/>
        <v>-15341098</v>
      </c>
      <c r="W17" s="27">
        <f t="shared" si="0"/>
        <v>75892270</v>
      </c>
      <c r="X17" s="27">
        <f t="shared" si="0"/>
        <v>72411000</v>
      </c>
      <c r="Y17" s="27">
        <f t="shared" si="0"/>
        <v>3481270</v>
      </c>
      <c r="Z17" s="28">
        <f>+IF(X17&lt;&gt;0,+(Y17/X17)*100,0)</f>
        <v>4.807653533302951</v>
      </c>
      <c r="AA17" s="29">
        <f>SUM(AA6:AA16)</f>
        <v>72411000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-28594398</v>
      </c>
      <c r="D26" s="17"/>
      <c r="E26" s="18">
        <v>-59505000</v>
      </c>
      <c r="F26" s="19">
        <v>-68820000</v>
      </c>
      <c r="G26" s="19">
        <v>-1678182</v>
      </c>
      <c r="H26" s="19">
        <v>-2655751</v>
      </c>
      <c r="I26" s="19">
        <v>-2615981</v>
      </c>
      <c r="J26" s="19">
        <v>-6949914</v>
      </c>
      <c r="K26" s="19">
        <v>-1509811</v>
      </c>
      <c r="L26" s="19">
        <v>-10550167</v>
      </c>
      <c r="M26" s="19">
        <v>-2062647</v>
      </c>
      <c r="N26" s="19">
        <v>-14122625</v>
      </c>
      <c r="O26" s="19">
        <v>-7706952</v>
      </c>
      <c r="P26" s="19">
        <v>-5654752</v>
      </c>
      <c r="Q26" s="19">
        <v>-11057323</v>
      </c>
      <c r="R26" s="19">
        <v>-24419027</v>
      </c>
      <c r="S26" s="19">
        <v>-5079476</v>
      </c>
      <c r="T26" s="19">
        <v>-575793</v>
      </c>
      <c r="U26" s="19">
        <v>-7112867</v>
      </c>
      <c r="V26" s="19">
        <v>-12768136</v>
      </c>
      <c r="W26" s="19">
        <v>-58259702</v>
      </c>
      <c r="X26" s="19">
        <v>-68820000</v>
      </c>
      <c r="Y26" s="19">
        <v>10560298</v>
      </c>
      <c r="Z26" s="20">
        <v>-15.34</v>
      </c>
      <c r="AA26" s="21">
        <v>-68820000</v>
      </c>
    </row>
    <row r="27" spans="1:27" ht="13.5">
      <c r="A27" s="23" t="s">
        <v>51</v>
      </c>
      <c r="B27" s="24"/>
      <c r="C27" s="25">
        <f aca="true" t="shared" si="1" ref="C27:Y27">SUM(C21:C26)</f>
        <v>-28594398</v>
      </c>
      <c r="D27" s="25">
        <f>SUM(D21:D26)</f>
        <v>0</v>
      </c>
      <c r="E27" s="26">
        <f t="shared" si="1"/>
        <v>-59505000</v>
      </c>
      <c r="F27" s="27">
        <f t="shared" si="1"/>
        <v>-68820000</v>
      </c>
      <c r="G27" s="27">
        <f t="shared" si="1"/>
        <v>-1678182</v>
      </c>
      <c r="H27" s="27">
        <f t="shared" si="1"/>
        <v>-2655751</v>
      </c>
      <c r="I27" s="27">
        <f t="shared" si="1"/>
        <v>-2615981</v>
      </c>
      <c r="J27" s="27">
        <f t="shared" si="1"/>
        <v>-6949914</v>
      </c>
      <c r="K27" s="27">
        <f t="shared" si="1"/>
        <v>-1509811</v>
      </c>
      <c r="L27" s="27">
        <f t="shared" si="1"/>
        <v>-10550167</v>
      </c>
      <c r="M27" s="27">
        <f t="shared" si="1"/>
        <v>-2062647</v>
      </c>
      <c r="N27" s="27">
        <f t="shared" si="1"/>
        <v>-14122625</v>
      </c>
      <c r="O27" s="27">
        <f t="shared" si="1"/>
        <v>-7706952</v>
      </c>
      <c r="P27" s="27">
        <f t="shared" si="1"/>
        <v>-5654752</v>
      </c>
      <c r="Q27" s="27">
        <f t="shared" si="1"/>
        <v>-11057323</v>
      </c>
      <c r="R27" s="27">
        <f t="shared" si="1"/>
        <v>-24419027</v>
      </c>
      <c r="S27" s="27">
        <f t="shared" si="1"/>
        <v>-5079476</v>
      </c>
      <c r="T27" s="27">
        <f t="shared" si="1"/>
        <v>-575793</v>
      </c>
      <c r="U27" s="27">
        <f t="shared" si="1"/>
        <v>-7112867</v>
      </c>
      <c r="V27" s="27">
        <f t="shared" si="1"/>
        <v>-12768136</v>
      </c>
      <c r="W27" s="27">
        <f t="shared" si="1"/>
        <v>-58259702</v>
      </c>
      <c r="X27" s="27">
        <f t="shared" si="1"/>
        <v>-68820000</v>
      </c>
      <c r="Y27" s="27">
        <f t="shared" si="1"/>
        <v>10560298</v>
      </c>
      <c r="Z27" s="28">
        <f>+IF(X27&lt;&gt;0,+(Y27/X27)*100,0)</f>
        <v>-15.344809648358035</v>
      </c>
      <c r="AA27" s="29">
        <f>SUM(AA21:AA26)</f>
        <v>-68820000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-873853</v>
      </c>
      <c r="D35" s="17"/>
      <c r="E35" s="18">
        <v>-959000</v>
      </c>
      <c r="F35" s="19"/>
      <c r="G35" s="19">
        <v>-20613</v>
      </c>
      <c r="H35" s="19"/>
      <c r="I35" s="19">
        <v>-48478</v>
      </c>
      <c r="J35" s="19">
        <v>-69091</v>
      </c>
      <c r="K35" s="19">
        <v>-21428</v>
      </c>
      <c r="L35" s="19"/>
      <c r="M35" s="19">
        <v>-43833</v>
      </c>
      <c r="N35" s="19">
        <v>-65261</v>
      </c>
      <c r="O35" s="19">
        <v>-22278</v>
      </c>
      <c r="P35" s="19">
        <v>-22885</v>
      </c>
      <c r="Q35" s="19">
        <v>-22865</v>
      </c>
      <c r="R35" s="19">
        <v>-68028</v>
      </c>
      <c r="S35" s="19">
        <v>-23250</v>
      </c>
      <c r="T35" s="19"/>
      <c r="U35" s="19">
        <v>-47304</v>
      </c>
      <c r="V35" s="19">
        <v>-70554</v>
      </c>
      <c r="W35" s="19">
        <v>-272934</v>
      </c>
      <c r="X35" s="19"/>
      <c r="Y35" s="19">
        <v>-272934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-873853</v>
      </c>
      <c r="D36" s="25">
        <f>SUM(D31:D35)</f>
        <v>0</v>
      </c>
      <c r="E36" s="26">
        <f t="shared" si="2"/>
        <v>-959000</v>
      </c>
      <c r="F36" s="27">
        <f t="shared" si="2"/>
        <v>0</v>
      </c>
      <c r="G36" s="27">
        <f t="shared" si="2"/>
        <v>-20613</v>
      </c>
      <c r="H36" s="27">
        <f t="shared" si="2"/>
        <v>0</v>
      </c>
      <c r="I36" s="27">
        <f t="shared" si="2"/>
        <v>-48478</v>
      </c>
      <c r="J36" s="27">
        <f t="shared" si="2"/>
        <v>-69091</v>
      </c>
      <c r="K36" s="27">
        <f t="shared" si="2"/>
        <v>-21428</v>
      </c>
      <c r="L36" s="27">
        <f t="shared" si="2"/>
        <v>0</v>
      </c>
      <c r="M36" s="27">
        <f t="shared" si="2"/>
        <v>-43833</v>
      </c>
      <c r="N36" s="27">
        <f t="shared" si="2"/>
        <v>-65261</v>
      </c>
      <c r="O36" s="27">
        <f t="shared" si="2"/>
        <v>-22278</v>
      </c>
      <c r="P36" s="27">
        <f t="shared" si="2"/>
        <v>-22885</v>
      </c>
      <c r="Q36" s="27">
        <f t="shared" si="2"/>
        <v>-22865</v>
      </c>
      <c r="R36" s="27">
        <f t="shared" si="2"/>
        <v>-68028</v>
      </c>
      <c r="S36" s="27">
        <f t="shared" si="2"/>
        <v>-23250</v>
      </c>
      <c r="T36" s="27">
        <f t="shared" si="2"/>
        <v>0</v>
      </c>
      <c r="U36" s="27">
        <f t="shared" si="2"/>
        <v>-47304</v>
      </c>
      <c r="V36" s="27">
        <f t="shared" si="2"/>
        <v>-70554</v>
      </c>
      <c r="W36" s="27">
        <f t="shared" si="2"/>
        <v>-272934</v>
      </c>
      <c r="X36" s="27">
        <f t="shared" si="2"/>
        <v>0</v>
      </c>
      <c r="Y36" s="27">
        <f t="shared" si="2"/>
        <v>-272934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16482881</v>
      </c>
      <c r="D38" s="31">
        <f>+D17+D27+D36</f>
        <v>0</v>
      </c>
      <c r="E38" s="32">
        <f t="shared" si="3"/>
        <v>8597000</v>
      </c>
      <c r="F38" s="33">
        <f t="shared" si="3"/>
        <v>3591000</v>
      </c>
      <c r="G38" s="33">
        <f t="shared" si="3"/>
        <v>37424851</v>
      </c>
      <c r="H38" s="33">
        <f t="shared" si="3"/>
        <v>-8895543</v>
      </c>
      <c r="I38" s="33">
        <f t="shared" si="3"/>
        <v>-4926376</v>
      </c>
      <c r="J38" s="33">
        <f t="shared" si="3"/>
        <v>23602932</v>
      </c>
      <c r="K38" s="33">
        <f t="shared" si="3"/>
        <v>720737</v>
      </c>
      <c r="L38" s="33">
        <f t="shared" si="3"/>
        <v>36619973</v>
      </c>
      <c r="M38" s="33">
        <f t="shared" si="3"/>
        <v>-3389387</v>
      </c>
      <c r="N38" s="33">
        <f t="shared" si="3"/>
        <v>33951323</v>
      </c>
      <c r="O38" s="33">
        <f t="shared" si="3"/>
        <v>-8842747</v>
      </c>
      <c r="P38" s="33">
        <f t="shared" si="3"/>
        <v>-12168577</v>
      </c>
      <c r="Q38" s="33">
        <f t="shared" si="3"/>
        <v>8996491</v>
      </c>
      <c r="R38" s="33">
        <f t="shared" si="3"/>
        <v>-12014833</v>
      </c>
      <c r="S38" s="33">
        <f t="shared" si="3"/>
        <v>-6860884</v>
      </c>
      <c r="T38" s="33">
        <f t="shared" si="3"/>
        <v>-4835106</v>
      </c>
      <c r="U38" s="33">
        <f t="shared" si="3"/>
        <v>-16483798</v>
      </c>
      <c r="V38" s="33">
        <f t="shared" si="3"/>
        <v>-28179788</v>
      </c>
      <c r="W38" s="33">
        <f t="shared" si="3"/>
        <v>17359634</v>
      </c>
      <c r="X38" s="33">
        <f t="shared" si="3"/>
        <v>3591000</v>
      </c>
      <c r="Y38" s="33">
        <f t="shared" si="3"/>
        <v>13768634</v>
      </c>
      <c r="Z38" s="34">
        <f>+IF(X38&lt;&gt;0,+(Y38/X38)*100,0)</f>
        <v>383.42060707323867</v>
      </c>
      <c r="AA38" s="35">
        <f>+AA17+AA27+AA36</f>
        <v>3591000</v>
      </c>
    </row>
    <row r="39" spans="1:27" ht="13.5">
      <c r="A39" s="22" t="s">
        <v>59</v>
      </c>
      <c r="B39" s="16"/>
      <c r="C39" s="31">
        <v>40690884</v>
      </c>
      <c r="D39" s="31"/>
      <c r="E39" s="32">
        <v>2369000</v>
      </c>
      <c r="F39" s="33">
        <v>2830000</v>
      </c>
      <c r="G39" s="33">
        <v>57173767</v>
      </c>
      <c r="H39" s="33">
        <v>94598618</v>
      </c>
      <c r="I39" s="33">
        <v>85703075</v>
      </c>
      <c r="J39" s="33">
        <v>57173767</v>
      </c>
      <c r="K39" s="33">
        <v>80776699</v>
      </c>
      <c r="L39" s="33">
        <v>81497436</v>
      </c>
      <c r="M39" s="33">
        <v>118117409</v>
      </c>
      <c r="N39" s="33">
        <v>80776699</v>
      </c>
      <c r="O39" s="33">
        <v>114728022</v>
      </c>
      <c r="P39" s="33">
        <v>105885275</v>
      </c>
      <c r="Q39" s="33">
        <v>93716698</v>
      </c>
      <c r="R39" s="33">
        <v>114728022</v>
      </c>
      <c r="S39" s="33">
        <v>102713189</v>
      </c>
      <c r="T39" s="33">
        <v>95852305</v>
      </c>
      <c r="U39" s="33">
        <v>91017199</v>
      </c>
      <c r="V39" s="33">
        <v>102713189</v>
      </c>
      <c r="W39" s="33">
        <v>57173767</v>
      </c>
      <c r="X39" s="33">
        <v>2830000</v>
      </c>
      <c r="Y39" s="33">
        <v>54343767</v>
      </c>
      <c r="Z39" s="34">
        <v>1920.27</v>
      </c>
      <c r="AA39" s="35">
        <v>2830000</v>
      </c>
    </row>
    <row r="40" spans="1:27" ht="13.5">
      <c r="A40" s="41" t="s">
        <v>60</v>
      </c>
      <c r="B40" s="42"/>
      <c r="C40" s="43">
        <v>57173765</v>
      </c>
      <c r="D40" s="43"/>
      <c r="E40" s="44">
        <v>10966000</v>
      </c>
      <c r="F40" s="45">
        <v>6421000</v>
      </c>
      <c r="G40" s="45">
        <v>94598618</v>
      </c>
      <c r="H40" s="45">
        <v>85703075</v>
      </c>
      <c r="I40" s="45">
        <v>80776699</v>
      </c>
      <c r="J40" s="45">
        <v>80776699</v>
      </c>
      <c r="K40" s="45">
        <v>81497436</v>
      </c>
      <c r="L40" s="45">
        <v>118117409</v>
      </c>
      <c r="M40" s="45">
        <v>114728022</v>
      </c>
      <c r="N40" s="45">
        <v>114728022</v>
      </c>
      <c r="O40" s="45">
        <v>105885275</v>
      </c>
      <c r="P40" s="45">
        <v>93716698</v>
      </c>
      <c r="Q40" s="45">
        <v>102713189</v>
      </c>
      <c r="R40" s="45">
        <v>105885275</v>
      </c>
      <c r="S40" s="45">
        <v>95852305</v>
      </c>
      <c r="T40" s="45">
        <v>91017199</v>
      </c>
      <c r="U40" s="45">
        <v>74533401</v>
      </c>
      <c r="V40" s="45">
        <v>74533401</v>
      </c>
      <c r="W40" s="45">
        <v>74533401</v>
      </c>
      <c r="X40" s="45">
        <v>6421000</v>
      </c>
      <c r="Y40" s="45">
        <v>68112401</v>
      </c>
      <c r="Z40" s="46">
        <v>1060.78</v>
      </c>
      <c r="AA40" s="47">
        <v>6421000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91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151596962</v>
      </c>
      <c r="D6" s="17"/>
      <c r="E6" s="18">
        <v>185714082</v>
      </c>
      <c r="F6" s="19">
        <v>170207907</v>
      </c>
      <c r="G6" s="19">
        <v>11440000</v>
      </c>
      <c r="H6" s="19">
        <v>11658000</v>
      </c>
      <c r="I6" s="19">
        <v>13147000</v>
      </c>
      <c r="J6" s="19">
        <v>36245000</v>
      </c>
      <c r="K6" s="19">
        <v>12925000</v>
      </c>
      <c r="L6" s="19">
        <v>10974000</v>
      </c>
      <c r="M6" s="19">
        <v>14592000</v>
      </c>
      <c r="N6" s="19">
        <v>38491000</v>
      </c>
      <c r="O6" s="19">
        <v>8359043</v>
      </c>
      <c r="P6" s="19">
        <v>10506335</v>
      </c>
      <c r="Q6" s="19">
        <v>11669916</v>
      </c>
      <c r="R6" s="19">
        <v>30535294</v>
      </c>
      <c r="S6" s="19">
        <v>10711905</v>
      </c>
      <c r="T6" s="19">
        <v>10272501</v>
      </c>
      <c r="U6" s="19">
        <v>11988241</v>
      </c>
      <c r="V6" s="19">
        <v>32972647</v>
      </c>
      <c r="W6" s="19">
        <v>138243941</v>
      </c>
      <c r="X6" s="19">
        <v>170207907</v>
      </c>
      <c r="Y6" s="19">
        <v>-31963966</v>
      </c>
      <c r="Z6" s="20">
        <v>-18.78</v>
      </c>
      <c r="AA6" s="21">
        <v>170207907</v>
      </c>
    </row>
    <row r="7" spans="1:27" ht="13.5">
      <c r="A7" s="22" t="s">
        <v>34</v>
      </c>
      <c r="B7" s="16"/>
      <c r="C7" s="17">
        <v>657457100</v>
      </c>
      <c r="D7" s="17"/>
      <c r="E7" s="18">
        <v>693838530</v>
      </c>
      <c r="F7" s="19">
        <v>701012429</v>
      </c>
      <c r="G7" s="19">
        <v>33434000</v>
      </c>
      <c r="H7" s="19">
        <v>39602000</v>
      </c>
      <c r="I7" s="19">
        <v>43948000</v>
      </c>
      <c r="J7" s="19">
        <v>116984000</v>
      </c>
      <c r="K7" s="19">
        <v>36619000</v>
      </c>
      <c r="L7" s="19">
        <v>30611000</v>
      </c>
      <c r="M7" s="19">
        <v>41429000</v>
      </c>
      <c r="N7" s="19">
        <v>108659000</v>
      </c>
      <c r="O7" s="19">
        <v>26728170</v>
      </c>
      <c r="P7" s="19">
        <v>29119520</v>
      </c>
      <c r="Q7" s="19">
        <v>38432382</v>
      </c>
      <c r="R7" s="19">
        <v>94280072</v>
      </c>
      <c r="S7" s="19">
        <v>85616263</v>
      </c>
      <c r="T7" s="19">
        <v>37503331</v>
      </c>
      <c r="U7" s="19">
        <v>38397307</v>
      </c>
      <c r="V7" s="19">
        <v>161516901</v>
      </c>
      <c r="W7" s="19">
        <v>481439973</v>
      </c>
      <c r="X7" s="19">
        <v>701012429</v>
      </c>
      <c r="Y7" s="19">
        <v>-219572456</v>
      </c>
      <c r="Z7" s="20">
        <v>-31.32</v>
      </c>
      <c r="AA7" s="21">
        <v>701012429</v>
      </c>
    </row>
    <row r="8" spans="1:27" ht="13.5">
      <c r="A8" s="22" t="s">
        <v>35</v>
      </c>
      <c r="B8" s="16"/>
      <c r="C8" s="17"/>
      <c r="D8" s="17"/>
      <c r="E8" s="18">
        <v>18429455</v>
      </c>
      <c r="F8" s="19">
        <v>26314756</v>
      </c>
      <c r="G8" s="19">
        <v>1979000</v>
      </c>
      <c r="H8" s="19">
        <v>4260000</v>
      </c>
      <c r="I8" s="19">
        <v>2946000</v>
      </c>
      <c r="J8" s="19">
        <v>9185000</v>
      </c>
      <c r="K8" s="19">
        <v>3178000</v>
      </c>
      <c r="L8" s="19">
        <v>2956000</v>
      </c>
      <c r="M8" s="19">
        <v>39665000</v>
      </c>
      <c r="N8" s="19">
        <v>45799000</v>
      </c>
      <c r="O8" s="19">
        <v>26124668</v>
      </c>
      <c r="P8" s="19">
        <v>5838516</v>
      </c>
      <c r="Q8" s="19">
        <v>79581865</v>
      </c>
      <c r="R8" s="19">
        <v>111545049</v>
      </c>
      <c r="S8" s="19">
        <v>4356680</v>
      </c>
      <c r="T8" s="19">
        <v>3953894</v>
      </c>
      <c r="U8" s="19">
        <v>5326271</v>
      </c>
      <c r="V8" s="19">
        <v>13636845</v>
      </c>
      <c r="W8" s="19">
        <v>180165894</v>
      </c>
      <c r="X8" s="19">
        <v>26314756</v>
      </c>
      <c r="Y8" s="19">
        <v>153851138</v>
      </c>
      <c r="Z8" s="20">
        <v>584.66</v>
      </c>
      <c r="AA8" s="21">
        <v>26314756</v>
      </c>
    </row>
    <row r="9" spans="1:27" ht="13.5">
      <c r="A9" s="22" t="s">
        <v>36</v>
      </c>
      <c r="B9" s="16"/>
      <c r="C9" s="17">
        <v>434932499</v>
      </c>
      <c r="D9" s="17"/>
      <c r="E9" s="18">
        <v>298618066</v>
      </c>
      <c r="F9" s="19">
        <v>302434000</v>
      </c>
      <c r="G9" s="19">
        <v>19000</v>
      </c>
      <c r="H9" s="19">
        <v>112752000</v>
      </c>
      <c r="I9" s="19">
        <v>1500000</v>
      </c>
      <c r="J9" s="19">
        <v>114271000</v>
      </c>
      <c r="K9" s="19"/>
      <c r="L9" s="19">
        <v>104188000</v>
      </c>
      <c r="M9" s="19">
        <v>2048000</v>
      </c>
      <c r="N9" s="19">
        <v>106236000</v>
      </c>
      <c r="O9" s="19"/>
      <c r="P9" s="19"/>
      <c r="Q9" s="19">
        <v>87525000</v>
      </c>
      <c r="R9" s="19">
        <v>87525000</v>
      </c>
      <c r="S9" s="19"/>
      <c r="T9" s="19"/>
      <c r="U9" s="19"/>
      <c r="V9" s="19"/>
      <c r="W9" s="19">
        <v>308032000</v>
      </c>
      <c r="X9" s="19">
        <v>302434000</v>
      </c>
      <c r="Y9" s="19">
        <v>5598000</v>
      </c>
      <c r="Z9" s="20">
        <v>1.85</v>
      </c>
      <c r="AA9" s="21">
        <v>302434000</v>
      </c>
    </row>
    <row r="10" spans="1:27" ht="13.5">
      <c r="A10" s="22" t="s">
        <v>37</v>
      </c>
      <c r="B10" s="16"/>
      <c r="C10" s="17">
        <v>-991129741</v>
      </c>
      <c r="D10" s="17"/>
      <c r="E10" s="18">
        <v>147909993</v>
      </c>
      <c r="F10" s="19">
        <v>153658365</v>
      </c>
      <c r="G10" s="19">
        <v>33388329</v>
      </c>
      <c r="H10" s="19"/>
      <c r="I10" s="19">
        <v>5771000</v>
      </c>
      <c r="J10" s="19">
        <v>39159329</v>
      </c>
      <c r="K10" s="19"/>
      <c r="L10" s="19">
        <v>7188365</v>
      </c>
      <c r="M10" s="19">
        <v>9652306</v>
      </c>
      <c r="N10" s="19">
        <v>16840671</v>
      </c>
      <c r="O10" s="19"/>
      <c r="P10" s="19"/>
      <c r="Q10" s="19">
        <v>79210000</v>
      </c>
      <c r="R10" s="19">
        <v>79210000</v>
      </c>
      <c r="S10" s="19"/>
      <c r="T10" s="19"/>
      <c r="U10" s="19"/>
      <c r="V10" s="19"/>
      <c r="W10" s="19">
        <v>135210000</v>
      </c>
      <c r="X10" s="19">
        <v>153658365</v>
      </c>
      <c r="Y10" s="19">
        <v>-18448365</v>
      </c>
      <c r="Z10" s="20">
        <v>-12.01</v>
      </c>
      <c r="AA10" s="21">
        <v>153658365</v>
      </c>
    </row>
    <row r="11" spans="1:27" ht="13.5">
      <c r="A11" s="22" t="s">
        <v>38</v>
      </c>
      <c r="B11" s="16"/>
      <c r="C11" s="17">
        <v>17184549</v>
      </c>
      <c r="D11" s="17"/>
      <c r="E11" s="18">
        <v>16872064</v>
      </c>
      <c r="F11" s="19">
        <v>16872316</v>
      </c>
      <c r="G11" s="19">
        <v>2864000</v>
      </c>
      <c r="H11" s="19">
        <v>1264000</v>
      </c>
      <c r="I11" s="19">
        <v>1252000</v>
      </c>
      <c r="J11" s="19">
        <v>5380000</v>
      </c>
      <c r="K11" s="19">
        <v>2232000</v>
      </c>
      <c r="L11" s="19">
        <v>1219000</v>
      </c>
      <c r="M11" s="19">
        <v>933000</v>
      </c>
      <c r="N11" s="19">
        <v>4384000</v>
      </c>
      <c r="O11" s="19">
        <v>951494</v>
      </c>
      <c r="P11" s="19">
        <v>769376</v>
      </c>
      <c r="Q11" s="19">
        <v>921896</v>
      </c>
      <c r="R11" s="19">
        <v>2642766</v>
      </c>
      <c r="S11" s="19">
        <v>1380883</v>
      </c>
      <c r="T11" s="19">
        <v>1362025</v>
      </c>
      <c r="U11" s="19">
        <v>753151</v>
      </c>
      <c r="V11" s="19">
        <v>3496059</v>
      </c>
      <c r="W11" s="19">
        <v>15902825</v>
      </c>
      <c r="X11" s="19">
        <v>16872316</v>
      </c>
      <c r="Y11" s="19">
        <v>-969491</v>
      </c>
      <c r="Z11" s="20">
        <v>-5.75</v>
      </c>
      <c r="AA11" s="21">
        <v>16872316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-1131164419</v>
      </c>
      <c r="D14" s="17"/>
      <c r="E14" s="18">
        <v>-1131766998</v>
      </c>
      <c r="F14" s="19">
        <v>-1157979112</v>
      </c>
      <c r="G14" s="19">
        <v>-81691599</v>
      </c>
      <c r="H14" s="19">
        <v>-119513973</v>
      </c>
      <c r="I14" s="19">
        <v>-137060547</v>
      </c>
      <c r="J14" s="19">
        <v>-338266119</v>
      </c>
      <c r="K14" s="19">
        <v>-138398651</v>
      </c>
      <c r="L14" s="19">
        <v>-104991372</v>
      </c>
      <c r="M14" s="19">
        <v>-126270694</v>
      </c>
      <c r="N14" s="19">
        <v>-369660717</v>
      </c>
      <c r="O14" s="19">
        <v>-98647340</v>
      </c>
      <c r="P14" s="19">
        <v>-135430885</v>
      </c>
      <c r="Q14" s="19">
        <v>-139233225</v>
      </c>
      <c r="R14" s="19">
        <v>-373311450</v>
      </c>
      <c r="S14" s="19">
        <v>-142360106</v>
      </c>
      <c r="T14" s="19">
        <v>-138986168</v>
      </c>
      <c r="U14" s="19">
        <v>-183944097</v>
      </c>
      <c r="V14" s="19">
        <v>-465290371</v>
      </c>
      <c r="W14" s="19">
        <v>-1546528657</v>
      </c>
      <c r="X14" s="19">
        <v>-1157979112</v>
      </c>
      <c r="Y14" s="19">
        <v>-388549545</v>
      </c>
      <c r="Z14" s="20">
        <v>33.55</v>
      </c>
      <c r="AA14" s="21">
        <v>-1157979112</v>
      </c>
    </row>
    <row r="15" spans="1:27" ht="13.5">
      <c r="A15" s="22" t="s">
        <v>42</v>
      </c>
      <c r="B15" s="16"/>
      <c r="C15" s="17">
        <v>-11325408</v>
      </c>
      <c r="D15" s="17"/>
      <c r="E15" s="18">
        <v>-22158389</v>
      </c>
      <c r="F15" s="19">
        <v>-22157820</v>
      </c>
      <c r="G15" s="19">
        <v>-1936638</v>
      </c>
      <c r="H15" s="19">
        <v>-1936038</v>
      </c>
      <c r="I15" s="19">
        <v>-3117117</v>
      </c>
      <c r="J15" s="19">
        <v>-6989793</v>
      </c>
      <c r="K15" s="19">
        <v>-964980</v>
      </c>
      <c r="L15" s="19">
        <v>-1858880</v>
      </c>
      <c r="M15" s="19">
        <v>-1965805</v>
      </c>
      <c r="N15" s="19">
        <v>-4789665</v>
      </c>
      <c r="O15" s="19">
        <v>-1985529</v>
      </c>
      <c r="P15" s="19">
        <v>-1980445</v>
      </c>
      <c r="Q15" s="19">
        <v>-1897053</v>
      </c>
      <c r="R15" s="19">
        <v>-5863027</v>
      </c>
      <c r="S15" s="19">
        <v>-1819992</v>
      </c>
      <c r="T15" s="19">
        <v>-1613681</v>
      </c>
      <c r="U15" s="19">
        <v>-1819992</v>
      </c>
      <c r="V15" s="19">
        <v>-5253665</v>
      </c>
      <c r="W15" s="19">
        <v>-22896150</v>
      </c>
      <c r="X15" s="19">
        <v>-22157820</v>
      </c>
      <c r="Y15" s="19">
        <v>-738330</v>
      </c>
      <c r="Z15" s="20">
        <v>3.33</v>
      </c>
      <c r="AA15" s="21">
        <v>-22157820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-872448458</v>
      </c>
      <c r="D17" s="25">
        <f>SUM(D6:D16)</f>
        <v>0</v>
      </c>
      <c r="E17" s="26">
        <f t="shared" si="0"/>
        <v>207456803</v>
      </c>
      <c r="F17" s="27">
        <f t="shared" si="0"/>
        <v>190362841</v>
      </c>
      <c r="G17" s="27">
        <f t="shared" si="0"/>
        <v>-503908</v>
      </c>
      <c r="H17" s="27">
        <f t="shared" si="0"/>
        <v>48085989</v>
      </c>
      <c r="I17" s="27">
        <f t="shared" si="0"/>
        <v>-71613664</v>
      </c>
      <c r="J17" s="27">
        <f t="shared" si="0"/>
        <v>-24031583</v>
      </c>
      <c r="K17" s="27">
        <f t="shared" si="0"/>
        <v>-84409631</v>
      </c>
      <c r="L17" s="27">
        <f t="shared" si="0"/>
        <v>50286113</v>
      </c>
      <c r="M17" s="27">
        <f t="shared" si="0"/>
        <v>-19917193</v>
      </c>
      <c r="N17" s="27">
        <f t="shared" si="0"/>
        <v>-54040711</v>
      </c>
      <c r="O17" s="27">
        <f t="shared" si="0"/>
        <v>-38469494</v>
      </c>
      <c r="P17" s="27">
        <f t="shared" si="0"/>
        <v>-91177583</v>
      </c>
      <c r="Q17" s="27">
        <f t="shared" si="0"/>
        <v>156210781</v>
      </c>
      <c r="R17" s="27">
        <f t="shared" si="0"/>
        <v>26563704</v>
      </c>
      <c r="S17" s="27">
        <f t="shared" si="0"/>
        <v>-42114367</v>
      </c>
      <c r="T17" s="27">
        <f t="shared" si="0"/>
        <v>-87508098</v>
      </c>
      <c r="U17" s="27">
        <f t="shared" si="0"/>
        <v>-129299119</v>
      </c>
      <c r="V17" s="27">
        <f t="shared" si="0"/>
        <v>-258921584</v>
      </c>
      <c r="W17" s="27">
        <f t="shared" si="0"/>
        <v>-310430174</v>
      </c>
      <c r="X17" s="27">
        <f t="shared" si="0"/>
        <v>190362841</v>
      </c>
      <c r="Y17" s="27">
        <f t="shared" si="0"/>
        <v>-500793015</v>
      </c>
      <c r="Z17" s="28">
        <f>+IF(X17&lt;&gt;0,+(Y17/X17)*100,0)</f>
        <v>-263.0728835361309</v>
      </c>
      <c r="AA17" s="29">
        <f>SUM(AA6:AA16)</f>
        <v>190362841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12640221</v>
      </c>
      <c r="D21" s="17"/>
      <c r="E21" s="18"/>
      <c r="F21" s="19">
        <v>12</v>
      </c>
      <c r="G21" s="36"/>
      <c r="H21" s="36"/>
      <c r="I21" s="36"/>
      <c r="J21" s="19"/>
      <c r="K21" s="36"/>
      <c r="L21" s="36">
        <v>2666820</v>
      </c>
      <c r="M21" s="19"/>
      <c r="N21" s="36">
        <v>2666820</v>
      </c>
      <c r="O21" s="36"/>
      <c r="P21" s="36"/>
      <c r="Q21" s="19"/>
      <c r="R21" s="36"/>
      <c r="S21" s="36"/>
      <c r="T21" s="19"/>
      <c r="U21" s="36"/>
      <c r="V21" s="36"/>
      <c r="W21" s="36">
        <v>2666820</v>
      </c>
      <c r="X21" s="19">
        <v>12</v>
      </c>
      <c r="Y21" s="36">
        <v>2666808</v>
      </c>
      <c r="Z21" s="37">
        <v>22223400</v>
      </c>
      <c r="AA21" s="38">
        <v>12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664186194</v>
      </c>
      <c r="D23" s="40"/>
      <c r="E23" s="18"/>
      <c r="F23" s="19"/>
      <c r="G23" s="36">
        <v>-10095047</v>
      </c>
      <c r="H23" s="36"/>
      <c r="I23" s="36"/>
      <c r="J23" s="19">
        <v>-10095047</v>
      </c>
      <c r="K23" s="36"/>
      <c r="L23" s="36">
        <v>17600000</v>
      </c>
      <c r="M23" s="19">
        <v>40125000</v>
      </c>
      <c r="N23" s="36">
        <v>57725000</v>
      </c>
      <c r="O23" s="36"/>
      <c r="P23" s="36"/>
      <c r="Q23" s="19"/>
      <c r="R23" s="36"/>
      <c r="S23" s="36"/>
      <c r="T23" s="19"/>
      <c r="U23" s="36"/>
      <c r="V23" s="36"/>
      <c r="W23" s="36">
        <v>47629953</v>
      </c>
      <c r="X23" s="19"/>
      <c r="Y23" s="36">
        <v>47629953</v>
      </c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568170</v>
      </c>
      <c r="H24" s="19">
        <v>9461727</v>
      </c>
      <c r="I24" s="19">
        <v>14232921</v>
      </c>
      <c r="J24" s="19">
        <v>24262818</v>
      </c>
      <c r="K24" s="19"/>
      <c r="L24" s="19">
        <v>44123095</v>
      </c>
      <c r="M24" s="19">
        <v>48311000</v>
      </c>
      <c r="N24" s="19">
        <v>92434095</v>
      </c>
      <c r="O24" s="19"/>
      <c r="P24" s="19"/>
      <c r="Q24" s="19"/>
      <c r="R24" s="19"/>
      <c r="S24" s="19"/>
      <c r="T24" s="19"/>
      <c r="U24" s="19"/>
      <c r="V24" s="19"/>
      <c r="W24" s="19">
        <v>116696913</v>
      </c>
      <c r="X24" s="19"/>
      <c r="Y24" s="19">
        <v>116696913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-444228950</v>
      </c>
      <c r="F26" s="19">
        <v>-428343664</v>
      </c>
      <c r="G26" s="19">
        <v>-10095049</v>
      </c>
      <c r="H26" s="19">
        <v>-11626871</v>
      </c>
      <c r="I26" s="19">
        <v>-37103076</v>
      </c>
      <c r="J26" s="19">
        <v>-58824996</v>
      </c>
      <c r="K26" s="19">
        <v>-30232721</v>
      </c>
      <c r="L26" s="19">
        <v>-39875636</v>
      </c>
      <c r="M26" s="19">
        <v>-30281745</v>
      </c>
      <c r="N26" s="19">
        <v>-100390102</v>
      </c>
      <c r="O26" s="19">
        <v>-3215512</v>
      </c>
      <c r="P26" s="19">
        <v>-27260030</v>
      </c>
      <c r="Q26" s="19">
        <v>-36954678</v>
      </c>
      <c r="R26" s="19">
        <v>-67430220</v>
      </c>
      <c r="S26" s="19">
        <v>-31265742</v>
      </c>
      <c r="T26" s="19">
        <v>-22449374</v>
      </c>
      <c r="U26" s="19">
        <v>-56662612</v>
      </c>
      <c r="V26" s="19">
        <v>-110377728</v>
      </c>
      <c r="W26" s="19">
        <v>-337023046</v>
      </c>
      <c r="X26" s="19">
        <v>-428343664</v>
      </c>
      <c r="Y26" s="19">
        <v>91320618</v>
      </c>
      <c r="Z26" s="20">
        <v>-21.32</v>
      </c>
      <c r="AA26" s="21">
        <v>-428343664</v>
      </c>
    </row>
    <row r="27" spans="1:27" ht="13.5">
      <c r="A27" s="23" t="s">
        <v>51</v>
      </c>
      <c r="B27" s="24"/>
      <c r="C27" s="25">
        <f aca="true" t="shared" si="1" ref="C27:Y27">SUM(C21:C26)</f>
        <v>676826415</v>
      </c>
      <c r="D27" s="25">
        <f>SUM(D21:D26)</f>
        <v>0</v>
      </c>
      <c r="E27" s="26">
        <f t="shared" si="1"/>
        <v>-444228950</v>
      </c>
      <c r="F27" s="27">
        <f t="shared" si="1"/>
        <v>-428343652</v>
      </c>
      <c r="G27" s="27">
        <f t="shared" si="1"/>
        <v>-19621926</v>
      </c>
      <c r="H27" s="27">
        <f t="shared" si="1"/>
        <v>-2165144</v>
      </c>
      <c r="I27" s="27">
        <f t="shared" si="1"/>
        <v>-22870155</v>
      </c>
      <c r="J27" s="27">
        <f t="shared" si="1"/>
        <v>-44657225</v>
      </c>
      <c r="K27" s="27">
        <f t="shared" si="1"/>
        <v>-30232721</v>
      </c>
      <c r="L27" s="27">
        <f t="shared" si="1"/>
        <v>24514279</v>
      </c>
      <c r="M27" s="27">
        <f t="shared" si="1"/>
        <v>58154255</v>
      </c>
      <c r="N27" s="27">
        <f t="shared" si="1"/>
        <v>52435813</v>
      </c>
      <c r="O27" s="27">
        <f t="shared" si="1"/>
        <v>-3215512</v>
      </c>
      <c r="P27" s="27">
        <f t="shared" si="1"/>
        <v>-27260030</v>
      </c>
      <c r="Q27" s="27">
        <f t="shared" si="1"/>
        <v>-36954678</v>
      </c>
      <c r="R27" s="27">
        <f t="shared" si="1"/>
        <v>-67430220</v>
      </c>
      <c r="S27" s="27">
        <f t="shared" si="1"/>
        <v>-31265742</v>
      </c>
      <c r="T27" s="27">
        <f t="shared" si="1"/>
        <v>-22449374</v>
      </c>
      <c r="U27" s="27">
        <f t="shared" si="1"/>
        <v>-56662612</v>
      </c>
      <c r="V27" s="27">
        <f t="shared" si="1"/>
        <v>-110377728</v>
      </c>
      <c r="W27" s="27">
        <f t="shared" si="1"/>
        <v>-170029360</v>
      </c>
      <c r="X27" s="27">
        <f t="shared" si="1"/>
        <v>-428343652</v>
      </c>
      <c r="Y27" s="27">
        <f t="shared" si="1"/>
        <v>258314292</v>
      </c>
      <c r="Z27" s="28">
        <f>+IF(X27&lt;&gt;0,+(Y27/X27)*100,0)</f>
        <v>-60.30538582605165</v>
      </c>
      <c r="AA27" s="29">
        <f>SUM(AA21:AA26)</f>
        <v>-428343652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284839962</v>
      </c>
      <c r="F32" s="19">
        <v>284840000</v>
      </c>
      <c r="G32" s="19">
        <v>-3830105</v>
      </c>
      <c r="H32" s="19">
        <v>4014000</v>
      </c>
      <c r="I32" s="19">
        <v>-2741030</v>
      </c>
      <c r="J32" s="19">
        <v>-2557135</v>
      </c>
      <c r="K32" s="19"/>
      <c r="L32" s="19">
        <v>-370431</v>
      </c>
      <c r="M32" s="19"/>
      <c r="N32" s="19">
        <v>-370431</v>
      </c>
      <c r="O32" s="19"/>
      <c r="P32" s="19"/>
      <c r="Q32" s="19"/>
      <c r="R32" s="19"/>
      <c r="S32" s="19"/>
      <c r="T32" s="19"/>
      <c r="U32" s="19"/>
      <c r="V32" s="19"/>
      <c r="W32" s="19">
        <v>-2927566</v>
      </c>
      <c r="X32" s="19">
        <v>284840000</v>
      </c>
      <c r="Y32" s="19">
        <v>-287767566</v>
      </c>
      <c r="Z32" s="20">
        <v>-101.03</v>
      </c>
      <c r="AA32" s="21">
        <v>284840000</v>
      </c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171665718</v>
      </c>
      <c r="D35" s="17"/>
      <c r="E35" s="18">
        <v>-22158004</v>
      </c>
      <c r="F35" s="19">
        <v>-22164168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-22164168</v>
      </c>
      <c r="Y35" s="19">
        <v>22164168</v>
      </c>
      <c r="Z35" s="20">
        <v>-100</v>
      </c>
      <c r="AA35" s="21">
        <v>-22164168</v>
      </c>
    </row>
    <row r="36" spans="1:27" ht="13.5">
      <c r="A36" s="23" t="s">
        <v>57</v>
      </c>
      <c r="B36" s="24"/>
      <c r="C36" s="25">
        <f aca="true" t="shared" si="2" ref="C36:Y36">SUM(C31:C35)</f>
        <v>171665718</v>
      </c>
      <c r="D36" s="25">
        <f>SUM(D31:D35)</f>
        <v>0</v>
      </c>
      <c r="E36" s="26">
        <f t="shared" si="2"/>
        <v>262681958</v>
      </c>
      <c r="F36" s="27">
        <f t="shared" si="2"/>
        <v>262675832</v>
      </c>
      <c r="G36" s="27">
        <f t="shared" si="2"/>
        <v>-3830105</v>
      </c>
      <c r="H36" s="27">
        <f t="shared" si="2"/>
        <v>4014000</v>
      </c>
      <c r="I36" s="27">
        <f t="shared" si="2"/>
        <v>-2741030</v>
      </c>
      <c r="J36" s="27">
        <f t="shared" si="2"/>
        <v>-2557135</v>
      </c>
      <c r="K36" s="27">
        <f t="shared" si="2"/>
        <v>0</v>
      </c>
      <c r="L36" s="27">
        <f t="shared" si="2"/>
        <v>-370431</v>
      </c>
      <c r="M36" s="27">
        <f t="shared" si="2"/>
        <v>0</v>
      </c>
      <c r="N36" s="27">
        <f t="shared" si="2"/>
        <v>-370431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-2927566</v>
      </c>
      <c r="X36" s="27">
        <f t="shared" si="2"/>
        <v>262675832</v>
      </c>
      <c r="Y36" s="27">
        <f t="shared" si="2"/>
        <v>-265603398</v>
      </c>
      <c r="Z36" s="28">
        <f>+IF(X36&lt;&gt;0,+(Y36/X36)*100,0)</f>
        <v>-101.1145166944784</v>
      </c>
      <c r="AA36" s="29">
        <f>SUM(AA31:AA35)</f>
        <v>262675832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-23956325</v>
      </c>
      <c r="D38" s="31">
        <f>+D17+D27+D36</f>
        <v>0</v>
      </c>
      <c r="E38" s="32">
        <f t="shared" si="3"/>
        <v>25909811</v>
      </c>
      <c r="F38" s="33">
        <f t="shared" si="3"/>
        <v>24695021</v>
      </c>
      <c r="G38" s="33">
        <f t="shared" si="3"/>
        <v>-23955939</v>
      </c>
      <c r="H38" s="33">
        <f t="shared" si="3"/>
        <v>49934845</v>
      </c>
      <c r="I38" s="33">
        <f t="shared" si="3"/>
        <v>-97224849</v>
      </c>
      <c r="J38" s="33">
        <f t="shared" si="3"/>
        <v>-71245943</v>
      </c>
      <c r="K38" s="33">
        <f t="shared" si="3"/>
        <v>-114642352</v>
      </c>
      <c r="L38" s="33">
        <f t="shared" si="3"/>
        <v>74429961</v>
      </c>
      <c r="M38" s="33">
        <f t="shared" si="3"/>
        <v>38237062</v>
      </c>
      <c r="N38" s="33">
        <f t="shared" si="3"/>
        <v>-1975329</v>
      </c>
      <c r="O38" s="33">
        <f t="shared" si="3"/>
        <v>-41685006</v>
      </c>
      <c r="P38" s="33">
        <f t="shared" si="3"/>
        <v>-118437613</v>
      </c>
      <c r="Q38" s="33">
        <f t="shared" si="3"/>
        <v>119256103</v>
      </c>
      <c r="R38" s="33">
        <f t="shared" si="3"/>
        <v>-40866516</v>
      </c>
      <c r="S38" s="33">
        <f t="shared" si="3"/>
        <v>-73380109</v>
      </c>
      <c r="T38" s="33">
        <f t="shared" si="3"/>
        <v>-109957472</v>
      </c>
      <c r="U38" s="33">
        <f t="shared" si="3"/>
        <v>-185961731</v>
      </c>
      <c r="V38" s="33">
        <f t="shared" si="3"/>
        <v>-369299312</v>
      </c>
      <c r="W38" s="33">
        <f t="shared" si="3"/>
        <v>-483387100</v>
      </c>
      <c r="X38" s="33">
        <f t="shared" si="3"/>
        <v>24695021</v>
      </c>
      <c r="Y38" s="33">
        <f t="shared" si="3"/>
        <v>-508082121</v>
      </c>
      <c r="Z38" s="34">
        <f>+IF(X38&lt;&gt;0,+(Y38/X38)*100,0)</f>
        <v>-2057.4273696709956</v>
      </c>
      <c r="AA38" s="35">
        <f>+AA17+AA27+AA36</f>
        <v>24695021</v>
      </c>
    </row>
    <row r="39" spans="1:27" ht="13.5">
      <c r="A39" s="22" t="s">
        <v>59</v>
      </c>
      <c r="B39" s="16"/>
      <c r="C39" s="31">
        <v>351863529</v>
      </c>
      <c r="D39" s="31"/>
      <c r="E39" s="32">
        <v>207184189</v>
      </c>
      <c r="F39" s="33">
        <v>207180000</v>
      </c>
      <c r="G39" s="33">
        <v>327907203</v>
      </c>
      <c r="H39" s="33">
        <v>303951264</v>
      </c>
      <c r="I39" s="33">
        <v>353886109</v>
      </c>
      <c r="J39" s="33">
        <v>327907203</v>
      </c>
      <c r="K39" s="33">
        <v>256661260</v>
      </c>
      <c r="L39" s="33">
        <v>142018908</v>
      </c>
      <c r="M39" s="33">
        <v>216448869</v>
      </c>
      <c r="N39" s="33">
        <v>256661260</v>
      </c>
      <c r="O39" s="33">
        <v>254685931</v>
      </c>
      <c r="P39" s="33">
        <v>213000925</v>
      </c>
      <c r="Q39" s="33">
        <v>94563312</v>
      </c>
      <c r="R39" s="33">
        <v>254685931</v>
      </c>
      <c r="S39" s="33">
        <v>213819415</v>
      </c>
      <c r="T39" s="33">
        <v>140439306</v>
      </c>
      <c r="U39" s="33">
        <v>30481834</v>
      </c>
      <c r="V39" s="33">
        <v>213819415</v>
      </c>
      <c r="W39" s="33">
        <v>327907203</v>
      </c>
      <c r="X39" s="33">
        <v>207180000</v>
      </c>
      <c r="Y39" s="33">
        <v>120727203</v>
      </c>
      <c r="Z39" s="34">
        <v>58.27</v>
      </c>
      <c r="AA39" s="35">
        <v>207180000</v>
      </c>
    </row>
    <row r="40" spans="1:27" ht="13.5">
      <c r="A40" s="41" t="s">
        <v>60</v>
      </c>
      <c r="B40" s="42"/>
      <c r="C40" s="43">
        <v>327907204</v>
      </c>
      <c r="D40" s="43"/>
      <c r="E40" s="44">
        <v>233094000</v>
      </c>
      <c r="F40" s="45">
        <v>231875021</v>
      </c>
      <c r="G40" s="45">
        <v>303951264</v>
      </c>
      <c r="H40" s="45">
        <v>353886109</v>
      </c>
      <c r="I40" s="45">
        <v>256661260</v>
      </c>
      <c r="J40" s="45">
        <v>256661260</v>
      </c>
      <c r="K40" s="45">
        <v>142018908</v>
      </c>
      <c r="L40" s="45">
        <v>216448869</v>
      </c>
      <c r="M40" s="45">
        <v>254685931</v>
      </c>
      <c r="N40" s="45">
        <v>254685931</v>
      </c>
      <c r="O40" s="45">
        <v>213000925</v>
      </c>
      <c r="P40" s="45">
        <v>94563312</v>
      </c>
      <c r="Q40" s="45">
        <v>213819415</v>
      </c>
      <c r="R40" s="45">
        <v>213000925</v>
      </c>
      <c r="S40" s="45">
        <v>140439306</v>
      </c>
      <c r="T40" s="45">
        <v>30481834</v>
      </c>
      <c r="U40" s="45">
        <v>-155479897</v>
      </c>
      <c r="V40" s="45">
        <v>-155479897</v>
      </c>
      <c r="W40" s="45">
        <v>-155479897</v>
      </c>
      <c r="X40" s="45">
        <v>231875021</v>
      </c>
      <c r="Y40" s="45">
        <v>-387354918</v>
      </c>
      <c r="Z40" s="46">
        <v>-167.05</v>
      </c>
      <c r="AA40" s="47">
        <v>231875021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92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6911663</v>
      </c>
      <c r="D6" s="17"/>
      <c r="E6" s="18">
        <v>5525004</v>
      </c>
      <c r="F6" s="19">
        <v>8090000</v>
      </c>
      <c r="G6" s="19">
        <v>70473</v>
      </c>
      <c r="H6" s="19">
        <v>69921</v>
      </c>
      <c r="I6" s="19">
        <v>504469</v>
      </c>
      <c r="J6" s="19">
        <v>644863</v>
      </c>
      <c r="K6" s="19">
        <v>6002133</v>
      </c>
      <c r="L6" s="19">
        <v>452920</v>
      </c>
      <c r="M6" s="19">
        <v>521856</v>
      </c>
      <c r="N6" s="19">
        <v>6976909</v>
      </c>
      <c r="O6" s="19">
        <v>6108</v>
      </c>
      <c r="P6" s="19">
        <v>165670</v>
      </c>
      <c r="Q6" s="19">
        <v>50072</v>
      </c>
      <c r="R6" s="19">
        <v>221850</v>
      </c>
      <c r="S6" s="19">
        <v>22789</v>
      </c>
      <c r="T6" s="19">
        <v>145878</v>
      </c>
      <c r="U6" s="19">
        <v>411845</v>
      </c>
      <c r="V6" s="19">
        <v>580512</v>
      </c>
      <c r="W6" s="19">
        <v>8424134</v>
      </c>
      <c r="X6" s="19">
        <v>8090000</v>
      </c>
      <c r="Y6" s="19">
        <v>334134</v>
      </c>
      <c r="Z6" s="20">
        <v>4.13</v>
      </c>
      <c r="AA6" s="21">
        <v>8090000</v>
      </c>
    </row>
    <row r="7" spans="1:27" ht="13.5">
      <c r="A7" s="22" t="s">
        <v>34</v>
      </c>
      <c r="B7" s="16"/>
      <c r="C7" s="17">
        <v>11402689</v>
      </c>
      <c r="D7" s="17"/>
      <c r="E7" s="18">
        <v>14931872</v>
      </c>
      <c r="F7" s="19">
        <v>14758634</v>
      </c>
      <c r="G7" s="19">
        <v>542244</v>
      </c>
      <c r="H7" s="19">
        <v>498144</v>
      </c>
      <c r="I7" s="19">
        <v>929263</v>
      </c>
      <c r="J7" s="19">
        <v>1969651</v>
      </c>
      <c r="K7" s="19">
        <v>634992</v>
      </c>
      <c r="L7" s="19">
        <v>674980</v>
      </c>
      <c r="M7" s="19">
        <v>715449</v>
      </c>
      <c r="N7" s="19">
        <v>2025421</v>
      </c>
      <c r="O7" s="19">
        <v>343438</v>
      </c>
      <c r="P7" s="19">
        <v>804258</v>
      </c>
      <c r="Q7" s="19">
        <v>617542</v>
      </c>
      <c r="R7" s="19">
        <v>1765238</v>
      </c>
      <c r="S7" s="19">
        <v>555954</v>
      </c>
      <c r="T7" s="19">
        <v>1091245</v>
      </c>
      <c r="U7" s="19">
        <v>884207</v>
      </c>
      <c r="V7" s="19">
        <v>2531406</v>
      </c>
      <c r="W7" s="19">
        <v>8291716</v>
      </c>
      <c r="X7" s="19">
        <v>14758634</v>
      </c>
      <c r="Y7" s="19">
        <v>-6466918</v>
      </c>
      <c r="Z7" s="20">
        <v>-43.82</v>
      </c>
      <c r="AA7" s="21">
        <v>14758634</v>
      </c>
    </row>
    <row r="8" spans="1:27" ht="13.5">
      <c r="A8" s="22" t="s">
        <v>35</v>
      </c>
      <c r="B8" s="16"/>
      <c r="C8" s="17">
        <v>2364755</v>
      </c>
      <c r="D8" s="17"/>
      <c r="E8" s="18">
        <v>11923015</v>
      </c>
      <c r="F8" s="19">
        <v>10456512</v>
      </c>
      <c r="G8" s="19">
        <v>869793</v>
      </c>
      <c r="H8" s="19">
        <v>1025024</v>
      </c>
      <c r="I8" s="19">
        <v>167138</v>
      </c>
      <c r="J8" s="19">
        <v>2061955</v>
      </c>
      <c r="K8" s="19">
        <v>2768835</v>
      </c>
      <c r="L8" s="19">
        <v>351410</v>
      </c>
      <c r="M8" s="19">
        <v>182714</v>
      </c>
      <c r="N8" s="19">
        <v>3302959</v>
      </c>
      <c r="O8" s="19">
        <v>982033</v>
      </c>
      <c r="P8" s="19">
        <v>539849</v>
      </c>
      <c r="Q8" s="19">
        <v>784306</v>
      </c>
      <c r="R8" s="19">
        <v>2306188</v>
      </c>
      <c r="S8" s="19">
        <v>158955</v>
      </c>
      <c r="T8" s="19">
        <v>72650</v>
      </c>
      <c r="U8" s="19">
        <v>928127</v>
      </c>
      <c r="V8" s="19">
        <v>1159732</v>
      </c>
      <c r="W8" s="19">
        <v>8830834</v>
      </c>
      <c r="X8" s="19">
        <v>10456512</v>
      </c>
      <c r="Y8" s="19">
        <v>-1625678</v>
      </c>
      <c r="Z8" s="20">
        <v>-15.55</v>
      </c>
      <c r="AA8" s="21">
        <v>10456512</v>
      </c>
    </row>
    <row r="9" spans="1:27" ht="13.5">
      <c r="A9" s="22" t="s">
        <v>36</v>
      </c>
      <c r="B9" s="16"/>
      <c r="C9" s="17">
        <v>54265424</v>
      </c>
      <c r="D9" s="17"/>
      <c r="E9" s="18">
        <v>71043996</v>
      </c>
      <c r="F9" s="19">
        <v>70969487</v>
      </c>
      <c r="G9" s="19">
        <v>27916000</v>
      </c>
      <c r="H9" s="19">
        <v>2285696</v>
      </c>
      <c r="I9" s="19"/>
      <c r="J9" s="19">
        <v>30201696</v>
      </c>
      <c r="K9" s="19"/>
      <c r="L9" s="19">
        <v>22403791</v>
      </c>
      <c r="M9" s="19"/>
      <c r="N9" s="19">
        <v>22403791</v>
      </c>
      <c r="O9" s="19">
        <v>9188</v>
      </c>
      <c r="P9" s="19">
        <v>495000</v>
      </c>
      <c r="Q9" s="19">
        <v>17890274</v>
      </c>
      <c r="R9" s="19">
        <v>18394462</v>
      </c>
      <c r="S9" s="19">
        <v>2491</v>
      </c>
      <c r="T9" s="19"/>
      <c r="U9" s="19"/>
      <c r="V9" s="19">
        <v>2491</v>
      </c>
      <c r="W9" s="19">
        <v>71002440</v>
      </c>
      <c r="X9" s="19">
        <v>70969487</v>
      </c>
      <c r="Y9" s="19">
        <v>32953</v>
      </c>
      <c r="Z9" s="20">
        <v>0.05</v>
      </c>
      <c r="AA9" s="21">
        <v>70969487</v>
      </c>
    </row>
    <row r="10" spans="1:27" ht="13.5">
      <c r="A10" s="22" t="s">
        <v>37</v>
      </c>
      <c r="B10" s="16"/>
      <c r="C10" s="17">
        <v>29326896</v>
      </c>
      <c r="D10" s="17"/>
      <c r="E10" s="18">
        <v>25582000</v>
      </c>
      <c r="F10" s="19">
        <v>25582000</v>
      </c>
      <c r="G10" s="19">
        <v>14301000</v>
      </c>
      <c r="H10" s="19"/>
      <c r="I10" s="19"/>
      <c r="J10" s="19">
        <v>14301000</v>
      </c>
      <c r="K10" s="19"/>
      <c r="L10" s="19">
        <v>7185000</v>
      </c>
      <c r="M10" s="19"/>
      <c r="N10" s="19">
        <v>7185000</v>
      </c>
      <c r="O10" s="19"/>
      <c r="P10" s="19"/>
      <c r="Q10" s="19">
        <v>14096000</v>
      </c>
      <c r="R10" s="19">
        <v>14096000</v>
      </c>
      <c r="S10" s="19"/>
      <c r="T10" s="19"/>
      <c r="U10" s="19"/>
      <c r="V10" s="19"/>
      <c r="W10" s="19">
        <v>35582000</v>
      </c>
      <c r="X10" s="19">
        <v>25582000</v>
      </c>
      <c r="Y10" s="19">
        <v>10000000</v>
      </c>
      <c r="Z10" s="20">
        <v>39.09</v>
      </c>
      <c r="AA10" s="21">
        <v>25582000</v>
      </c>
    </row>
    <row r="11" spans="1:27" ht="13.5">
      <c r="A11" s="22" t="s">
        <v>38</v>
      </c>
      <c r="B11" s="16"/>
      <c r="C11" s="17">
        <v>3078136</v>
      </c>
      <c r="D11" s="17"/>
      <c r="E11" s="18">
        <v>1460000</v>
      </c>
      <c r="F11" s="19">
        <v>500000</v>
      </c>
      <c r="G11" s="19">
        <v>43640</v>
      </c>
      <c r="H11" s="19">
        <v>78705</v>
      </c>
      <c r="I11" s="19">
        <v>112712</v>
      </c>
      <c r="J11" s="19">
        <v>235057</v>
      </c>
      <c r="K11" s="19">
        <v>60186</v>
      </c>
      <c r="L11" s="19">
        <v>43155</v>
      </c>
      <c r="M11" s="19">
        <v>58382</v>
      </c>
      <c r="N11" s="19">
        <v>161723</v>
      </c>
      <c r="O11" s="19">
        <v>35274</v>
      </c>
      <c r="P11" s="19">
        <v>99256</v>
      </c>
      <c r="Q11" s="19">
        <v>63163</v>
      </c>
      <c r="R11" s="19">
        <v>197693</v>
      </c>
      <c r="S11" s="19">
        <v>68948</v>
      </c>
      <c r="T11" s="19">
        <v>114576</v>
      </c>
      <c r="U11" s="19">
        <v>99838</v>
      </c>
      <c r="V11" s="19">
        <v>283362</v>
      </c>
      <c r="W11" s="19">
        <v>877835</v>
      </c>
      <c r="X11" s="19">
        <v>500000</v>
      </c>
      <c r="Y11" s="19">
        <v>377835</v>
      </c>
      <c r="Z11" s="20">
        <v>75.57</v>
      </c>
      <c r="AA11" s="21">
        <v>500000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-91404876</v>
      </c>
      <c r="D14" s="17"/>
      <c r="E14" s="18">
        <v>-104840848</v>
      </c>
      <c r="F14" s="19">
        <v>-102884392</v>
      </c>
      <c r="G14" s="19">
        <v>-11424526</v>
      </c>
      <c r="H14" s="19">
        <v>-11481205</v>
      </c>
      <c r="I14" s="19">
        <v>-7830573</v>
      </c>
      <c r="J14" s="19">
        <v>-30736304</v>
      </c>
      <c r="K14" s="19">
        <v>-5845412</v>
      </c>
      <c r="L14" s="19">
        <v>-4393328</v>
      </c>
      <c r="M14" s="19">
        <v>-10761421</v>
      </c>
      <c r="N14" s="19">
        <v>-21000161</v>
      </c>
      <c r="O14" s="19">
        <v>-3669802</v>
      </c>
      <c r="P14" s="19">
        <v>-9696219</v>
      </c>
      <c r="Q14" s="19">
        <v>-9118911</v>
      </c>
      <c r="R14" s="19">
        <v>-22484932</v>
      </c>
      <c r="S14" s="19">
        <v>-6635779</v>
      </c>
      <c r="T14" s="19">
        <v>-6830427</v>
      </c>
      <c r="U14" s="19">
        <v>-9449514</v>
      </c>
      <c r="V14" s="19">
        <v>-22915720</v>
      </c>
      <c r="W14" s="19">
        <v>-97137117</v>
      </c>
      <c r="X14" s="19">
        <v>-102884392</v>
      </c>
      <c r="Y14" s="19">
        <v>5747275</v>
      </c>
      <c r="Z14" s="20">
        <v>-5.59</v>
      </c>
      <c r="AA14" s="21">
        <v>-102884392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15944687</v>
      </c>
      <c r="D17" s="25">
        <f>SUM(D6:D16)</f>
        <v>0</v>
      </c>
      <c r="E17" s="26">
        <f t="shared" si="0"/>
        <v>25625039</v>
      </c>
      <c r="F17" s="27">
        <f t="shared" si="0"/>
        <v>27472241</v>
      </c>
      <c r="G17" s="27">
        <f t="shared" si="0"/>
        <v>32318624</v>
      </c>
      <c r="H17" s="27">
        <f t="shared" si="0"/>
        <v>-7523715</v>
      </c>
      <c r="I17" s="27">
        <f t="shared" si="0"/>
        <v>-6116991</v>
      </c>
      <c r="J17" s="27">
        <f t="shared" si="0"/>
        <v>18677918</v>
      </c>
      <c r="K17" s="27">
        <f t="shared" si="0"/>
        <v>3620734</v>
      </c>
      <c r="L17" s="27">
        <f t="shared" si="0"/>
        <v>26717928</v>
      </c>
      <c r="M17" s="27">
        <f t="shared" si="0"/>
        <v>-9283020</v>
      </c>
      <c r="N17" s="27">
        <f t="shared" si="0"/>
        <v>21055642</v>
      </c>
      <c r="O17" s="27">
        <f t="shared" si="0"/>
        <v>-2293761</v>
      </c>
      <c r="P17" s="27">
        <f t="shared" si="0"/>
        <v>-7592186</v>
      </c>
      <c r="Q17" s="27">
        <f t="shared" si="0"/>
        <v>24382446</v>
      </c>
      <c r="R17" s="27">
        <f t="shared" si="0"/>
        <v>14496499</v>
      </c>
      <c r="S17" s="27">
        <f t="shared" si="0"/>
        <v>-5826642</v>
      </c>
      <c r="T17" s="27">
        <f t="shared" si="0"/>
        <v>-5406078</v>
      </c>
      <c r="U17" s="27">
        <f t="shared" si="0"/>
        <v>-7125497</v>
      </c>
      <c r="V17" s="27">
        <f t="shared" si="0"/>
        <v>-18358217</v>
      </c>
      <c r="W17" s="27">
        <f t="shared" si="0"/>
        <v>35871842</v>
      </c>
      <c r="X17" s="27">
        <f t="shared" si="0"/>
        <v>27472241</v>
      </c>
      <c r="Y17" s="27">
        <f t="shared" si="0"/>
        <v>8399601</v>
      </c>
      <c r="Z17" s="28">
        <f>+IF(X17&lt;&gt;0,+(Y17/X17)*100,0)</f>
        <v>30.574866462477523</v>
      </c>
      <c r="AA17" s="29">
        <f>SUM(AA6:AA16)</f>
        <v>27472241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-25581996</v>
      </c>
      <c r="F26" s="19">
        <v>-25582000</v>
      </c>
      <c r="G26" s="19">
        <v>-830377</v>
      </c>
      <c r="H26" s="19">
        <v>-7999014</v>
      </c>
      <c r="I26" s="19">
        <v>-3765276</v>
      </c>
      <c r="J26" s="19">
        <v>-12594667</v>
      </c>
      <c r="K26" s="19"/>
      <c r="L26" s="19">
        <v>-2724552</v>
      </c>
      <c r="M26" s="19">
        <v>-2170771</v>
      </c>
      <c r="N26" s="19">
        <v>-4895323</v>
      </c>
      <c r="O26" s="19">
        <v>-399152</v>
      </c>
      <c r="P26" s="19">
        <v>-2100873</v>
      </c>
      <c r="Q26" s="19">
        <v>-1146507</v>
      </c>
      <c r="R26" s="19">
        <v>-3646532</v>
      </c>
      <c r="S26" s="19">
        <v>-348273</v>
      </c>
      <c r="T26" s="19"/>
      <c r="U26" s="19">
        <v>-7000004</v>
      </c>
      <c r="V26" s="19">
        <v>-7348277</v>
      </c>
      <c r="W26" s="19">
        <v>-28484799</v>
      </c>
      <c r="X26" s="19">
        <v>-25582000</v>
      </c>
      <c r="Y26" s="19">
        <v>-2902799</v>
      </c>
      <c r="Z26" s="20">
        <v>11.35</v>
      </c>
      <c r="AA26" s="21">
        <v>-25582000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-25581996</v>
      </c>
      <c r="F27" s="27">
        <f t="shared" si="1"/>
        <v>-25582000</v>
      </c>
      <c r="G27" s="27">
        <f t="shared" si="1"/>
        <v>-830377</v>
      </c>
      <c r="H27" s="27">
        <f t="shared" si="1"/>
        <v>-7999014</v>
      </c>
      <c r="I27" s="27">
        <f t="shared" si="1"/>
        <v>-3765276</v>
      </c>
      <c r="J27" s="27">
        <f t="shared" si="1"/>
        <v>-12594667</v>
      </c>
      <c r="K27" s="27">
        <f t="shared" si="1"/>
        <v>0</v>
      </c>
      <c r="L27" s="27">
        <f t="shared" si="1"/>
        <v>-2724552</v>
      </c>
      <c r="M27" s="27">
        <f t="shared" si="1"/>
        <v>-2170771</v>
      </c>
      <c r="N27" s="27">
        <f t="shared" si="1"/>
        <v>-4895323</v>
      </c>
      <c r="O27" s="27">
        <f t="shared" si="1"/>
        <v>-399152</v>
      </c>
      <c r="P27" s="27">
        <f t="shared" si="1"/>
        <v>-2100873</v>
      </c>
      <c r="Q27" s="27">
        <f t="shared" si="1"/>
        <v>-1146507</v>
      </c>
      <c r="R27" s="27">
        <f t="shared" si="1"/>
        <v>-3646532</v>
      </c>
      <c r="S27" s="27">
        <f t="shared" si="1"/>
        <v>-348273</v>
      </c>
      <c r="T27" s="27">
        <f t="shared" si="1"/>
        <v>0</v>
      </c>
      <c r="U27" s="27">
        <f t="shared" si="1"/>
        <v>-7000004</v>
      </c>
      <c r="V27" s="27">
        <f t="shared" si="1"/>
        <v>-7348277</v>
      </c>
      <c r="W27" s="27">
        <f t="shared" si="1"/>
        <v>-28484799</v>
      </c>
      <c r="X27" s="27">
        <f t="shared" si="1"/>
        <v>-25582000</v>
      </c>
      <c r="Y27" s="27">
        <f t="shared" si="1"/>
        <v>-2902799</v>
      </c>
      <c r="Z27" s="28">
        <f>+IF(X27&lt;&gt;0,+(Y27/X27)*100,0)</f>
        <v>11.347036979125948</v>
      </c>
      <c r="AA27" s="29">
        <f>SUM(AA21:AA26)</f>
        <v>-25582000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15944687</v>
      </c>
      <c r="D38" s="31">
        <f>+D17+D27+D36</f>
        <v>0</v>
      </c>
      <c r="E38" s="32">
        <f t="shared" si="3"/>
        <v>43043</v>
      </c>
      <c r="F38" s="33">
        <f t="shared" si="3"/>
        <v>1890241</v>
      </c>
      <c r="G38" s="33">
        <f t="shared" si="3"/>
        <v>31488247</v>
      </c>
      <c r="H38" s="33">
        <f t="shared" si="3"/>
        <v>-15522729</v>
      </c>
      <c r="I38" s="33">
        <f t="shared" si="3"/>
        <v>-9882267</v>
      </c>
      <c r="J38" s="33">
        <f t="shared" si="3"/>
        <v>6083251</v>
      </c>
      <c r="K38" s="33">
        <f t="shared" si="3"/>
        <v>3620734</v>
      </c>
      <c r="L38" s="33">
        <f t="shared" si="3"/>
        <v>23993376</v>
      </c>
      <c r="M38" s="33">
        <f t="shared" si="3"/>
        <v>-11453791</v>
      </c>
      <c r="N38" s="33">
        <f t="shared" si="3"/>
        <v>16160319</v>
      </c>
      <c r="O38" s="33">
        <f t="shared" si="3"/>
        <v>-2692913</v>
      </c>
      <c r="P38" s="33">
        <f t="shared" si="3"/>
        <v>-9693059</v>
      </c>
      <c r="Q38" s="33">
        <f t="shared" si="3"/>
        <v>23235939</v>
      </c>
      <c r="R38" s="33">
        <f t="shared" si="3"/>
        <v>10849967</v>
      </c>
      <c r="S38" s="33">
        <f t="shared" si="3"/>
        <v>-6174915</v>
      </c>
      <c r="T38" s="33">
        <f t="shared" si="3"/>
        <v>-5406078</v>
      </c>
      <c r="U38" s="33">
        <f t="shared" si="3"/>
        <v>-14125501</v>
      </c>
      <c r="V38" s="33">
        <f t="shared" si="3"/>
        <v>-25706494</v>
      </c>
      <c r="W38" s="33">
        <f t="shared" si="3"/>
        <v>7387043</v>
      </c>
      <c r="X38" s="33">
        <f t="shared" si="3"/>
        <v>1890241</v>
      </c>
      <c r="Y38" s="33">
        <f t="shared" si="3"/>
        <v>5496802</v>
      </c>
      <c r="Z38" s="34">
        <f>+IF(X38&lt;&gt;0,+(Y38/X38)*100,0)</f>
        <v>290.7990039365351</v>
      </c>
      <c r="AA38" s="35">
        <f>+AA17+AA27+AA36</f>
        <v>1890241</v>
      </c>
    </row>
    <row r="39" spans="1:27" ht="13.5">
      <c r="A39" s="22" t="s">
        <v>59</v>
      </c>
      <c r="B39" s="16"/>
      <c r="C39" s="31"/>
      <c r="D39" s="31"/>
      <c r="E39" s="32">
        <v>47091478</v>
      </c>
      <c r="F39" s="33"/>
      <c r="G39" s="33">
        <v>1030986</v>
      </c>
      <c r="H39" s="33">
        <v>32519233</v>
      </c>
      <c r="I39" s="33">
        <v>16996504</v>
      </c>
      <c r="J39" s="33">
        <v>1030986</v>
      </c>
      <c r="K39" s="33">
        <v>7114237</v>
      </c>
      <c r="L39" s="33">
        <v>10734971</v>
      </c>
      <c r="M39" s="33">
        <v>34728347</v>
      </c>
      <c r="N39" s="33">
        <v>7114237</v>
      </c>
      <c r="O39" s="33">
        <v>23274556</v>
      </c>
      <c r="P39" s="33">
        <v>20581643</v>
      </c>
      <c r="Q39" s="33">
        <v>10888584</v>
      </c>
      <c r="R39" s="33">
        <v>23274556</v>
      </c>
      <c r="S39" s="33">
        <v>34124523</v>
      </c>
      <c r="T39" s="33">
        <v>27949608</v>
      </c>
      <c r="U39" s="33">
        <v>22543530</v>
      </c>
      <c r="V39" s="33">
        <v>34124523</v>
      </c>
      <c r="W39" s="33">
        <v>1030986</v>
      </c>
      <c r="X39" s="33"/>
      <c r="Y39" s="33">
        <v>1030986</v>
      </c>
      <c r="Z39" s="34"/>
      <c r="AA39" s="35"/>
    </row>
    <row r="40" spans="1:27" ht="13.5">
      <c r="A40" s="41" t="s">
        <v>60</v>
      </c>
      <c r="B40" s="42"/>
      <c r="C40" s="43">
        <v>15944687</v>
      </c>
      <c r="D40" s="43"/>
      <c r="E40" s="44">
        <v>47134522</v>
      </c>
      <c r="F40" s="45">
        <v>1890241</v>
      </c>
      <c r="G40" s="45">
        <v>32519233</v>
      </c>
      <c r="H40" s="45">
        <v>16996504</v>
      </c>
      <c r="I40" s="45">
        <v>7114237</v>
      </c>
      <c r="J40" s="45">
        <v>7114237</v>
      </c>
      <c r="K40" s="45">
        <v>10734971</v>
      </c>
      <c r="L40" s="45">
        <v>34728347</v>
      </c>
      <c r="M40" s="45">
        <v>23274556</v>
      </c>
      <c r="N40" s="45">
        <v>23274556</v>
      </c>
      <c r="O40" s="45">
        <v>20581643</v>
      </c>
      <c r="P40" s="45">
        <v>10888584</v>
      </c>
      <c r="Q40" s="45">
        <v>34124523</v>
      </c>
      <c r="R40" s="45">
        <v>20581643</v>
      </c>
      <c r="S40" s="45">
        <v>27949608</v>
      </c>
      <c r="T40" s="45">
        <v>22543530</v>
      </c>
      <c r="U40" s="45">
        <v>8418029</v>
      </c>
      <c r="V40" s="45">
        <v>8418029</v>
      </c>
      <c r="W40" s="45">
        <v>8418029</v>
      </c>
      <c r="X40" s="45">
        <v>1890241</v>
      </c>
      <c r="Y40" s="45">
        <v>6527788</v>
      </c>
      <c r="Z40" s="46">
        <v>345.34</v>
      </c>
      <c r="AA40" s="47">
        <v>1890241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93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16563999</v>
      </c>
      <c r="D6" s="17"/>
      <c r="E6" s="18">
        <v>14675004</v>
      </c>
      <c r="F6" s="19">
        <v>13175691</v>
      </c>
      <c r="G6" s="19">
        <v>590472</v>
      </c>
      <c r="H6" s="19">
        <v>476087</v>
      </c>
      <c r="I6" s="19">
        <v>502788</v>
      </c>
      <c r="J6" s="19">
        <v>1569347</v>
      </c>
      <c r="K6" s="19">
        <v>6429882</v>
      </c>
      <c r="L6" s="19">
        <v>503778</v>
      </c>
      <c r="M6" s="19">
        <v>426449</v>
      </c>
      <c r="N6" s="19">
        <v>7360109</v>
      </c>
      <c r="O6" s="19">
        <v>381233</v>
      </c>
      <c r="P6" s="19">
        <v>725623</v>
      </c>
      <c r="Q6" s="19">
        <v>554172</v>
      </c>
      <c r="R6" s="19">
        <v>1661028</v>
      </c>
      <c r="S6" s="19">
        <v>625067</v>
      </c>
      <c r="T6" s="19">
        <v>416502</v>
      </c>
      <c r="U6" s="19">
        <v>771645</v>
      </c>
      <c r="V6" s="19">
        <v>1813214</v>
      </c>
      <c r="W6" s="19">
        <v>12403698</v>
      </c>
      <c r="X6" s="19">
        <v>13175691</v>
      </c>
      <c r="Y6" s="19">
        <v>-771993</v>
      </c>
      <c r="Z6" s="20">
        <v>-5.86</v>
      </c>
      <c r="AA6" s="21">
        <v>13175691</v>
      </c>
    </row>
    <row r="7" spans="1:27" ht="13.5">
      <c r="A7" s="22" t="s">
        <v>34</v>
      </c>
      <c r="B7" s="16"/>
      <c r="C7" s="17"/>
      <c r="D7" s="17"/>
      <c r="E7" s="18">
        <v>960996</v>
      </c>
      <c r="F7" s="19">
        <v>477864</v>
      </c>
      <c r="G7" s="19">
        <v>75946</v>
      </c>
      <c r="H7" s="19">
        <v>34584</v>
      </c>
      <c r="I7" s="19">
        <v>65223</v>
      </c>
      <c r="J7" s="19">
        <v>175753</v>
      </c>
      <c r="K7" s="19">
        <v>85279</v>
      </c>
      <c r="L7" s="19">
        <v>42999</v>
      </c>
      <c r="M7" s="19">
        <v>59899</v>
      </c>
      <c r="N7" s="19">
        <v>188177</v>
      </c>
      <c r="O7" s="19">
        <v>160384</v>
      </c>
      <c r="P7" s="19">
        <v>46578</v>
      </c>
      <c r="Q7" s="19">
        <v>65893</v>
      </c>
      <c r="R7" s="19">
        <v>272855</v>
      </c>
      <c r="S7" s="19">
        <v>92361</v>
      </c>
      <c r="T7" s="19">
        <v>48998</v>
      </c>
      <c r="U7" s="19">
        <v>77835</v>
      </c>
      <c r="V7" s="19">
        <v>219194</v>
      </c>
      <c r="W7" s="19">
        <v>855979</v>
      </c>
      <c r="X7" s="19">
        <v>477864</v>
      </c>
      <c r="Y7" s="19">
        <v>378115</v>
      </c>
      <c r="Z7" s="20">
        <v>79.13</v>
      </c>
      <c r="AA7" s="21">
        <v>477864</v>
      </c>
    </row>
    <row r="8" spans="1:27" ht="13.5">
      <c r="A8" s="22" t="s">
        <v>35</v>
      </c>
      <c r="B8" s="16"/>
      <c r="C8" s="17"/>
      <c r="D8" s="17"/>
      <c r="E8" s="18">
        <v>1886000</v>
      </c>
      <c r="F8" s="19">
        <v>7951442</v>
      </c>
      <c r="G8" s="19">
        <v>138377</v>
      </c>
      <c r="H8" s="19">
        <v>795666</v>
      </c>
      <c r="I8" s="19">
        <v>983647</v>
      </c>
      <c r="J8" s="19">
        <v>1917690</v>
      </c>
      <c r="K8" s="19">
        <v>115765</v>
      </c>
      <c r="L8" s="19">
        <v>1722758</v>
      </c>
      <c r="M8" s="19">
        <v>56533</v>
      </c>
      <c r="N8" s="19">
        <v>1895056</v>
      </c>
      <c r="O8" s="19">
        <v>124266</v>
      </c>
      <c r="P8" s="19">
        <v>123194</v>
      </c>
      <c r="Q8" s="19">
        <v>161308</v>
      </c>
      <c r="R8" s="19">
        <v>408768</v>
      </c>
      <c r="S8" s="19">
        <v>110781</v>
      </c>
      <c r="T8" s="19">
        <v>433726</v>
      </c>
      <c r="U8" s="19">
        <v>402393</v>
      </c>
      <c r="V8" s="19">
        <v>946900</v>
      </c>
      <c r="W8" s="19">
        <v>5168414</v>
      </c>
      <c r="X8" s="19">
        <v>7951442</v>
      </c>
      <c r="Y8" s="19">
        <v>-2783028</v>
      </c>
      <c r="Z8" s="20">
        <v>-35</v>
      </c>
      <c r="AA8" s="21">
        <v>7951442</v>
      </c>
    </row>
    <row r="9" spans="1:27" ht="13.5">
      <c r="A9" s="22" t="s">
        <v>36</v>
      </c>
      <c r="B9" s="16"/>
      <c r="C9" s="17">
        <v>144071982</v>
      </c>
      <c r="D9" s="17"/>
      <c r="E9" s="18">
        <v>100870000</v>
      </c>
      <c r="F9" s="19">
        <v>100720000</v>
      </c>
      <c r="G9" s="19">
        <v>39892000</v>
      </c>
      <c r="H9" s="19">
        <v>1895800</v>
      </c>
      <c r="I9" s="19"/>
      <c r="J9" s="19">
        <v>41787800</v>
      </c>
      <c r="K9" s="19">
        <v>126000</v>
      </c>
      <c r="L9" s="19">
        <v>24176000</v>
      </c>
      <c r="M9" s="19"/>
      <c r="N9" s="19">
        <v>24302000</v>
      </c>
      <c r="O9" s="19"/>
      <c r="P9" s="19">
        <v>312000</v>
      </c>
      <c r="Q9" s="19">
        <v>26064000</v>
      </c>
      <c r="R9" s="19">
        <v>26376000</v>
      </c>
      <c r="S9" s="19"/>
      <c r="T9" s="19"/>
      <c r="U9" s="19"/>
      <c r="V9" s="19"/>
      <c r="W9" s="19">
        <v>92465800</v>
      </c>
      <c r="X9" s="19">
        <v>100720000</v>
      </c>
      <c r="Y9" s="19">
        <v>-8254200</v>
      </c>
      <c r="Z9" s="20">
        <v>-8.2</v>
      </c>
      <c r="AA9" s="21">
        <v>100720000</v>
      </c>
    </row>
    <row r="10" spans="1:27" ht="13.5">
      <c r="A10" s="22" t="s">
        <v>37</v>
      </c>
      <c r="B10" s="16"/>
      <c r="C10" s="17"/>
      <c r="D10" s="17"/>
      <c r="E10" s="18">
        <v>45679000</v>
      </c>
      <c r="F10" s="19">
        <v>45679000</v>
      </c>
      <c r="G10" s="19">
        <v>26367000</v>
      </c>
      <c r="H10" s="19"/>
      <c r="I10" s="19"/>
      <c r="J10" s="19">
        <v>26367000</v>
      </c>
      <c r="K10" s="19">
        <v>3000000</v>
      </c>
      <c r="L10" s="19"/>
      <c r="M10" s="19">
        <v>11402000</v>
      </c>
      <c r="N10" s="19">
        <v>14402000</v>
      </c>
      <c r="O10" s="19"/>
      <c r="P10" s="19">
        <v>1009000</v>
      </c>
      <c r="Q10" s="19">
        <v>13910000</v>
      </c>
      <c r="R10" s="19">
        <v>14919000</v>
      </c>
      <c r="S10" s="19"/>
      <c r="T10" s="19"/>
      <c r="U10" s="19"/>
      <c r="V10" s="19"/>
      <c r="W10" s="19">
        <v>55688000</v>
      </c>
      <c r="X10" s="19">
        <v>45679000</v>
      </c>
      <c r="Y10" s="19">
        <v>10009000</v>
      </c>
      <c r="Z10" s="20">
        <v>21.91</v>
      </c>
      <c r="AA10" s="21">
        <v>45679000</v>
      </c>
    </row>
    <row r="11" spans="1:27" ht="13.5">
      <c r="A11" s="22" t="s">
        <v>38</v>
      </c>
      <c r="B11" s="16"/>
      <c r="C11" s="17">
        <v>476343</v>
      </c>
      <c r="D11" s="17"/>
      <c r="E11" s="18">
        <v>512000</v>
      </c>
      <c r="F11" s="19">
        <v>1186992</v>
      </c>
      <c r="G11" s="19">
        <v>93323</v>
      </c>
      <c r="H11" s="19">
        <v>125579</v>
      </c>
      <c r="I11" s="19">
        <v>103799</v>
      </c>
      <c r="J11" s="19">
        <v>322701</v>
      </c>
      <c r="K11" s="19">
        <v>99825</v>
      </c>
      <c r="L11" s="19">
        <v>82745</v>
      </c>
      <c r="M11" s="19">
        <v>76393</v>
      </c>
      <c r="N11" s="19">
        <v>258963</v>
      </c>
      <c r="O11" s="19">
        <v>110739</v>
      </c>
      <c r="P11" s="19">
        <v>75364</v>
      </c>
      <c r="Q11" s="19">
        <v>84557</v>
      </c>
      <c r="R11" s="19">
        <v>270660</v>
      </c>
      <c r="S11" s="19">
        <v>96087</v>
      </c>
      <c r="T11" s="19">
        <v>111372</v>
      </c>
      <c r="U11" s="19">
        <v>78559</v>
      </c>
      <c r="V11" s="19">
        <v>286018</v>
      </c>
      <c r="W11" s="19">
        <v>1138342</v>
      </c>
      <c r="X11" s="19">
        <v>1186992</v>
      </c>
      <c r="Y11" s="19">
        <v>-48650</v>
      </c>
      <c r="Z11" s="20">
        <v>-4.1</v>
      </c>
      <c r="AA11" s="21">
        <v>1186992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-110223582</v>
      </c>
      <c r="D14" s="17"/>
      <c r="E14" s="18">
        <v>-107031780</v>
      </c>
      <c r="F14" s="19">
        <v>-112239992</v>
      </c>
      <c r="G14" s="19">
        <v>-12522922</v>
      </c>
      <c r="H14" s="19">
        <v>-10756473</v>
      </c>
      <c r="I14" s="19">
        <v>-7389799</v>
      </c>
      <c r="J14" s="19">
        <v>-30669194</v>
      </c>
      <c r="K14" s="19">
        <v>-11806021</v>
      </c>
      <c r="L14" s="19">
        <v>-12225603</v>
      </c>
      <c r="M14" s="19">
        <v>-5801247</v>
      </c>
      <c r="N14" s="19">
        <v>-29832871</v>
      </c>
      <c r="O14" s="19">
        <v>-9731102</v>
      </c>
      <c r="P14" s="19">
        <v>-10507373</v>
      </c>
      <c r="Q14" s="19">
        <v>-8225507</v>
      </c>
      <c r="R14" s="19">
        <v>-28463982</v>
      </c>
      <c r="S14" s="19">
        <v>-10865538</v>
      </c>
      <c r="T14" s="19">
        <v>-11144971</v>
      </c>
      <c r="U14" s="19">
        <v>-4685498</v>
      </c>
      <c r="V14" s="19">
        <v>-26696007</v>
      </c>
      <c r="W14" s="19">
        <v>-115662054</v>
      </c>
      <c r="X14" s="19">
        <v>-112239992</v>
      </c>
      <c r="Y14" s="19">
        <v>-3422062</v>
      </c>
      <c r="Z14" s="20">
        <v>3.05</v>
      </c>
      <c r="AA14" s="21">
        <v>-112239992</v>
      </c>
    </row>
    <row r="15" spans="1:27" ht="13.5">
      <c r="A15" s="22" t="s">
        <v>42</v>
      </c>
      <c r="B15" s="16"/>
      <c r="C15" s="17">
        <v>-367826</v>
      </c>
      <c r="D15" s="17"/>
      <c r="E15" s="18">
        <v>-462396</v>
      </c>
      <c r="F15" s="19">
        <v>-45000</v>
      </c>
      <c r="G15" s="19">
        <v>-4478</v>
      </c>
      <c r="H15" s="19">
        <v>-4595</v>
      </c>
      <c r="I15" s="19">
        <v>-4428</v>
      </c>
      <c r="J15" s="19">
        <v>-13501</v>
      </c>
      <c r="K15" s="19">
        <v>-4122</v>
      </c>
      <c r="L15" s="19"/>
      <c r="M15" s="19">
        <v>-7878</v>
      </c>
      <c r="N15" s="19">
        <v>-12000</v>
      </c>
      <c r="O15" s="19">
        <v>-3743</v>
      </c>
      <c r="P15" s="19">
        <v>-3339</v>
      </c>
      <c r="Q15" s="19">
        <v>-3338</v>
      </c>
      <c r="R15" s="19">
        <v>-10420</v>
      </c>
      <c r="S15" s="19">
        <v>-3214</v>
      </c>
      <c r="T15" s="19">
        <v>-2939</v>
      </c>
      <c r="U15" s="19">
        <v>-2857</v>
      </c>
      <c r="V15" s="19">
        <v>-9010</v>
      </c>
      <c r="W15" s="19">
        <v>-44931</v>
      </c>
      <c r="X15" s="19">
        <v>-45000</v>
      </c>
      <c r="Y15" s="19">
        <v>69</v>
      </c>
      <c r="Z15" s="20">
        <v>-0.15</v>
      </c>
      <c r="AA15" s="21">
        <v>-45000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50520916</v>
      </c>
      <c r="D17" s="25">
        <f>SUM(D6:D16)</f>
        <v>0</v>
      </c>
      <c r="E17" s="26">
        <f t="shared" si="0"/>
        <v>57088824</v>
      </c>
      <c r="F17" s="27">
        <f t="shared" si="0"/>
        <v>56905997</v>
      </c>
      <c r="G17" s="27">
        <f t="shared" si="0"/>
        <v>54629718</v>
      </c>
      <c r="H17" s="27">
        <f t="shared" si="0"/>
        <v>-7433352</v>
      </c>
      <c r="I17" s="27">
        <f t="shared" si="0"/>
        <v>-5738770</v>
      </c>
      <c r="J17" s="27">
        <f t="shared" si="0"/>
        <v>41457596</v>
      </c>
      <c r="K17" s="27">
        <f t="shared" si="0"/>
        <v>-1953392</v>
      </c>
      <c r="L17" s="27">
        <f t="shared" si="0"/>
        <v>14302677</v>
      </c>
      <c r="M17" s="27">
        <f t="shared" si="0"/>
        <v>6212149</v>
      </c>
      <c r="N17" s="27">
        <f t="shared" si="0"/>
        <v>18561434</v>
      </c>
      <c r="O17" s="27">
        <f t="shared" si="0"/>
        <v>-8958223</v>
      </c>
      <c r="P17" s="27">
        <f t="shared" si="0"/>
        <v>-8218953</v>
      </c>
      <c r="Q17" s="27">
        <f t="shared" si="0"/>
        <v>32611085</v>
      </c>
      <c r="R17" s="27">
        <f t="shared" si="0"/>
        <v>15433909</v>
      </c>
      <c r="S17" s="27">
        <f t="shared" si="0"/>
        <v>-9944456</v>
      </c>
      <c r="T17" s="27">
        <f t="shared" si="0"/>
        <v>-10137312</v>
      </c>
      <c r="U17" s="27">
        <f t="shared" si="0"/>
        <v>-3357923</v>
      </c>
      <c r="V17" s="27">
        <f t="shared" si="0"/>
        <v>-23439691</v>
      </c>
      <c r="W17" s="27">
        <f t="shared" si="0"/>
        <v>52013248</v>
      </c>
      <c r="X17" s="27">
        <f t="shared" si="0"/>
        <v>56905997</v>
      </c>
      <c r="Y17" s="27">
        <f t="shared" si="0"/>
        <v>-4892749</v>
      </c>
      <c r="Z17" s="28">
        <f>+IF(X17&lt;&gt;0,+(Y17/X17)*100,0)</f>
        <v>-8.597949702910926</v>
      </c>
      <c r="AA17" s="29">
        <f>SUM(AA6:AA16)</f>
        <v>56905997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240216</v>
      </c>
      <c r="D23" s="40"/>
      <c r="E23" s="18"/>
      <c r="F23" s="19"/>
      <c r="G23" s="36">
        <v>476162</v>
      </c>
      <c r="H23" s="36"/>
      <c r="I23" s="36"/>
      <c r="J23" s="19">
        <v>476162</v>
      </c>
      <c r="K23" s="36"/>
      <c r="L23" s="36"/>
      <c r="M23" s="19"/>
      <c r="N23" s="36"/>
      <c r="O23" s="36"/>
      <c r="P23" s="36"/>
      <c r="Q23" s="19">
        <v>3039997</v>
      </c>
      <c r="R23" s="36">
        <v>3039997</v>
      </c>
      <c r="S23" s="36"/>
      <c r="T23" s="19"/>
      <c r="U23" s="36"/>
      <c r="V23" s="36"/>
      <c r="W23" s="36">
        <v>3516159</v>
      </c>
      <c r="X23" s="19"/>
      <c r="Y23" s="36">
        <v>3516159</v>
      </c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-53006075</v>
      </c>
      <c r="D26" s="17"/>
      <c r="E26" s="18">
        <v>-57938000</v>
      </c>
      <c r="F26" s="19">
        <v>-49542996</v>
      </c>
      <c r="G26" s="19">
        <v>-2652256</v>
      </c>
      <c r="H26" s="19">
        <v>-3588892</v>
      </c>
      <c r="I26" s="19">
        <v>-3420442</v>
      </c>
      <c r="J26" s="19">
        <v>-9661590</v>
      </c>
      <c r="K26" s="19">
        <v>-6700848</v>
      </c>
      <c r="L26" s="19">
        <v>-4810972</v>
      </c>
      <c r="M26" s="19">
        <v>-7180557</v>
      </c>
      <c r="N26" s="19">
        <v>-18692377</v>
      </c>
      <c r="O26" s="19">
        <v>-1434792</v>
      </c>
      <c r="P26" s="19">
        <v>-3065743</v>
      </c>
      <c r="Q26" s="19">
        <v>-1180566</v>
      </c>
      <c r="R26" s="19">
        <v>-5681101</v>
      </c>
      <c r="S26" s="19">
        <v>-1416054</v>
      </c>
      <c r="T26" s="19">
        <v>-3180696</v>
      </c>
      <c r="U26" s="19">
        <v>-1898480</v>
      </c>
      <c r="V26" s="19">
        <v>-6495230</v>
      </c>
      <c r="W26" s="19">
        <v>-40530298</v>
      </c>
      <c r="X26" s="19">
        <v>-49542996</v>
      </c>
      <c r="Y26" s="19">
        <v>9012698</v>
      </c>
      <c r="Z26" s="20">
        <v>-18.19</v>
      </c>
      <c r="AA26" s="21">
        <v>-49542996</v>
      </c>
    </row>
    <row r="27" spans="1:27" ht="13.5">
      <c r="A27" s="23" t="s">
        <v>51</v>
      </c>
      <c r="B27" s="24"/>
      <c r="C27" s="25">
        <f aca="true" t="shared" si="1" ref="C27:Y27">SUM(C21:C26)</f>
        <v>-52765859</v>
      </c>
      <c r="D27" s="25">
        <f>SUM(D21:D26)</f>
        <v>0</v>
      </c>
      <c r="E27" s="26">
        <f t="shared" si="1"/>
        <v>-57938000</v>
      </c>
      <c r="F27" s="27">
        <f t="shared" si="1"/>
        <v>-49542996</v>
      </c>
      <c r="G27" s="27">
        <f t="shared" si="1"/>
        <v>-2176094</v>
      </c>
      <c r="H27" s="27">
        <f t="shared" si="1"/>
        <v>-3588892</v>
      </c>
      <c r="I27" s="27">
        <f t="shared" si="1"/>
        <v>-3420442</v>
      </c>
      <c r="J27" s="27">
        <f t="shared" si="1"/>
        <v>-9185428</v>
      </c>
      <c r="K27" s="27">
        <f t="shared" si="1"/>
        <v>-6700848</v>
      </c>
      <c r="L27" s="27">
        <f t="shared" si="1"/>
        <v>-4810972</v>
      </c>
      <c r="M27" s="27">
        <f t="shared" si="1"/>
        <v>-7180557</v>
      </c>
      <c r="N27" s="27">
        <f t="shared" si="1"/>
        <v>-18692377</v>
      </c>
      <c r="O27" s="27">
        <f t="shared" si="1"/>
        <v>-1434792</v>
      </c>
      <c r="P27" s="27">
        <f t="shared" si="1"/>
        <v>-3065743</v>
      </c>
      <c r="Q27" s="27">
        <f t="shared" si="1"/>
        <v>1859431</v>
      </c>
      <c r="R27" s="27">
        <f t="shared" si="1"/>
        <v>-2641104</v>
      </c>
      <c r="S27" s="27">
        <f t="shared" si="1"/>
        <v>-1416054</v>
      </c>
      <c r="T27" s="27">
        <f t="shared" si="1"/>
        <v>-3180696</v>
      </c>
      <c r="U27" s="27">
        <f t="shared" si="1"/>
        <v>-1898480</v>
      </c>
      <c r="V27" s="27">
        <f t="shared" si="1"/>
        <v>-6495230</v>
      </c>
      <c r="W27" s="27">
        <f t="shared" si="1"/>
        <v>-37014139</v>
      </c>
      <c r="X27" s="27">
        <f t="shared" si="1"/>
        <v>-49542996</v>
      </c>
      <c r="Y27" s="27">
        <f t="shared" si="1"/>
        <v>12528857</v>
      </c>
      <c r="Z27" s="28">
        <f>+IF(X27&lt;&gt;0,+(Y27/X27)*100,0)</f>
        <v>-25.288856168488476</v>
      </c>
      <c r="AA27" s="29">
        <f>SUM(AA21:AA26)</f>
        <v>-49542996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2700000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-280404</v>
      </c>
      <c r="D35" s="17"/>
      <c r="E35" s="18">
        <v>-1102068</v>
      </c>
      <c r="F35" s="19">
        <v>-3027000</v>
      </c>
      <c r="G35" s="19">
        <v>-22602</v>
      </c>
      <c r="H35" s="19">
        <v>-22558</v>
      </c>
      <c r="I35" s="19">
        <v>-22725</v>
      </c>
      <c r="J35" s="19">
        <v>-67885</v>
      </c>
      <c r="K35" s="19">
        <v>-23032</v>
      </c>
      <c r="L35" s="19"/>
      <c r="M35" s="19">
        <v>-46428</v>
      </c>
      <c r="N35" s="19">
        <v>-69460</v>
      </c>
      <c r="O35" s="19">
        <v>-23410</v>
      </c>
      <c r="P35" s="19">
        <v>-23815</v>
      </c>
      <c r="Q35" s="19">
        <v>-23815</v>
      </c>
      <c r="R35" s="19">
        <v>-71040</v>
      </c>
      <c r="S35" s="19">
        <v>-23939</v>
      </c>
      <c r="T35" s="19">
        <v>-24215</v>
      </c>
      <c r="U35" s="19">
        <v>-24297</v>
      </c>
      <c r="V35" s="19">
        <v>-72451</v>
      </c>
      <c r="W35" s="19">
        <v>-280836</v>
      </c>
      <c r="X35" s="19">
        <v>-3027000</v>
      </c>
      <c r="Y35" s="19">
        <v>2746164</v>
      </c>
      <c r="Z35" s="20">
        <v>-90.72</v>
      </c>
      <c r="AA35" s="21">
        <v>-3027000</v>
      </c>
    </row>
    <row r="36" spans="1:27" ht="13.5">
      <c r="A36" s="23" t="s">
        <v>57</v>
      </c>
      <c r="B36" s="24"/>
      <c r="C36" s="25">
        <f aca="true" t="shared" si="2" ref="C36:Y36">SUM(C31:C35)</f>
        <v>2419596</v>
      </c>
      <c r="D36" s="25">
        <f>SUM(D31:D35)</f>
        <v>0</v>
      </c>
      <c r="E36" s="26">
        <f t="shared" si="2"/>
        <v>-1102068</v>
      </c>
      <c r="F36" s="27">
        <f t="shared" si="2"/>
        <v>-3027000</v>
      </c>
      <c r="G36" s="27">
        <f t="shared" si="2"/>
        <v>-22602</v>
      </c>
      <c r="H36" s="27">
        <f t="shared" si="2"/>
        <v>-22558</v>
      </c>
      <c r="I36" s="27">
        <f t="shared" si="2"/>
        <v>-22725</v>
      </c>
      <c r="J36" s="27">
        <f t="shared" si="2"/>
        <v>-67885</v>
      </c>
      <c r="K36" s="27">
        <f t="shared" si="2"/>
        <v>-23032</v>
      </c>
      <c r="L36" s="27">
        <f t="shared" si="2"/>
        <v>0</v>
      </c>
      <c r="M36" s="27">
        <f t="shared" si="2"/>
        <v>-46428</v>
      </c>
      <c r="N36" s="27">
        <f t="shared" si="2"/>
        <v>-69460</v>
      </c>
      <c r="O36" s="27">
        <f t="shared" si="2"/>
        <v>-23410</v>
      </c>
      <c r="P36" s="27">
        <f t="shared" si="2"/>
        <v>-23815</v>
      </c>
      <c r="Q36" s="27">
        <f t="shared" si="2"/>
        <v>-23815</v>
      </c>
      <c r="R36" s="27">
        <f t="shared" si="2"/>
        <v>-71040</v>
      </c>
      <c r="S36" s="27">
        <f t="shared" si="2"/>
        <v>-23939</v>
      </c>
      <c r="T36" s="27">
        <f t="shared" si="2"/>
        <v>-24215</v>
      </c>
      <c r="U36" s="27">
        <f t="shared" si="2"/>
        <v>-24297</v>
      </c>
      <c r="V36" s="27">
        <f t="shared" si="2"/>
        <v>-72451</v>
      </c>
      <c r="W36" s="27">
        <f t="shared" si="2"/>
        <v>-280836</v>
      </c>
      <c r="X36" s="27">
        <f t="shared" si="2"/>
        <v>-3027000</v>
      </c>
      <c r="Y36" s="27">
        <f t="shared" si="2"/>
        <v>2746164</v>
      </c>
      <c r="Z36" s="28">
        <f>+IF(X36&lt;&gt;0,+(Y36/X36)*100,0)</f>
        <v>-90.7222993062438</v>
      </c>
      <c r="AA36" s="29">
        <f>SUM(AA31:AA35)</f>
        <v>-3027000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174653</v>
      </c>
      <c r="D38" s="31">
        <f>+D17+D27+D36</f>
        <v>0</v>
      </c>
      <c r="E38" s="32">
        <f t="shared" si="3"/>
        <v>-1951244</v>
      </c>
      <c r="F38" s="33">
        <f t="shared" si="3"/>
        <v>4336001</v>
      </c>
      <c r="G38" s="33">
        <f t="shared" si="3"/>
        <v>52431022</v>
      </c>
      <c r="H38" s="33">
        <f t="shared" si="3"/>
        <v>-11044802</v>
      </c>
      <c r="I38" s="33">
        <f t="shared" si="3"/>
        <v>-9181937</v>
      </c>
      <c r="J38" s="33">
        <f t="shared" si="3"/>
        <v>32204283</v>
      </c>
      <c r="K38" s="33">
        <f t="shared" si="3"/>
        <v>-8677272</v>
      </c>
      <c r="L38" s="33">
        <f t="shared" si="3"/>
        <v>9491705</v>
      </c>
      <c r="M38" s="33">
        <f t="shared" si="3"/>
        <v>-1014836</v>
      </c>
      <c r="N38" s="33">
        <f t="shared" si="3"/>
        <v>-200403</v>
      </c>
      <c r="O38" s="33">
        <f t="shared" si="3"/>
        <v>-10416425</v>
      </c>
      <c r="P38" s="33">
        <f t="shared" si="3"/>
        <v>-11308511</v>
      </c>
      <c r="Q38" s="33">
        <f t="shared" si="3"/>
        <v>34446701</v>
      </c>
      <c r="R38" s="33">
        <f t="shared" si="3"/>
        <v>12721765</v>
      </c>
      <c r="S38" s="33">
        <f t="shared" si="3"/>
        <v>-11384449</v>
      </c>
      <c r="T38" s="33">
        <f t="shared" si="3"/>
        <v>-13342223</v>
      </c>
      <c r="U38" s="33">
        <f t="shared" si="3"/>
        <v>-5280700</v>
      </c>
      <c r="V38" s="33">
        <f t="shared" si="3"/>
        <v>-30007372</v>
      </c>
      <c r="W38" s="33">
        <f t="shared" si="3"/>
        <v>14718273</v>
      </c>
      <c r="X38" s="33">
        <f t="shared" si="3"/>
        <v>4336001</v>
      </c>
      <c r="Y38" s="33">
        <f t="shared" si="3"/>
        <v>10382272</v>
      </c>
      <c r="Z38" s="34">
        <f>+IF(X38&lt;&gt;0,+(Y38/X38)*100,0)</f>
        <v>239.44348721321788</v>
      </c>
      <c r="AA38" s="35">
        <f>+AA17+AA27+AA36</f>
        <v>4336001</v>
      </c>
    </row>
    <row r="39" spans="1:27" ht="13.5">
      <c r="A39" s="22" t="s">
        <v>59</v>
      </c>
      <c r="B39" s="16"/>
      <c r="C39" s="31">
        <v>785265</v>
      </c>
      <c r="D39" s="31"/>
      <c r="E39" s="32">
        <v>10430000</v>
      </c>
      <c r="F39" s="33">
        <v>960000</v>
      </c>
      <c r="G39" s="33">
        <v>956159</v>
      </c>
      <c r="H39" s="33">
        <v>53387181</v>
      </c>
      <c r="I39" s="33">
        <v>42342379</v>
      </c>
      <c r="J39" s="33">
        <v>956159</v>
      </c>
      <c r="K39" s="33">
        <v>33160442</v>
      </c>
      <c r="L39" s="33">
        <v>24483170</v>
      </c>
      <c r="M39" s="33">
        <v>33974875</v>
      </c>
      <c r="N39" s="33">
        <v>33160442</v>
      </c>
      <c r="O39" s="33">
        <v>32960039</v>
      </c>
      <c r="P39" s="33">
        <v>22543614</v>
      </c>
      <c r="Q39" s="33">
        <v>11235103</v>
      </c>
      <c r="R39" s="33">
        <v>32960039</v>
      </c>
      <c r="S39" s="33">
        <v>45681804</v>
      </c>
      <c r="T39" s="33">
        <v>34297355</v>
      </c>
      <c r="U39" s="33">
        <v>20955132</v>
      </c>
      <c r="V39" s="33">
        <v>45681804</v>
      </c>
      <c r="W39" s="33">
        <v>956159</v>
      </c>
      <c r="X39" s="33">
        <v>960000</v>
      </c>
      <c r="Y39" s="33">
        <v>-3841</v>
      </c>
      <c r="Z39" s="34">
        <v>-0.4</v>
      </c>
      <c r="AA39" s="35">
        <v>960000</v>
      </c>
    </row>
    <row r="40" spans="1:27" ht="13.5">
      <c r="A40" s="41" t="s">
        <v>60</v>
      </c>
      <c r="B40" s="42"/>
      <c r="C40" s="43">
        <v>959918</v>
      </c>
      <c r="D40" s="43"/>
      <c r="E40" s="44">
        <v>8478756</v>
      </c>
      <c r="F40" s="45">
        <v>5296001</v>
      </c>
      <c r="G40" s="45">
        <v>53387181</v>
      </c>
      <c r="H40" s="45">
        <v>42342379</v>
      </c>
      <c r="I40" s="45">
        <v>33160442</v>
      </c>
      <c r="J40" s="45">
        <v>33160442</v>
      </c>
      <c r="K40" s="45">
        <v>24483170</v>
      </c>
      <c r="L40" s="45">
        <v>33974875</v>
      </c>
      <c r="M40" s="45">
        <v>32960039</v>
      </c>
      <c r="N40" s="45">
        <v>32960039</v>
      </c>
      <c r="O40" s="45">
        <v>22543614</v>
      </c>
      <c r="P40" s="45">
        <v>11235103</v>
      </c>
      <c r="Q40" s="45">
        <v>45681804</v>
      </c>
      <c r="R40" s="45">
        <v>22543614</v>
      </c>
      <c r="S40" s="45">
        <v>34297355</v>
      </c>
      <c r="T40" s="45">
        <v>20955132</v>
      </c>
      <c r="U40" s="45">
        <v>15674432</v>
      </c>
      <c r="V40" s="45">
        <v>15674432</v>
      </c>
      <c r="W40" s="45">
        <v>15674432</v>
      </c>
      <c r="X40" s="45">
        <v>5296001</v>
      </c>
      <c r="Y40" s="45">
        <v>10378431</v>
      </c>
      <c r="Z40" s="46">
        <v>195.97</v>
      </c>
      <c r="AA40" s="47">
        <v>5296001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94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16390875</v>
      </c>
      <c r="F6" s="19">
        <v>14343948</v>
      </c>
      <c r="G6" s="19">
        <v>1229860</v>
      </c>
      <c r="H6" s="19">
        <v>7740882</v>
      </c>
      <c r="I6" s="19">
        <v>2590513</v>
      </c>
      <c r="J6" s="19">
        <v>11561255</v>
      </c>
      <c r="K6" s="19">
        <v>461878</v>
      </c>
      <c r="L6" s="19">
        <v>681908</v>
      </c>
      <c r="M6" s="19">
        <v>759991</v>
      </c>
      <c r="N6" s="19">
        <v>1903777</v>
      </c>
      <c r="O6" s="19">
        <v>486755</v>
      </c>
      <c r="P6" s="19">
        <v>588422</v>
      </c>
      <c r="Q6" s="19">
        <v>771370</v>
      </c>
      <c r="R6" s="19">
        <v>1846547</v>
      </c>
      <c r="S6" s="19">
        <v>698586</v>
      </c>
      <c r="T6" s="19">
        <v>604574</v>
      </c>
      <c r="U6" s="19">
        <v>422317</v>
      </c>
      <c r="V6" s="19">
        <v>1725477</v>
      </c>
      <c r="W6" s="19">
        <v>17037056</v>
      </c>
      <c r="X6" s="19">
        <v>14343948</v>
      </c>
      <c r="Y6" s="19">
        <v>2693108</v>
      </c>
      <c r="Z6" s="20">
        <v>18.78</v>
      </c>
      <c r="AA6" s="21">
        <v>14343948</v>
      </c>
    </row>
    <row r="7" spans="1:27" ht="13.5">
      <c r="A7" s="22" t="s">
        <v>34</v>
      </c>
      <c r="B7" s="16"/>
      <c r="C7" s="17">
        <v>10750600</v>
      </c>
      <c r="D7" s="17"/>
      <c r="E7" s="18">
        <v>12858132</v>
      </c>
      <c r="F7" s="19">
        <v>15474640</v>
      </c>
      <c r="G7" s="19">
        <v>696435</v>
      </c>
      <c r="H7" s="19">
        <v>252162</v>
      </c>
      <c r="I7" s="19">
        <v>738855</v>
      </c>
      <c r="J7" s="19">
        <v>1687452</v>
      </c>
      <c r="K7" s="19">
        <v>829211</v>
      </c>
      <c r="L7" s="19">
        <v>1004659</v>
      </c>
      <c r="M7" s="19">
        <v>1034356</v>
      </c>
      <c r="N7" s="19">
        <v>2868226</v>
      </c>
      <c r="O7" s="19">
        <v>740881</v>
      </c>
      <c r="P7" s="19">
        <v>722971</v>
      </c>
      <c r="Q7" s="19">
        <v>668594</v>
      </c>
      <c r="R7" s="19">
        <v>2132446</v>
      </c>
      <c r="S7" s="19">
        <v>874043</v>
      </c>
      <c r="T7" s="19">
        <v>654208</v>
      </c>
      <c r="U7" s="19">
        <v>732748</v>
      </c>
      <c r="V7" s="19">
        <v>2260999</v>
      </c>
      <c r="W7" s="19">
        <v>8949123</v>
      </c>
      <c r="X7" s="19">
        <v>15474640</v>
      </c>
      <c r="Y7" s="19">
        <v>-6525517</v>
      </c>
      <c r="Z7" s="20">
        <v>-42.17</v>
      </c>
      <c r="AA7" s="21">
        <v>15474640</v>
      </c>
    </row>
    <row r="8" spans="1:27" ht="13.5">
      <c r="A8" s="22" t="s">
        <v>35</v>
      </c>
      <c r="B8" s="16"/>
      <c r="C8" s="17">
        <v>11466570</v>
      </c>
      <c r="D8" s="17"/>
      <c r="E8" s="18">
        <v>641988</v>
      </c>
      <c r="F8" s="19">
        <v>688568</v>
      </c>
      <c r="G8" s="19">
        <v>191230</v>
      </c>
      <c r="H8" s="19">
        <v>216898</v>
      </c>
      <c r="I8" s="19">
        <v>186631</v>
      </c>
      <c r="J8" s="19">
        <v>594759</v>
      </c>
      <c r="K8" s="19">
        <v>180940</v>
      </c>
      <c r="L8" s="19">
        <v>178284</v>
      </c>
      <c r="M8" s="19">
        <v>287521</v>
      </c>
      <c r="N8" s="19">
        <v>646745</v>
      </c>
      <c r="O8" s="19">
        <v>214599</v>
      </c>
      <c r="P8" s="19">
        <v>522364</v>
      </c>
      <c r="Q8" s="19">
        <v>437480</v>
      </c>
      <c r="R8" s="19">
        <v>1174443</v>
      </c>
      <c r="S8" s="19">
        <v>308500</v>
      </c>
      <c r="T8" s="19">
        <v>520901</v>
      </c>
      <c r="U8" s="19">
        <v>445681</v>
      </c>
      <c r="V8" s="19">
        <v>1275082</v>
      </c>
      <c r="W8" s="19">
        <v>3691029</v>
      </c>
      <c r="X8" s="19">
        <v>688568</v>
      </c>
      <c r="Y8" s="19">
        <v>3002461</v>
      </c>
      <c r="Z8" s="20">
        <v>436.04</v>
      </c>
      <c r="AA8" s="21">
        <v>688568</v>
      </c>
    </row>
    <row r="9" spans="1:27" ht="13.5">
      <c r="A9" s="22" t="s">
        <v>36</v>
      </c>
      <c r="B9" s="16"/>
      <c r="C9" s="17">
        <v>122480128</v>
      </c>
      <c r="D9" s="17"/>
      <c r="E9" s="18">
        <v>97489000</v>
      </c>
      <c r="F9" s="19">
        <v>97507000</v>
      </c>
      <c r="G9" s="19">
        <v>49108000</v>
      </c>
      <c r="H9" s="19">
        <v>1432000</v>
      </c>
      <c r="I9" s="19">
        <v>1304308</v>
      </c>
      <c r="J9" s="19">
        <v>51844308</v>
      </c>
      <c r="K9" s="19">
        <v>252000</v>
      </c>
      <c r="L9" s="19">
        <v>32166000</v>
      </c>
      <c r="M9" s="19"/>
      <c r="N9" s="19">
        <v>32418000</v>
      </c>
      <c r="O9" s="19">
        <v>3970000</v>
      </c>
      <c r="P9" s="19">
        <v>376000</v>
      </c>
      <c r="Q9" s="19">
        <v>46353000</v>
      </c>
      <c r="R9" s="19">
        <v>50699000</v>
      </c>
      <c r="S9" s="19"/>
      <c r="T9" s="19"/>
      <c r="U9" s="19"/>
      <c r="V9" s="19"/>
      <c r="W9" s="19">
        <v>134961308</v>
      </c>
      <c r="X9" s="19">
        <v>97507000</v>
      </c>
      <c r="Y9" s="19">
        <v>37454308</v>
      </c>
      <c r="Z9" s="20">
        <v>38.41</v>
      </c>
      <c r="AA9" s="21">
        <v>97507000</v>
      </c>
    </row>
    <row r="10" spans="1:27" ht="13.5">
      <c r="A10" s="22" t="s">
        <v>37</v>
      </c>
      <c r="B10" s="16"/>
      <c r="C10" s="17"/>
      <c r="D10" s="17"/>
      <c r="E10" s="18">
        <v>70691000</v>
      </c>
      <c r="F10" s="19">
        <v>40190000</v>
      </c>
      <c r="G10" s="19">
        <v>428210</v>
      </c>
      <c r="H10" s="19">
        <v>8346692</v>
      </c>
      <c r="I10" s="19">
        <v>2706140</v>
      </c>
      <c r="J10" s="19">
        <v>11481042</v>
      </c>
      <c r="K10" s="19">
        <v>3853321</v>
      </c>
      <c r="L10" s="19">
        <v>2886611</v>
      </c>
      <c r="M10" s="19">
        <v>743009</v>
      </c>
      <c r="N10" s="19">
        <v>7482941</v>
      </c>
      <c r="O10" s="19">
        <v>6857781</v>
      </c>
      <c r="P10" s="19">
        <v>2200428</v>
      </c>
      <c r="Q10" s="19">
        <v>2746230</v>
      </c>
      <c r="R10" s="19">
        <v>11804439</v>
      </c>
      <c r="S10" s="19">
        <v>3416189</v>
      </c>
      <c r="T10" s="19">
        <v>7461006</v>
      </c>
      <c r="U10" s="19">
        <v>7899557</v>
      </c>
      <c r="V10" s="19">
        <v>18776752</v>
      </c>
      <c r="W10" s="19">
        <v>49545174</v>
      </c>
      <c r="X10" s="19">
        <v>40190000</v>
      </c>
      <c r="Y10" s="19">
        <v>9355174</v>
      </c>
      <c r="Z10" s="20">
        <v>23.28</v>
      </c>
      <c r="AA10" s="21">
        <v>40190000</v>
      </c>
    </row>
    <row r="11" spans="1:27" ht="13.5">
      <c r="A11" s="22" t="s">
        <v>38</v>
      </c>
      <c r="B11" s="16"/>
      <c r="C11" s="17">
        <v>5949870</v>
      </c>
      <c r="D11" s="17"/>
      <c r="E11" s="18">
        <v>2344992</v>
      </c>
      <c r="F11" s="19">
        <v>3700000</v>
      </c>
      <c r="G11" s="19">
        <v>594912</v>
      </c>
      <c r="H11" s="19">
        <v>640738</v>
      </c>
      <c r="I11" s="19">
        <v>497440</v>
      </c>
      <c r="J11" s="19">
        <v>1733090</v>
      </c>
      <c r="K11" s="19">
        <v>585172</v>
      </c>
      <c r="L11" s="19">
        <v>586819</v>
      </c>
      <c r="M11" s="19">
        <v>687240</v>
      </c>
      <c r="N11" s="19">
        <v>1859231</v>
      </c>
      <c r="O11" s="19">
        <v>777000</v>
      </c>
      <c r="P11" s="19">
        <v>736760</v>
      </c>
      <c r="Q11" s="19">
        <v>557396</v>
      </c>
      <c r="R11" s="19">
        <v>2071156</v>
      </c>
      <c r="S11" s="19">
        <v>827074</v>
      </c>
      <c r="T11" s="19">
        <v>564904</v>
      </c>
      <c r="U11" s="19">
        <v>796076</v>
      </c>
      <c r="V11" s="19">
        <v>2188054</v>
      </c>
      <c r="W11" s="19">
        <v>7851531</v>
      </c>
      <c r="X11" s="19">
        <v>3700000</v>
      </c>
      <c r="Y11" s="19">
        <v>4151531</v>
      </c>
      <c r="Z11" s="20">
        <v>112.2</v>
      </c>
      <c r="AA11" s="21">
        <v>3700000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-93728408</v>
      </c>
      <c r="D14" s="17"/>
      <c r="E14" s="18">
        <v>-137156004</v>
      </c>
      <c r="F14" s="19">
        <v>-125615850</v>
      </c>
      <c r="G14" s="19">
        <v>-37628302</v>
      </c>
      <c r="H14" s="19">
        <v>-4271479</v>
      </c>
      <c r="I14" s="19">
        <v>-10136493</v>
      </c>
      <c r="J14" s="19">
        <v>-52036274</v>
      </c>
      <c r="K14" s="19">
        <v>-8598346</v>
      </c>
      <c r="L14" s="19">
        <v>-5598043</v>
      </c>
      <c r="M14" s="19">
        <v>-26140656</v>
      </c>
      <c r="N14" s="19">
        <v>-40337045</v>
      </c>
      <c r="O14" s="19">
        <v>-7390213</v>
      </c>
      <c r="P14" s="19">
        <v>-8570971</v>
      </c>
      <c r="Q14" s="19">
        <v>-9880609</v>
      </c>
      <c r="R14" s="19">
        <v>-25841793</v>
      </c>
      <c r="S14" s="19">
        <v>-10867035</v>
      </c>
      <c r="T14" s="19">
        <v>-8743479</v>
      </c>
      <c r="U14" s="19">
        <v>-11723142</v>
      </c>
      <c r="V14" s="19">
        <v>-31333656</v>
      </c>
      <c r="W14" s="19">
        <v>-149548768</v>
      </c>
      <c r="X14" s="19">
        <v>-125615850</v>
      </c>
      <c r="Y14" s="19">
        <v>-23932918</v>
      </c>
      <c r="Z14" s="20">
        <v>19.05</v>
      </c>
      <c r="AA14" s="21">
        <v>-125615850</v>
      </c>
    </row>
    <row r="15" spans="1:27" ht="13.5">
      <c r="A15" s="22" t="s">
        <v>42</v>
      </c>
      <c r="B15" s="16"/>
      <c r="C15" s="17">
        <v>-45537</v>
      </c>
      <c r="D15" s="17"/>
      <c r="E15" s="18">
        <v>-147700</v>
      </c>
      <c r="F15" s="19">
        <v>-18462</v>
      </c>
      <c r="G15" s="19"/>
      <c r="H15" s="19"/>
      <c r="I15" s="19"/>
      <c r="J15" s="19"/>
      <c r="K15" s="19"/>
      <c r="L15" s="19"/>
      <c r="M15" s="19">
        <v>-1462</v>
      </c>
      <c r="N15" s="19">
        <v>-1462</v>
      </c>
      <c r="O15" s="19"/>
      <c r="P15" s="19"/>
      <c r="Q15" s="19"/>
      <c r="R15" s="19"/>
      <c r="S15" s="19"/>
      <c r="T15" s="19"/>
      <c r="U15" s="19"/>
      <c r="V15" s="19"/>
      <c r="W15" s="19">
        <v>-1462</v>
      </c>
      <c r="X15" s="19">
        <v>-18462</v>
      </c>
      <c r="Y15" s="19">
        <v>17000</v>
      </c>
      <c r="Z15" s="20">
        <v>-92.08</v>
      </c>
      <c r="AA15" s="21">
        <v>-18462</v>
      </c>
    </row>
    <row r="16" spans="1:27" ht="13.5">
      <c r="A16" s="22" t="s">
        <v>43</v>
      </c>
      <c r="B16" s="16"/>
      <c r="C16" s="17"/>
      <c r="D16" s="17"/>
      <c r="E16" s="18">
        <v>-3000000</v>
      </c>
      <c r="F16" s="19">
        <v>-2340000</v>
      </c>
      <c r="G16" s="19">
        <v>-362266</v>
      </c>
      <c r="H16" s="19">
        <v>-863717</v>
      </c>
      <c r="I16" s="19">
        <v>-596526</v>
      </c>
      <c r="J16" s="19">
        <v>-1822509</v>
      </c>
      <c r="K16" s="19">
        <v>-697866</v>
      </c>
      <c r="L16" s="19">
        <v>-676305</v>
      </c>
      <c r="M16" s="19">
        <v>-727228</v>
      </c>
      <c r="N16" s="19">
        <v>-2101399</v>
      </c>
      <c r="O16" s="19">
        <v>-317846</v>
      </c>
      <c r="P16" s="19">
        <v>-608741</v>
      </c>
      <c r="Q16" s="19">
        <v>-393679</v>
      </c>
      <c r="R16" s="19">
        <v>-1320266</v>
      </c>
      <c r="S16" s="19">
        <v>-374298</v>
      </c>
      <c r="T16" s="19">
        <v>-346627</v>
      </c>
      <c r="U16" s="19">
        <v>-582021</v>
      </c>
      <c r="V16" s="19">
        <v>-1302946</v>
      </c>
      <c r="W16" s="19">
        <v>-6547120</v>
      </c>
      <c r="X16" s="19">
        <v>-2340000</v>
      </c>
      <c r="Y16" s="19">
        <v>-4207120</v>
      </c>
      <c r="Z16" s="20">
        <v>179.79</v>
      </c>
      <c r="AA16" s="21">
        <v>-2340000</v>
      </c>
    </row>
    <row r="17" spans="1:27" ht="13.5">
      <c r="A17" s="23" t="s">
        <v>44</v>
      </c>
      <c r="B17" s="24"/>
      <c r="C17" s="25">
        <f aca="true" t="shared" si="0" ref="C17:Y17">SUM(C6:C16)</f>
        <v>56873223</v>
      </c>
      <c r="D17" s="25">
        <f>SUM(D6:D16)</f>
        <v>0</v>
      </c>
      <c r="E17" s="26">
        <f t="shared" si="0"/>
        <v>60112283</v>
      </c>
      <c r="F17" s="27">
        <f t="shared" si="0"/>
        <v>43929844</v>
      </c>
      <c r="G17" s="27">
        <f t="shared" si="0"/>
        <v>14258079</v>
      </c>
      <c r="H17" s="27">
        <f t="shared" si="0"/>
        <v>13494176</v>
      </c>
      <c r="I17" s="27">
        <f t="shared" si="0"/>
        <v>-2709132</v>
      </c>
      <c r="J17" s="27">
        <f t="shared" si="0"/>
        <v>25043123</v>
      </c>
      <c r="K17" s="27">
        <f t="shared" si="0"/>
        <v>-3133690</v>
      </c>
      <c r="L17" s="27">
        <f t="shared" si="0"/>
        <v>31229933</v>
      </c>
      <c r="M17" s="27">
        <f t="shared" si="0"/>
        <v>-23357229</v>
      </c>
      <c r="N17" s="27">
        <f t="shared" si="0"/>
        <v>4739014</v>
      </c>
      <c r="O17" s="27">
        <f t="shared" si="0"/>
        <v>5338957</v>
      </c>
      <c r="P17" s="27">
        <f t="shared" si="0"/>
        <v>-4032767</v>
      </c>
      <c r="Q17" s="27">
        <f t="shared" si="0"/>
        <v>41259782</v>
      </c>
      <c r="R17" s="27">
        <f t="shared" si="0"/>
        <v>42565972</v>
      </c>
      <c r="S17" s="27">
        <f t="shared" si="0"/>
        <v>-5116941</v>
      </c>
      <c r="T17" s="27">
        <f t="shared" si="0"/>
        <v>715487</v>
      </c>
      <c r="U17" s="27">
        <f t="shared" si="0"/>
        <v>-2008784</v>
      </c>
      <c r="V17" s="27">
        <f t="shared" si="0"/>
        <v>-6410238</v>
      </c>
      <c r="W17" s="27">
        <f t="shared" si="0"/>
        <v>65937871</v>
      </c>
      <c r="X17" s="27">
        <f t="shared" si="0"/>
        <v>43929844</v>
      </c>
      <c r="Y17" s="27">
        <f t="shared" si="0"/>
        <v>22008027</v>
      </c>
      <c r="Z17" s="28">
        <f>+IF(X17&lt;&gt;0,+(Y17/X17)*100,0)</f>
        <v>50.098122360735</v>
      </c>
      <c r="AA17" s="29">
        <f>SUM(AA6:AA16)</f>
        <v>43929844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-42024782</v>
      </c>
      <c r="D26" s="17"/>
      <c r="E26" s="18">
        <v>-70690992</v>
      </c>
      <c r="F26" s="19">
        <v>-79175459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-79175459</v>
      </c>
      <c r="Y26" s="19">
        <v>79175459</v>
      </c>
      <c r="Z26" s="20">
        <v>-100</v>
      </c>
      <c r="AA26" s="21">
        <v>-79175459</v>
      </c>
    </row>
    <row r="27" spans="1:27" ht="13.5">
      <c r="A27" s="23" t="s">
        <v>51</v>
      </c>
      <c r="B27" s="24"/>
      <c r="C27" s="25">
        <f aca="true" t="shared" si="1" ref="C27:Y27">SUM(C21:C26)</f>
        <v>-42024782</v>
      </c>
      <c r="D27" s="25">
        <f>SUM(D21:D26)</f>
        <v>0</v>
      </c>
      <c r="E27" s="26">
        <f t="shared" si="1"/>
        <v>-70690992</v>
      </c>
      <c r="F27" s="27">
        <f t="shared" si="1"/>
        <v>-79175459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-79175459</v>
      </c>
      <c r="Y27" s="27">
        <f t="shared" si="1"/>
        <v>79175459</v>
      </c>
      <c r="Z27" s="28">
        <f>+IF(X27&lt;&gt;0,+(Y27/X27)*100,0)</f>
        <v>-100</v>
      </c>
      <c r="AA27" s="29">
        <f>SUM(AA21:AA26)</f>
        <v>-79175459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-828556</v>
      </c>
      <c r="D35" s="17"/>
      <c r="E35" s="18">
        <v>-550000</v>
      </c>
      <c r="F35" s="19">
        <v>-550702</v>
      </c>
      <c r="G35" s="19"/>
      <c r="H35" s="19"/>
      <c r="I35" s="19">
        <v>-113794</v>
      </c>
      <c r="J35" s="19">
        <v>-113794</v>
      </c>
      <c r="K35" s="19"/>
      <c r="L35" s="19"/>
      <c r="M35" s="19">
        <v>-290114</v>
      </c>
      <c r="N35" s="19">
        <v>-290114</v>
      </c>
      <c r="O35" s="19"/>
      <c r="P35" s="19"/>
      <c r="Q35" s="19"/>
      <c r="R35" s="19"/>
      <c r="S35" s="19"/>
      <c r="T35" s="19"/>
      <c r="U35" s="19"/>
      <c r="V35" s="19"/>
      <c r="W35" s="19">
        <v>-403908</v>
      </c>
      <c r="X35" s="19">
        <v>-550702</v>
      </c>
      <c r="Y35" s="19">
        <v>146794</v>
      </c>
      <c r="Z35" s="20">
        <v>-26.66</v>
      </c>
      <c r="AA35" s="21">
        <v>-550702</v>
      </c>
    </row>
    <row r="36" spans="1:27" ht="13.5">
      <c r="A36" s="23" t="s">
        <v>57</v>
      </c>
      <c r="B36" s="24"/>
      <c r="C36" s="25">
        <f aca="true" t="shared" si="2" ref="C36:Y36">SUM(C31:C35)</f>
        <v>-828556</v>
      </c>
      <c r="D36" s="25">
        <f>SUM(D31:D35)</f>
        <v>0</v>
      </c>
      <c r="E36" s="26">
        <f t="shared" si="2"/>
        <v>-550000</v>
      </c>
      <c r="F36" s="27">
        <f t="shared" si="2"/>
        <v>-550702</v>
      </c>
      <c r="G36" s="27">
        <f t="shared" si="2"/>
        <v>0</v>
      </c>
      <c r="H36" s="27">
        <f t="shared" si="2"/>
        <v>0</v>
      </c>
      <c r="I36" s="27">
        <f t="shared" si="2"/>
        <v>-113794</v>
      </c>
      <c r="J36" s="27">
        <f t="shared" si="2"/>
        <v>-113794</v>
      </c>
      <c r="K36" s="27">
        <f t="shared" si="2"/>
        <v>0</v>
      </c>
      <c r="L36" s="27">
        <f t="shared" si="2"/>
        <v>0</v>
      </c>
      <c r="M36" s="27">
        <f t="shared" si="2"/>
        <v>-290114</v>
      </c>
      <c r="N36" s="27">
        <f t="shared" si="2"/>
        <v>-290114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-403908</v>
      </c>
      <c r="X36" s="27">
        <f t="shared" si="2"/>
        <v>-550702</v>
      </c>
      <c r="Y36" s="27">
        <f t="shared" si="2"/>
        <v>146794</v>
      </c>
      <c r="Z36" s="28">
        <f>+IF(X36&lt;&gt;0,+(Y36/X36)*100,0)</f>
        <v>-26.655795693496664</v>
      </c>
      <c r="AA36" s="29">
        <f>SUM(AA31:AA35)</f>
        <v>-550702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14019885</v>
      </c>
      <c r="D38" s="31">
        <f>+D17+D27+D36</f>
        <v>0</v>
      </c>
      <c r="E38" s="32">
        <f t="shared" si="3"/>
        <v>-11128709</v>
      </c>
      <c r="F38" s="33">
        <f t="shared" si="3"/>
        <v>-35796317</v>
      </c>
      <c r="G38" s="33">
        <f t="shared" si="3"/>
        <v>14258079</v>
      </c>
      <c r="H38" s="33">
        <f t="shared" si="3"/>
        <v>13494176</v>
      </c>
      <c r="I38" s="33">
        <f t="shared" si="3"/>
        <v>-2822926</v>
      </c>
      <c r="J38" s="33">
        <f t="shared" si="3"/>
        <v>24929329</v>
      </c>
      <c r="K38" s="33">
        <f t="shared" si="3"/>
        <v>-3133690</v>
      </c>
      <c r="L38" s="33">
        <f t="shared" si="3"/>
        <v>31229933</v>
      </c>
      <c r="M38" s="33">
        <f t="shared" si="3"/>
        <v>-23647343</v>
      </c>
      <c r="N38" s="33">
        <f t="shared" si="3"/>
        <v>4448900</v>
      </c>
      <c r="O38" s="33">
        <f t="shared" si="3"/>
        <v>5338957</v>
      </c>
      <c r="P38" s="33">
        <f t="shared" si="3"/>
        <v>-4032767</v>
      </c>
      <c r="Q38" s="33">
        <f t="shared" si="3"/>
        <v>41259782</v>
      </c>
      <c r="R38" s="33">
        <f t="shared" si="3"/>
        <v>42565972</v>
      </c>
      <c r="S38" s="33">
        <f t="shared" si="3"/>
        <v>-5116941</v>
      </c>
      <c r="T38" s="33">
        <f t="shared" si="3"/>
        <v>715487</v>
      </c>
      <c r="U38" s="33">
        <f t="shared" si="3"/>
        <v>-2008784</v>
      </c>
      <c r="V38" s="33">
        <f t="shared" si="3"/>
        <v>-6410238</v>
      </c>
      <c r="W38" s="33">
        <f t="shared" si="3"/>
        <v>65533963</v>
      </c>
      <c r="X38" s="33">
        <f t="shared" si="3"/>
        <v>-35796317</v>
      </c>
      <c r="Y38" s="33">
        <f t="shared" si="3"/>
        <v>101330280</v>
      </c>
      <c r="Z38" s="34">
        <f>+IF(X38&lt;&gt;0,+(Y38/X38)*100,0)</f>
        <v>-283.0745967525095</v>
      </c>
      <c r="AA38" s="35">
        <f>+AA17+AA27+AA36</f>
        <v>-35796317</v>
      </c>
    </row>
    <row r="39" spans="1:27" ht="13.5">
      <c r="A39" s="22" t="s">
        <v>59</v>
      </c>
      <c r="B39" s="16"/>
      <c r="C39" s="31">
        <v>80939985</v>
      </c>
      <c r="D39" s="31"/>
      <c r="E39" s="32">
        <v>52483441</v>
      </c>
      <c r="F39" s="33">
        <v>94959870</v>
      </c>
      <c r="G39" s="33">
        <v>80995300</v>
      </c>
      <c r="H39" s="33">
        <v>95253379</v>
      </c>
      <c r="I39" s="33">
        <v>108747555</v>
      </c>
      <c r="J39" s="33">
        <v>80995300</v>
      </c>
      <c r="K39" s="33">
        <v>105924629</v>
      </c>
      <c r="L39" s="33">
        <v>102790939</v>
      </c>
      <c r="M39" s="33">
        <v>134020872</v>
      </c>
      <c r="N39" s="33">
        <v>105924629</v>
      </c>
      <c r="O39" s="33">
        <v>110373529</v>
      </c>
      <c r="P39" s="33">
        <v>115712486</v>
      </c>
      <c r="Q39" s="33">
        <v>111679719</v>
      </c>
      <c r="R39" s="33">
        <v>110373529</v>
      </c>
      <c r="S39" s="33">
        <v>152939501</v>
      </c>
      <c r="T39" s="33">
        <v>147822560</v>
      </c>
      <c r="U39" s="33">
        <v>148538047</v>
      </c>
      <c r="V39" s="33">
        <v>152939501</v>
      </c>
      <c r="W39" s="33">
        <v>80995300</v>
      </c>
      <c r="X39" s="33">
        <v>94959870</v>
      </c>
      <c r="Y39" s="33">
        <v>-13964570</v>
      </c>
      <c r="Z39" s="34">
        <v>-14.71</v>
      </c>
      <c r="AA39" s="35">
        <v>94959870</v>
      </c>
    </row>
    <row r="40" spans="1:27" ht="13.5">
      <c r="A40" s="41" t="s">
        <v>60</v>
      </c>
      <c r="B40" s="42"/>
      <c r="C40" s="43">
        <v>94959870</v>
      </c>
      <c r="D40" s="43"/>
      <c r="E40" s="44">
        <v>41354732</v>
      </c>
      <c r="F40" s="45">
        <v>59163553</v>
      </c>
      <c r="G40" s="45">
        <v>95253379</v>
      </c>
      <c r="H40" s="45">
        <v>108747555</v>
      </c>
      <c r="I40" s="45">
        <v>105924629</v>
      </c>
      <c r="J40" s="45">
        <v>105924629</v>
      </c>
      <c r="K40" s="45">
        <v>102790939</v>
      </c>
      <c r="L40" s="45">
        <v>134020872</v>
      </c>
      <c r="M40" s="45">
        <v>110373529</v>
      </c>
      <c r="N40" s="45">
        <v>110373529</v>
      </c>
      <c r="O40" s="45">
        <v>115712486</v>
      </c>
      <c r="P40" s="45">
        <v>111679719</v>
      </c>
      <c r="Q40" s="45">
        <v>152939501</v>
      </c>
      <c r="R40" s="45">
        <v>115712486</v>
      </c>
      <c r="S40" s="45">
        <v>147822560</v>
      </c>
      <c r="T40" s="45">
        <v>148538047</v>
      </c>
      <c r="U40" s="45">
        <v>146529263</v>
      </c>
      <c r="V40" s="45">
        <v>146529263</v>
      </c>
      <c r="W40" s="45">
        <v>146529263</v>
      </c>
      <c r="X40" s="45">
        <v>59163553</v>
      </c>
      <c r="Y40" s="45">
        <v>87365710</v>
      </c>
      <c r="Z40" s="46">
        <v>147.67</v>
      </c>
      <c r="AA40" s="47">
        <v>59163553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95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1277719</v>
      </c>
      <c r="D6" s="17"/>
      <c r="E6" s="18">
        <v>1353000</v>
      </c>
      <c r="F6" s="19">
        <v>1353261</v>
      </c>
      <c r="G6" s="19">
        <v>27923</v>
      </c>
      <c r="H6" s="19">
        <v>18713</v>
      </c>
      <c r="I6" s="19">
        <v>687235</v>
      </c>
      <c r="J6" s="19">
        <v>733871</v>
      </c>
      <c r="K6" s="19">
        <v>59687</v>
      </c>
      <c r="L6" s="19">
        <v>33244</v>
      </c>
      <c r="M6" s="19">
        <v>4903</v>
      </c>
      <c r="N6" s="19">
        <v>97834</v>
      </c>
      <c r="O6" s="19">
        <v>20208</v>
      </c>
      <c r="P6" s="19">
        <v>150349</v>
      </c>
      <c r="Q6" s="19">
        <v>13333</v>
      </c>
      <c r="R6" s="19">
        <v>183890</v>
      </c>
      <c r="S6" s="19">
        <v>14485</v>
      </c>
      <c r="T6" s="19">
        <v>4418</v>
      </c>
      <c r="U6" s="19"/>
      <c r="V6" s="19">
        <v>18903</v>
      </c>
      <c r="W6" s="19">
        <v>1034498</v>
      </c>
      <c r="X6" s="19">
        <v>1353261</v>
      </c>
      <c r="Y6" s="19">
        <v>-318763</v>
      </c>
      <c r="Z6" s="20">
        <v>-23.56</v>
      </c>
      <c r="AA6" s="21">
        <v>1353261</v>
      </c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6156213</v>
      </c>
      <c r="D8" s="17"/>
      <c r="E8" s="18">
        <v>102000</v>
      </c>
      <c r="F8" s="19">
        <v>2026993</v>
      </c>
      <c r="G8" s="19">
        <v>1225188</v>
      </c>
      <c r="H8" s="19">
        <v>44682</v>
      </c>
      <c r="I8" s="19">
        <v>107412</v>
      </c>
      <c r="J8" s="19">
        <v>1377282</v>
      </c>
      <c r="K8" s="19">
        <v>35597</v>
      </c>
      <c r="L8" s="19">
        <v>223748</v>
      </c>
      <c r="M8" s="19">
        <v>389556</v>
      </c>
      <c r="N8" s="19">
        <v>648901</v>
      </c>
      <c r="O8" s="19">
        <v>309008</v>
      </c>
      <c r="P8" s="19">
        <v>241004</v>
      </c>
      <c r="Q8" s="19">
        <v>247560</v>
      </c>
      <c r="R8" s="19">
        <v>797572</v>
      </c>
      <c r="S8" s="19">
        <v>647902</v>
      </c>
      <c r="T8" s="19">
        <v>90310</v>
      </c>
      <c r="U8" s="19"/>
      <c r="V8" s="19">
        <v>738212</v>
      </c>
      <c r="W8" s="19">
        <v>3561967</v>
      </c>
      <c r="X8" s="19">
        <v>2026993</v>
      </c>
      <c r="Y8" s="19">
        <v>1534974</v>
      </c>
      <c r="Z8" s="20">
        <v>75.73</v>
      </c>
      <c r="AA8" s="21">
        <v>2026993</v>
      </c>
    </row>
    <row r="9" spans="1:27" ht="13.5">
      <c r="A9" s="22" t="s">
        <v>36</v>
      </c>
      <c r="B9" s="16"/>
      <c r="C9" s="17">
        <v>46744152</v>
      </c>
      <c r="D9" s="17"/>
      <c r="E9" s="18">
        <v>43378000</v>
      </c>
      <c r="F9" s="19">
        <v>39047000</v>
      </c>
      <c r="G9" s="19">
        <v>14023000</v>
      </c>
      <c r="H9" s="19">
        <v>1792000</v>
      </c>
      <c r="I9" s="19"/>
      <c r="J9" s="19">
        <v>15815000</v>
      </c>
      <c r="K9" s="19"/>
      <c r="L9" s="19">
        <v>13680579</v>
      </c>
      <c r="M9" s="19"/>
      <c r="N9" s="19">
        <v>13680579</v>
      </c>
      <c r="O9" s="19"/>
      <c r="P9" s="19">
        <v>531000</v>
      </c>
      <c r="Q9" s="19">
        <v>8364000</v>
      </c>
      <c r="R9" s="19">
        <v>8895000</v>
      </c>
      <c r="S9" s="19">
        <v>661000</v>
      </c>
      <c r="T9" s="19"/>
      <c r="U9" s="19"/>
      <c r="V9" s="19">
        <v>661000</v>
      </c>
      <c r="W9" s="19">
        <v>39051579</v>
      </c>
      <c r="X9" s="19">
        <v>39047000</v>
      </c>
      <c r="Y9" s="19">
        <v>4579</v>
      </c>
      <c r="Z9" s="20">
        <v>0.01</v>
      </c>
      <c r="AA9" s="21">
        <v>39047000</v>
      </c>
    </row>
    <row r="10" spans="1:27" ht="13.5">
      <c r="A10" s="22" t="s">
        <v>37</v>
      </c>
      <c r="B10" s="16"/>
      <c r="C10" s="17">
        <v>13937000</v>
      </c>
      <c r="D10" s="17"/>
      <c r="E10" s="18">
        <v>16696000</v>
      </c>
      <c r="F10" s="19">
        <v>14596000</v>
      </c>
      <c r="G10" s="19">
        <v>6118000</v>
      </c>
      <c r="H10" s="19"/>
      <c r="I10" s="19"/>
      <c r="J10" s="19">
        <v>6118000</v>
      </c>
      <c r="K10" s="19"/>
      <c r="L10" s="19"/>
      <c r="M10" s="19"/>
      <c r="N10" s="19"/>
      <c r="O10" s="19"/>
      <c r="P10" s="19"/>
      <c r="Q10" s="19">
        <v>8125000</v>
      </c>
      <c r="R10" s="19">
        <v>8125000</v>
      </c>
      <c r="S10" s="19"/>
      <c r="T10" s="19"/>
      <c r="U10" s="19"/>
      <c r="V10" s="19"/>
      <c r="W10" s="19">
        <v>14243000</v>
      </c>
      <c r="X10" s="19">
        <v>14596000</v>
      </c>
      <c r="Y10" s="19">
        <v>-353000</v>
      </c>
      <c r="Z10" s="20">
        <v>-2.42</v>
      </c>
      <c r="AA10" s="21">
        <v>14596000</v>
      </c>
    </row>
    <row r="11" spans="1:27" ht="13.5">
      <c r="A11" s="22" t="s">
        <v>38</v>
      </c>
      <c r="B11" s="16"/>
      <c r="C11" s="17"/>
      <c r="D11" s="17"/>
      <c r="E11" s="18">
        <v>1101000</v>
      </c>
      <c r="F11" s="19">
        <v>1073566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1073566</v>
      </c>
      <c r="Y11" s="19">
        <v>-1073566</v>
      </c>
      <c r="Z11" s="20">
        <v>-100</v>
      </c>
      <c r="AA11" s="21">
        <v>1073566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-53858382</v>
      </c>
      <c r="D14" s="17"/>
      <c r="E14" s="18">
        <v>-43225001</v>
      </c>
      <c r="F14" s="19">
        <v>-59828383</v>
      </c>
      <c r="G14" s="19">
        <v>-2727987</v>
      </c>
      <c r="H14" s="19">
        <v>-5021023</v>
      </c>
      <c r="I14" s="19">
        <v>-2673289</v>
      </c>
      <c r="J14" s="19">
        <v>-10422299</v>
      </c>
      <c r="K14" s="19">
        <v>-1698510</v>
      </c>
      <c r="L14" s="19">
        <v>-4020291</v>
      </c>
      <c r="M14" s="19">
        <v>-2797992</v>
      </c>
      <c r="N14" s="19">
        <v>-8516793</v>
      </c>
      <c r="O14" s="19">
        <v>-2758599</v>
      </c>
      <c r="P14" s="19">
        <v>-2889910</v>
      </c>
      <c r="Q14" s="19">
        <v>-4741250</v>
      </c>
      <c r="R14" s="19">
        <v>-10389759</v>
      </c>
      <c r="S14" s="19">
        <v>-3735610</v>
      </c>
      <c r="T14" s="19">
        <v>-4728357</v>
      </c>
      <c r="U14" s="19"/>
      <c r="V14" s="19">
        <v>-8463967</v>
      </c>
      <c r="W14" s="19">
        <v>-37792818</v>
      </c>
      <c r="X14" s="19">
        <v>-59828383</v>
      </c>
      <c r="Y14" s="19">
        <v>22035565</v>
      </c>
      <c r="Z14" s="20">
        <v>-36.83</v>
      </c>
      <c r="AA14" s="21">
        <v>-59828383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>
        <v>-151895</v>
      </c>
      <c r="P16" s="19">
        <v>-69863</v>
      </c>
      <c r="Q16" s="19">
        <v>-110072</v>
      </c>
      <c r="R16" s="19">
        <v>-331830</v>
      </c>
      <c r="S16" s="19">
        <v>-69113</v>
      </c>
      <c r="T16" s="19">
        <v>-82671</v>
      </c>
      <c r="U16" s="19"/>
      <c r="V16" s="19">
        <v>-151784</v>
      </c>
      <c r="W16" s="19">
        <v>-483614</v>
      </c>
      <c r="X16" s="19"/>
      <c r="Y16" s="19">
        <v>-483614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14256702</v>
      </c>
      <c r="D17" s="25">
        <f>SUM(D6:D16)</f>
        <v>0</v>
      </c>
      <c r="E17" s="26">
        <f t="shared" si="0"/>
        <v>19404999</v>
      </c>
      <c r="F17" s="27">
        <f t="shared" si="0"/>
        <v>-1731563</v>
      </c>
      <c r="G17" s="27">
        <f t="shared" si="0"/>
        <v>18666124</v>
      </c>
      <c r="H17" s="27">
        <f t="shared" si="0"/>
        <v>-3165628</v>
      </c>
      <c r="I17" s="27">
        <f t="shared" si="0"/>
        <v>-1878642</v>
      </c>
      <c r="J17" s="27">
        <f t="shared" si="0"/>
        <v>13621854</v>
      </c>
      <c r="K17" s="27">
        <f t="shared" si="0"/>
        <v>-1603226</v>
      </c>
      <c r="L17" s="27">
        <f t="shared" si="0"/>
        <v>9917280</v>
      </c>
      <c r="M17" s="27">
        <f t="shared" si="0"/>
        <v>-2403533</v>
      </c>
      <c r="N17" s="27">
        <f t="shared" si="0"/>
        <v>5910521</v>
      </c>
      <c r="O17" s="27">
        <f t="shared" si="0"/>
        <v>-2581278</v>
      </c>
      <c r="P17" s="27">
        <f t="shared" si="0"/>
        <v>-2037420</v>
      </c>
      <c r="Q17" s="27">
        <f t="shared" si="0"/>
        <v>11898571</v>
      </c>
      <c r="R17" s="27">
        <f t="shared" si="0"/>
        <v>7279873</v>
      </c>
      <c r="S17" s="27">
        <f t="shared" si="0"/>
        <v>-2481336</v>
      </c>
      <c r="T17" s="27">
        <f t="shared" si="0"/>
        <v>-4716300</v>
      </c>
      <c r="U17" s="27">
        <f t="shared" si="0"/>
        <v>0</v>
      </c>
      <c r="V17" s="27">
        <f t="shared" si="0"/>
        <v>-7197636</v>
      </c>
      <c r="W17" s="27">
        <f t="shared" si="0"/>
        <v>19614612</v>
      </c>
      <c r="X17" s="27">
        <f t="shared" si="0"/>
        <v>-1731563</v>
      </c>
      <c r="Y17" s="27">
        <f t="shared" si="0"/>
        <v>21346175</v>
      </c>
      <c r="Z17" s="28">
        <f>+IF(X17&lt;&gt;0,+(Y17/X17)*100,0)</f>
        <v>-1232.7691802146385</v>
      </c>
      <c r="AA17" s="29">
        <f>SUM(AA6:AA16)</f>
        <v>-1731563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-13545556</v>
      </c>
      <c r="D26" s="17"/>
      <c r="E26" s="18">
        <v>-16975000</v>
      </c>
      <c r="F26" s="19">
        <v>-18938002</v>
      </c>
      <c r="G26" s="19"/>
      <c r="H26" s="19"/>
      <c r="I26" s="19"/>
      <c r="J26" s="19"/>
      <c r="K26" s="19"/>
      <c r="L26" s="19">
        <v>-1154748</v>
      </c>
      <c r="M26" s="19">
        <v>-1994953</v>
      </c>
      <c r="N26" s="19">
        <v>-3149701</v>
      </c>
      <c r="O26" s="19">
        <v>-972689</v>
      </c>
      <c r="P26" s="19"/>
      <c r="Q26" s="19">
        <v>-3336897</v>
      </c>
      <c r="R26" s="19">
        <v>-4309586</v>
      </c>
      <c r="S26" s="19">
        <v>-882643</v>
      </c>
      <c r="T26" s="19">
        <v>-1925162</v>
      </c>
      <c r="U26" s="19"/>
      <c r="V26" s="19">
        <v>-2807805</v>
      </c>
      <c r="W26" s="19">
        <v>-10267092</v>
      </c>
      <c r="X26" s="19">
        <v>-18938002</v>
      </c>
      <c r="Y26" s="19">
        <v>8670910</v>
      </c>
      <c r="Z26" s="20">
        <v>-45.79</v>
      </c>
      <c r="AA26" s="21">
        <v>-18938002</v>
      </c>
    </row>
    <row r="27" spans="1:27" ht="13.5">
      <c r="A27" s="23" t="s">
        <v>51</v>
      </c>
      <c r="B27" s="24"/>
      <c r="C27" s="25">
        <f aca="true" t="shared" si="1" ref="C27:Y27">SUM(C21:C26)</f>
        <v>-13545556</v>
      </c>
      <c r="D27" s="25">
        <f>SUM(D21:D26)</f>
        <v>0</v>
      </c>
      <c r="E27" s="26">
        <f t="shared" si="1"/>
        <v>-16975000</v>
      </c>
      <c r="F27" s="27">
        <f t="shared" si="1"/>
        <v>-18938002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-1154748</v>
      </c>
      <c r="M27" s="27">
        <f t="shared" si="1"/>
        <v>-1994953</v>
      </c>
      <c r="N27" s="27">
        <f t="shared" si="1"/>
        <v>-3149701</v>
      </c>
      <c r="O27" s="27">
        <f t="shared" si="1"/>
        <v>-972689</v>
      </c>
      <c r="P27" s="27">
        <f t="shared" si="1"/>
        <v>0</v>
      </c>
      <c r="Q27" s="27">
        <f t="shared" si="1"/>
        <v>-3336897</v>
      </c>
      <c r="R27" s="27">
        <f t="shared" si="1"/>
        <v>-4309586</v>
      </c>
      <c r="S27" s="27">
        <f t="shared" si="1"/>
        <v>-882643</v>
      </c>
      <c r="T27" s="27">
        <f t="shared" si="1"/>
        <v>-1925162</v>
      </c>
      <c r="U27" s="27">
        <f t="shared" si="1"/>
        <v>0</v>
      </c>
      <c r="V27" s="27">
        <f t="shared" si="1"/>
        <v>-2807805</v>
      </c>
      <c r="W27" s="27">
        <f t="shared" si="1"/>
        <v>-10267092</v>
      </c>
      <c r="X27" s="27">
        <f t="shared" si="1"/>
        <v>-18938002</v>
      </c>
      <c r="Y27" s="27">
        <f t="shared" si="1"/>
        <v>8670910</v>
      </c>
      <c r="Z27" s="28">
        <f>+IF(X27&lt;&gt;0,+(Y27/X27)*100,0)</f>
        <v>-45.78576979767982</v>
      </c>
      <c r="AA27" s="29">
        <f>SUM(AA21:AA26)</f>
        <v>-18938002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711146</v>
      </c>
      <c r="D38" s="31">
        <f>+D17+D27+D36</f>
        <v>0</v>
      </c>
      <c r="E38" s="32">
        <f t="shared" si="3"/>
        <v>2429999</v>
      </c>
      <c r="F38" s="33">
        <f t="shared" si="3"/>
        <v>-20669565</v>
      </c>
      <c r="G38" s="33">
        <f t="shared" si="3"/>
        <v>18666124</v>
      </c>
      <c r="H38" s="33">
        <f t="shared" si="3"/>
        <v>-3165628</v>
      </c>
      <c r="I38" s="33">
        <f t="shared" si="3"/>
        <v>-1878642</v>
      </c>
      <c r="J38" s="33">
        <f t="shared" si="3"/>
        <v>13621854</v>
      </c>
      <c r="K38" s="33">
        <f t="shared" si="3"/>
        <v>-1603226</v>
      </c>
      <c r="L38" s="33">
        <f t="shared" si="3"/>
        <v>8762532</v>
      </c>
      <c r="M38" s="33">
        <f t="shared" si="3"/>
        <v>-4398486</v>
      </c>
      <c r="N38" s="33">
        <f t="shared" si="3"/>
        <v>2760820</v>
      </c>
      <c r="O38" s="33">
        <f t="shared" si="3"/>
        <v>-3553967</v>
      </c>
      <c r="P38" s="33">
        <f t="shared" si="3"/>
        <v>-2037420</v>
      </c>
      <c r="Q38" s="33">
        <f t="shared" si="3"/>
        <v>8561674</v>
      </c>
      <c r="R38" s="33">
        <f t="shared" si="3"/>
        <v>2970287</v>
      </c>
      <c r="S38" s="33">
        <f t="shared" si="3"/>
        <v>-3363979</v>
      </c>
      <c r="T38" s="33">
        <f t="shared" si="3"/>
        <v>-6641462</v>
      </c>
      <c r="U38" s="33">
        <f t="shared" si="3"/>
        <v>0</v>
      </c>
      <c r="V38" s="33">
        <f t="shared" si="3"/>
        <v>-10005441</v>
      </c>
      <c r="W38" s="33">
        <f t="shared" si="3"/>
        <v>9347520</v>
      </c>
      <c r="X38" s="33">
        <f t="shared" si="3"/>
        <v>-20669565</v>
      </c>
      <c r="Y38" s="33">
        <f t="shared" si="3"/>
        <v>30017085</v>
      </c>
      <c r="Z38" s="34">
        <f>+IF(X38&lt;&gt;0,+(Y38/X38)*100,0)</f>
        <v>-145.2235932396255</v>
      </c>
      <c r="AA38" s="35">
        <f>+AA17+AA27+AA36</f>
        <v>-20669565</v>
      </c>
    </row>
    <row r="39" spans="1:27" ht="13.5">
      <c r="A39" s="22" t="s">
        <v>59</v>
      </c>
      <c r="B39" s="16"/>
      <c r="C39" s="31">
        <v>20630031</v>
      </c>
      <c r="D39" s="31"/>
      <c r="E39" s="32">
        <v>5070000</v>
      </c>
      <c r="F39" s="33">
        <v>21341177</v>
      </c>
      <c r="G39" s="33">
        <v>21341177</v>
      </c>
      <c r="H39" s="33">
        <v>40007301</v>
      </c>
      <c r="I39" s="33">
        <v>36841673</v>
      </c>
      <c r="J39" s="33">
        <v>21341177</v>
      </c>
      <c r="K39" s="33">
        <v>34963031</v>
      </c>
      <c r="L39" s="33">
        <v>33359805</v>
      </c>
      <c r="M39" s="33">
        <v>42122337</v>
      </c>
      <c r="N39" s="33">
        <v>34963031</v>
      </c>
      <c r="O39" s="33">
        <v>37723851</v>
      </c>
      <c r="P39" s="33">
        <v>34169884</v>
      </c>
      <c r="Q39" s="33">
        <v>32132464</v>
      </c>
      <c r="R39" s="33">
        <v>37723851</v>
      </c>
      <c r="S39" s="33">
        <v>40694138</v>
      </c>
      <c r="T39" s="33">
        <v>37330159</v>
      </c>
      <c r="U39" s="33">
        <v>30688697</v>
      </c>
      <c r="V39" s="33">
        <v>40694138</v>
      </c>
      <c r="W39" s="33">
        <v>21341177</v>
      </c>
      <c r="X39" s="33">
        <v>21341177</v>
      </c>
      <c r="Y39" s="33"/>
      <c r="Z39" s="34"/>
      <c r="AA39" s="35">
        <v>21341177</v>
      </c>
    </row>
    <row r="40" spans="1:27" ht="13.5">
      <c r="A40" s="41" t="s">
        <v>60</v>
      </c>
      <c r="B40" s="42"/>
      <c r="C40" s="43">
        <v>21341177</v>
      </c>
      <c r="D40" s="43"/>
      <c r="E40" s="44">
        <v>7499999</v>
      </c>
      <c r="F40" s="45">
        <v>671612</v>
      </c>
      <c r="G40" s="45">
        <v>40007301</v>
      </c>
      <c r="H40" s="45">
        <v>36841673</v>
      </c>
      <c r="I40" s="45">
        <v>34963031</v>
      </c>
      <c r="J40" s="45">
        <v>34963031</v>
      </c>
      <c r="K40" s="45">
        <v>33359805</v>
      </c>
      <c r="L40" s="45">
        <v>42122337</v>
      </c>
      <c r="M40" s="45">
        <v>37723851</v>
      </c>
      <c r="N40" s="45">
        <v>37723851</v>
      </c>
      <c r="O40" s="45">
        <v>34169884</v>
      </c>
      <c r="P40" s="45">
        <v>32132464</v>
      </c>
      <c r="Q40" s="45">
        <v>40694138</v>
      </c>
      <c r="R40" s="45">
        <v>34169884</v>
      </c>
      <c r="S40" s="45">
        <v>37330159</v>
      </c>
      <c r="T40" s="45">
        <v>30688697</v>
      </c>
      <c r="U40" s="45">
        <v>30688697</v>
      </c>
      <c r="V40" s="45">
        <v>30688697</v>
      </c>
      <c r="W40" s="45">
        <v>30688697</v>
      </c>
      <c r="X40" s="45">
        <v>671612</v>
      </c>
      <c r="Y40" s="45">
        <v>30017085</v>
      </c>
      <c r="Z40" s="46">
        <v>4469.41</v>
      </c>
      <c r="AA40" s="47">
        <v>671612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96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15586145</v>
      </c>
      <c r="D6" s="17"/>
      <c r="E6" s="18">
        <v>18065915</v>
      </c>
      <c r="F6" s="19">
        <v>25938652</v>
      </c>
      <c r="G6" s="19">
        <v>3073214</v>
      </c>
      <c r="H6" s="19">
        <v>1901486</v>
      </c>
      <c r="I6" s="19">
        <v>1291526</v>
      </c>
      <c r="J6" s="19">
        <v>6266226</v>
      </c>
      <c r="K6" s="19">
        <v>2132948</v>
      </c>
      <c r="L6" s="19">
        <v>1635978</v>
      </c>
      <c r="M6" s="19">
        <v>1244187</v>
      </c>
      <c r="N6" s="19">
        <v>5013113</v>
      </c>
      <c r="O6" s="19">
        <v>1615097</v>
      </c>
      <c r="P6" s="19">
        <v>1199997</v>
      </c>
      <c r="Q6" s="19">
        <v>1853939</v>
      </c>
      <c r="R6" s="19">
        <v>4669033</v>
      </c>
      <c r="S6" s="19">
        <v>1406718</v>
      </c>
      <c r="T6" s="19">
        <v>1685870</v>
      </c>
      <c r="U6" s="19">
        <v>2045588</v>
      </c>
      <c r="V6" s="19">
        <v>5138176</v>
      </c>
      <c r="W6" s="19">
        <v>21086548</v>
      </c>
      <c r="X6" s="19">
        <v>25938652</v>
      </c>
      <c r="Y6" s="19">
        <v>-4852104</v>
      </c>
      <c r="Z6" s="20">
        <v>-18.71</v>
      </c>
      <c r="AA6" s="21">
        <v>25938652</v>
      </c>
    </row>
    <row r="7" spans="1:27" ht="13.5">
      <c r="A7" s="22" t="s">
        <v>34</v>
      </c>
      <c r="B7" s="16"/>
      <c r="C7" s="17">
        <v>310430</v>
      </c>
      <c r="D7" s="17"/>
      <c r="E7" s="18">
        <v>219184</v>
      </c>
      <c r="F7" s="19">
        <v>365306</v>
      </c>
      <c r="G7" s="19">
        <v>52085</v>
      </c>
      <c r="H7" s="19">
        <v>30621</v>
      </c>
      <c r="I7" s="19">
        <v>26857</v>
      </c>
      <c r="J7" s="19">
        <v>109563</v>
      </c>
      <c r="K7" s="19">
        <v>59477</v>
      </c>
      <c r="L7" s="19">
        <v>34157</v>
      </c>
      <c r="M7" s="19">
        <v>37332</v>
      </c>
      <c r="N7" s="19">
        <v>130966</v>
      </c>
      <c r="O7" s="19">
        <v>32973</v>
      </c>
      <c r="P7" s="19">
        <v>30218</v>
      </c>
      <c r="Q7" s="19">
        <v>31831</v>
      </c>
      <c r="R7" s="19">
        <v>95022</v>
      </c>
      <c r="S7" s="19"/>
      <c r="T7" s="19"/>
      <c r="U7" s="19">
        <v>36968</v>
      </c>
      <c r="V7" s="19">
        <v>36968</v>
      </c>
      <c r="W7" s="19">
        <v>372519</v>
      </c>
      <c r="X7" s="19">
        <v>365306</v>
      </c>
      <c r="Y7" s="19">
        <v>7213</v>
      </c>
      <c r="Z7" s="20">
        <v>1.97</v>
      </c>
      <c r="AA7" s="21">
        <v>365306</v>
      </c>
    </row>
    <row r="8" spans="1:27" ht="13.5">
      <c r="A8" s="22" t="s">
        <v>35</v>
      </c>
      <c r="B8" s="16"/>
      <c r="C8" s="17">
        <v>3699701</v>
      </c>
      <c r="D8" s="17"/>
      <c r="E8" s="18">
        <v>1358063</v>
      </c>
      <c r="F8" s="19">
        <v>4041218</v>
      </c>
      <c r="G8" s="19">
        <v>3203958</v>
      </c>
      <c r="H8" s="19">
        <v>2522047</v>
      </c>
      <c r="I8" s="19">
        <v>394896</v>
      </c>
      <c r="J8" s="19">
        <v>6120901</v>
      </c>
      <c r="K8" s="19">
        <v>541151</v>
      </c>
      <c r="L8" s="19">
        <v>115926</v>
      </c>
      <c r="M8" s="19">
        <v>179190</v>
      </c>
      <c r="N8" s="19">
        <v>836267</v>
      </c>
      <c r="O8" s="19">
        <v>159084</v>
      </c>
      <c r="P8" s="19">
        <v>371600</v>
      </c>
      <c r="Q8" s="19">
        <v>131983</v>
      </c>
      <c r="R8" s="19">
        <v>662667</v>
      </c>
      <c r="S8" s="19">
        <v>186193</v>
      </c>
      <c r="T8" s="19">
        <v>10768434</v>
      </c>
      <c r="U8" s="19">
        <v>7256437</v>
      </c>
      <c r="V8" s="19">
        <v>18211064</v>
      </c>
      <c r="W8" s="19">
        <v>25830899</v>
      </c>
      <c r="X8" s="19">
        <v>4041218</v>
      </c>
      <c r="Y8" s="19">
        <v>21789681</v>
      </c>
      <c r="Z8" s="20">
        <v>539.19</v>
      </c>
      <c r="AA8" s="21">
        <v>4041218</v>
      </c>
    </row>
    <row r="9" spans="1:27" ht="13.5">
      <c r="A9" s="22" t="s">
        <v>36</v>
      </c>
      <c r="B9" s="16"/>
      <c r="C9" s="17">
        <v>72818921</v>
      </c>
      <c r="D9" s="17"/>
      <c r="E9" s="18">
        <v>84307000</v>
      </c>
      <c r="F9" s="19">
        <v>91831550</v>
      </c>
      <c r="G9" s="19">
        <v>36762450</v>
      </c>
      <c r="H9" s="19">
        <v>2244000</v>
      </c>
      <c r="I9" s="19">
        <v>2294100</v>
      </c>
      <c r="J9" s="19">
        <v>41300550</v>
      </c>
      <c r="K9" s="19"/>
      <c r="L9" s="19">
        <v>26783250</v>
      </c>
      <c r="M9" s="19">
        <v>151000</v>
      </c>
      <c r="N9" s="19">
        <v>26934250</v>
      </c>
      <c r="O9" s="19"/>
      <c r="P9" s="19">
        <v>5082700</v>
      </c>
      <c r="Q9" s="19">
        <v>21489581</v>
      </c>
      <c r="R9" s="19">
        <v>26572281</v>
      </c>
      <c r="S9" s="19"/>
      <c r="T9" s="19"/>
      <c r="U9" s="19">
        <v>294300</v>
      </c>
      <c r="V9" s="19">
        <v>294300</v>
      </c>
      <c r="W9" s="19">
        <v>95101381</v>
      </c>
      <c r="X9" s="19">
        <v>91831550</v>
      </c>
      <c r="Y9" s="19">
        <v>3269831</v>
      </c>
      <c r="Z9" s="20">
        <v>3.56</v>
      </c>
      <c r="AA9" s="21">
        <v>91831550</v>
      </c>
    </row>
    <row r="10" spans="1:27" ht="13.5">
      <c r="A10" s="22" t="s">
        <v>37</v>
      </c>
      <c r="B10" s="16"/>
      <c r="C10" s="17">
        <v>29650000</v>
      </c>
      <c r="D10" s="17"/>
      <c r="E10" s="18">
        <v>32537000</v>
      </c>
      <c r="F10" s="19">
        <v>43014000</v>
      </c>
      <c r="G10" s="19">
        <v>17300000</v>
      </c>
      <c r="H10" s="19">
        <v>11365000</v>
      </c>
      <c r="I10" s="19">
        <v>1500000</v>
      </c>
      <c r="J10" s="19">
        <v>30165000</v>
      </c>
      <c r="K10" s="19"/>
      <c r="L10" s="19"/>
      <c r="M10" s="19">
        <v>12000000</v>
      </c>
      <c r="N10" s="19">
        <v>12000000</v>
      </c>
      <c r="O10" s="19"/>
      <c r="P10" s="19"/>
      <c r="Q10" s="19">
        <v>4849000</v>
      </c>
      <c r="R10" s="19">
        <v>4849000</v>
      </c>
      <c r="S10" s="19"/>
      <c r="T10" s="19"/>
      <c r="U10" s="19"/>
      <c r="V10" s="19"/>
      <c r="W10" s="19">
        <v>47014000</v>
      </c>
      <c r="X10" s="19">
        <v>43014000</v>
      </c>
      <c r="Y10" s="19">
        <v>4000000</v>
      </c>
      <c r="Z10" s="20">
        <v>9.3</v>
      </c>
      <c r="AA10" s="21">
        <v>43014000</v>
      </c>
    </row>
    <row r="11" spans="1:27" ht="13.5">
      <c r="A11" s="22" t="s">
        <v>38</v>
      </c>
      <c r="B11" s="16"/>
      <c r="C11" s="17">
        <v>3529363</v>
      </c>
      <c r="D11" s="17"/>
      <c r="E11" s="18">
        <v>2000000</v>
      </c>
      <c r="F11" s="19">
        <v>2140000</v>
      </c>
      <c r="G11" s="19">
        <v>149615</v>
      </c>
      <c r="H11" s="19">
        <v>53098</v>
      </c>
      <c r="I11" s="19">
        <v>51615</v>
      </c>
      <c r="J11" s="19">
        <v>254328</v>
      </c>
      <c r="K11" s="19">
        <v>554255</v>
      </c>
      <c r="L11" s="19">
        <v>123199</v>
      </c>
      <c r="M11" s="19">
        <v>54036</v>
      </c>
      <c r="N11" s="19">
        <v>731490</v>
      </c>
      <c r="O11" s="19">
        <v>463659</v>
      </c>
      <c r="P11" s="19">
        <v>49243</v>
      </c>
      <c r="Q11" s="19">
        <v>158027</v>
      </c>
      <c r="R11" s="19">
        <v>670929</v>
      </c>
      <c r="S11" s="19">
        <v>371835</v>
      </c>
      <c r="T11" s="19">
        <v>163004</v>
      </c>
      <c r="U11" s="19">
        <v>107245</v>
      </c>
      <c r="V11" s="19">
        <v>642084</v>
      </c>
      <c r="W11" s="19">
        <v>2298831</v>
      </c>
      <c r="X11" s="19">
        <v>2140000</v>
      </c>
      <c r="Y11" s="19">
        <v>158831</v>
      </c>
      <c r="Z11" s="20">
        <v>7.42</v>
      </c>
      <c r="AA11" s="21">
        <v>2140000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-80123846</v>
      </c>
      <c r="D14" s="17"/>
      <c r="E14" s="18">
        <v>-89025300</v>
      </c>
      <c r="F14" s="19">
        <v>-134603000</v>
      </c>
      <c r="G14" s="19">
        <v>-16254433</v>
      </c>
      <c r="H14" s="19">
        <v>-9475687</v>
      </c>
      <c r="I14" s="19">
        <v>-9560260</v>
      </c>
      <c r="J14" s="19">
        <v>-35290380</v>
      </c>
      <c r="K14" s="19">
        <v>-11904103</v>
      </c>
      <c r="L14" s="19">
        <v>-8261963</v>
      </c>
      <c r="M14" s="19">
        <v>-14050451</v>
      </c>
      <c r="N14" s="19">
        <v>-34216517</v>
      </c>
      <c r="O14" s="19">
        <v>-9681215</v>
      </c>
      <c r="P14" s="19">
        <v>-11188419</v>
      </c>
      <c r="Q14" s="19">
        <v>-8892490</v>
      </c>
      <c r="R14" s="19">
        <v>-29762124</v>
      </c>
      <c r="S14" s="19">
        <v>-11349041</v>
      </c>
      <c r="T14" s="19">
        <v>-6457105</v>
      </c>
      <c r="U14" s="19">
        <v>-22022163</v>
      </c>
      <c r="V14" s="19">
        <v>-39828309</v>
      </c>
      <c r="W14" s="19">
        <v>-139097330</v>
      </c>
      <c r="X14" s="19">
        <v>-134603000</v>
      </c>
      <c r="Y14" s="19">
        <v>-4494330</v>
      </c>
      <c r="Z14" s="20">
        <v>3.34</v>
      </c>
      <c r="AA14" s="21">
        <v>-134603000</v>
      </c>
    </row>
    <row r="15" spans="1:27" ht="13.5">
      <c r="A15" s="22" t="s">
        <v>42</v>
      </c>
      <c r="B15" s="16"/>
      <c r="C15" s="17">
        <v>-1116523</v>
      </c>
      <c r="D15" s="17"/>
      <c r="E15" s="18">
        <v>-2297929</v>
      </c>
      <c r="F15" s="19">
        <v>-2297929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-2297929</v>
      </c>
      <c r="Y15" s="19">
        <v>2297929</v>
      </c>
      <c r="Z15" s="20">
        <v>-100</v>
      </c>
      <c r="AA15" s="21">
        <v>-2297929</v>
      </c>
    </row>
    <row r="16" spans="1:27" ht="13.5">
      <c r="A16" s="22" t="s">
        <v>43</v>
      </c>
      <c r="B16" s="16"/>
      <c r="C16" s="17"/>
      <c r="D16" s="17"/>
      <c r="E16" s="18">
        <v>-2124000</v>
      </c>
      <c r="F16" s="19">
        <v>-2124000</v>
      </c>
      <c r="G16" s="19">
        <v>-183315</v>
      </c>
      <c r="H16" s="19">
        <v>-67198</v>
      </c>
      <c r="I16" s="19">
        <v>-571963</v>
      </c>
      <c r="J16" s="19">
        <v>-822476</v>
      </c>
      <c r="K16" s="19">
        <v>-65587</v>
      </c>
      <c r="L16" s="19">
        <v>-66994</v>
      </c>
      <c r="M16" s="19"/>
      <c r="N16" s="19">
        <v>-132581</v>
      </c>
      <c r="O16" s="19"/>
      <c r="P16" s="19"/>
      <c r="Q16" s="19">
        <v>-65499</v>
      </c>
      <c r="R16" s="19">
        <v>-65499</v>
      </c>
      <c r="S16" s="19">
        <v>-65279</v>
      </c>
      <c r="T16" s="19">
        <v>-66177</v>
      </c>
      <c r="U16" s="19">
        <v>-65565</v>
      </c>
      <c r="V16" s="19">
        <v>-197021</v>
      </c>
      <c r="W16" s="19">
        <v>-1217577</v>
      </c>
      <c r="X16" s="19">
        <v>-2124000</v>
      </c>
      <c r="Y16" s="19">
        <v>906423</v>
      </c>
      <c r="Z16" s="20">
        <v>-42.68</v>
      </c>
      <c r="AA16" s="21">
        <v>-2124000</v>
      </c>
    </row>
    <row r="17" spans="1:27" ht="13.5">
      <c r="A17" s="23" t="s">
        <v>44</v>
      </c>
      <c r="B17" s="24"/>
      <c r="C17" s="25">
        <f aca="true" t="shared" si="0" ref="C17:Y17">SUM(C6:C16)</f>
        <v>44354191</v>
      </c>
      <c r="D17" s="25">
        <f>SUM(D6:D16)</f>
        <v>0</v>
      </c>
      <c r="E17" s="26">
        <f t="shared" si="0"/>
        <v>45039933</v>
      </c>
      <c r="F17" s="27">
        <f t="shared" si="0"/>
        <v>28305797</v>
      </c>
      <c r="G17" s="27">
        <f t="shared" si="0"/>
        <v>44103574</v>
      </c>
      <c r="H17" s="27">
        <f t="shared" si="0"/>
        <v>8573367</v>
      </c>
      <c r="I17" s="27">
        <f t="shared" si="0"/>
        <v>-4573229</v>
      </c>
      <c r="J17" s="27">
        <f t="shared" si="0"/>
        <v>48103712</v>
      </c>
      <c r="K17" s="27">
        <f t="shared" si="0"/>
        <v>-8681859</v>
      </c>
      <c r="L17" s="27">
        <f t="shared" si="0"/>
        <v>20363553</v>
      </c>
      <c r="M17" s="27">
        <f t="shared" si="0"/>
        <v>-384706</v>
      </c>
      <c r="N17" s="27">
        <f t="shared" si="0"/>
        <v>11296988</v>
      </c>
      <c r="O17" s="27">
        <f t="shared" si="0"/>
        <v>-7410402</v>
      </c>
      <c r="P17" s="27">
        <f t="shared" si="0"/>
        <v>-4454661</v>
      </c>
      <c r="Q17" s="27">
        <f t="shared" si="0"/>
        <v>19556372</v>
      </c>
      <c r="R17" s="27">
        <f t="shared" si="0"/>
        <v>7691309</v>
      </c>
      <c r="S17" s="27">
        <f t="shared" si="0"/>
        <v>-9449574</v>
      </c>
      <c r="T17" s="27">
        <f t="shared" si="0"/>
        <v>6094026</v>
      </c>
      <c r="U17" s="27">
        <f t="shared" si="0"/>
        <v>-12347190</v>
      </c>
      <c r="V17" s="27">
        <f t="shared" si="0"/>
        <v>-15702738</v>
      </c>
      <c r="W17" s="27">
        <f t="shared" si="0"/>
        <v>51389271</v>
      </c>
      <c r="X17" s="27">
        <f t="shared" si="0"/>
        <v>28305797</v>
      </c>
      <c r="Y17" s="27">
        <f t="shared" si="0"/>
        <v>23083474</v>
      </c>
      <c r="Z17" s="28">
        <f>+IF(X17&lt;&gt;0,+(Y17/X17)*100,0)</f>
        <v>81.5503410838423</v>
      </c>
      <c r="AA17" s="29">
        <f>SUM(AA6:AA16)</f>
        <v>28305797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15862352</v>
      </c>
      <c r="F23" s="19"/>
      <c r="G23" s="36">
        <v>-14815875</v>
      </c>
      <c r="H23" s="36"/>
      <c r="I23" s="36"/>
      <c r="J23" s="19">
        <v>-14815875</v>
      </c>
      <c r="K23" s="36"/>
      <c r="L23" s="36">
        <v>-10371694</v>
      </c>
      <c r="M23" s="19"/>
      <c r="N23" s="36">
        <v>-10371694</v>
      </c>
      <c r="O23" s="36"/>
      <c r="P23" s="36"/>
      <c r="Q23" s="19"/>
      <c r="R23" s="36"/>
      <c r="S23" s="36"/>
      <c r="T23" s="19"/>
      <c r="U23" s="36"/>
      <c r="V23" s="36"/>
      <c r="W23" s="36">
        <v>-25187569</v>
      </c>
      <c r="X23" s="19"/>
      <c r="Y23" s="36">
        <v>-25187569</v>
      </c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24811803</v>
      </c>
      <c r="H24" s="19"/>
      <c r="I24" s="19"/>
      <c r="J24" s="19">
        <v>24811803</v>
      </c>
      <c r="K24" s="19"/>
      <c r="L24" s="19">
        <v>13371694</v>
      </c>
      <c r="M24" s="19"/>
      <c r="N24" s="19">
        <v>13371694</v>
      </c>
      <c r="O24" s="19"/>
      <c r="P24" s="19"/>
      <c r="Q24" s="19"/>
      <c r="R24" s="19"/>
      <c r="S24" s="19"/>
      <c r="T24" s="19"/>
      <c r="U24" s="19"/>
      <c r="V24" s="19"/>
      <c r="W24" s="19">
        <v>38183497</v>
      </c>
      <c r="X24" s="19"/>
      <c r="Y24" s="19">
        <v>38183497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-88067799</v>
      </c>
      <c r="D26" s="17"/>
      <c r="E26" s="18">
        <v>-48412352</v>
      </c>
      <c r="F26" s="19">
        <v>-62385492</v>
      </c>
      <c r="G26" s="19">
        <v>-3551844</v>
      </c>
      <c r="H26" s="19">
        <v>-10075503</v>
      </c>
      <c r="I26" s="19">
        <v>-7198268</v>
      </c>
      <c r="J26" s="19">
        <v>-20825615</v>
      </c>
      <c r="K26" s="19">
        <v>-7659997</v>
      </c>
      <c r="L26" s="19">
        <v>-1937757</v>
      </c>
      <c r="M26" s="19">
        <v>-5723779</v>
      </c>
      <c r="N26" s="19">
        <v>-15321533</v>
      </c>
      <c r="O26" s="19">
        <v>-2239960</v>
      </c>
      <c r="P26" s="19">
        <v>-2516969</v>
      </c>
      <c r="Q26" s="19">
        <v>-8617058</v>
      </c>
      <c r="R26" s="19">
        <v>-13373987</v>
      </c>
      <c r="S26" s="19">
        <v>-1579636</v>
      </c>
      <c r="T26" s="19">
        <v>-4166741</v>
      </c>
      <c r="U26" s="19">
        <v>-4763749</v>
      </c>
      <c r="V26" s="19">
        <v>-10510126</v>
      </c>
      <c r="W26" s="19">
        <v>-60031261</v>
      </c>
      <c r="X26" s="19">
        <v>-62385492</v>
      </c>
      <c r="Y26" s="19">
        <v>2354231</v>
      </c>
      <c r="Z26" s="20">
        <v>-3.77</v>
      </c>
      <c r="AA26" s="21">
        <v>-62385492</v>
      </c>
    </row>
    <row r="27" spans="1:27" ht="13.5">
      <c r="A27" s="23" t="s">
        <v>51</v>
      </c>
      <c r="B27" s="24"/>
      <c r="C27" s="25">
        <f aca="true" t="shared" si="1" ref="C27:Y27">SUM(C21:C26)</f>
        <v>-88067799</v>
      </c>
      <c r="D27" s="25">
        <f>SUM(D21:D26)</f>
        <v>0</v>
      </c>
      <c r="E27" s="26">
        <f t="shared" si="1"/>
        <v>-32550000</v>
      </c>
      <c r="F27" s="27">
        <f t="shared" si="1"/>
        <v>-62385492</v>
      </c>
      <c r="G27" s="27">
        <f t="shared" si="1"/>
        <v>6444084</v>
      </c>
      <c r="H27" s="27">
        <f t="shared" si="1"/>
        <v>-10075503</v>
      </c>
      <c r="I27" s="27">
        <f t="shared" si="1"/>
        <v>-7198268</v>
      </c>
      <c r="J27" s="27">
        <f t="shared" si="1"/>
        <v>-10829687</v>
      </c>
      <c r="K27" s="27">
        <f t="shared" si="1"/>
        <v>-7659997</v>
      </c>
      <c r="L27" s="27">
        <f t="shared" si="1"/>
        <v>1062243</v>
      </c>
      <c r="M27" s="27">
        <f t="shared" si="1"/>
        <v>-5723779</v>
      </c>
      <c r="N27" s="27">
        <f t="shared" si="1"/>
        <v>-12321533</v>
      </c>
      <c r="O27" s="27">
        <f t="shared" si="1"/>
        <v>-2239960</v>
      </c>
      <c r="P27" s="27">
        <f t="shared" si="1"/>
        <v>-2516969</v>
      </c>
      <c r="Q27" s="27">
        <f t="shared" si="1"/>
        <v>-8617058</v>
      </c>
      <c r="R27" s="27">
        <f t="shared" si="1"/>
        <v>-13373987</v>
      </c>
      <c r="S27" s="27">
        <f t="shared" si="1"/>
        <v>-1579636</v>
      </c>
      <c r="T27" s="27">
        <f t="shared" si="1"/>
        <v>-4166741</v>
      </c>
      <c r="U27" s="27">
        <f t="shared" si="1"/>
        <v>-4763749</v>
      </c>
      <c r="V27" s="27">
        <f t="shared" si="1"/>
        <v>-10510126</v>
      </c>
      <c r="W27" s="27">
        <f t="shared" si="1"/>
        <v>-47035333</v>
      </c>
      <c r="X27" s="27">
        <f t="shared" si="1"/>
        <v>-62385492</v>
      </c>
      <c r="Y27" s="27">
        <f t="shared" si="1"/>
        <v>15350159</v>
      </c>
      <c r="Z27" s="28">
        <f>+IF(X27&lt;&gt;0,+(Y27/X27)*100,0)</f>
        <v>-24.605334522327723</v>
      </c>
      <c r="AA27" s="29">
        <f>SUM(AA21:AA26)</f>
        <v>-62385492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7682896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-4300000</v>
      </c>
      <c r="F35" s="19">
        <v>-1892957</v>
      </c>
      <c r="G35" s="19">
        <v>-1892957</v>
      </c>
      <c r="H35" s="19"/>
      <c r="I35" s="19"/>
      <c r="J35" s="19">
        <v>-1892957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-1892957</v>
      </c>
      <c r="X35" s="19">
        <v>-1892957</v>
      </c>
      <c r="Y35" s="19"/>
      <c r="Z35" s="20"/>
      <c r="AA35" s="21">
        <v>-1892957</v>
      </c>
    </row>
    <row r="36" spans="1:27" ht="13.5">
      <c r="A36" s="23" t="s">
        <v>57</v>
      </c>
      <c r="B36" s="24"/>
      <c r="C36" s="25">
        <f aca="true" t="shared" si="2" ref="C36:Y36">SUM(C31:C35)</f>
        <v>7682896</v>
      </c>
      <c r="D36" s="25">
        <f>SUM(D31:D35)</f>
        <v>0</v>
      </c>
      <c r="E36" s="26">
        <f t="shared" si="2"/>
        <v>-4300000</v>
      </c>
      <c r="F36" s="27">
        <f t="shared" si="2"/>
        <v>-1892957</v>
      </c>
      <c r="G36" s="27">
        <f t="shared" si="2"/>
        <v>-1892957</v>
      </c>
      <c r="H36" s="27">
        <f t="shared" si="2"/>
        <v>0</v>
      </c>
      <c r="I36" s="27">
        <f t="shared" si="2"/>
        <v>0</v>
      </c>
      <c r="J36" s="27">
        <f t="shared" si="2"/>
        <v>-1892957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-1892957</v>
      </c>
      <c r="X36" s="27">
        <f t="shared" si="2"/>
        <v>-1892957</v>
      </c>
      <c r="Y36" s="27">
        <f t="shared" si="2"/>
        <v>0</v>
      </c>
      <c r="Z36" s="28">
        <f>+IF(X36&lt;&gt;0,+(Y36/X36)*100,0)</f>
        <v>0</v>
      </c>
      <c r="AA36" s="29">
        <f>SUM(AA31:AA35)</f>
        <v>-1892957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-36030712</v>
      </c>
      <c r="D38" s="31">
        <f>+D17+D27+D36</f>
        <v>0</v>
      </c>
      <c r="E38" s="32">
        <f t="shared" si="3"/>
        <v>8189933</v>
      </c>
      <c r="F38" s="33">
        <f t="shared" si="3"/>
        <v>-35972652</v>
      </c>
      <c r="G38" s="33">
        <f t="shared" si="3"/>
        <v>48654701</v>
      </c>
      <c r="H38" s="33">
        <f t="shared" si="3"/>
        <v>-1502136</v>
      </c>
      <c r="I38" s="33">
        <f t="shared" si="3"/>
        <v>-11771497</v>
      </c>
      <c r="J38" s="33">
        <f t="shared" si="3"/>
        <v>35381068</v>
      </c>
      <c r="K38" s="33">
        <f t="shared" si="3"/>
        <v>-16341856</v>
      </c>
      <c r="L38" s="33">
        <f t="shared" si="3"/>
        <v>21425796</v>
      </c>
      <c r="M38" s="33">
        <f t="shared" si="3"/>
        <v>-6108485</v>
      </c>
      <c r="N38" s="33">
        <f t="shared" si="3"/>
        <v>-1024545</v>
      </c>
      <c r="O38" s="33">
        <f t="shared" si="3"/>
        <v>-9650362</v>
      </c>
      <c r="P38" s="33">
        <f t="shared" si="3"/>
        <v>-6971630</v>
      </c>
      <c r="Q38" s="33">
        <f t="shared" si="3"/>
        <v>10939314</v>
      </c>
      <c r="R38" s="33">
        <f t="shared" si="3"/>
        <v>-5682678</v>
      </c>
      <c r="S38" s="33">
        <f t="shared" si="3"/>
        <v>-11029210</v>
      </c>
      <c r="T38" s="33">
        <f t="shared" si="3"/>
        <v>1927285</v>
      </c>
      <c r="U38" s="33">
        <f t="shared" si="3"/>
        <v>-17110939</v>
      </c>
      <c r="V38" s="33">
        <f t="shared" si="3"/>
        <v>-26212864</v>
      </c>
      <c r="W38" s="33">
        <f t="shared" si="3"/>
        <v>2460981</v>
      </c>
      <c r="X38" s="33">
        <f t="shared" si="3"/>
        <v>-35972652</v>
      </c>
      <c r="Y38" s="33">
        <f t="shared" si="3"/>
        <v>38433633</v>
      </c>
      <c r="Z38" s="34">
        <f>+IF(X38&lt;&gt;0,+(Y38/X38)*100,0)</f>
        <v>-106.8412554070242</v>
      </c>
      <c r="AA38" s="35">
        <f>+AA17+AA27+AA36</f>
        <v>-35972652</v>
      </c>
    </row>
    <row r="39" spans="1:27" ht="13.5">
      <c r="A39" s="22" t="s">
        <v>59</v>
      </c>
      <c r="B39" s="16"/>
      <c r="C39" s="31">
        <v>78828900</v>
      </c>
      <c r="D39" s="31"/>
      <c r="E39" s="32">
        <v>65388297</v>
      </c>
      <c r="F39" s="33">
        <v>42798188</v>
      </c>
      <c r="G39" s="33">
        <v>42798188</v>
      </c>
      <c r="H39" s="33">
        <v>91452889</v>
      </c>
      <c r="I39" s="33">
        <v>89950753</v>
      </c>
      <c r="J39" s="33">
        <v>42798188</v>
      </c>
      <c r="K39" s="33">
        <v>78179256</v>
      </c>
      <c r="L39" s="33">
        <v>61837400</v>
      </c>
      <c r="M39" s="33">
        <v>83263196</v>
      </c>
      <c r="N39" s="33">
        <v>78179256</v>
      </c>
      <c r="O39" s="33">
        <v>77154711</v>
      </c>
      <c r="P39" s="33">
        <v>67504349</v>
      </c>
      <c r="Q39" s="33">
        <v>60532719</v>
      </c>
      <c r="R39" s="33">
        <v>77154711</v>
      </c>
      <c r="S39" s="33">
        <v>71472033</v>
      </c>
      <c r="T39" s="33">
        <v>60442823</v>
      </c>
      <c r="U39" s="33">
        <v>62370108</v>
      </c>
      <c r="V39" s="33">
        <v>71472033</v>
      </c>
      <c r="W39" s="33">
        <v>42798188</v>
      </c>
      <c r="X39" s="33">
        <v>42798188</v>
      </c>
      <c r="Y39" s="33"/>
      <c r="Z39" s="34"/>
      <c r="AA39" s="35">
        <v>42798188</v>
      </c>
    </row>
    <row r="40" spans="1:27" ht="13.5">
      <c r="A40" s="41" t="s">
        <v>60</v>
      </c>
      <c r="B40" s="42"/>
      <c r="C40" s="43">
        <v>42798188</v>
      </c>
      <c r="D40" s="43"/>
      <c r="E40" s="44">
        <v>73578230</v>
      </c>
      <c r="F40" s="45">
        <v>6825536</v>
      </c>
      <c r="G40" s="45">
        <v>91452889</v>
      </c>
      <c r="H40" s="45">
        <v>89950753</v>
      </c>
      <c r="I40" s="45">
        <v>78179256</v>
      </c>
      <c r="J40" s="45">
        <v>78179256</v>
      </c>
      <c r="K40" s="45">
        <v>61837400</v>
      </c>
      <c r="L40" s="45">
        <v>83263196</v>
      </c>
      <c r="M40" s="45">
        <v>77154711</v>
      </c>
      <c r="N40" s="45">
        <v>77154711</v>
      </c>
      <c r="O40" s="45">
        <v>67504349</v>
      </c>
      <c r="P40" s="45">
        <v>60532719</v>
      </c>
      <c r="Q40" s="45">
        <v>71472033</v>
      </c>
      <c r="R40" s="45">
        <v>67504349</v>
      </c>
      <c r="S40" s="45">
        <v>60442823</v>
      </c>
      <c r="T40" s="45">
        <v>62370108</v>
      </c>
      <c r="U40" s="45">
        <v>45259169</v>
      </c>
      <c r="V40" s="45">
        <v>45259169</v>
      </c>
      <c r="W40" s="45">
        <v>45259169</v>
      </c>
      <c r="X40" s="45">
        <v>6825536</v>
      </c>
      <c r="Y40" s="45">
        <v>38433633</v>
      </c>
      <c r="Z40" s="46">
        <v>563.09</v>
      </c>
      <c r="AA40" s="47">
        <v>6825536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97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7785836</v>
      </c>
      <c r="D6" s="17"/>
      <c r="E6" s="18">
        <v>8166000</v>
      </c>
      <c r="F6" s="19">
        <v>6502257</v>
      </c>
      <c r="G6" s="19">
        <v>703359</v>
      </c>
      <c r="H6" s="19">
        <v>249495</v>
      </c>
      <c r="I6" s="19">
        <v>3328011</v>
      </c>
      <c r="J6" s="19">
        <v>4280865</v>
      </c>
      <c r="K6" s="19">
        <v>593901</v>
      </c>
      <c r="L6" s="19">
        <v>358735</v>
      </c>
      <c r="M6" s="19">
        <v>506297</v>
      </c>
      <c r="N6" s="19">
        <v>1458933</v>
      </c>
      <c r="O6" s="19">
        <v>420673</v>
      </c>
      <c r="P6" s="19">
        <v>795580</v>
      </c>
      <c r="Q6" s="19">
        <v>355097</v>
      </c>
      <c r="R6" s="19">
        <v>1571350</v>
      </c>
      <c r="S6" s="19">
        <v>366014</v>
      </c>
      <c r="T6" s="19">
        <v>358546</v>
      </c>
      <c r="U6" s="19">
        <v>439147</v>
      </c>
      <c r="V6" s="19">
        <v>1163707</v>
      </c>
      <c r="W6" s="19">
        <v>8474855</v>
      </c>
      <c r="X6" s="19">
        <v>6502257</v>
      </c>
      <c r="Y6" s="19">
        <v>1972598</v>
      </c>
      <c r="Z6" s="20">
        <v>30.34</v>
      </c>
      <c r="AA6" s="21">
        <v>6502257</v>
      </c>
    </row>
    <row r="7" spans="1:27" ht="13.5">
      <c r="A7" s="22" t="s">
        <v>34</v>
      </c>
      <c r="B7" s="16"/>
      <c r="C7" s="17">
        <v>394977</v>
      </c>
      <c r="D7" s="17"/>
      <c r="E7" s="18">
        <v>320000</v>
      </c>
      <c r="F7" s="19">
        <v>400001</v>
      </c>
      <c r="G7" s="19">
        <v>41741</v>
      </c>
      <c r="H7" s="19">
        <v>37870</v>
      </c>
      <c r="I7" s="19">
        <v>27761</v>
      </c>
      <c r="J7" s="19">
        <v>107372</v>
      </c>
      <c r="K7" s="19">
        <v>51429</v>
      </c>
      <c r="L7" s="19">
        <v>37722</v>
      </c>
      <c r="M7" s="19">
        <v>32466</v>
      </c>
      <c r="N7" s="19">
        <v>121617</v>
      </c>
      <c r="O7" s="19">
        <v>38752</v>
      </c>
      <c r="P7" s="19">
        <v>54003</v>
      </c>
      <c r="Q7" s="19">
        <v>44308</v>
      </c>
      <c r="R7" s="19">
        <v>137063</v>
      </c>
      <c r="S7" s="19">
        <v>34833</v>
      </c>
      <c r="T7" s="19">
        <v>32794</v>
      </c>
      <c r="U7" s="19">
        <v>32376</v>
      </c>
      <c r="V7" s="19">
        <v>100003</v>
      </c>
      <c r="W7" s="19">
        <v>466055</v>
      </c>
      <c r="X7" s="19">
        <v>400001</v>
      </c>
      <c r="Y7" s="19">
        <v>66054</v>
      </c>
      <c r="Z7" s="20">
        <v>16.51</v>
      </c>
      <c r="AA7" s="21">
        <v>400001</v>
      </c>
    </row>
    <row r="8" spans="1:27" ht="13.5">
      <c r="A8" s="22" t="s">
        <v>35</v>
      </c>
      <c r="B8" s="16"/>
      <c r="C8" s="17">
        <v>5366415</v>
      </c>
      <c r="D8" s="17"/>
      <c r="E8" s="18">
        <v>3130000</v>
      </c>
      <c r="F8" s="19">
        <v>4714089</v>
      </c>
      <c r="G8" s="19">
        <v>176899</v>
      </c>
      <c r="H8" s="19">
        <v>188860</v>
      </c>
      <c r="I8" s="19">
        <v>674864</v>
      </c>
      <c r="J8" s="19">
        <v>1040623</v>
      </c>
      <c r="K8" s="19">
        <v>412752</v>
      </c>
      <c r="L8" s="19">
        <v>103101</v>
      </c>
      <c r="M8" s="19">
        <v>119139</v>
      </c>
      <c r="N8" s="19">
        <v>634992</v>
      </c>
      <c r="O8" s="19">
        <v>870698</v>
      </c>
      <c r="P8" s="19">
        <v>667129</v>
      </c>
      <c r="Q8" s="19">
        <v>613617</v>
      </c>
      <c r="R8" s="19">
        <v>2151444</v>
      </c>
      <c r="S8" s="19">
        <v>1592977</v>
      </c>
      <c r="T8" s="19">
        <v>873806</v>
      </c>
      <c r="U8" s="19">
        <v>767523</v>
      </c>
      <c r="V8" s="19">
        <v>3234306</v>
      </c>
      <c r="W8" s="19">
        <v>7061365</v>
      </c>
      <c r="X8" s="19">
        <v>4714089</v>
      </c>
      <c r="Y8" s="19">
        <v>2347276</v>
      </c>
      <c r="Z8" s="20">
        <v>49.79</v>
      </c>
      <c r="AA8" s="21">
        <v>4714089</v>
      </c>
    </row>
    <row r="9" spans="1:27" ht="13.5">
      <c r="A9" s="22" t="s">
        <v>36</v>
      </c>
      <c r="B9" s="16"/>
      <c r="C9" s="17">
        <v>59372047</v>
      </c>
      <c r="D9" s="17"/>
      <c r="E9" s="18">
        <v>46917000</v>
      </c>
      <c r="F9" s="19">
        <v>46443999</v>
      </c>
      <c r="G9" s="19">
        <v>16406991</v>
      </c>
      <c r="H9" s="19">
        <v>1228958</v>
      </c>
      <c r="I9" s="19">
        <v>622640</v>
      </c>
      <c r="J9" s="19">
        <v>18258589</v>
      </c>
      <c r="K9" s="19">
        <v>122285</v>
      </c>
      <c r="L9" s="19">
        <v>14664341</v>
      </c>
      <c r="M9" s="19"/>
      <c r="N9" s="19">
        <v>14786626</v>
      </c>
      <c r="O9" s="19">
        <v>54182</v>
      </c>
      <c r="P9" s="19">
        <v>467743</v>
      </c>
      <c r="Q9" s="19">
        <v>11371173</v>
      </c>
      <c r="R9" s="19">
        <v>11893098</v>
      </c>
      <c r="S9" s="19">
        <v>485168</v>
      </c>
      <c r="T9" s="19">
        <v>2773048</v>
      </c>
      <c r="U9" s="19">
        <v>727597</v>
      </c>
      <c r="V9" s="19">
        <v>3985813</v>
      </c>
      <c r="W9" s="19">
        <v>48924126</v>
      </c>
      <c r="X9" s="19">
        <v>46443999</v>
      </c>
      <c r="Y9" s="19">
        <v>2480127</v>
      </c>
      <c r="Z9" s="20">
        <v>5.34</v>
      </c>
      <c r="AA9" s="21">
        <v>46443999</v>
      </c>
    </row>
    <row r="10" spans="1:27" ht="13.5">
      <c r="A10" s="22" t="s">
        <v>37</v>
      </c>
      <c r="B10" s="16"/>
      <c r="C10" s="17"/>
      <c r="D10" s="17"/>
      <c r="E10" s="18">
        <v>18865000</v>
      </c>
      <c r="F10" s="19">
        <v>17725351</v>
      </c>
      <c r="G10" s="19"/>
      <c r="H10" s="19">
        <v>2529114</v>
      </c>
      <c r="I10" s="19">
        <v>2304675</v>
      </c>
      <c r="J10" s="19">
        <v>4833789</v>
      </c>
      <c r="K10" s="19">
        <v>2564068</v>
      </c>
      <c r="L10" s="19">
        <v>3028552</v>
      </c>
      <c r="M10" s="19"/>
      <c r="N10" s="19">
        <v>5592620</v>
      </c>
      <c r="O10" s="19"/>
      <c r="P10" s="19"/>
      <c r="Q10" s="19">
        <v>1829051</v>
      </c>
      <c r="R10" s="19">
        <v>1829051</v>
      </c>
      <c r="S10" s="19">
        <v>1119109</v>
      </c>
      <c r="T10" s="19">
        <v>2957579</v>
      </c>
      <c r="U10" s="19">
        <v>2775554</v>
      </c>
      <c r="V10" s="19">
        <v>6852242</v>
      </c>
      <c r="W10" s="19">
        <v>19107702</v>
      </c>
      <c r="X10" s="19">
        <v>17725351</v>
      </c>
      <c r="Y10" s="19">
        <v>1382351</v>
      </c>
      <c r="Z10" s="20">
        <v>7.8</v>
      </c>
      <c r="AA10" s="21">
        <v>17725351</v>
      </c>
    </row>
    <row r="11" spans="1:27" ht="13.5">
      <c r="A11" s="22" t="s">
        <v>38</v>
      </c>
      <c r="B11" s="16"/>
      <c r="C11" s="17">
        <v>2120545</v>
      </c>
      <c r="D11" s="17"/>
      <c r="E11" s="18">
        <v>1800000</v>
      </c>
      <c r="F11" s="19">
        <v>1800002</v>
      </c>
      <c r="G11" s="19">
        <v>365749</v>
      </c>
      <c r="H11" s="19">
        <v>114861</v>
      </c>
      <c r="I11" s="19">
        <v>87441</v>
      </c>
      <c r="J11" s="19">
        <v>568051</v>
      </c>
      <c r="K11" s="19">
        <v>70789</v>
      </c>
      <c r="L11" s="19">
        <v>532377</v>
      </c>
      <c r="M11" s="19">
        <v>97442</v>
      </c>
      <c r="N11" s="19">
        <v>700608</v>
      </c>
      <c r="O11" s="19">
        <v>509348</v>
      </c>
      <c r="P11" s="19">
        <v>111055</v>
      </c>
      <c r="Q11" s="19">
        <v>93370</v>
      </c>
      <c r="R11" s="19">
        <v>713773</v>
      </c>
      <c r="S11" s="19">
        <v>376115</v>
      </c>
      <c r="T11" s="19">
        <v>84056</v>
      </c>
      <c r="U11" s="19">
        <v>389789</v>
      </c>
      <c r="V11" s="19">
        <v>849960</v>
      </c>
      <c r="W11" s="19">
        <v>2832392</v>
      </c>
      <c r="X11" s="19">
        <v>1800002</v>
      </c>
      <c r="Y11" s="19">
        <v>1032390</v>
      </c>
      <c r="Z11" s="20">
        <v>57.35</v>
      </c>
      <c r="AA11" s="21">
        <v>1800002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-52440037</v>
      </c>
      <c r="D14" s="17"/>
      <c r="E14" s="18">
        <v>-56992000</v>
      </c>
      <c r="F14" s="19">
        <v>-56991997</v>
      </c>
      <c r="G14" s="19">
        <v>-15829118</v>
      </c>
      <c r="H14" s="19">
        <v>-2946394</v>
      </c>
      <c r="I14" s="19">
        <v>-6555740</v>
      </c>
      <c r="J14" s="19">
        <v>-25331252</v>
      </c>
      <c r="K14" s="19">
        <v>-1834165</v>
      </c>
      <c r="L14" s="19">
        <v>-2292275</v>
      </c>
      <c r="M14" s="19">
        <v>-10051000</v>
      </c>
      <c r="N14" s="19">
        <v>-14177440</v>
      </c>
      <c r="O14" s="19">
        <v>-2438732</v>
      </c>
      <c r="P14" s="19">
        <v>-3152242</v>
      </c>
      <c r="Q14" s="19">
        <v>-10976639</v>
      </c>
      <c r="R14" s="19">
        <v>-16567613</v>
      </c>
      <c r="S14" s="19">
        <v>-3030494</v>
      </c>
      <c r="T14" s="19">
        <v>-4277441</v>
      </c>
      <c r="U14" s="19">
        <v>-2125143</v>
      </c>
      <c r="V14" s="19">
        <v>-9433078</v>
      </c>
      <c r="W14" s="19">
        <v>-65509383</v>
      </c>
      <c r="X14" s="19">
        <v>-56991997</v>
      </c>
      <c r="Y14" s="19">
        <v>-8517386</v>
      </c>
      <c r="Z14" s="20">
        <v>14.94</v>
      </c>
      <c r="AA14" s="21">
        <v>-56991997</v>
      </c>
    </row>
    <row r="15" spans="1:27" ht="13.5">
      <c r="A15" s="22" t="s">
        <v>42</v>
      </c>
      <c r="B15" s="16"/>
      <c r="C15" s="17">
        <v>-613462</v>
      </c>
      <c r="D15" s="17"/>
      <c r="E15" s="18">
        <v>-114000</v>
      </c>
      <c r="F15" s="19">
        <v>-114000</v>
      </c>
      <c r="G15" s="19">
        <v>-6747</v>
      </c>
      <c r="H15" s="19">
        <v>-4322</v>
      </c>
      <c r="I15" s="19">
        <v>-4238</v>
      </c>
      <c r="J15" s="19">
        <v>-15307</v>
      </c>
      <c r="K15" s="19">
        <v>-5083</v>
      </c>
      <c r="L15" s="19">
        <v>-4525</v>
      </c>
      <c r="M15" s="19">
        <v>-6541</v>
      </c>
      <c r="N15" s="19">
        <v>-16149</v>
      </c>
      <c r="O15" s="19">
        <v>-5518</v>
      </c>
      <c r="P15" s="19">
        <v>-5022</v>
      </c>
      <c r="Q15" s="19">
        <v>-2704</v>
      </c>
      <c r="R15" s="19">
        <v>-13244</v>
      </c>
      <c r="S15" s="19">
        <v>-7290</v>
      </c>
      <c r="T15" s="19"/>
      <c r="U15" s="19"/>
      <c r="V15" s="19">
        <v>-7290</v>
      </c>
      <c r="W15" s="19">
        <v>-51990</v>
      </c>
      <c r="X15" s="19">
        <v>-114000</v>
      </c>
      <c r="Y15" s="19">
        <v>62010</v>
      </c>
      <c r="Z15" s="20">
        <v>-54.39</v>
      </c>
      <c r="AA15" s="21">
        <v>-114000</v>
      </c>
    </row>
    <row r="16" spans="1:27" ht="13.5">
      <c r="A16" s="22" t="s">
        <v>43</v>
      </c>
      <c r="B16" s="16"/>
      <c r="C16" s="17"/>
      <c r="D16" s="17"/>
      <c r="E16" s="18">
        <v>-760000</v>
      </c>
      <c r="F16" s="19">
        <v>-760000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-760000</v>
      </c>
      <c r="Y16" s="19">
        <v>760000</v>
      </c>
      <c r="Z16" s="20">
        <v>-100</v>
      </c>
      <c r="AA16" s="21">
        <v>-760000</v>
      </c>
    </row>
    <row r="17" spans="1:27" ht="13.5">
      <c r="A17" s="23" t="s">
        <v>44</v>
      </c>
      <c r="B17" s="24"/>
      <c r="C17" s="25">
        <f aca="true" t="shared" si="0" ref="C17:Y17">SUM(C6:C16)</f>
        <v>21986321</v>
      </c>
      <c r="D17" s="25">
        <f>SUM(D6:D16)</f>
        <v>0</v>
      </c>
      <c r="E17" s="26">
        <f t="shared" si="0"/>
        <v>21332000</v>
      </c>
      <c r="F17" s="27">
        <f t="shared" si="0"/>
        <v>19719702</v>
      </c>
      <c r="G17" s="27">
        <f t="shared" si="0"/>
        <v>1858874</v>
      </c>
      <c r="H17" s="27">
        <f t="shared" si="0"/>
        <v>1398442</v>
      </c>
      <c r="I17" s="27">
        <f t="shared" si="0"/>
        <v>485414</v>
      </c>
      <c r="J17" s="27">
        <f t="shared" si="0"/>
        <v>3742730</v>
      </c>
      <c r="K17" s="27">
        <f t="shared" si="0"/>
        <v>1975976</v>
      </c>
      <c r="L17" s="27">
        <f t="shared" si="0"/>
        <v>16428028</v>
      </c>
      <c r="M17" s="27">
        <f t="shared" si="0"/>
        <v>-9302197</v>
      </c>
      <c r="N17" s="27">
        <f t="shared" si="0"/>
        <v>9101807</v>
      </c>
      <c r="O17" s="27">
        <f t="shared" si="0"/>
        <v>-550597</v>
      </c>
      <c r="P17" s="27">
        <f t="shared" si="0"/>
        <v>-1061754</v>
      </c>
      <c r="Q17" s="27">
        <f t="shared" si="0"/>
        <v>3327273</v>
      </c>
      <c r="R17" s="27">
        <f t="shared" si="0"/>
        <v>1714922</v>
      </c>
      <c r="S17" s="27">
        <f t="shared" si="0"/>
        <v>936432</v>
      </c>
      <c r="T17" s="27">
        <f t="shared" si="0"/>
        <v>2802388</v>
      </c>
      <c r="U17" s="27">
        <f t="shared" si="0"/>
        <v>3006843</v>
      </c>
      <c r="V17" s="27">
        <f t="shared" si="0"/>
        <v>6745663</v>
      </c>
      <c r="W17" s="27">
        <f t="shared" si="0"/>
        <v>21305122</v>
      </c>
      <c r="X17" s="27">
        <f t="shared" si="0"/>
        <v>19719702</v>
      </c>
      <c r="Y17" s="27">
        <f t="shared" si="0"/>
        <v>1585420</v>
      </c>
      <c r="Z17" s="28">
        <f>+IF(X17&lt;&gt;0,+(Y17/X17)*100,0)</f>
        <v>8.039776665996271</v>
      </c>
      <c r="AA17" s="29">
        <f>SUM(AA6:AA16)</f>
        <v>19719702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-363247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1926031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-21139519</v>
      </c>
      <c r="D26" s="17"/>
      <c r="E26" s="18">
        <v>-21499000</v>
      </c>
      <c r="F26" s="19">
        <v>-34091438</v>
      </c>
      <c r="G26" s="19">
        <v>-1858874</v>
      </c>
      <c r="H26" s="19">
        <v>-2530600</v>
      </c>
      <c r="I26" s="19">
        <v>-3267422</v>
      </c>
      <c r="J26" s="19">
        <v>-7656896</v>
      </c>
      <c r="K26" s="19">
        <v>-2249183</v>
      </c>
      <c r="L26" s="19">
        <v>-2699571</v>
      </c>
      <c r="M26" s="19">
        <v>-4384995</v>
      </c>
      <c r="N26" s="19">
        <v>-9333749</v>
      </c>
      <c r="O26" s="19">
        <v>-107079</v>
      </c>
      <c r="P26" s="19"/>
      <c r="Q26" s="19">
        <v>-1533886</v>
      </c>
      <c r="R26" s="19">
        <v>-1640965</v>
      </c>
      <c r="S26" s="19">
        <v>-1624571</v>
      </c>
      <c r="T26" s="19">
        <v>-1745171</v>
      </c>
      <c r="U26" s="19">
        <v>-3125923</v>
      </c>
      <c r="V26" s="19">
        <v>-6495665</v>
      </c>
      <c r="W26" s="19">
        <v>-25127275</v>
      </c>
      <c r="X26" s="19">
        <v>-34091438</v>
      </c>
      <c r="Y26" s="19">
        <v>8964163</v>
      </c>
      <c r="Z26" s="20">
        <v>-26.29</v>
      </c>
      <c r="AA26" s="21">
        <v>-34091438</v>
      </c>
    </row>
    <row r="27" spans="1:27" ht="13.5">
      <c r="A27" s="23" t="s">
        <v>51</v>
      </c>
      <c r="B27" s="24"/>
      <c r="C27" s="25">
        <f aca="true" t="shared" si="1" ref="C27:Y27">SUM(C21:C26)</f>
        <v>-19576735</v>
      </c>
      <c r="D27" s="25">
        <f>SUM(D21:D26)</f>
        <v>0</v>
      </c>
      <c r="E27" s="26">
        <f t="shared" si="1"/>
        <v>-21499000</v>
      </c>
      <c r="F27" s="27">
        <f t="shared" si="1"/>
        <v>-34091438</v>
      </c>
      <c r="G27" s="27">
        <f t="shared" si="1"/>
        <v>-1858874</v>
      </c>
      <c r="H27" s="27">
        <f t="shared" si="1"/>
        <v>-2530600</v>
      </c>
      <c r="I27" s="27">
        <f t="shared" si="1"/>
        <v>-3267422</v>
      </c>
      <c r="J27" s="27">
        <f t="shared" si="1"/>
        <v>-7656896</v>
      </c>
      <c r="K27" s="27">
        <f t="shared" si="1"/>
        <v>-2249183</v>
      </c>
      <c r="L27" s="27">
        <f t="shared" si="1"/>
        <v>-2699571</v>
      </c>
      <c r="M27" s="27">
        <f t="shared" si="1"/>
        <v>-4384995</v>
      </c>
      <c r="N27" s="27">
        <f t="shared" si="1"/>
        <v>-9333749</v>
      </c>
      <c r="O27" s="27">
        <f t="shared" si="1"/>
        <v>-107079</v>
      </c>
      <c r="P27" s="27">
        <f t="shared" si="1"/>
        <v>0</v>
      </c>
      <c r="Q27" s="27">
        <f t="shared" si="1"/>
        <v>-1533886</v>
      </c>
      <c r="R27" s="27">
        <f t="shared" si="1"/>
        <v>-1640965</v>
      </c>
      <c r="S27" s="27">
        <f t="shared" si="1"/>
        <v>-1624571</v>
      </c>
      <c r="T27" s="27">
        <f t="shared" si="1"/>
        <v>-1745171</v>
      </c>
      <c r="U27" s="27">
        <f t="shared" si="1"/>
        <v>-3125923</v>
      </c>
      <c r="V27" s="27">
        <f t="shared" si="1"/>
        <v>-6495665</v>
      </c>
      <c r="W27" s="27">
        <f t="shared" si="1"/>
        <v>-25127275</v>
      </c>
      <c r="X27" s="27">
        <f t="shared" si="1"/>
        <v>-34091438</v>
      </c>
      <c r="Y27" s="27">
        <f t="shared" si="1"/>
        <v>8964163</v>
      </c>
      <c r="Z27" s="28">
        <f>+IF(X27&lt;&gt;0,+(Y27/X27)*100,0)</f>
        <v>-26.29447018339326</v>
      </c>
      <c r="AA27" s="29">
        <f>SUM(AA21:AA26)</f>
        <v>-34091438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-150364</v>
      </c>
      <c r="D35" s="17"/>
      <c r="E35" s="18">
        <v>-140000</v>
      </c>
      <c r="F35" s="19">
        <v>-140000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-140000</v>
      </c>
      <c r="Y35" s="19">
        <v>140000</v>
      </c>
      <c r="Z35" s="20">
        <v>-100</v>
      </c>
      <c r="AA35" s="21">
        <v>-140000</v>
      </c>
    </row>
    <row r="36" spans="1:27" ht="13.5">
      <c r="A36" s="23" t="s">
        <v>57</v>
      </c>
      <c r="B36" s="24"/>
      <c r="C36" s="25">
        <f aca="true" t="shared" si="2" ref="C36:Y36">SUM(C31:C35)</f>
        <v>-150364</v>
      </c>
      <c r="D36" s="25">
        <f>SUM(D31:D35)</f>
        <v>0</v>
      </c>
      <c r="E36" s="26">
        <f t="shared" si="2"/>
        <v>-140000</v>
      </c>
      <c r="F36" s="27">
        <f t="shared" si="2"/>
        <v>-140000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-140000</v>
      </c>
      <c r="Y36" s="27">
        <f t="shared" si="2"/>
        <v>140000</v>
      </c>
      <c r="Z36" s="28">
        <f>+IF(X36&lt;&gt;0,+(Y36/X36)*100,0)</f>
        <v>-100</v>
      </c>
      <c r="AA36" s="29">
        <f>SUM(AA31:AA35)</f>
        <v>-140000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2259222</v>
      </c>
      <c r="D38" s="31">
        <f>+D17+D27+D36</f>
        <v>0</v>
      </c>
      <c r="E38" s="32">
        <f t="shared" si="3"/>
        <v>-307000</v>
      </c>
      <c r="F38" s="33">
        <f t="shared" si="3"/>
        <v>-14511736</v>
      </c>
      <c r="G38" s="33">
        <f t="shared" si="3"/>
        <v>0</v>
      </c>
      <c r="H38" s="33">
        <f t="shared" si="3"/>
        <v>-1132158</v>
      </c>
      <c r="I38" s="33">
        <f t="shared" si="3"/>
        <v>-2782008</v>
      </c>
      <c r="J38" s="33">
        <f t="shared" si="3"/>
        <v>-3914166</v>
      </c>
      <c r="K38" s="33">
        <f t="shared" si="3"/>
        <v>-273207</v>
      </c>
      <c r="L38" s="33">
        <f t="shared" si="3"/>
        <v>13728457</v>
      </c>
      <c r="M38" s="33">
        <f t="shared" si="3"/>
        <v>-13687192</v>
      </c>
      <c r="N38" s="33">
        <f t="shared" si="3"/>
        <v>-231942</v>
      </c>
      <c r="O38" s="33">
        <f t="shared" si="3"/>
        <v>-657676</v>
      </c>
      <c r="P38" s="33">
        <f t="shared" si="3"/>
        <v>-1061754</v>
      </c>
      <c r="Q38" s="33">
        <f t="shared" si="3"/>
        <v>1793387</v>
      </c>
      <c r="R38" s="33">
        <f t="shared" si="3"/>
        <v>73957</v>
      </c>
      <c r="S38" s="33">
        <f t="shared" si="3"/>
        <v>-688139</v>
      </c>
      <c r="T38" s="33">
        <f t="shared" si="3"/>
        <v>1057217</v>
      </c>
      <c r="U38" s="33">
        <f t="shared" si="3"/>
        <v>-119080</v>
      </c>
      <c r="V38" s="33">
        <f t="shared" si="3"/>
        <v>249998</v>
      </c>
      <c r="W38" s="33">
        <f t="shared" si="3"/>
        <v>-3822153</v>
      </c>
      <c r="X38" s="33">
        <f t="shared" si="3"/>
        <v>-14511736</v>
      </c>
      <c r="Y38" s="33">
        <f t="shared" si="3"/>
        <v>10689583</v>
      </c>
      <c r="Z38" s="34">
        <f>+IF(X38&lt;&gt;0,+(Y38/X38)*100,0)</f>
        <v>-73.66164186007794</v>
      </c>
      <c r="AA38" s="35">
        <f>+AA17+AA27+AA36</f>
        <v>-14511736</v>
      </c>
    </row>
    <row r="39" spans="1:27" ht="13.5">
      <c r="A39" s="22" t="s">
        <v>59</v>
      </c>
      <c r="B39" s="16"/>
      <c r="C39" s="31">
        <v>43414907</v>
      </c>
      <c r="D39" s="31"/>
      <c r="E39" s="32">
        <v>74680000</v>
      </c>
      <c r="F39" s="33">
        <v>45674128</v>
      </c>
      <c r="G39" s="33">
        <v>5020007</v>
      </c>
      <c r="H39" s="33">
        <v>5020007</v>
      </c>
      <c r="I39" s="33">
        <v>3887849</v>
      </c>
      <c r="J39" s="33">
        <v>5020007</v>
      </c>
      <c r="K39" s="33">
        <v>1105841</v>
      </c>
      <c r="L39" s="33">
        <v>832634</v>
      </c>
      <c r="M39" s="33">
        <v>14561091</v>
      </c>
      <c r="N39" s="33">
        <v>1105841</v>
      </c>
      <c r="O39" s="33">
        <v>873899</v>
      </c>
      <c r="P39" s="33">
        <v>216223</v>
      </c>
      <c r="Q39" s="33">
        <v>-845531</v>
      </c>
      <c r="R39" s="33">
        <v>873899</v>
      </c>
      <c r="S39" s="33">
        <v>947856</v>
      </c>
      <c r="T39" s="33">
        <v>259717</v>
      </c>
      <c r="U39" s="33">
        <v>1316934</v>
      </c>
      <c r="V39" s="33">
        <v>947856</v>
      </c>
      <c r="W39" s="33">
        <v>5020007</v>
      </c>
      <c r="X39" s="33">
        <v>45674128</v>
      </c>
      <c r="Y39" s="33">
        <v>-40654121</v>
      </c>
      <c r="Z39" s="34">
        <v>-89.01</v>
      </c>
      <c r="AA39" s="35">
        <v>45674128</v>
      </c>
    </row>
    <row r="40" spans="1:27" ht="13.5">
      <c r="A40" s="41" t="s">
        <v>60</v>
      </c>
      <c r="B40" s="42"/>
      <c r="C40" s="43">
        <v>45674129</v>
      </c>
      <c r="D40" s="43"/>
      <c r="E40" s="44">
        <v>74373000</v>
      </c>
      <c r="F40" s="45">
        <v>31162392</v>
      </c>
      <c r="G40" s="45">
        <v>5020007</v>
      </c>
      <c r="H40" s="45">
        <v>3887849</v>
      </c>
      <c r="I40" s="45">
        <v>1105841</v>
      </c>
      <c r="J40" s="45">
        <v>1105841</v>
      </c>
      <c r="K40" s="45">
        <v>832634</v>
      </c>
      <c r="L40" s="45">
        <v>14561091</v>
      </c>
      <c r="M40" s="45">
        <v>873899</v>
      </c>
      <c r="N40" s="45">
        <v>873899</v>
      </c>
      <c r="O40" s="45">
        <v>216223</v>
      </c>
      <c r="P40" s="45">
        <v>-845531</v>
      </c>
      <c r="Q40" s="45">
        <v>947856</v>
      </c>
      <c r="R40" s="45">
        <v>216223</v>
      </c>
      <c r="S40" s="45">
        <v>259717</v>
      </c>
      <c r="T40" s="45">
        <v>1316934</v>
      </c>
      <c r="U40" s="45">
        <v>1197854</v>
      </c>
      <c r="V40" s="45">
        <v>1197854</v>
      </c>
      <c r="W40" s="45">
        <v>1197854</v>
      </c>
      <c r="X40" s="45">
        <v>31162392</v>
      </c>
      <c r="Y40" s="45">
        <v>-29964538</v>
      </c>
      <c r="Z40" s="46">
        <v>-96.16</v>
      </c>
      <c r="AA40" s="47">
        <v>31162392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11666910</v>
      </c>
      <c r="D6" s="17"/>
      <c r="E6" s="18">
        <v>5391456</v>
      </c>
      <c r="F6" s="19">
        <v>5391456</v>
      </c>
      <c r="G6" s="19">
        <v>355984</v>
      </c>
      <c r="H6" s="19">
        <v>1085098</v>
      </c>
      <c r="I6" s="19">
        <v>3190227</v>
      </c>
      <c r="J6" s="19">
        <v>4631309</v>
      </c>
      <c r="K6" s="19">
        <v>1118142</v>
      </c>
      <c r="L6" s="19">
        <v>374601</v>
      </c>
      <c r="M6" s="19">
        <v>357065</v>
      </c>
      <c r="N6" s="19">
        <v>1849808</v>
      </c>
      <c r="O6" s="19">
        <v>257201</v>
      </c>
      <c r="P6" s="19">
        <v>280851</v>
      </c>
      <c r="Q6" s="19">
        <v>504790</v>
      </c>
      <c r="R6" s="19">
        <v>1042842</v>
      </c>
      <c r="S6" s="19">
        <v>402959</v>
      </c>
      <c r="T6" s="19">
        <v>243421</v>
      </c>
      <c r="U6" s="19">
        <v>699163</v>
      </c>
      <c r="V6" s="19">
        <v>1345543</v>
      </c>
      <c r="W6" s="19">
        <v>8869502</v>
      </c>
      <c r="X6" s="19">
        <v>5391456</v>
      </c>
      <c r="Y6" s="19">
        <v>3478046</v>
      </c>
      <c r="Z6" s="20">
        <v>64.51</v>
      </c>
      <c r="AA6" s="21">
        <v>5391456</v>
      </c>
    </row>
    <row r="7" spans="1:27" ht="13.5">
      <c r="A7" s="22" t="s">
        <v>34</v>
      </c>
      <c r="B7" s="16"/>
      <c r="C7" s="17">
        <v>2764279</v>
      </c>
      <c r="D7" s="17"/>
      <c r="E7" s="18">
        <v>523056</v>
      </c>
      <c r="F7" s="19">
        <v>523056</v>
      </c>
      <c r="G7" s="19">
        <v>30561</v>
      </c>
      <c r="H7" s="19">
        <v>87747</v>
      </c>
      <c r="I7" s="19">
        <v>37758</v>
      </c>
      <c r="J7" s="19">
        <v>156066</v>
      </c>
      <c r="K7" s="19">
        <v>82164</v>
      </c>
      <c r="L7" s="19">
        <v>12487</v>
      </c>
      <c r="M7" s="19">
        <v>10194</v>
      </c>
      <c r="N7" s="19">
        <v>104845</v>
      </c>
      <c r="O7" s="19">
        <v>14454</v>
      </c>
      <c r="P7" s="19">
        <v>21378</v>
      </c>
      <c r="Q7" s="19">
        <v>16254</v>
      </c>
      <c r="R7" s="19">
        <v>52086</v>
      </c>
      <c r="S7" s="19">
        <v>17702</v>
      </c>
      <c r="T7" s="19">
        <v>20090</v>
      </c>
      <c r="U7" s="19">
        <v>19726</v>
      </c>
      <c r="V7" s="19">
        <v>57518</v>
      </c>
      <c r="W7" s="19">
        <v>370515</v>
      </c>
      <c r="X7" s="19">
        <v>523056</v>
      </c>
      <c r="Y7" s="19">
        <v>-152541</v>
      </c>
      <c r="Z7" s="20">
        <v>-29.16</v>
      </c>
      <c r="AA7" s="21">
        <v>523056</v>
      </c>
    </row>
    <row r="8" spans="1:27" ht="13.5">
      <c r="A8" s="22" t="s">
        <v>35</v>
      </c>
      <c r="B8" s="16"/>
      <c r="C8" s="17">
        <v>85035186</v>
      </c>
      <c r="D8" s="17"/>
      <c r="E8" s="18">
        <v>7862484</v>
      </c>
      <c r="F8" s="19">
        <v>7862484</v>
      </c>
      <c r="G8" s="19">
        <v>1067161</v>
      </c>
      <c r="H8" s="19">
        <v>2301382</v>
      </c>
      <c r="I8" s="19">
        <v>694807</v>
      </c>
      <c r="J8" s="19">
        <v>4063350</v>
      </c>
      <c r="K8" s="19">
        <v>8307864</v>
      </c>
      <c r="L8" s="19">
        <v>2406364</v>
      </c>
      <c r="M8" s="19">
        <v>179947</v>
      </c>
      <c r="N8" s="19">
        <v>10894175</v>
      </c>
      <c r="O8" s="19">
        <v>1070108</v>
      </c>
      <c r="P8" s="19">
        <v>1911765</v>
      </c>
      <c r="Q8" s="19">
        <v>2409759</v>
      </c>
      <c r="R8" s="19">
        <v>5391632</v>
      </c>
      <c r="S8" s="19">
        <v>134384</v>
      </c>
      <c r="T8" s="19">
        <v>157549</v>
      </c>
      <c r="U8" s="19">
        <v>1838591</v>
      </c>
      <c r="V8" s="19">
        <v>2130524</v>
      </c>
      <c r="W8" s="19">
        <v>22479681</v>
      </c>
      <c r="X8" s="19">
        <v>7862484</v>
      </c>
      <c r="Y8" s="19">
        <v>14617197</v>
      </c>
      <c r="Z8" s="20">
        <v>185.91</v>
      </c>
      <c r="AA8" s="21">
        <v>7862484</v>
      </c>
    </row>
    <row r="9" spans="1:27" ht="13.5">
      <c r="A9" s="22" t="s">
        <v>36</v>
      </c>
      <c r="B9" s="16"/>
      <c r="C9" s="17"/>
      <c r="D9" s="17"/>
      <c r="E9" s="18">
        <v>60786000</v>
      </c>
      <c r="F9" s="19">
        <v>60786000</v>
      </c>
      <c r="G9" s="19">
        <v>25596000</v>
      </c>
      <c r="H9" s="19"/>
      <c r="I9" s="19"/>
      <c r="J9" s="19">
        <v>25596000</v>
      </c>
      <c r="K9" s="19"/>
      <c r="L9" s="19">
        <v>20193000</v>
      </c>
      <c r="M9" s="19">
        <v>28000000</v>
      </c>
      <c r="N9" s="19">
        <v>48193000</v>
      </c>
      <c r="O9" s="19"/>
      <c r="P9" s="19"/>
      <c r="Q9" s="19">
        <v>16283000</v>
      </c>
      <c r="R9" s="19">
        <v>16283000</v>
      </c>
      <c r="S9" s="19"/>
      <c r="T9" s="19"/>
      <c r="U9" s="19"/>
      <c r="V9" s="19"/>
      <c r="W9" s="19">
        <v>90072000</v>
      </c>
      <c r="X9" s="19">
        <v>60786000</v>
      </c>
      <c r="Y9" s="19">
        <v>29286000</v>
      </c>
      <c r="Z9" s="20">
        <v>48.18</v>
      </c>
      <c r="AA9" s="21">
        <v>60786000</v>
      </c>
    </row>
    <row r="10" spans="1:27" ht="13.5">
      <c r="A10" s="22" t="s">
        <v>37</v>
      </c>
      <c r="B10" s="16"/>
      <c r="C10" s="17"/>
      <c r="D10" s="17"/>
      <c r="E10" s="18">
        <v>30422000</v>
      </c>
      <c r="F10" s="19">
        <v>30422000</v>
      </c>
      <c r="G10" s="19">
        <v>9174000</v>
      </c>
      <c r="H10" s="19"/>
      <c r="I10" s="19"/>
      <c r="J10" s="19">
        <v>9174000</v>
      </c>
      <c r="K10" s="19"/>
      <c r="L10" s="19"/>
      <c r="M10" s="19"/>
      <c r="N10" s="19"/>
      <c r="O10" s="19">
        <v>9530000</v>
      </c>
      <c r="P10" s="19"/>
      <c r="Q10" s="19">
        <v>1718000</v>
      </c>
      <c r="R10" s="19">
        <v>11248000</v>
      </c>
      <c r="S10" s="19"/>
      <c r="T10" s="19"/>
      <c r="U10" s="19"/>
      <c r="V10" s="19"/>
      <c r="W10" s="19">
        <v>20422000</v>
      </c>
      <c r="X10" s="19">
        <v>30422000</v>
      </c>
      <c r="Y10" s="19">
        <v>-10000000</v>
      </c>
      <c r="Z10" s="20">
        <v>-32.87</v>
      </c>
      <c r="AA10" s="21">
        <v>30422000</v>
      </c>
    </row>
    <row r="11" spans="1:27" ht="13.5">
      <c r="A11" s="22" t="s">
        <v>38</v>
      </c>
      <c r="B11" s="16"/>
      <c r="C11" s="17">
        <v>1410400</v>
      </c>
      <c r="D11" s="17"/>
      <c r="E11" s="18">
        <v>1610004</v>
      </c>
      <c r="F11" s="19">
        <v>1610004</v>
      </c>
      <c r="G11" s="19">
        <v>68113</v>
      </c>
      <c r="H11" s="19">
        <v>86709</v>
      </c>
      <c r="I11" s="19">
        <v>166581</v>
      </c>
      <c r="J11" s="19">
        <v>321403</v>
      </c>
      <c r="K11" s="19">
        <v>118319</v>
      </c>
      <c r="L11" s="19">
        <v>93087</v>
      </c>
      <c r="M11" s="19">
        <v>82053</v>
      </c>
      <c r="N11" s="19">
        <v>293459</v>
      </c>
      <c r="O11" s="19">
        <v>59081</v>
      </c>
      <c r="P11" s="19">
        <v>99112</v>
      </c>
      <c r="Q11" s="19">
        <v>114254</v>
      </c>
      <c r="R11" s="19">
        <v>272447</v>
      </c>
      <c r="S11" s="19">
        <v>189657</v>
      </c>
      <c r="T11" s="19">
        <v>173357</v>
      </c>
      <c r="U11" s="19">
        <v>163384</v>
      </c>
      <c r="V11" s="19">
        <v>526398</v>
      </c>
      <c r="W11" s="19">
        <v>1413707</v>
      </c>
      <c r="X11" s="19">
        <v>1610004</v>
      </c>
      <c r="Y11" s="19">
        <v>-196297</v>
      </c>
      <c r="Z11" s="20">
        <v>-12.19</v>
      </c>
      <c r="AA11" s="21">
        <v>1610004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-77368555</v>
      </c>
      <c r="D14" s="17"/>
      <c r="E14" s="18">
        <v>-78176004</v>
      </c>
      <c r="F14" s="19">
        <v>-78176004</v>
      </c>
      <c r="G14" s="19">
        <v>-6062454</v>
      </c>
      <c r="H14" s="19">
        <v>-6930401</v>
      </c>
      <c r="I14" s="19">
        <v>-5867100</v>
      </c>
      <c r="J14" s="19">
        <v>-18859955</v>
      </c>
      <c r="K14" s="19">
        <v>-6430791</v>
      </c>
      <c r="L14" s="19">
        <v>-5199244</v>
      </c>
      <c r="M14" s="19">
        <v>-5138768</v>
      </c>
      <c r="N14" s="19">
        <v>-16768803</v>
      </c>
      <c r="O14" s="19">
        <v>-4810867</v>
      </c>
      <c r="P14" s="19">
        <v>-5742557</v>
      </c>
      <c r="Q14" s="19">
        <v>-4456760</v>
      </c>
      <c r="R14" s="19">
        <v>-15010184</v>
      </c>
      <c r="S14" s="19">
        <v>-5267140</v>
      </c>
      <c r="T14" s="19">
        <v>-6129886</v>
      </c>
      <c r="U14" s="19">
        <v>1079453</v>
      </c>
      <c r="V14" s="19">
        <v>-10317573</v>
      </c>
      <c r="W14" s="19">
        <v>-60956515</v>
      </c>
      <c r="X14" s="19">
        <v>-78176004</v>
      </c>
      <c r="Y14" s="19">
        <v>17219489</v>
      </c>
      <c r="Z14" s="20">
        <v>-22.03</v>
      </c>
      <c r="AA14" s="21">
        <v>-78176004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-37166046</v>
      </c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-13657826</v>
      </c>
      <c r="D17" s="25">
        <f>SUM(D6:D16)</f>
        <v>0</v>
      </c>
      <c r="E17" s="26">
        <f t="shared" si="0"/>
        <v>28418996</v>
      </c>
      <c r="F17" s="27">
        <f t="shared" si="0"/>
        <v>28418996</v>
      </c>
      <c r="G17" s="27">
        <f t="shared" si="0"/>
        <v>30229365</v>
      </c>
      <c r="H17" s="27">
        <f t="shared" si="0"/>
        <v>-3369465</v>
      </c>
      <c r="I17" s="27">
        <f t="shared" si="0"/>
        <v>-1777727</v>
      </c>
      <c r="J17" s="27">
        <f t="shared" si="0"/>
        <v>25082173</v>
      </c>
      <c r="K17" s="27">
        <f t="shared" si="0"/>
        <v>3195698</v>
      </c>
      <c r="L17" s="27">
        <f t="shared" si="0"/>
        <v>17880295</v>
      </c>
      <c r="M17" s="27">
        <f t="shared" si="0"/>
        <v>23490491</v>
      </c>
      <c r="N17" s="27">
        <f t="shared" si="0"/>
        <v>44566484</v>
      </c>
      <c r="O17" s="27">
        <f t="shared" si="0"/>
        <v>6119977</v>
      </c>
      <c r="P17" s="27">
        <f t="shared" si="0"/>
        <v>-3429451</v>
      </c>
      <c r="Q17" s="27">
        <f t="shared" si="0"/>
        <v>16589297</v>
      </c>
      <c r="R17" s="27">
        <f t="shared" si="0"/>
        <v>19279823</v>
      </c>
      <c r="S17" s="27">
        <f t="shared" si="0"/>
        <v>-4522438</v>
      </c>
      <c r="T17" s="27">
        <f t="shared" si="0"/>
        <v>-5535469</v>
      </c>
      <c r="U17" s="27">
        <f t="shared" si="0"/>
        <v>3800317</v>
      </c>
      <c r="V17" s="27">
        <f t="shared" si="0"/>
        <v>-6257590</v>
      </c>
      <c r="W17" s="27">
        <f t="shared" si="0"/>
        <v>82670890</v>
      </c>
      <c r="X17" s="27">
        <f t="shared" si="0"/>
        <v>28418996</v>
      </c>
      <c r="Y17" s="27">
        <f t="shared" si="0"/>
        <v>54251894</v>
      </c>
      <c r="Z17" s="28">
        <f>+IF(X17&lt;&gt;0,+(Y17/X17)*100,0)</f>
        <v>190.90010780113414</v>
      </c>
      <c r="AA17" s="29">
        <f>SUM(AA6:AA16)</f>
        <v>28418996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59592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-3392000</v>
      </c>
      <c r="F24" s="19">
        <v>-3392000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-3392000</v>
      </c>
      <c r="Y24" s="19">
        <v>3392000</v>
      </c>
      <c r="Z24" s="20">
        <v>-100</v>
      </c>
      <c r="AA24" s="21">
        <v>-3392000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-2048066</v>
      </c>
      <c r="D26" s="17"/>
      <c r="E26" s="18">
        <v>-45630996</v>
      </c>
      <c r="F26" s="19">
        <v>-45630996</v>
      </c>
      <c r="G26" s="19">
        <v>-2604291</v>
      </c>
      <c r="H26" s="19">
        <v>-931476</v>
      </c>
      <c r="I26" s="19">
        <v>-4353718</v>
      </c>
      <c r="J26" s="19">
        <v>-7889485</v>
      </c>
      <c r="K26" s="19">
        <v>-4347306</v>
      </c>
      <c r="L26" s="19">
        <v>-1628092</v>
      </c>
      <c r="M26" s="19">
        <v>-2518311</v>
      </c>
      <c r="N26" s="19">
        <v>-8493709</v>
      </c>
      <c r="O26" s="19">
        <v>-2895125</v>
      </c>
      <c r="P26" s="19">
        <v>-1536562</v>
      </c>
      <c r="Q26" s="19">
        <v>-3939012</v>
      </c>
      <c r="R26" s="19">
        <v>-8370699</v>
      </c>
      <c r="S26" s="19">
        <v>-3834333</v>
      </c>
      <c r="T26" s="19">
        <v>-2085819</v>
      </c>
      <c r="U26" s="19">
        <v>-1309942</v>
      </c>
      <c r="V26" s="19">
        <v>-7230094</v>
      </c>
      <c r="W26" s="19">
        <v>-31983987</v>
      </c>
      <c r="X26" s="19">
        <v>-45630996</v>
      </c>
      <c r="Y26" s="19">
        <v>13647009</v>
      </c>
      <c r="Z26" s="20">
        <v>-29.91</v>
      </c>
      <c r="AA26" s="21">
        <v>-45630996</v>
      </c>
    </row>
    <row r="27" spans="1:27" ht="13.5">
      <c r="A27" s="23" t="s">
        <v>51</v>
      </c>
      <c r="B27" s="24"/>
      <c r="C27" s="25">
        <f aca="true" t="shared" si="1" ref="C27:Y27">SUM(C21:C26)</f>
        <v>-1988474</v>
      </c>
      <c r="D27" s="25">
        <f>SUM(D21:D26)</f>
        <v>0</v>
      </c>
      <c r="E27" s="26">
        <f t="shared" si="1"/>
        <v>-49022996</v>
      </c>
      <c r="F27" s="27">
        <f t="shared" si="1"/>
        <v>-49022996</v>
      </c>
      <c r="G27" s="27">
        <f t="shared" si="1"/>
        <v>-2604291</v>
      </c>
      <c r="H27" s="27">
        <f t="shared" si="1"/>
        <v>-931476</v>
      </c>
      <c r="I27" s="27">
        <f t="shared" si="1"/>
        <v>-4353718</v>
      </c>
      <c r="J27" s="27">
        <f t="shared" si="1"/>
        <v>-7889485</v>
      </c>
      <c r="K27" s="27">
        <f t="shared" si="1"/>
        <v>-4347306</v>
      </c>
      <c r="L27" s="27">
        <f t="shared" si="1"/>
        <v>-1628092</v>
      </c>
      <c r="M27" s="27">
        <f t="shared" si="1"/>
        <v>-2518311</v>
      </c>
      <c r="N27" s="27">
        <f t="shared" si="1"/>
        <v>-8493709</v>
      </c>
      <c r="O27" s="27">
        <f t="shared" si="1"/>
        <v>-2895125</v>
      </c>
      <c r="P27" s="27">
        <f t="shared" si="1"/>
        <v>-1536562</v>
      </c>
      <c r="Q27" s="27">
        <f t="shared" si="1"/>
        <v>-3939012</v>
      </c>
      <c r="R27" s="27">
        <f t="shared" si="1"/>
        <v>-8370699</v>
      </c>
      <c r="S27" s="27">
        <f t="shared" si="1"/>
        <v>-3834333</v>
      </c>
      <c r="T27" s="27">
        <f t="shared" si="1"/>
        <v>-2085819</v>
      </c>
      <c r="U27" s="27">
        <f t="shared" si="1"/>
        <v>-1309942</v>
      </c>
      <c r="V27" s="27">
        <f t="shared" si="1"/>
        <v>-7230094</v>
      </c>
      <c r="W27" s="27">
        <f t="shared" si="1"/>
        <v>-31983987</v>
      </c>
      <c r="X27" s="27">
        <f t="shared" si="1"/>
        <v>-49022996</v>
      </c>
      <c r="Y27" s="27">
        <f t="shared" si="1"/>
        <v>17039009</v>
      </c>
      <c r="Z27" s="28">
        <f>+IF(X27&lt;&gt;0,+(Y27/X27)*100,0)</f>
        <v>-34.75717599960639</v>
      </c>
      <c r="AA27" s="29">
        <f>SUM(AA21:AA26)</f>
        <v>-49022996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72646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72646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-15573654</v>
      </c>
      <c r="D38" s="31">
        <f>+D17+D27+D36</f>
        <v>0</v>
      </c>
      <c r="E38" s="32">
        <f t="shared" si="3"/>
        <v>-20604000</v>
      </c>
      <c r="F38" s="33">
        <f t="shared" si="3"/>
        <v>-20604000</v>
      </c>
      <c r="G38" s="33">
        <f t="shared" si="3"/>
        <v>27625074</v>
      </c>
      <c r="H38" s="33">
        <f t="shared" si="3"/>
        <v>-4300941</v>
      </c>
      <c r="I38" s="33">
        <f t="shared" si="3"/>
        <v>-6131445</v>
      </c>
      <c r="J38" s="33">
        <f t="shared" si="3"/>
        <v>17192688</v>
      </c>
      <c r="K38" s="33">
        <f t="shared" si="3"/>
        <v>-1151608</v>
      </c>
      <c r="L38" s="33">
        <f t="shared" si="3"/>
        <v>16252203</v>
      </c>
      <c r="M38" s="33">
        <f t="shared" si="3"/>
        <v>20972180</v>
      </c>
      <c r="N38" s="33">
        <f t="shared" si="3"/>
        <v>36072775</v>
      </c>
      <c r="O38" s="33">
        <f t="shared" si="3"/>
        <v>3224852</v>
      </c>
      <c r="P38" s="33">
        <f t="shared" si="3"/>
        <v>-4966013</v>
      </c>
      <c r="Q38" s="33">
        <f t="shared" si="3"/>
        <v>12650285</v>
      </c>
      <c r="R38" s="33">
        <f t="shared" si="3"/>
        <v>10909124</v>
      </c>
      <c r="S38" s="33">
        <f t="shared" si="3"/>
        <v>-8356771</v>
      </c>
      <c r="T38" s="33">
        <f t="shared" si="3"/>
        <v>-7621288</v>
      </c>
      <c r="U38" s="33">
        <f t="shared" si="3"/>
        <v>2490375</v>
      </c>
      <c r="V38" s="33">
        <f t="shared" si="3"/>
        <v>-13487684</v>
      </c>
      <c r="W38" s="33">
        <f t="shared" si="3"/>
        <v>50686903</v>
      </c>
      <c r="X38" s="33">
        <f t="shared" si="3"/>
        <v>-20604000</v>
      </c>
      <c r="Y38" s="33">
        <f t="shared" si="3"/>
        <v>71290903</v>
      </c>
      <c r="Z38" s="34">
        <f>+IF(X38&lt;&gt;0,+(Y38/X38)*100,0)</f>
        <v>-346.00515919238984</v>
      </c>
      <c r="AA38" s="35">
        <f>+AA17+AA27+AA36</f>
        <v>-20604000</v>
      </c>
    </row>
    <row r="39" spans="1:27" ht="13.5">
      <c r="A39" s="22" t="s">
        <v>59</v>
      </c>
      <c r="B39" s="16"/>
      <c r="C39" s="31">
        <v>36019035</v>
      </c>
      <c r="D39" s="31"/>
      <c r="E39" s="32">
        <v>23147000</v>
      </c>
      <c r="F39" s="33">
        <v>23147000</v>
      </c>
      <c r="G39" s="33">
        <v>684190</v>
      </c>
      <c r="H39" s="33">
        <v>28309264</v>
      </c>
      <c r="I39" s="33">
        <v>24008323</v>
      </c>
      <c r="J39" s="33">
        <v>684190</v>
      </c>
      <c r="K39" s="33">
        <v>17876878</v>
      </c>
      <c r="L39" s="33">
        <v>16725270</v>
      </c>
      <c r="M39" s="33">
        <v>32977473</v>
      </c>
      <c r="N39" s="33">
        <v>17876878</v>
      </c>
      <c r="O39" s="33">
        <v>53949653</v>
      </c>
      <c r="P39" s="33">
        <v>57174505</v>
      </c>
      <c r="Q39" s="33">
        <v>52208492</v>
      </c>
      <c r="R39" s="33">
        <v>53949653</v>
      </c>
      <c r="S39" s="33">
        <v>64858777</v>
      </c>
      <c r="T39" s="33">
        <v>56502006</v>
      </c>
      <c r="U39" s="33">
        <v>48880718</v>
      </c>
      <c r="V39" s="33">
        <v>64858777</v>
      </c>
      <c r="W39" s="33">
        <v>684190</v>
      </c>
      <c r="X39" s="33">
        <v>23147000</v>
      </c>
      <c r="Y39" s="33">
        <v>-22462810</v>
      </c>
      <c r="Z39" s="34">
        <v>-97.04</v>
      </c>
      <c r="AA39" s="35">
        <v>23147000</v>
      </c>
    </row>
    <row r="40" spans="1:27" ht="13.5">
      <c r="A40" s="41" t="s">
        <v>60</v>
      </c>
      <c r="B40" s="42"/>
      <c r="C40" s="43">
        <v>20445381</v>
      </c>
      <c r="D40" s="43"/>
      <c r="E40" s="44">
        <v>2543000</v>
      </c>
      <c r="F40" s="45">
        <v>2543000</v>
      </c>
      <c r="G40" s="45">
        <v>28309264</v>
      </c>
      <c r="H40" s="45">
        <v>24008323</v>
      </c>
      <c r="I40" s="45">
        <v>17876878</v>
      </c>
      <c r="J40" s="45">
        <v>17876878</v>
      </c>
      <c r="K40" s="45">
        <v>16725270</v>
      </c>
      <c r="L40" s="45">
        <v>32977473</v>
      </c>
      <c r="M40" s="45">
        <v>53949653</v>
      </c>
      <c r="N40" s="45">
        <v>53949653</v>
      </c>
      <c r="O40" s="45">
        <v>57174505</v>
      </c>
      <c r="P40" s="45">
        <v>52208492</v>
      </c>
      <c r="Q40" s="45">
        <v>64858777</v>
      </c>
      <c r="R40" s="45">
        <v>57174505</v>
      </c>
      <c r="S40" s="45">
        <v>56502006</v>
      </c>
      <c r="T40" s="45">
        <v>48880718</v>
      </c>
      <c r="U40" s="45">
        <v>51371093</v>
      </c>
      <c r="V40" s="45">
        <v>51371093</v>
      </c>
      <c r="W40" s="45">
        <v>51371093</v>
      </c>
      <c r="X40" s="45">
        <v>2543000</v>
      </c>
      <c r="Y40" s="45">
        <v>48828093</v>
      </c>
      <c r="Z40" s="46">
        <v>1920.1</v>
      </c>
      <c r="AA40" s="47">
        <v>2543000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98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9975356</v>
      </c>
      <c r="D6" s="17"/>
      <c r="E6" s="18">
        <v>7113960</v>
      </c>
      <c r="F6" s="19">
        <v>10269000</v>
      </c>
      <c r="G6" s="19">
        <v>434624</v>
      </c>
      <c r="H6" s="19">
        <v>225335</v>
      </c>
      <c r="I6" s="19">
        <v>4245196</v>
      </c>
      <c r="J6" s="19">
        <v>4905155</v>
      </c>
      <c r="K6" s="19">
        <v>452000</v>
      </c>
      <c r="L6" s="19">
        <v>470000</v>
      </c>
      <c r="M6" s="19">
        <v>297000</v>
      </c>
      <c r="N6" s="19">
        <v>1219000</v>
      </c>
      <c r="O6" s="19">
        <v>373659</v>
      </c>
      <c r="P6" s="19">
        <v>671145</v>
      </c>
      <c r="Q6" s="19">
        <v>582704</v>
      </c>
      <c r="R6" s="19">
        <v>1627508</v>
      </c>
      <c r="S6" s="19">
        <v>464490</v>
      </c>
      <c r="T6" s="19">
        <v>782956</v>
      </c>
      <c r="U6" s="19">
        <v>663192</v>
      </c>
      <c r="V6" s="19">
        <v>1910638</v>
      </c>
      <c r="W6" s="19">
        <v>9662301</v>
      </c>
      <c r="X6" s="19">
        <v>10269000</v>
      </c>
      <c r="Y6" s="19">
        <v>-606699</v>
      </c>
      <c r="Z6" s="20">
        <v>-5.91</v>
      </c>
      <c r="AA6" s="21">
        <v>10269000</v>
      </c>
    </row>
    <row r="7" spans="1:27" ht="13.5">
      <c r="A7" s="22" t="s">
        <v>34</v>
      </c>
      <c r="B7" s="16"/>
      <c r="C7" s="17">
        <v>1368236</v>
      </c>
      <c r="D7" s="17"/>
      <c r="E7" s="18">
        <v>1143000</v>
      </c>
      <c r="F7" s="19">
        <v>607000</v>
      </c>
      <c r="G7" s="19">
        <v>66600</v>
      </c>
      <c r="H7" s="19">
        <v>9817</v>
      </c>
      <c r="I7" s="19">
        <v>22841</v>
      </c>
      <c r="J7" s="19">
        <v>99258</v>
      </c>
      <c r="K7" s="19">
        <v>61000</v>
      </c>
      <c r="L7" s="19">
        <v>12000</v>
      </c>
      <c r="M7" s="19">
        <v>16000</v>
      </c>
      <c r="N7" s="19">
        <v>89000</v>
      </c>
      <c r="O7" s="19">
        <v>10956</v>
      </c>
      <c r="P7" s="19">
        <v>2905</v>
      </c>
      <c r="Q7" s="19">
        <v>28106</v>
      </c>
      <c r="R7" s="19">
        <v>41967</v>
      </c>
      <c r="S7" s="19">
        <v>8360</v>
      </c>
      <c r="T7" s="19">
        <v>22075</v>
      </c>
      <c r="U7" s="19">
        <v>33634</v>
      </c>
      <c r="V7" s="19">
        <v>64069</v>
      </c>
      <c r="W7" s="19">
        <v>294294</v>
      </c>
      <c r="X7" s="19">
        <v>607000</v>
      </c>
      <c r="Y7" s="19">
        <v>-312706</v>
      </c>
      <c r="Z7" s="20">
        <v>-51.52</v>
      </c>
      <c r="AA7" s="21">
        <v>607000</v>
      </c>
    </row>
    <row r="8" spans="1:27" ht="13.5">
      <c r="A8" s="22" t="s">
        <v>35</v>
      </c>
      <c r="B8" s="16"/>
      <c r="C8" s="17">
        <v>1453075</v>
      </c>
      <c r="D8" s="17"/>
      <c r="E8" s="18">
        <v>4262592</v>
      </c>
      <c r="F8" s="19">
        <v>3369000</v>
      </c>
      <c r="G8" s="19">
        <v>664696</v>
      </c>
      <c r="H8" s="19">
        <v>25985</v>
      </c>
      <c r="I8" s="19">
        <v>324207</v>
      </c>
      <c r="J8" s="19">
        <v>1014888</v>
      </c>
      <c r="K8" s="19">
        <v>719000</v>
      </c>
      <c r="L8" s="19">
        <v>253400</v>
      </c>
      <c r="M8" s="19">
        <v>582000</v>
      </c>
      <c r="N8" s="19">
        <v>1554400</v>
      </c>
      <c r="O8" s="19">
        <v>101195</v>
      </c>
      <c r="P8" s="19">
        <v>987185</v>
      </c>
      <c r="Q8" s="19">
        <v>401447</v>
      </c>
      <c r="R8" s="19">
        <v>1489827</v>
      </c>
      <c r="S8" s="19">
        <v>299354</v>
      </c>
      <c r="T8" s="19">
        <v>281677</v>
      </c>
      <c r="U8" s="19">
        <v>341694</v>
      </c>
      <c r="V8" s="19">
        <v>922725</v>
      </c>
      <c r="W8" s="19">
        <v>4981840</v>
      </c>
      <c r="X8" s="19">
        <v>3369000</v>
      </c>
      <c r="Y8" s="19">
        <v>1612840</v>
      </c>
      <c r="Z8" s="20">
        <v>47.87</v>
      </c>
      <c r="AA8" s="21">
        <v>3369000</v>
      </c>
    </row>
    <row r="9" spans="1:27" ht="13.5">
      <c r="A9" s="22" t="s">
        <v>36</v>
      </c>
      <c r="B9" s="16"/>
      <c r="C9" s="17">
        <v>20645000</v>
      </c>
      <c r="D9" s="17"/>
      <c r="E9" s="18">
        <v>33874000</v>
      </c>
      <c r="F9" s="19">
        <v>32467000</v>
      </c>
      <c r="G9" s="19">
        <v>10700000</v>
      </c>
      <c r="H9" s="19">
        <v>1334000</v>
      </c>
      <c r="I9" s="19">
        <v>393000</v>
      </c>
      <c r="J9" s="19">
        <v>12427000</v>
      </c>
      <c r="K9" s="19">
        <v>2000000</v>
      </c>
      <c r="L9" s="19">
        <v>7388000</v>
      </c>
      <c r="M9" s="19">
        <v>2000000</v>
      </c>
      <c r="N9" s="19">
        <v>11388000</v>
      </c>
      <c r="O9" s="19">
        <v>2000000</v>
      </c>
      <c r="P9" s="19">
        <v>562000</v>
      </c>
      <c r="Q9" s="19">
        <v>6090000</v>
      </c>
      <c r="R9" s="19">
        <v>8652000</v>
      </c>
      <c r="S9" s="19"/>
      <c r="T9" s="19"/>
      <c r="U9" s="19"/>
      <c r="V9" s="19"/>
      <c r="W9" s="19">
        <v>32467000</v>
      </c>
      <c r="X9" s="19">
        <v>32467000</v>
      </c>
      <c r="Y9" s="19"/>
      <c r="Z9" s="20"/>
      <c r="AA9" s="21">
        <v>32467000</v>
      </c>
    </row>
    <row r="10" spans="1:27" ht="13.5">
      <c r="A10" s="22" t="s">
        <v>37</v>
      </c>
      <c r="B10" s="16"/>
      <c r="C10" s="17">
        <v>10925000</v>
      </c>
      <c r="D10" s="17"/>
      <c r="E10" s="18">
        <v>11155998</v>
      </c>
      <c r="F10" s="19">
        <v>11156000</v>
      </c>
      <c r="G10" s="19">
        <v>4787000</v>
      </c>
      <c r="H10" s="19"/>
      <c r="I10" s="19"/>
      <c r="J10" s="19">
        <v>4787000</v>
      </c>
      <c r="K10" s="19"/>
      <c r="L10" s="19"/>
      <c r="M10" s="19">
        <v>3393000</v>
      </c>
      <c r="N10" s="19">
        <v>3393000</v>
      </c>
      <c r="O10" s="19"/>
      <c r="P10" s="19"/>
      <c r="Q10" s="19">
        <v>2976000</v>
      </c>
      <c r="R10" s="19">
        <v>2976000</v>
      </c>
      <c r="S10" s="19"/>
      <c r="T10" s="19"/>
      <c r="U10" s="19"/>
      <c r="V10" s="19"/>
      <c r="W10" s="19">
        <v>11156000</v>
      </c>
      <c r="X10" s="19">
        <v>11156000</v>
      </c>
      <c r="Y10" s="19"/>
      <c r="Z10" s="20"/>
      <c r="AA10" s="21">
        <v>11156000</v>
      </c>
    </row>
    <row r="11" spans="1:27" ht="13.5">
      <c r="A11" s="22" t="s">
        <v>38</v>
      </c>
      <c r="B11" s="16"/>
      <c r="C11" s="17">
        <v>376773</v>
      </c>
      <c r="D11" s="17"/>
      <c r="E11" s="18"/>
      <c r="F11" s="19">
        <v>152000</v>
      </c>
      <c r="G11" s="19">
        <v>9105</v>
      </c>
      <c r="H11" s="19">
        <v>29219</v>
      </c>
      <c r="I11" s="19">
        <v>46456</v>
      </c>
      <c r="J11" s="19">
        <v>84780</v>
      </c>
      <c r="K11" s="19">
        <v>15000</v>
      </c>
      <c r="L11" s="19">
        <v>6000</v>
      </c>
      <c r="M11" s="19">
        <v>17000</v>
      </c>
      <c r="N11" s="19">
        <v>38000</v>
      </c>
      <c r="O11" s="19">
        <v>10886</v>
      </c>
      <c r="P11" s="19">
        <v>5325</v>
      </c>
      <c r="Q11" s="19">
        <v>1232</v>
      </c>
      <c r="R11" s="19">
        <v>17443</v>
      </c>
      <c r="S11" s="19">
        <v>9998</v>
      </c>
      <c r="T11" s="19">
        <v>1596</v>
      </c>
      <c r="U11" s="19">
        <v>7718</v>
      </c>
      <c r="V11" s="19">
        <v>19312</v>
      </c>
      <c r="W11" s="19">
        <v>159535</v>
      </c>
      <c r="X11" s="19">
        <v>152000</v>
      </c>
      <c r="Y11" s="19">
        <v>7535</v>
      </c>
      <c r="Z11" s="20">
        <v>4.96</v>
      </c>
      <c r="AA11" s="21">
        <v>152000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-36169924</v>
      </c>
      <c r="D14" s="17"/>
      <c r="E14" s="18">
        <v>-47335014</v>
      </c>
      <c r="F14" s="19">
        <v>-44835000</v>
      </c>
      <c r="G14" s="19">
        <v>-7706822</v>
      </c>
      <c r="H14" s="19">
        <v>-5278283</v>
      </c>
      <c r="I14" s="19">
        <v>-3180849</v>
      </c>
      <c r="J14" s="19">
        <v>-16165954</v>
      </c>
      <c r="K14" s="19">
        <v>-2894000</v>
      </c>
      <c r="L14" s="19">
        <v>-3078000</v>
      </c>
      <c r="M14" s="19">
        <v>-4958000</v>
      </c>
      <c r="N14" s="19">
        <v>-10930000</v>
      </c>
      <c r="O14" s="19">
        <v>-4759688</v>
      </c>
      <c r="P14" s="19">
        <v>-3801269</v>
      </c>
      <c r="Q14" s="19">
        <v>-4641983</v>
      </c>
      <c r="R14" s="19">
        <v>-13202940</v>
      </c>
      <c r="S14" s="19">
        <v>-2736029</v>
      </c>
      <c r="T14" s="19">
        <v>-2220458</v>
      </c>
      <c r="U14" s="19">
        <v>-1487336</v>
      </c>
      <c r="V14" s="19">
        <v>-6443823</v>
      </c>
      <c r="W14" s="19">
        <v>-46742717</v>
      </c>
      <c r="X14" s="19">
        <v>-44835000</v>
      </c>
      <c r="Y14" s="19">
        <v>-1907717</v>
      </c>
      <c r="Z14" s="20">
        <v>4.25</v>
      </c>
      <c r="AA14" s="21">
        <v>-44835000</v>
      </c>
    </row>
    <row r="15" spans="1:27" ht="13.5">
      <c r="A15" s="22" t="s">
        <v>42</v>
      </c>
      <c r="B15" s="16"/>
      <c r="C15" s="17">
        <v>-608966</v>
      </c>
      <c r="D15" s="17"/>
      <c r="E15" s="18">
        <v>-150000</v>
      </c>
      <c r="F15" s="19">
        <v>-200000</v>
      </c>
      <c r="G15" s="19">
        <v>-14806</v>
      </c>
      <c r="H15" s="19">
        <v>-7388</v>
      </c>
      <c r="I15" s="19">
        <v>-38516</v>
      </c>
      <c r="J15" s="19">
        <v>-60710</v>
      </c>
      <c r="K15" s="19">
        <v>-7000</v>
      </c>
      <c r="L15" s="19">
        <v>-6000</v>
      </c>
      <c r="M15" s="19">
        <v>-5000</v>
      </c>
      <c r="N15" s="19">
        <v>-18000</v>
      </c>
      <c r="O15" s="19">
        <v>-5794</v>
      </c>
      <c r="P15" s="19">
        <v>-45175</v>
      </c>
      <c r="Q15" s="19">
        <v>-4552</v>
      </c>
      <c r="R15" s="19">
        <v>-55521</v>
      </c>
      <c r="S15" s="19"/>
      <c r="T15" s="19">
        <v>-24</v>
      </c>
      <c r="U15" s="19"/>
      <c r="V15" s="19">
        <v>-24</v>
      </c>
      <c r="W15" s="19">
        <v>-134255</v>
      </c>
      <c r="X15" s="19">
        <v>-200000</v>
      </c>
      <c r="Y15" s="19">
        <v>65745</v>
      </c>
      <c r="Z15" s="20">
        <v>-32.87</v>
      </c>
      <c r="AA15" s="21">
        <v>-200000</v>
      </c>
    </row>
    <row r="16" spans="1:27" ht="13.5">
      <c r="A16" s="22" t="s">
        <v>43</v>
      </c>
      <c r="B16" s="16"/>
      <c r="C16" s="17"/>
      <c r="D16" s="17"/>
      <c r="E16" s="18">
        <v>-180000</v>
      </c>
      <c r="F16" s="19">
        <v>-180000</v>
      </c>
      <c r="G16" s="19"/>
      <c r="H16" s="19"/>
      <c r="I16" s="19"/>
      <c r="J16" s="19"/>
      <c r="K16" s="19">
        <v>-16000</v>
      </c>
      <c r="L16" s="19">
        <v>-16000</v>
      </c>
      <c r="M16" s="19">
        <v>-16000</v>
      </c>
      <c r="N16" s="19">
        <v>-48000</v>
      </c>
      <c r="O16" s="19">
        <v>-16000</v>
      </c>
      <c r="P16" s="19">
        <v>-16000</v>
      </c>
      <c r="Q16" s="19">
        <v>-16000</v>
      </c>
      <c r="R16" s="19">
        <v>-48000</v>
      </c>
      <c r="S16" s="19">
        <v>-16000</v>
      </c>
      <c r="T16" s="19">
        <v>-16000</v>
      </c>
      <c r="U16" s="19">
        <v>-16000</v>
      </c>
      <c r="V16" s="19">
        <v>-48000</v>
      </c>
      <c r="W16" s="19">
        <v>-144000</v>
      </c>
      <c r="X16" s="19">
        <v>-180000</v>
      </c>
      <c r="Y16" s="19">
        <v>36000</v>
      </c>
      <c r="Z16" s="20">
        <v>-20</v>
      </c>
      <c r="AA16" s="21">
        <v>-180000</v>
      </c>
    </row>
    <row r="17" spans="1:27" ht="13.5">
      <c r="A17" s="23" t="s">
        <v>44</v>
      </c>
      <c r="B17" s="24"/>
      <c r="C17" s="25">
        <f aca="true" t="shared" si="0" ref="C17:Y17">SUM(C6:C16)</f>
        <v>7964550</v>
      </c>
      <c r="D17" s="25">
        <f>SUM(D6:D16)</f>
        <v>0</v>
      </c>
      <c r="E17" s="26">
        <f t="shared" si="0"/>
        <v>9884536</v>
      </c>
      <c r="F17" s="27">
        <f t="shared" si="0"/>
        <v>12805000</v>
      </c>
      <c r="G17" s="27">
        <f t="shared" si="0"/>
        <v>8940397</v>
      </c>
      <c r="H17" s="27">
        <f t="shared" si="0"/>
        <v>-3661315</v>
      </c>
      <c r="I17" s="27">
        <f t="shared" si="0"/>
        <v>1812335</v>
      </c>
      <c r="J17" s="27">
        <f t="shared" si="0"/>
        <v>7091417</v>
      </c>
      <c r="K17" s="27">
        <f t="shared" si="0"/>
        <v>330000</v>
      </c>
      <c r="L17" s="27">
        <f t="shared" si="0"/>
        <v>5029400</v>
      </c>
      <c r="M17" s="27">
        <f t="shared" si="0"/>
        <v>1326000</v>
      </c>
      <c r="N17" s="27">
        <f t="shared" si="0"/>
        <v>6685400</v>
      </c>
      <c r="O17" s="27">
        <f t="shared" si="0"/>
        <v>-2284786</v>
      </c>
      <c r="P17" s="27">
        <f t="shared" si="0"/>
        <v>-1633884</v>
      </c>
      <c r="Q17" s="27">
        <f t="shared" si="0"/>
        <v>5416954</v>
      </c>
      <c r="R17" s="27">
        <f t="shared" si="0"/>
        <v>1498284</v>
      </c>
      <c r="S17" s="27">
        <f t="shared" si="0"/>
        <v>-1969827</v>
      </c>
      <c r="T17" s="27">
        <f t="shared" si="0"/>
        <v>-1148178</v>
      </c>
      <c r="U17" s="27">
        <f t="shared" si="0"/>
        <v>-457098</v>
      </c>
      <c r="V17" s="27">
        <f t="shared" si="0"/>
        <v>-3575103</v>
      </c>
      <c r="W17" s="27">
        <f t="shared" si="0"/>
        <v>11699998</v>
      </c>
      <c r="X17" s="27">
        <f t="shared" si="0"/>
        <v>12805000</v>
      </c>
      <c r="Y17" s="27">
        <f t="shared" si="0"/>
        <v>-1105002</v>
      </c>
      <c r="Z17" s="28">
        <f>+IF(X17&lt;&gt;0,+(Y17/X17)*100,0)</f>
        <v>-8.629457243264351</v>
      </c>
      <c r="AA17" s="29">
        <f>SUM(AA6:AA16)</f>
        <v>12805000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-8791333</v>
      </c>
      <c r="D21" s="17"/>
      <c r="E21" s="18">
        <v>2300000</v>
      </c>
      <c r="F21" s="19">
        <v>2300000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2300000</v>
      </c>
      <c r="Y21" s="36">
        <v>-2300000</v>
      </c>
      <c r="Z21" s="37">
        <v>-100</v>
      </c>
      <c r="AA21" s="38">
        <v>2300000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-5100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-1549908</v>
      </c>
      <c r="D26" s="17"/>
      <c r="E26" s="18">
        <v>-11556000</v>
      </c>
      <c r="F26" s="19">
        <v>-13206000</v>
      </c>
      <c r="G26" s="19">
        <v>-353322</v>
      </c>
      <c r="H26" s="19">
        <v>-283355</v>
      </c>
      <c r="I26" s="19">
        <v>-177140</v>
      </c>
      <c r="J26" s="19">
        <v>-813817</v>
      </c>
      <c r="K26" s="19">
        <v>-2616000</v>
      </c>
      <c r="L26" s="19">
        <v>-450000</v>
      </c>
      <c r="M26" s="19">
        <v>-4138000</v>
      </c>
      <c r="N26" s="19">
        <v>-7204000</v>
      </c>
      <c r="O26" s="19">
        <v>-600000</v>
      </c>
      <c r="P26" s="19">
        <v>-165525</v>
      </c>
      <c r="Q26" s="19">
        <v>-681522</v>
      </c>
      <c r="R26" s="19">
        <v>-1447047</v>
      </c>
      <c r="S26" s="19">
        <v>-2127157</v>
      </c>
      <c r="T26" s="19">
        <v>-85000</v>
      </c>
      <c r="U26" s="19">
        <v>-27500</v>
      </c>
      <c r="V26" s="19">
        <v>-2239657</v>
      </c>
      <c r="W26" s="19">
        <v>-11704521</v>
      </c>
      <c r="X26" s="19">
        <v>-13206000</v>
      </c>
      <c r="Y26" s="19">
        <v>1501479</v>
      </c>
      <c r="Z26" s="20">
        <v>-11.37</v>
      </c>
      <c r="AA26" s="21">
        <v>-13206000</v>
      </c>
    </row>
    <row r="27" spans="1:27" ht="13.5">
      <c r="A27" s="23" t="s">
        <v>51</v>
      </c>
      <c r="B27" s="24"/>
      <c r="C27" s="25">
        <f aca="true" t="shared" si="1" ref="C27:Y27">SUM(C21:C26)</f>
        <v>-10346341</v>
      </c>
      <c r="D27" s="25">
        <f>SUM(D21:D26)</f>
        <v>0</v>
      </c>
      <c r="E27" s="26">
        <f t="shared" si="1"/>
        <v>-9256000</v>
      </c>
      <c r="F27" s="27">
        <f t="shared" si="1"/>
        <v>-10906000</v>
      </c>
      <c r="G27" s="27">
        <f t="shared" si="1"/>
        <v>-353322</v>
      </c>
      <c r="H27" s="27">
        <f t="shared" si="1"/>
        <v>-283355</v>
      </c>
      <c r="I27" s="27">
        <f t="shared" si="1"/>
        <v>-177140</v>
      </c>
      <c r="J27" s="27">
        <f t="shared" si="1"/>
        <v>-813817</v>
      </c>
      <c r="K27" s="27">
        <f t="shared" si="1"/>
        <v>-2616000</v>
      </c>
      <c r="L27" s="27">
        <f t="shared" si="1"/>
        <v>-450000</v>
      </c>
      <c r="M27" s="27">
        <f t="shared" si="1"/>
        <v>-4138000</v>
      </c>
      <c r="N27" s="27">
        <f t="shared" si="1"/>
        <v>-7204000</v>
      </c>
      <c r="O27" s="27">
        <f t="shared" si="1"/>
        <v>-600000</v>
      </c>
      <c r="P27" s="27">
        <f t="shared" si="1"/>
        <v>-165525</v>
      </c>
      <c r="Q27" s="27">
        <f t="shared" si="1"/>
        <v>-681522</v>
      </c>
      <c r="R27" s="27">
        <f t="shared" si="1"/>
        <v>-1447047</v>
      </c>
      <c r="S27" s="27">
        <f t="shared" si="1"/>
        <v>-2127157</v>
      </c>
      <c r="T27" s="27">
        <f t="shared" si="1"/>
        <v>-85000</v>
      </c>
      <c r="U27" s="27">
        <f t="shared" si="1"/>
        <v>-27500</v>
      </c>
      <c r="V27" s="27">
        <f t="shared" si="1"/>
        <v>-2239657</v>
      </c>
      <c r="W27" s="27">
        <f t="shared" si="1"/>
        <v>-11704521</v>
      </c>
      <c r="X27" s="27">
        <f t="shared" si="1"/>
        <v>-10906000</v>
      </c>
      <c r="Y27" s="27">
        <f t="shared" si="1"/>
        <v>-798521</v>
      </c>
      <c r="Z27" s="28">
        <f>+IF(X27&lt;&gt;0,+(Y27/X27)*100,0)</f>
        <v>7.32185035760132</v>
      </c>
      <c r="AA27" s="29">
        <f>SUM(AA21:AA26)</f>
        <v>-10906000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434384</v>
      </c>
      <c r="D35" s="17"/>
      <c r="E35" s="18">
        <v>-500004</v>
      </c>
      <c r="F35" s="19">
        <v>-500000</v>
      </c>
      <c r="G35" s="19">
        <v>-45735</v>
      </c>
      <c r="H35" s="19">
        <v>-45826</v>
      </c>
      <c r="I35" s="19">
        <v>-45826</v>
      </c>
      <c r="J35" s="19">
        <v>-137387</v>
      </c>
      <c r="K35" s="19">
        <v>-46000</v>
      </c>
      <c r="L35" s="19">
        <v>-46000</v>
      </c>
      <c r="M35" s="19">
        <v>-46000</v>
      </c>
      <c r="N35" s="19">
        <v>-138000</v>
      </c>
      <c r="O35" s="19">
        <v>-46000</v>
      </c>
      <c r="P35" s="19">
        <v>-45826</v>
      </c>
      <c r="Q35" s="19">
        <v>-45826</v>
      </c>
      <c r="R35" s="19">
        <v>-137652</v>
      </c>
      <c r="S35" s="19">
        <v>-45826</v>
      </c>
      <c r="T35" s="19">
        <v>-45826</v>
      </c>
      <c r="U35" s="19">
        <v>-45826</v>
      </c>
      <c r="V35" s="19">
        <v>-137478</v>
      </c>
      <c r="W35" s="19">
        <v>-550517</v>
      </c>
      <c r="X35" s="19">
        <v>-500000</v>
      </c>
      <c r="Y35" s="19">
        <v>-50517</v>
      </c>
      <c r="Z35" s="20">
        <v>10.1</v>
      </c>
      <c r="AA35" s="21">
        <v>-500000</v>
      </c>
    </row>
    <row r="36" spans="1:27" ht="13.5">
      <c r="A36" s="23" t="s">
        <v>57</v>
      </c>
      <c r="B36" s="24"/>
      <c r="C36" s="25">
        <f aca="true" t="shared" si="2" ref="C36:Y36">SUM(C31:C35)</f>
        <v>434384</v>
      </c>
      <c r="D36" s="25">
        <f>SUM(D31:D35)</f>
        <v>0</v>
      </c>
      <c r="E36" s="26">
        <f t="shared" si="2"/>
        <v>-500004</v>
      </c>
      <c r="F36" s="27">
        <f t="shared" si="2"/>
        <v>-500000</v>
      </c>
      <c r="G36" s="27">
        <f t="shared" si="2"/>
        <v>-45735</v>
      </c>
      <c r="H36" s="27">
        <f t="shared" si="2"/>
        <v>-45826</v>
      </c>
      <c r="I36" s="27">
        <f t="shared" si="2"/>
        <v>-45826</v>
      </c>
      <c r="J36" s="27">
        <f t="shared" si="2"/>
        <v>-137387</v>
      </c>
      <c r="K36" s="27">
        <f t="shared" si="2"/>
        <v>-46000</v>
      </c>
      <c r="L36" s="27">
        <f t="shared" si="2"/>
        <v>-46000</v>
      </c>
      <c r="M36" s="27">
        <f t="shared" si="2"/>
        <v>-46000</v>
      </c>
      <c r="N36" s="27">
        <f t="shared" si="2"/>
        <v>-138000</v>
      </c>
      <c r="O36" s="27">
        <f t="shared" si="2"/>
        <v>-46000</v>
      </c>
      <c r="P36" s="27">
        <f t="shared" si="2"/>
        <v>-45826</v>
      </c>
      <c r="Q36" s="27">
        <f t="shared" si="2"/>
        <v>-45826</v>
      </c>
      <c r="R36" s="27">
        <f t="shared" si="2"/>
        <v>-137652</v>
      </c>
      <c r="S36" s="27">
        <f t="shared" si="2"/>
        <v>-45826</v>
      </c>
      <c r="T36" s="27">
        <f t="shared" si="2"/>
        <v>-45826</v>
      </c>
      <c r="U36" s="27">
        <f t="shared" si="2"/>
        <v>-45826</v>
      </c>
      <c r="V36" s="27">
        <f t="shared" si="2"/>
        <v>-137478</v>
      </c>
      <c r="W36" s="27">
        <f t="shared" si="2"/>
        <v>-550517</v>
      </c>
      <c r="X36" s="27">
        <f t="shared" si="2"/>
        <v>-500000</v>
      </c>
      <c r="Y36" s="27">
        <f t="shared" si="2"/>
        <v>-50517</v>
      </c>
      <c r="Z36" s="28">
        <f>+IF(X36&lt;&gt;0,+(Y36/X36)*100,0)</f>
        <v>10.1034</v>
      </c>
      <c r="AA36" s="29">
        <f>SUM(AA31:AA35)</f>
        <v>-500000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-1947407</v>
      </c>
      <c r="D38" s="31">
        <f>+D17+D27+D36</f>
        <v>0</v>
      </c>
      <c r="E38" s="32">
        <f t="shared" si="3"/>
        <v>128532</v>
      </c>
      <c r="F38" s="33">
        <f t="shared" si="3"/>
        <v>1399000</v>
      </c>
      <c r="G38" s="33">
        <f t="shared" si="3"/>
        <v>8541340</v>
      </c>
      <c r="H38" s="33">
        <f t="shared" si="3"/>
        <v>-3990496</v>
      </c>
      <c r="I38" s="33">
        <f t="shared" si="3"/>
        <v>1589369</v>
      </c>
      <c r="J38" s="33">
        <f t="shared" si="3"/>
        <v>6140213</v>
      </c>
      <c r="K38" s="33">
        <f t="shared" si="3"/>
        <v>-2332000</v>
      </c>
      <c r="L38" s="33">
        <f t="shared" si="3"/>
        <v>4533400</v>
      </c>
      <c r="M38" s="33">
        <f t="shared" si="3"/>
        <v>-2858000</v>
      </c>
      <c r="N38" s="33">
        <f t="shared" si="3"/>
        <v>-656600</v>
      </c>
      <c r="O38" s="33">
        <f t="shared" si="3"/>
        <v>-2930786</v>
      </c>
      <c r="P38" s="33">
        <f t="shared" si="3"/>
        <v>-1845235</v>
      </c>
      <c r="Q38" s="33">
        <f t="shared" si="3"/>
        <v>4689606</v>
      </c>
      <c r="R38" s="33">
        <f t="shared" si="3"/>
        <v>-86415</v>
      </c>
      <c r="S38" s="33">
        <f t="shared" si="3"/>
        <v>-4142810</v>
      </c>
      <c r="T38" s="33">
        <f t="shared" si="3"/>
        <v>-1279004</v>
      </c>
      <c r="U38" s="33">
        <f t="shared" si="3"/>
        <v>-530424</v>
      </c>
      <c r="V38" s="33">
        <f t="shared" si="3"/>
        <v>-5952238</v>
      </c>
      <c r="W38" s="33">
        <f t="shared" si="3"/>
        <v>-555040</v>
      </c>
      <c r="X38" s="33">
        <f t="shared" si="3"/>
        <v>1399000</v>
      </c>
      <c r="Y38" s="33">
        <f t="shared" si="3"/>
        <v>-1954040</v>
      </c>
      <c r="Z38" s="34">
        <f>+IF(X38&lt;&gt;0,+(Y38/X38)*100,0)</f>
        <v>-139.67405289492493</v>
      </c>
      <c r="AA38" s="35">
        <f>+AA17+AA27+AA36</f>
        <v>1399000</v>
      </c>
    </row>
    <row r="39" spans="1:27" ht="13.5">
      <c r="A39" s="22" t="s">
        <v>59</v>
      </c>
      <c r="B39" s="16"/>
      <c r="C39" s="31">
        <v>592873</v>
      </c>
      <c r="D39" s="31"/>
      <c r="E39" s="32">
        <v>1473000</v>
      </c>
      <c r="F39" s="33">
        <v>-1355000</v>
      </c>
      <c r="G39" s="33">
        <v>-1912628</v>
      </c>
      <c r="H39" s="33">
        <v>6628712</v>
      </c>
      <c r="I39" s="33">
        <v>2638216</v>
      </c>
      <c r="J39" s="33">
        <v>-1912628</v>
      </c>
      <c r="K39" s="33">
        <v>4227585</v>
      </c>
      <c r="L39" s="33">
        <v>1895585</v>
      </c>
      <c r="M39" s="33">
        <v>6428985</v>
      </c>
      <c r="N39" s="33">
        <v>4227585</v>
      </c>
      <c r="O39" s="33">
        <v>3570985</v>
      </c>
      <c r="P39" s="33">
        <v>640199</v>
      </c>
      <c r="Q39" s="33">
        <v>-1205036</v>
      </c>
      <c r="R39" s="33">
        <v>3570985</v>
      </c>
      <c r="S39" s="33">
        <v>3484570</v>
      </c>
      <c r="T39" s="33">
        <v>-658240</v>
      </c>
      <c r="U39" s="33">
        <v>-1937244</v>
      </c>
      <c r="V39" s="33">
        <v>3484570</v>
      </c>
      <c r="W39" s="33">
        <v>-1912628</v>
      </c>
      <c r="X39" s="33">
        <v>-1355000</v>
      </c>
      <c r="Y39" s="33">
        <v>-557628</v>
      </c>
      <c r="Z39" s="34">
        <v>41.15</v>
      </c>
      <c r="AA39" s="35">
        <v>-1355000</v>
      </c>
    </row>
    <row r="40" spans="1:27" ht="13.5">
      <c r="A40" s="41" t="s">
        <v>60</v>
      </c>
      <c r="B40" s="42"/>
      <c r="C40" s="43">
        <v>-1354534</v>
      </c>
      <c r="D40" s="43"/>
      <c r="E40" s="44">
        <v>1601532</v>
      </c>
      <c r="F40" s="45">
        <v>44000</v>
      </c>
      <c r="G40" s="45">
        <v>6628712</v>
      </c>
      <c r="H40" s="45">
        <v>2638216</v>
      </c>
      <c r="I40" s="45">
        <v>4227585</v>
      </c>
      <c r="J40" s="45">
        <v>4227585</v>
      </c>
      <c r="K40" s="45">
        <v>1895585</v>
      </c>
      <c r="L40" s="45">
        <v>6428985</v>
      </c>
      <c r="M40" s="45">
        <v>3570985</v>
      </c>
      <c r="N40" s="45">
        <v>3570985</v>
      </c>
      <c r="O40" s="45">
        <v>640199</v>
      </c>
      <c r="P40" s="45">
        <v>-1205036</v>
      </c>
      <c r="Q40" s="45">
        <v>3484570</v>
      </c>
      <c r="R40" s="45">
        <v>640199</v>
      </c>
      <c r="S40" s="45">
        <v>-658240</v>
      </c>
      <c r="T40" s="45">
        <v>-1937244</v>
      </c>
      <c r="U40" s="45">
        <v>-2467668</v>
      </c>
      <c r="V40" s="45">
        <v>-2467668</v>
      </c>
      <c r="W40" s="45">
        <v>-2467668</v>
      </c>
      <c r="X40" s="45">
        <v>44000</v>
      </c>
      <c r="Y40" s="45">
        <v>-2511668</v>
      </c>
      <c r="Z40" s="46">
        <v>-5708.34</v>
      </c>
      <c r="AA40" s="47">
        <v>44000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99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5424163</v>
      </c>
      <c r="D6" s="17"/>
      <c r="E6" s="18">
        <v>12238301</v>
      </c>
      <c r="F6" s="19">
        <v>16372797</v>
      </c>
      <c r="G6" s="19">
        <v>257091</v>
      </c>
      <c r="H6" s="19">
        <v>98141</v>
      </c>
      <c r="I6" s="19">
        <v>680963</v>
      </c>
      <c r="J6" s="19">
        <v>1036195</v>
      </c>
      <c r="K6" s="19">
        <v>1891849</v>
      </c>
      <c r="L6" s="19">
        <v>1506381</v>
      </c>
      <c r="M6" s="19">
        <v>466568</v>
      </c>
      <c r="N6" s="19">
        <v>3864798</v>
      </c>
      <c r="O6" s="19">
        <v>664073</v>
      </c>
      <c r="P6" s="19">
        <v>435927</v>
      </c>
      <c r="Q6" s="19">
        <v>519144</v>
      </c>
      <c r="R6" s="19">
        <v>1619144</v>
      </c>
      <c r="S6" s="19">
        <v>417084</v>
      </c>
      <c r="T6" s="19">
        <v>406064</v>
      </c>
      <c r="U6" s="19">
        <v>-43034</v>
      </c>
      <c r="V6" s="19">
        <v>780114</v>
      </c>
      <c r="W6" s="19">
        <v>7300251</v>
      </c>
      <c r="X6" s="19">
        <v>16372797</v>
      </c>
      <c r="Y6" s="19">
        <v>-9072546</v>
      </c>
      <c r="Z6" s="20">
        <v>-55.41</v>
      </c>
      <c r="AA6" s="21">
        <v>16372797</v>
      </c>
    </row>
    <row r="7" spans="1:27" ht="13.5">
      <c r="A7" s="22" t="s">
        <v>34</v>
      </c>
      <c r="B7" s="16"/>
      <c r="C7" s="17">
        <v>761983</v>
      </c>
      <c r="D7" s="17"/>
      <c r="E7" s="18">
        <v>1771728</v>
      </c>
      <c r="F7" s="19">
        <v>1687354</v>
      </c>
      <c r="G7" s="19">
        <v>154560</v>
      </c>
      <c r="H7" s="19">
        <v>133618</v>
      </c>
      <c r="I7" s="19">
        <v>167443</v>
      </c>
      <c r="J7" s="19">
        <v>455621</v>
      </c>
      <c r="K7" s="19">
        <v>-110008</v>
      </c>
      <c r="L7" s="19">
        <v>122639</v>
      </c>
      <c r="M7" s="19">
        <v>222901</v>
      </c>
      <c r="N7" s="19">
        <v>235532</v>
      </c>
      <c r="O7" s="19">
        <v>140000</v>
      </c>
      <c r="P7" s="19">
        <v>100071</v>
      </c>
      <c r="Q7" s="19">
        <v>48352</v>
      </c>
      <c r="R7" s="19">
        <v>288423</v>
      </c>
      <c r="S7" s="19">
        <v>99986</v>
      </c>
      <c r="T7" s="19">
        <v>119378</v>
      </c>
      <c r="U7" s="19">
        <v>173353</v>
      </c>
      <c r="V7" s="19">
        <v>392717</v>
      </c>
      <c r="W7" s="19">
        <v>1372293</v>
      </c>
      <c r="X7" s="19">
        <v>1687354</v>
      </c>
      <c r="Y7" s="19">
        <v>-315061</v>
      </c>
      <c r="Z7" s="20">
        <v>-18.67</v>
      </c>
      <c r="AA7" s="21">
        <v>1687354</v>
      </c>
    </row>
    <row r="8" spans="1:27" ht="13.5">
      <c r="A8" s="22" t="s">
        <v>35</v>
      </c>
      <c r="B8" s="16"/>
      <c r="C8" s="17">
        <v>2097490</v>
      </c>
      <c r="D8" s="17"/>
      <c r="E8" s="18">
        <v>7021170</v>
      </c>
      <c r="F8" s="19">
        <v>5009780</v>
      </c>
      <c r="G8" s="19">
        <v>5847754</v>
      </c>
      <c r="H8" s="19">
        <v>10817120</v>
      </c>
      <c r="I8" s="19">
        <v>1238231</v>
      </c>
      <c r="J8" s="19">
        <v>17903105</v>
      </c>
      <c r="K8" s="19">
        <v>7020122</v>
      </c>
      <c r="L8" s="19">
        <v>5788182</v>
      </c>
      <c r="M8" s="19">
        <v>17565819</v>
      </c>
      <c r="N8" s="19">
        <v>30374123</v>
      </c>
      <c r="O8" s="19">
        <v>5036188</v>
      </c>
      <c r="P8" s="19">
        <v>2994826</v>
      </c>
      <c r="Q8" s="19">
        <v>33415550</v>
      </c>
      <c r="R8" s="19">
        <v>41446564</v>
      </c>
      <c r="S8" s="19">
        <v>5296512</v>
      </c>
      <c r="T8" s="19">
        <v>17611970</v>
      </c>
      <c r="U8" s="19">
        <v>13475361</v>
      </c>
      <c r="V8" s="19">
        <v>36383843</v>
      </c>
      <c r="W8" s="19">
        <v>126107635</v>
      </c>
      <c r="X8" s="19">
        <v>5009780</v>
      </c>
      <c r="Y8" s="19">
        <v>121097855</v>
      </c>
      <c r="Z8" s="20">
        <v>2417.23</v>
      </c>
      <c r="AA8" s="21">
        <v>5009780</v>
      </c>
    </row>
    <row r="9" spans="1:27" ht="13.5">
      <c r="A9" s="22" t="s">
        <v>36</v>
      </c>
      <c r="B9" s="16"/>
      <c r="C9" s="17">
        <v>44609000</v>
      </c>
      <c r="D9" s="17"/>
      <c r="E9" s="18">
        <v>81162000</v>
      </c>
      <c r="F9" s="19"/>
      <c r="G9" s="19">
        <v>28311000</v>
      </c>
      <c r="H9" s="19">
        <v>934000</v>
      </c>
      <c r="I9" s="19">
        <v>861000</v>
      </c>
      <c r="J9" s="19">
        <v>30106000</v>
      </c>
      <c r="K9" s="19"/>
      <c r="L9" s="19">
        <v>22326000</v>
      </c>
      <c r="M9" s="19"/>
      <c r="N9" s="19">
        <v>22326000</v>
      </c>
      <c r="O9" s="19"/>
      <c r="P9" s="19"/>
      <c r="Q9" s="19">
        <v>18140000</v>
      </c>
      <c r="R9" s="19">
        <v>18140000</v>
      </c>
      <c r="S9" s="19"/>
      <c r="T9" s="19">
        <v>450</v>
      </c>
      <c r="U9" s="19"/>
      <c r="V9" s="19">
        <v>450</v>
      </c>
      <c r="W9" s="19">
        <v>70572450</v>
      </c>
      <c r="X9" s="19"/>
      <c r="Y9" s="19">
        <v>70572450</v>
      </c>
      <c r="Z9" s="20"/>
      <c r="AA9" s="21"/>
    </row>
    <row r="10" spans="1:27" ht="13.5">
      <c r="A10" s="22" t="s">
        <v>37</v>
      </c>
      <c r="B10" s="16"/>
      <c r="C10" s="17">
        <v>12643000</v>
      </c>
      <c r="D10" s="17"/>
      <c r="E10" s="18">
        <v>31553000</v>
      </c>
      <c r="F10" s="19"/>
      <c r="G10" s="19">
        <v>5670000</v>
      </c>
      <c r="H10" s="19"/>
      <c r="I10" s="19"/>
      <c r="J10" s="19">
        <v>5670000</v>
      </c>
      <c r="K10" s="19"/>
      <c r="L10" s="19"/>
      <c r="M10" s="19">
        <v>8124000</v>
      </c>
      <c r="N10" s="19">
        <v>8124000</v>
      </c>
      <c r="O10" s="19"/>
      <c r="P10" s="19"/>
      <c r="Q10" s="19">
        <v>9759000</v>
      </c>
      <c r="R10" s="19">
        <v>9759000</v>
      </c>
      <c r="S10" s="19"/>
      <c r="T10" s="19"/>
      <c r="U10" s="19"/>
      <c r="V10" s="19"/>
      <c r="W10" s="19">
        <v>23553000</v>
      </c>
      <c r="X10" s="19"/>
      <c r="Y10" s="19">
        <v>23553000</v>
      </c>
      <c r="Z10" s="20"/>
      <c r="AA10" s="21"/>
    </row>
    <row r="11" spans="1:27" ht="13.5">
      <c r="A11" s="22" t="s">
        <v>38</v>
      </c>
      <c r="B11" s="16"/>
      <c r="C11" s="17">
        <v>776054</v>
      </c>
      <c r="D11" s="17"/>
      <c r="E11" s="18">
        <v>2840000</v>
      </c>
      <c r="F11" s="19">
        <v>2400000</v>
      </c>
      <c r="G11" s="19">
        <v>7624</v>
      </c>
      <c r="H11" s="19">
        <v>41622</v>
      </c>
      <c r="I11" s="19">
        <v>229621</v>
      </c>
      <c r="J11" s="19">
        <v>278867</v>
      </c>
      <c r="K11" s="19">
        <v>235453</v>
      </c>
      <c r="L11" s="19">
        <v>18177</v>
      </c>
      <c r="M11" s="19">
        <v>181279</v>
      </c>
      <c r="N11" s="19">
        <v>434909</v>
      </c>
      <c r="O11" s="19">
        <v>54035</v>
      </c>
      <c r="P11" s="19">
        <v>35201</v>
      </c>
      <c r="Q11" s="19">
        <v>6615</v>
      </c>
      <c r="R11" s="19">
        <v>95851</v>
      </c>
      <c r="S11" s="19">
        <v>22791</v>
      </c>
      <c r="T11" s="19">
        <v>784257</v>
      </c>
      <c r="U11" s="19">
        <v>22475</v>
      </c>
      <c r="V11" s="19">
        <v>829523</v>
      </c>
      <c r="W11" s="19">
        <v>1639150</v>
      </c>
      <c r="X11" s="19">
        <v>2400000</v>
      </c>
      <c r="Y11" s="19">
        <v>-760850</v>
      </c>
      <c r="Z11" s="20">
        <v>-31.7</v>
      </c>
      <c r="AA11" s="21">
        <v>2400000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-57581261</v>
      </c>
      <c r="D14" s="17"/>
      <c r="E14" s="18">
        <v>-84213491</v>
      </c>
      <c r="F14" s="19">
        <v>-93764245</v>
      </c>
      <c r="G14" s="19">
        <v>-10666146</v>
      </c>
      <c r="H14" s="19">
        <v>-25368148</v>
      </c>
      <c r="I14" s="19">
        <v>149596</v>
      </c>
      <c r="J14" s="19">
        <v>-35884698</v>
      </c>
      <c r="K14" s="19">
        <v>-7056796</v>
      </c>
      <c r="L14" s="19">
        <v>-13944452</v>
      </c>
      <c r="M14" s="19">
        <v>-26800262</v>
      </c>
      <c r="N14" s="19">
        <v>-47801510</v>
      </c>
      <c r="O14" s="19">
        <v>-20565191</v>
      </c>
      <c r="P14" s="19">
        <v>-20799224</v>
      </c>
      <c r="Q14" s="19">
        <v>-17447189</v>
      </c>
      <c r="R14" s="19">
        <v>-58811604</v>
      </c>
      <c r="S14" s="19">
        <v>-37688953</v>
      </c>
      <c r="T14" s="19">
        <v>-13094498</v>
      </c>
      <c r="U14" s="19">
        <v>-17880692</v>
      </c>
      <c r="V14" s="19">
        <v>-68664143</v>
      </c>
      <c r="W14" s="19">
        <v>-211161955</v>
      </c>
      <c r="X14" s="19">
        <v>-93764245</v>
      </c>
      <c r="Y14" s="19">
        <v>-117397710</v>
      </c>
      <c r="Z14" s="20">
        <v>125.21</v>
      </c>
      <c r="AA14" s="21">
        <v>-93764245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-1737922</v>
      </c>
      <c r="D16" s="17"/>
      <c r="E16" s="18">
        <v>-3000000</v>
      </c>
      <c r="F16" s="19">
        <v>-2716039</v>
      </c>
      <c r="G16" s="19">
        <v>-114735</v>
      </c>
      <c r="H16" s="19">
        <v>-220707</v>
      </c>
      <c r="I16" s="19">
        <v>-469041</v>
      </c>
      <c r="J16" s="19">
        <v>-804483</v>
      </c>
      <c r="K16" s="19">
        <v>-419178</v>
      </c>
      <c r="L16" s="19">
        <v>-222339</v>
      </c>
      <c r="M16" s="19">
        <v>-498579</v>
      </c>
      <c r="N16" s="19">
        <v>-1140096</v>
      </c>
      <c r="O16" s="19">
        <v>-126064</v>
      </c>
      <c r="P16" s="19">
        <v>-195283</v>
      </c>
      <c r="Q16" s="19">
        <v>-228091</v>
      </c>
      <c r="R16" s="19">
        <v>-549438</v>
      </c>
      <c r="S16" s="19">
        <v>-2802525</v>
      </c>
      <c r="T16" s="19">
        <v>-103596</v>
      </c>
      <c r="U16" s="19">
        <v>-224796</v>
      </c>
      <c r="V16" s="19">
        <v>-3130917</v>
      </c>
      <c r="W16" s="19">
        <v>-5624934</v>
      </c>
      <c r="X16" s="19">
        <v>-2716039</v>
      </c>
      <c r="Y16" s="19">
        <v>-2908895</v>
      </c>
      <c r="Z16" s="20">
        <v>107.1</v>
      </c>
      <c r="AA16" s="21">
        <v>-2716039</v>
      </c>
    </row>
    <row r="17" spans="1:27" ht="13.5">
      <c r="A17" s="23" t="s">
        <v>44</v>
      </c>
      <c r="B17" s="24"/>
      <c r="C17" s="25">
        <f aca="true" t="shared" si="0" ref="C17:Y17">SUM(C6:C16)</f>
        <v>6992507</v>
      </c>
      <c r="D17" s="25">
        <f>SUM(D6:D16)</f>
        <v>0</v>
      </c>
      <c r="E17" s="26">
        <f t="shared" si="0"/>
        <v>49372708</v>
      </c>
      <c r="F17" s="27">
        <f t="shared" si="0"/>
        <v>-71010353</v>
      </c>
      <c r="G17" s="27">
        <f t="shared" si="0"/>
        <v>29467148</v>
      </c>
      <c r="H17" s="27">
        <f t="shared" si="0"/>
        <v>-13564354</v>
      </c>
      <c r="I17" s="27">
        <f t="shared" si="0"/>
        <v>2857813</v>
      </c>
      <c r="J17" s="27">
        <f t="shared" si="0"/>
        <v>18760607</v>
      </c>
      <c r="K17" s="27">
        <f t="shared" si="0"/>
        <v>1561442</v>
      </c>
      <c r="L17" s="27">
        <f t="shared" si="0"/>
        <v>15594588</v>
      </c>
      <c r="M17" s="27">
        <f t="shared" si="0"/>
        <v>-738274</v>
      </c>
      <c r="N17" s="27">
        <f t="shared" si="0"/>
        <v>16417756</v>
      </c>
      <c r="O17" s="27">
        <f t="shared" si="0"/>
        <v>-14796959</v>
      </c>
      <c r="P17" s="27">
        <f t="shared" si="0"/>
        <v>-17428482</v>
      </c>
      <c r="Q17" s="27">
        <f t="shared" si="0"/>
        <v>44213381</v>
      </c>
      <c r="R17" s="27">
        <f t="shared" si="0"/>
        <v>11987940</v>
      </c>
      <c r="S17" s="27">
        <f t="shared" si="0"/>
        <v>-34655105</v>
      </c>
      <c r="T17" s="27">
        <f t="shared" si="0"/>
        <v>5724025</v>
      </c>
      <c r="U17" s="27">
        <f t="shared" si="0"/>
        <v>-4477333</v>
      </c>
      <c r="V17" s="27">
        <f t="shared" si="0"/>
        <v>-33408413</v>
      </c>
      <c r="W17" s="27">
        <f t="shared" si="0"/>
        <v>13757890</v>
      </c>
      <c r="X17" s="27">
        <f t="shared" si="0"/>
        <v>-71010353</v>
      </c>
      <c r="Y17" s="27">
        <f t="shared" si="0"/>
        <v>84768243</v>
      </c>
      <c r="Z17" s="28">
        <f>+IF(X17&lt;&gt;0,+(Y17/X17)*100,0)</f>
        <v>-119.37448473182495</v>
      </c>
      <c r="AA17" s="29">
        <f>SUM(AA6:AA16)</f>
        <v>-71010353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>
        <v>93246</v>
      </c>
      <c r="U21" s="36">
        <v>279266</v>
      </c>
      <c r="V21" s="36">
        <v>372512</v>
      </c>
      <c r="W21" s="36">
        <v>372512</v>
      </c>
      <c r="X21" s="19"/>
      <c r="Y21" s="36">
        <v>372512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-6587797</v>
      </c>
      <c r="D26" s="17"/>
      <c r="E26" s="18">
        <v>-40019967</v>
      </c>
      <c r="F26" s="19">
        <v>-56501025</v>
      </c>
      <c r="G26" s="19"/>
      <c r="H26" s="19"/>
      <c r="I26" s="19">
        <v>-1793046</v>
      </c>
      <c r="J26" s="19">
        <v>-1793046</v>
      </c>
      <c r="K26" s="19"/>
      <c r="L26" s="19">
        <v>-99115</v>
      </c>
      <c r="M26" s="19"/>
      <c r="N26" s="19">
        <v>-99115</v>
      </c>
      <c r="O26" s="19"/>
      <c r="P26" s="19">
        <v>-5177825</v>
      </c>
      <c r="Q26" s="19"/>
      <c r="R26" s="19">
        <v>-5177825</v>
      </c>
      <c r="S26" s="19"/>
      <c r="T26" s="19">
        <v>-101686</v>
      </c>
      <c r="U26" s="19">
        <v>-145946</v>
      </c>
      <c r="V26" s="19">
        <v>-247632</v>
      </c>
      <c r="W26" s="19">
        <v>-7317618</v>
      </c>
      <c r="X26" s="19">
        <v>-56501025</v>
      </c>
      <c r="Y26" s="19">
        <v>49183407</v>
      </c>
      <c r="Z26" s="20">
        <v>-87.05</v>
      </c>
      <c r="AA26" s="21">
        <v>-56501025</v>
      </c>
    </row>
    <row r="27" spans="1:27" ht="13.5">
      <c r="A27" s="23" t="s">
        <v>51</v>
      </c>
      <c r="B27" s="24"/>
      <c r="C27" s="25">
        <f aca="true" t="shared" si="1" ref="C27:Y27">SUM(C21:C26)</f>
        <v>-6587797</v>
      </c>
      <c r="D27" s="25">
        <f>SUM(D21:D26)</f>
        <v>0</v>
      </c>
      <c r="E27" s="26">
        <f t="shared" si="1"/>
        <v>-40019967</v>
      </c>
      <c r="F27" s="27">
        <f t="shared" si="1"/>
        <v>-56501025</v>
      </c>
      <c r="G27" s="27">
        <f t="shared" si="1"/>
        <v>0</v>
      </c>
      <c r="H27" s="27">
        <f t="shared" si="1"/>
        <v>0</v>
      </c>
      <c r="I27" s="27">
        <f t="shared" si="1"/>
        <v>-1793046</v>
      </c>
      <c r="J27" s="27">
        <f t="shared" si="1"/>
        <v>-1793046</v>
      </c>
      <c r="K27" s="27">
        <f t="shared" si="1"/>
        <v>0</v>
      </c>
      <c r="L27" s="27">
        <f t="shared" si="1"/>
        <v>-99115</v>
      </c>
      <c r="M27" s="27">
        <f t="shared" si="1"/>
        <v>0</v>
      </c>
      <c r="N27" s="27">
        <f t="shared" si="1"/>
        <v>-99115</v>
      </c>
      <c r="O27" s="27">
        <f t="shared" si="1"/>
        <v>0</v>
      </c>
      <c r="P27" s="27">
        <f t="shared" si="1"/>
        <v>-5177825</v>
      </c>
      <c r="Q27" s="27">
        <f t="shared" si="1"/>
        <v>0</v>
      </c>
      <c r="R27" s="27">
        <f t="shared" si="1"/>
        <v>-5177825</v>
      </c>
      <c r="S27" s="27">
        <f t="shared" si="1"/>
        <v>0</v>
      </c>
      <c r="T27" s="27">
        <f t="shared" si="1"/>
        <v>-8440</v>
      </c>
      <c r="U27" s="27">
        <f t="shared" si="1"/>
        <v>133320</v>
      </c>
      <c r="V27" s="27">
        <f t="shared" si="1"/>
        <v>124880</v>
      </c>
      <c r="W27" s="27">
        <f t="shared" si="1"/>
        <v>-6945106</v>
      </c>
      <c r="X27" s="27">
        <f t="shared" si="1"/>
        <v>-56501025</v>
      </c>
      <c r="Y27" s="27">
        <f t="shared" si="1"/>
        <v>49555919</v>
      </c>
      <c r="Z27" s="28">
        <f>+IF(X27&lt;&gt;0,+(Y27/X27)*100,0)</f>
        <v>-87.70799998761085</v>
      </c>
      <c r="AA27" s="29">
        <f>SUM(AA21:AA26)</f>
        <v>-56501025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404710</v>
      </c>
      <c r="D38" s="31">
        <f>+D17+D27+D36</f>
        <v>0</v>
      </c>
      <c r="E38" s="32">
        <f t="shared" si="3"/>
        <v>9352741</v>
      </c>
      <c r="F38" s="33">
        <f t="shared" si="3"/>
        <v>-127511378</v>
      </c>
      <c r="G38" s="33">
        <f t="shared" si="3"/>
        <v>29467148</v>
      </c>
      <c r="H38" s="33">
        <f t="shared" si="3"/>
        <v>-13564354</v>
      </c>
      <c r="I38" s="33">
        <f t="shared" si="3"/>
        <v>1064767</v>
      </c>
      <c r="J38" s="33">
        <f t="shared" si="3"/>
        <v>16967561</v>
      </c>
      <c r="K38" s="33">
        <f t="shared" si="3"/>
        <v>1561442</v>
      </c>
      <c r="L38" s="33">
        <f t="shared" si="3"/>
        <v>15495473</v>
      </c>
      <c r="M38" s="33">
        <f t="shared" si="3"/>
        <v>-738274</v>
      </c>
      <c r="N38" s="33">
        <f t="shared" si="3"/>
        <v>16318641</v>
      </c>
      <c r="O38" s="33">
        <f t="shared" si="3"/>
        <v>-14796959</v>
      </c>
      <c r="P38" s="33">
        <f t="shared" si="3"/>
        <v>-22606307</v>
      </c>
      <c r="Q38" s="33">
        <f t="shared" si="3"/>
        <v>44213381</v>
      </c>
      <c r="R38" s="33">
        <f t="shared" si="3"/>
        <v>6810115</v>
      </c>
      <c r="S38" s="33">
        <f t="shared" si="3"/>
        <v>-34655105</v>
      </c>
      <c r="T38" s="33">
        <f t="shared" si="3"/>
        <v>5715585</v>
      </c>
      <c r="U38" s="33">
        <f t="shared" si="3"/>
        <v>-4344013</v>
      </c>
      <c r="V38" s="33">
        <f t="shared" si="3"/>
        <v>-33283533</v>
      </c>
      <c r="W38" s="33">
        <f t="shared" si="3"/>
        <v>6812784</v>
      </c>
      <c r="X38" s="33">
        <f t="shared" si="3"/>
        <v>-127511378</v>
      </c>
      <c r="Y38" s="33">
        <f t="shared" si="3"/>
        <v>134324162</v>
      </c>
      <c r="Z38" s="34">
        <f>+IF(X38&lt;&gt;0,+(Y38/X38)*100,0)</f>
        <v>-105.34288320529326</v>
      </c>
      <c r="AA38" s="35">
        <f>+AA17+AA27+AA36</f>
        <v>-127511378</v>
      </c>
    </row>
    <row r="39" spans="1:27" ht="13.5">
      <c r="A39" s="22" t="s">
        <v>59</v>
      </c>
      <c r="B39" s="16"/>
      <c r="C39" s="31"/>
      <c r="D39" s="31"/>
      <c r="E39" s="32">
        <v>57758256</v>
      </c>
      <c r="F39" s="33"/>
      <c r="G39" s="33"/>
      <c r="H39" s="33">
        <v>29467148</v>
      </c>
      <c r="I39" s="33">
        <v>15902794</v>
      </c>
      <c r="J39" s="33"/>
      <c r="K39" s="33">
        <v>16967561</v>
      </c>
      <c r="L39" s="33">
        <v>18529003</v>
      </c>
      <c r="M39" s="33">
        <v>34024476</v>
      </c>
      <c r="N39" s="33">
        <v>16967561</v>
      </c>
      <c r="O39" s="33">
        <v>33286202</v>
      </c>
      <c r="P39" s="33">
        <v>18489243</v>
      </c>
      <c r="Q39" s="33">
        <v>-4117064</v>
      </c>
      <c r="R39" s="33">
        <v>33286202</v>
      </c>
      <c r="S39" s="33">
        <v>40096317</v>
      </c>
      <c r="T39" s="33">
        <v>5441212</v>
      </c>
      <c r="U39" s="33">
        <v>11156797</v>
      </c>
      <c r="V39" s="33">
        <v>40096317</v>
      </c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>
        <v>404710</v>
      </c>
      <c r="D40" s="43"/>
      <c r="E40" s="44">
        <v>67110997</v>
      </c>
      <c r="F40" s="45">
        <v>-127511378</v>
      </c>
      <c r="G40" s="45">
        <v>29467148</v>
      </c>
      <c r="H40" s="45">
        <v>15902794</v>
      </c>
      <c r="I40" s="45">
        <v>16967561</v>
      </c>
      <c r="J40" s="45">
        <v>16967561</v>
      </c>
      <c r="K40" s="45">
        <v>18529003</v>
      </c>
      <c r="L40" s="45">
        <v>34024476</v>
      </c>
      <c r="M40" s="45">
        <v>33286202</v>
      </c>
      <c r="N40" s="45">
        <v>33286202</v>
      </c>
      <c r="O40" s="45">
        <v>18489243</v>
      </c>
      <c r="P40" s="45">
        <v>-4117064</v>
      </c>
      <c r="Q40" s="45">
        <v>40096317</v>
      </c>
      <c r="R40" s="45">
        <v>18489243</v>
      </c>
      <c r="S40" s="45">
        <v>5441212</v>
      </c>
      <c r="T40" s="45">
        <v>11156797</v>
      </c>
      <c r="U40" s="45">
        <v>6812784</v>
      </c>
      <c r="V40" s="45">
        <v>6812784</v>
      </c>
      <c r="W40" s="45">
        <v>6812784</v>
      </c>
      <c r="X40" s="45">
        <v>-127511378</v>
      </c>
      <c r="Y40" s="45">
        <v>134324162</v>
      </c>
      <c r="Z40" s="46">
        <v>-105.34</v>
      </c>
      <c r="AA40" s="47">
        <v>-127511378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100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274249863</v>
      </c>
      <c r="D7" s="17"/>
      <c r="E7" s="18">
        <v>291692556</v>
      </c>
      <c r="F7" s="19">
        <v>303414000</v>
      </c>
      <c r="G7" s="19">
        <v>26638838</v>
      </c>
      <c r="H7" s="19">
        <v>23121225</v>
      </c>
      <c r="I7" s="19">
        <v>24405496</v>
      </c>
      <c r="J7" s="19">
        <v>74165559</v>
      </c>
      <c r="K7" s="19">
        <v>26236388</v>
      </c>
      <c r="L7" s="19">
        <v>24578371</v>
      </c>
      <c r="M7" s="19">
        <v>26976358</v>
      </c>
      <c r="N7" s="19">
        <v>77791117</v>
      </c>
      <c r="O7" s="19">
        <v>27581415</v>
      </c>
      <c r="P7" s="19">
        <v>25897291</v>
      </c>
      <c r="Q7" s="19">
        <v>25581412</v>
      </c>
      <c r="R7" s="19">
        <v>79060118</v>
      </c>
      <c r="S7" s="19">
        <v>25146128</v>
      </c>
      <c r="T7" s="19">
        <v>26441367</v>
      </c>
      <c r="U7" s="19">
        <v>24488961</v>
      </c>
      <c r="V7" s="19">
        <v>76076456</v>
      </c>
      <c r="W7" s="19">
        <v>307093250</v>
      </c>
      <c r="X7" s="19">
        <v>303414000</v>
      </c>
      <c r="Y7" s="19">
        <v>3679250</v>
      </c>
      <c r="Z7" s="20">
        <v>1.21</v>
      </c>
      <c r="AA7" s="21">
        <v>303414000</v>
      </c>
    </row>
    <row r="8" spans="1:27" ht="13.5">
      <c r="A8" s="22" t="s">
        <v>35</v>
      </c>
      <c r="B8" s="16"/>
      <c r="C8" s="17">
        <v>8572720</v>
      </c>
      <c r="D8" s="17"/>
      <c r="E8" s="18">
        <v>7515840</v>
      </c>
      <c r="F8" s="19">
        <v>7517665</v>
      </c>
      <c r="G8" s="19">
        <v>1653850</v>
      </c>
      <c r="H8" s="19">
        <v>6008744</v>
      </c>
      <c r="I8" s="19">
        <v>199571</v>
      </c>
      <c r="J8" s="19">
        <v>7862165</v>
      </c>
      <c r="K8" s="19">
        <v>26178041</v>
      </c>
      <c r="L8" s="19">
        <v>15096777</v>
      </c>
      <c r="M8" s="19">
        <v>106200214</v>
      </c>
      <c r="N8" s="19">
        <v>147475032</v>
      </c>
      <c r="O8" s="19">
        <v>19792499</v>
      </c>
      <c r="P8" s="19">
        <v>8759581</v>
      </c>
      <c r="Q8" s="19">
        <v>13844667</v>
      </c>
      <c r="R8" s="19">
        <v>42396747</v>
      </c>
      <c r="S8" s="19">
        <v>2729687</v>
      </c>
      <c r="T8" s="19">
        <v>4421239</v>
      </c>
      <c r="U8" s="19">
        <v>2395801</v>
      </c>
      <c r="V8" s="19">
        <v>9546727</v>
      </c>
      <c r="W8" s="19">
        <v>207280671</v>
      </c>
      <c r="X8" s="19">
        <v>7517665</v>
      </c>
      <c r="Y8" s="19">
        <v>199763006</v>
      </c>
      <c r="Z8" s="20">
        <v>2657.25</v>
      </c>
      <c r="AA8" s="21">
        <v>7517665</v>
      </c>
    </row>
    <row r="9" spans="1:27" ht="13.5">
      <c r="A9" s="22" t="s">
        <v>36</v>
      </c>
      <c r="B9" s="16"/>
      <c r="C9" s="17">
        <v>286566000</v>
      </c>
      <c r="D9" s="17"/>
      <c r="E9" s="18">
        <v>336596001</v>
      </c>
      <c r="F9" s="19">
        <v>328185464</v>
      </c>
      <c r="G9" s="19">
        <v>127744000</v>
      </c>
      <c r="H9" s="19">
        <v>10786000</v>
      </c>
      <c r="I9" s="19"/>
      <c r="J9" s="19">
        <v>138530000</v>
      </c>
      <c r="K9" s="19"/>
      <c r="L9" s="19">
        <v>410000</v>
      </c>
      <c r="M9" s="19"/>
      <c r="N9" s="19">
        <v>410000</v>
      </c>
      <c r="O9" s="19"/>
      <c r="P9" s="19">
        <v>411000</v>
      </c>
      <c r="Q9" s="19">
        <v>86549000</v>
      </c>
      <c r="R9" s="19">
        <v>86960000</v>
      </c>
      <c r="S9" s="19"/>
      <c r="T9" s="19"/>
      <c r="U9" s="19"/>
      <c r="V9" s="19"/>
      <c r="W9" s="19">
        <v>225900000</v>
      </c>
      <c r="X9" s="19">
        <v>328185464</v>
      </c>
      <c r="Y9" s="19">
        <v>-102285464</v>
      </c>
      <c r="Z9" s="20">
        <v>-31.17</v>
      </c>
      <c r="AA9" s="21">
        <v>328185464</v>
      </c>
    </row>
    <row r="10" spans="1:27" ht="13.5">
      <c r="A10" s="22" t="s">
        <v>37</v>
      </c>
      <c r="B10" s="16"/>
      <c r="C10" s="17">
        <v>382879791</v>
      </c>
      <c r="D10" s="17"/>
      <c r="E10" s="18">
        <v>311748999</v>
      </c>
      <c r="F10" s="19">
        <v>393204664</v>
      </c>
      <c r="G10" s="19">
        <v>114979351</v>
      </c>
      <c r="H10" s="19"/>
      <c r="I10" s="19">
        <v>12715742</v>
      </c>
      <c r="J10" s="19">
        <v>127695093</v>
      </c>
      <c r="K10" s="19">
        <v>17810000</v>
      </c>
      <c r="L10" s="19">
        <v>13448249</v>
      </c>
      <c r="M10" s="19">
        <v>75784759</v>
      </c>
      <c r="N10" s="19">
        <v>107043008</v>
      </c>
      <c r="O10" s="19">
        <v>6080741</v>
      </c>
      <c r="P10" s="19"/>
      <c r="Q10" s="19">
        <v>99771743</v>
      </c>
      <c r="R10" s="19">
        <v>105852484</v>
      </c>
      <c r="S10" s="19">
        <v>171671</v>
      </c>
      <c r="T10" s="19"/>
      <c r="U10" s="19">
        <v>974421</v>
      </c>
      <c r="V10" s="19">
        <v>1146092</v>
      </c>
      <c r="W10" s="19">
        <v>341736677</v>
      </c>
      <c r="X10" s="19">
        <v>393204664</v>
      </c>
      <c r="Y10" s="19">
        <v>-51467987</v>
      </c>
      <c r="Z10" s="20">
        <v>-13.09</v>
      </c>
      <c r="AA10" s="21">
        <v>393204664</v>
      </c>
    </row>
    <row r="11" spans="1:27" ht="13.5">
      <c r="A11" s="22" t="s">
        <v>38</v>
      </c>
      <c r="B11" s="16"/>
      <c r="C11" s="17">
        <v>32939751</v>
      </c>
      <c r="D11" s="17"/>
      <c r="E11" s="18">
        <v>4857467</v>
      </c>
      <c r="F11" s="19">
        <v>6786468</v>
      </c>
      <c r="G11" s="19">
        <v>573489</v>
      </c>
      <c r="H11" s="19">
        <v>685140</v>
      </c>
      <c r="I11" s="19">
        <v>727860</v>
      </c>
      <c r="J11" s="19">
        <v>1986489</v>
      </c>
      <c r="K11" s="19">
        <v>518738</v>
      </c>
      <c r="L11" s="19">
        <v>452005</v>
      </c>
      <c r="M11" s="19">
        <v>347885</v>
      </c>
      <c r="N11" s="19">
        <v>1318628</v>
      </c>
      <c r="O11" s="19">
        <v>481169</v>
      </c>
      <c r="P11" s="19">
        <v>480331</v>
      </c>
      <c r="Q11" s="19">
        <v>426811</v>
      </c>
      <c r="R11" s="19">
        <v>1388311</v>
      </c>
      <c r="S11" s="19">
        <v>333173</v>
      </c>
      <c r="T11" s="19">
        <v>548934</v>
      </c>
      <c r="U11" s="19">
        <v>431846</v>
      </c>
      <c r="V11" s="19">
        <v>1313953</v>
      </c>
      <c r="W11" s="19">
        <v>6007381</v>
      </c>
      <c r="X11" s="19">
        <v>6786468</v>
      </c>
      <c r="Y11" s="19">
        <v>-779087</v>
      </c>
      <c r="Z11" s="20">
        <v>-11.48</v>
      </c>
      <c r="AA11" s="21">
        <v>6786468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-542851389</v>
      </c>
      <c r="D14" s="17"/>
      <c r="E14" s="18">
        <v>-514153817</v>
      </c>
      <c r="F14" s="19">
        <v>-525728806</v>
      </c>
      <c r="G14" s="19">
        <v>-32372318</v>
      </c>
      <c r="H14" s="19">
        <v>-54108302</v>
      </c>
      <c r="I14" s="19">
        <v>-49321447</v>
      </c>
      <c r="J14" s="19">
        <v>-135802067</v>
      </c>
      <c r="K14" s="19">
        <v>-67741501</v>
      </c>
      <c r="L14" s="19">
        <v>-40327172</v>
      </c>
      <c r="M14" s="19">
        <v>-44766066</v>
      </c>
      <c r="N14" s="19">
        <v>-152834739</v>
      </c>
      <c r="O14" s="19">
        <v>-43148997</v>
      </c>
      <c r="P14" s="19">
        <v>-69296484</v>
      </c>
      <c r="Q14" s="19">
        <v>-44694416</v>
      </c>
      <c r="R14" s="19">
        <v>-157139897</v>
      </c>
      <c r="S14" s="19">
        <v>-38210401</v>
      </c>
      <c r="T14" s="19">
        <v>-34807529</v>
      </c>
      <c r="U14" s="19">
        <v>-59610034</v>
      </c>
      <c r="V14" s="19">
        <v>-132627964</v>
      </c>
      <c r="W14" s="19">
        <v>-578404667</v>
      </c>
      <c r="X14" s="19">
        <v>-525728806</v>
      </c>
      <c r="Y14" s="19">
        <v>-52675861</v>
      </c>
      <c r="Z14" s="20">
        <v>10.02</v>
      </c>
      <c r="AA14" s="21">
        <v>-525728806</v>
      </c>
    </row>
    <row r="15" spans="1:27" ht="13.5">
      <c r="A15" s="22" t="s">
        <v>42</v>
      </c>
      <c r="B15" s="16"/>
      <c r="C15" s="17">
        <v>-15983120</v>
      </c>
      <c r="D15" s="17"/>
      <c r="E15" s="18">
        <v>-18951859</v>
      </c>
      <c r="F15" s="19">
        <v>-15026764</v>
      </c>
      <c r="G15" s="19">
        <v>-256844</v>
      </c>
      <c r="H15" s="19">
        <v>-236586</v>
      </c>
      <c r="I15" s="19">
        <v>-3342185</v>
      </c>
      <c r="J15" s="19">
        <v>-3835615</v>
      </c>
      <c r="K15" s="19">
        <v>-234858</v>
      </c>
      <c r="L15" s="19">
        <v>-237429</v>
      </c>
      <c r="M15" s="19">
        <v>-2602866</v>
      </c>
      <c r="N15" s="19">
        <v>-3075153</v>
      </c>
      <c r="O15" s="19">
        <v>-59483</v>
      </c>
      <c r="P15" s="19"/>
      <c r="Q15" s="19">
        <v>-2897248</v>
      </c>
      <c r="R15" s="19">
        <v>-2956731</v>
      </c>
      <c r="S15" s="19">
        <v>-3822</v>
      </c>
      <c r="T15" s="19">
        <v>-13372</v>
      </c>
      <c r="U15" s="19">
        <v>-4405490</v>
      </c>
      <c r="V15" s="19">
        <v>-4422684</v>
      </c>
      <c r="W15" s="19">
        <v>-14290183</v>
      </c>
      <c r="X15" s="19">
        <v>-15026764</v>
      </c>
      <c r="Y15" s="19">
        <v>736581</v>
      </c>
      <c r="Z15" s="20">
        <v>-4.9</v>
      </c>
      <c r="AA15" s="21">
        <v>-15026764</v>
      </c>
    </row>
    <row r="16" spans="1:27" ht="13.5">
      <c r="A16" s="22" t="s">
        <v>43</v>
      </c>
      <c r="B16" s="16"/>
      <c r="C16" s="17"/>
      <c r="D16" s="17"/>
      <c r="E16" s="18">
        <v>-48991621</v>
      </c>
      <c r="F16" s="19">
        <v>-37407000</v>
      </c>
      <c r="G16" s="19">
        <v>-1678275</v>
      </c>
      <c r="H16" s="19">
        <v>-7025212</v>
      </c>
      <c r="I16" s="19">
        <v>-3549536</v>
      </c>
      <c r="J16" s="19">
        <v>-12253023</v>
      </c>
      <c r="K16" s="19">
        <v>-3262299</v>
      </c>
      <c r="L16" s="19">
        <v>-1408347</v>
      </c>
      <c r="M16" s="19">
        <v>-6199674</v>
      </c>
      <c r="N16" s="19">
        <v>-10870320</v>
      </c>
      <c r="O16" s="19">
        <v>-3736936</v>
      </c>
      <c r="P16" s="19">
        <v>-1308798</v>
      </c>
      <c r="Q16" s="19">
        <v>-10777265</v>
      </c>
      <c r="R16" s="19">
        <v>-15822999</v>
      </c>
      <c r="S16" s="19">
        <v>-6030758</v>
      </c>
      <c r="T16" s="19">
        <v>-2543959</v>
      </c>
      <c r="U16" s="19">
        <v>-4573677</v>
      </c>
      <c r="V16" s="19">
        <v>-13148394</v>
      </c>
      <c r="W16" s="19">
        <v>-52094736</v>
      </c>
      <c r="X16" s="19">
        <v>-37407000</v>
      </c>
      <c r="Y16" s="19">
        <v>-14687736</v>
      </c>
      <c r="Z16" s="20">
        <v>39.26</v>
      </c>
      <c r="AA16" s="21">
        <v>-37407000</v>
      </c>
    </row>
    <row r="17" spans="1:27" ht="13.5">
      <c r="A17" s="23" t="s">
        <v>44</v>
      </c>
      <c r="B17" s="24"/>
      <c r="C17" s="25">
        <f aca="true" t="shared" si="0" ref="C17:Y17">SUM(C6:C16)</f>
        <v>426373616</v>
      </c>
      <c r="D17" s="25">
        <f>SUM(D6:D16)</f>
        <v>0</v>
      </c>
      <c r="E17" s="26">
        <f t="shared" si="0"/>
        <v>370313566</v>
      </c>
      <c r="F17" s="27">
        <f t="shared" si="0"/>
        <v>460945691</v>
      </c>
      <c r="G17" s="27">
        <f t="shared" si="0"/>
        <v>237282091</v>
      </c>
      <c r="H17" s="27">
        <f t="shared" si="0"/>
        <v>-20768991</v>
      </c>
      <c r="I17" s="27">
        <f t="shared" si="0"/>
        <v>-18164499</v>
      </c>
      <c r="J17" s="27">
        <f t="shared" si="0"/>
        <v>198348601</v>
      </c>
      <c r="K17" s="27">
        <f t="shared" si="0"/>
        <v>-495491</v>
      </c>
      <c r="L17" s="27">
        <f t="shared" si="0"/>
        <v>12012454</v>
      </c>
      <c r="M17" s="27">
        <f t="shared" si="0"/>
        <v>155740610</v>
      </c>
      <c r="N17" s="27">
        <f t="shared" si="0"/>
        <v>167257573</v>
      </c>
      <c r="O17" s="27">
        <f t="shared" si="0"/>
        <v>6990408</v>
      </c>
      <c r="P17" s="27">
        <f t="shared" si="0"/>
        <v>-35057079</v>
      </c>
      <c r="Q17" s="27">
        <f t="shared" si="0"/>
        <v>167804704</v>
      </c>
      <c r="R17" s="27">
        <f t="shared" si="0"/>
        <v>139738033</v>
      </c>
      <c r="S17" s="27">
        <f t="shared" si="0"/>
        <v>-15864322</v>
      </c>
      <c r="T17" s="27">
        <f t="shared" si="0"/>
        <v>-5953320</v>
      </c>
      <c r="U17" s="27">
        <f t="shared" si="0"/>
        <v>-40298172</v>
      </c>
      <c r="V17" s="27">
        <f t="shared" si="0"/>
        <v>-62115814</v>
      </c>
      <c r="W17" s="27">
        <f t="shared" si="0"/>
        <v>443228393</v>
      </c>
      <c r="X17" s="27">
        <f t="shared" si="0"/>
        <v>460945691</v>
      </c>
      <c r="Y17" s="27">
        <f t="shared" si="0"/>
        <v>-17717298</v>
      </c>
      <c r="Z17" s="28">
        <f>+IF(X17&lt;&gt;0,+(Y17/X17)*100,0)</f>
        <v>-3.8436844829947656</v>
      </c>
      <c r="AA17" s="29">
        <f>SUM(AA6:AA16)</f>
        <v>460945691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62888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-309217688</v>
      </c>
      <c r="D26" s="17"/>
      <c r="E26" s="18">
        <v>-336966128</v>
      </c>
      <c r="F26" s="19">
        <v>-350800198</v>
      </c>
      <c r="G26" s="19">
        <v>-12336385</v>
      </c>
      <c r="H26" s="19">
        <v>-48042813</v>
      </c>
      <c r="I26" s="19">
        <v>-32170844</v>
      </c>
      <c r="J26" s="19">
        <v>-92550042</v>
      </c>
      <c r="K26" s="19">
        <v>-36866828</v>
      </c>
      <c r="L26" s="19">
        <v>-32396545</v>
      </c>
      <c r="M26" s="19">
        <v>-50687211</v>
      </c>
      <c r="N26" s="19">
        <v>-119950584</v>
      </c>
      <c r="O26" s="19">
        <v>-5290933</v>
      </c>
      <c r="P26" s="19">
        <v>-32237463</v>
      </c>
      <c r="Q26" s="19">
        <v>-13165831</v>
      </c>
      <c r="R26" s="19">
        <v>-50694227</v>
      </c>
      <c r="S26" s="19">
        <v>-52001514</v>
      </c>
      <c r="T26" s="19">
        <v>-8712740</v>
      </c>
      <c r="U26" s="19">
        <v>-56850380</v>
      </c>
      <c r="V26" s="19">
        <v>-117564634</v>
      </c>
      <c r="W26" s="19">
        <v>-380759487</v>
      </c>
      <c r="X26" s="19">
        <v>-350800198</v>
      </c>
      <c r="Y26" s="19">
        <v>-29959289</v>
      </c>
      <c r="Z26" s="20">
        <v>8.54</v>
      </c>
      <c r="AA26" s="21">
        <v>-350800198</v>
      </c>
    </row>
    <row r="27" spans="1:27" ht="13.5">
      <c r="A27" s="23" t="s">
        <v>51</v>
      </c>
      <c r="B27" s="24"/>
      <c r="C27" s="25">
        <f aca="true" t="shared" si="1" ref="C27:Y27">SUM(C21:C26)</f>
        <v>-309154800</v>
      </c>
      <c r="D27" s="25">
        <f>SUM(D21:D26)</f>
        <v>0</v>
      </c>
      <c r="E27" s="26">
        <f t="shared" si="1"/>
        <v>-336966128</v>
      </c>
      <c r="F27" s="27">
        <f t="shared" si="1"/>
        <v>-350800198</v>
      </c>
      <c r="G27" s="27">
        <f t="shared" si="1"/>
        <v>-12336385</v>
      </c>
      <c r="H27" s="27">
        <f t="shared" si="1"/>
        <v>-48042813</v>
      </c>
      <c r="I27" s="27">
        <f t="shared" si="1"/>
        <v>-32170844</v>
      </c>
      <c r="J27" s="27">
        <f t="shared" si="1"/>
        <v>-92550042</v>
      </c>
      <c r="K27" s="27">
        <f t="shared" si="1"/>
        <v>-36866828</v>
      </c>
      <c r="L27" s="27">
        <f t="shared" si="1"/>
        <v>-32396545</v>
      </c>
      <c r="M27" s="27">
        <f t="shared" si="1"/>
        <v>-50687211</v>
      </c>
      <c r="N27" s="27">
        <f t="shared" si="1"/>
        <v>-119950584</v>
      </c>
      <c r="O27" s="27">
        <f t="shared" si="1"/>
        <v>-5290933</v>
      </c>
      <c r="P27" s="27">
        <f t="shared" si="1"/>
        <v>-32237463</v>
      </c>
      <c r="Q27" s="27">
        <f t="shared" si="1"/>
        <v>-13165831</v>
      </c>
      <c r="R27" s="27">
        <f t="shared" si="1"/>
        <v>-50694227</v>
      </c>
      <c r="S27" s="27">
        <f t="shared" si="1"/>
        <v>-52001514</v>
      </c>
      <c r="T27" s="27">
        <f t="shared" si="1"/>
        <v>-8712740</v>
      </c>
      <c r="U27" s="27">
        <f t="shared" si="1"/>
        <v>-56850380</v>
      </c>
      <c r="V27" s="27">
        <f t="shared" si="1"/>
        <v>-117564634</v>
      </c>
      <c r="W27" s="27">
        <f t="shared" si="1"/>
        <v>-380759487</v>
      </c>
      <c r="X27" s="27">
        <f t="shared" si="1"/>
        <v>-350800198</v>
      </c>
      <c r="Y27" s="27">
        <f t="shared" si="1"/>
        <v>-29959289</v>
      </c>
      <c r="Z27" s="28">
        <f>+IF(X27&lt;&gt;0,+(Y27/X27)*100,0)</f>
        <v>8.54027140543404</v>
      </c>
      <c r="AA27" s="29">
        <f>SUM(AA21:AA26)</f>
        <v>-350800198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20000002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>
        <v>446688</v>
      </c>
      <c r="G33" s="19">
        <v>31480</v>
      </c>
      <c r="H33" s="36">
        <v>19812</v>
      </c>
      <c r="I33" s="36">
        <v>84628</v>
      </c>
      <c r="J33" s="36">
        <v>135920</v>
      </c>
      <c r="K33" s="19">
        <v>18091</v>
      </c>
      <c r="L33" s="19">
        <v>33644</v>
      </c>
      <c r="M33" s="19">
        <v>35689</v>
      </c>
      <c r="N33" s="19">
        <v>87424</v>
      </c>
      <c r="O33" s="36">
        <v>2223</v>
      </c>
      <c r="P33" s="36">
        <v>37567</v>
      </c>
      <c r="Q33" s="36">
        <v>21666</v>
      </c>
      <c r="R33" s="19">
        <v>61456</v>
      </c>
      <c r="S33" s="19">
        <v>36173</v>
      </c>
      <c r="T33" s="19">
        <v>35667</v>
      </c>
      <c r="U33" s="19">
        <v>4546</v>
      </c>
      <c r="V33" s="36">
        <v>76386</v>
      </c>
      <c r="W33" s="36">
        <v>361186</v>
      </c>
      <c r="X33" s="36">
        <v>446688</v>
      </c>
      <c r="Y33" s="19">
        <v>-85502</v>
      </c>
      <c r="Z33" s="20">
        <v>-19.14</v>
      </c>
      <c r="AA33" s="21">
        <v>446688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-23480265</v>
      </c>
      <c r="D35" s="17"/>
      <c r="E35" s="18">
        <v>-19740712</v>
      </c>
      <c r="F35" s="19">
        <v>-19375422</v>
      </c>
      <c r="G35" s="19">
        <v>-601603</v>
      </c>
      <c r="H35" s="19">
        <v>-506372</v>
      </c>
      <c r="I35" s="19">
        <v>-4086419</v>
      </c>
      <c r="J35" s="19">
        <v>-5194394</v>
      </c>
      <c r="K35" s="19">
        <v>-508100</v>
      </c>
      <c r="L35" s="19">
        <v>-505529</v>
      </c>
      <c r="M35" s="19">
        <v>-3478688</v>
      </c>
      <c r="N35" s="19">
        <v>-4492317</v>
      </c>
      <c r="O35" s="19"/>
      <c r="P35" s="19">
        <v>-587909</v>
      </c>
      <c r="Q35" s="19">
        <v>-4531863</v>
      </c>
      <c r="R35" s="19">
        <v>-5119772</v>
      </c>
      <c r="S35" s="19">
        <v>-739158</v>
      </c>
      <c r="T35" s="19">
        <v>-409213</v>
      </c>
      <c r="U35" s="19">
        <v>-5674517</v>
      </c>
      <c r="V35" s="19">
        <v>-6822888</v>
      </c>
      <c r="W35" s="19">
        <v>-21629371</v>
      </c>
      <c r="X35" s="19">
        <v>-19375422</v>
      </c>
      <c r="Y35" s="19">
        <v>-2253949</v>
      </c>
      <c r="Z35" s="20">
        <v>11.63</v>
      </c>
      <c r="AA35" s="21">
        <v>-19375422</v>
      </c>
    </row>
    <row r="36" spans="1:27" ht="13.5">
      <c r="A36" s="23" t="s">
        <v>57</v>
      </c>
      <c r="B36" s="24"/>
      <c r="C36" s="25">
        <f aca="true" t="shared" si="2" ref="C36:Y36">SUM(C31:C35)</f>
        <v>-23480265</v>
      </c>
      <c r="D36" s="25">
        <f>SUM(D31:D35)</f>
        <v>0</v>
      </c>
      <c r="E36" s="26">
        <f t="shared" si="2"/>
        <v>259290</v>
      </c>
      <c r="F36" s="27">
        <f t="shared" si="2"/>
        <v>-18928734</v>
      </c>
      <c r="G36" s="27">
        <f t="shared" si="2"/>
        <v>-570123</v>
      </c>
      <c r="H36" s="27">
        <f t="shared" si="2"/>
        <v>-486560</v>
      </c>
      <c r="I36" s="27">
        <f t="shared" si="2"/>
        <v>-4001791</v>
      </c>
      <c r="J36" s="27">
        <f t="shared" si="2"/>
        <v>-5058474</v>
      </c>
      <c r="K36" s="27">
        <f t="shared" si="2"/>
        <v>-490009</v>
      </c>
      <c r="L36" s="27">
        <f t="shared" si="2"/>
        <v>-471885</v>
      </c>
      <c r="M36" s="27">
        <f t="shared" si="2"/>
        <v>-3442999</v>
      </c>
      <c r="N36" s="27">
        <f t="shared" si="2"/>
        <v>-4404893</v>
      </c>
      <c r="O36" s="27">
        <f t="shared" si="2"/>
        <v>2223</v>
      </c>
      <c r="P36" s="27">
        <f t="shared" si="2"/>
        <v>-550342</v>
      </c>
      <c r="Q36" s="27">
        <f t="shared" si="2"/>
        <v>-4510197</v>
      </c>
      <c r="R36" s="27">
        <f t="shared" si="2"/>
        <v>-5058316</v>
      </c>
      <c r="S36" s="27">
        <f t="shared" si="2"/>
        <v>-702985</v>
      </c>
      <c r="T36" s="27">
        <f t="shared" si="2"/>
        <v>-373546</v>
      </c>
      <c r="U36" s="27">
        <f t="shared" si="2"/>
        <v>-5669971</v>
      </c>
      <c r="V36" s="27">
        <f t="shared" si="2"/>
        <v>-6746502</v>
      </c>
      <c r="W36" s="27">
        <f t="shared" si="2"/>
        <v>-21268185</v>
      </c>
      <c r="X36" s="27">
        <f t="shared" si="2"/>
        <v>-18928734</v>
      </c>
      <c r="Y36" s="27">
        <f t="shared" si="2"/>
        <v>-2339451</v>
      </c>
      <c r="Z36" s="28">
        <f>+IF(X36&lt;&gt;0,+(Y36/X36)*100,0)</f>
        <v>12.359257623885464</v>
      </c>
      <c r="AA36" s="29">
        <f>SUM(AA31:AA35)</f>
        <v>-18928734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93738551</v>
      </c>
      <c r="D38" s="31">
        <f>+D17+D27+D36</f>
        <v>0</v>
      </c>
      <c r="E38" s="32">
        <f t="shared" si="3"/>
        <v>33606728</v>
      </c>
      <c r="F38" s="33">
        <f t="shared" si="3"/>
        <v>91216759</v>
      </c>
      <c r="G38" s="33">
        <f t="shared" si="3"/>
        <v>224375583</v>
      </c>
      <c r="H38" s="33">
        <f t="shared" si="3"/>
        <v>-69298364</v>
      </c>
      <c r="I38" s="33">
        <f t="shared" si="3"/>
        <v>-54337134</v>
      </c>
      <c r="J38" s="33">
        <f t="shared" si="3"/>
        <v>100740085</v>
      </c>
      <c r="K38" s="33">
        <f t="shared" si="3"/>
        <v>-37852328</v>
      </c>
      <c r="L38" s="33">
        <f t="shared" si="3"/>
        <v>-20855976</v>
      </c>
      <c r="M38" s="33">
        <f t="shared" si="3"/>
        <v>101610400</v>
      </c>
      <c r="N38" s="33">
        <f t="shared" si="3"/>
        <v>42902096</v>
      </c>
      <c r="O38" s="33">
        <f t="shared" si="3"/>
        <v>1701698</v>
      </c>
      <c r="P38" s="33">
        <f t="shared" si="3"/>
        <v>-67844884</v>
      </c>
      <c r="Q38" s="33">
        <f t="shared" si="3"/>
        <v>150128676</v>
      </c>
      <c r="R38" s="33">
        <f t="shared" si="3"/>
        <v>83985490</v>
      </c>
      <c r="S38" s="33">
        <f t="shared" si="3"/>
        <v>-68568821</v>
      </c>
      <c r="T38" s="33">
        <f t="shared" si="3"/>
        <v>-15039606</v>
      </c>
      <c r="U38" s="33">
        <f t="shared" si="3"/>
        <v>-102818523</v>
      </c>
      <c r="V38" s="33">
        <f t="shared" si="3"/>
        <v>-186426950</v>
      </c>
      <c r="W38" s="33">
        <f t="shared" si="3"/>
        <v>41200721</v>
      </c>
      <c r="X38" s="33">
        <f t="shared" si="3"/>
        <v>91216759</v>
      </c>
      <c r="Y38" s="33">
        <f t="shared" si="3"/>
        <v>-50016038</v>
      </c>
      <c r="Z38" s="34">
        <f>+IF(X38&lt;&gt;0,+(Y38/X38)*100,0)</f>
        <v>-54.832070935561305</v>
      </c>
      <c r="AA38" s="35">
        <f>+AA17+AA27+AA36</f>
        <v>91216759</v>
      </c>
    </row>
    <row r="39" spans="1:27" ht="13.5">
      <c r="A39" s="22" t="s">
        <v>59</v>
      </c>
      <c r="B39" s="16"/>
      <c r="C39" s="31">
        <v>74886150</v>
      </c>
      <c r="D39" s="31"/>
      <c r="E39" s="32">
        <v>72146188</v>
      </c>
      <c r="F39" s="33">
        <v>156049741</v>
      </c>
      <c r="G39" s="33">
        <v>156049741</v>
      </c>
      <c r="H39" s="33">
        <v>380425324</v>
      </c>
      <c r="I39" s="33">
        <v>311126960</v>
      </c>
      <c r="J39" s="33">
        <v>156049741</v>
      </c>
      <c r="K39" s="33">
        <v>256789826</v>
      </c>
      <c r="L39" s="33">
        <v>218937498</v>
      </c>
      <c r="M39" s="33">
        <v>198081522</v>
      </c>
      <c r="N39" s="33">
        <v>256789826</v>
      </c>
      <c r="O39" s="33">
        <v>299691922</v>
      </c>
      <c r="P39" s="33">
        <v>301393620</v>
      </c>
      <c r="Q39" s="33">
        <v>233548736</v>
      </c>
      <c r="R39" s="33">
        <v>299691922</v>
      </c>
      <c r="S39" s="33">
        <v>383677412</v>
      </c>
      <c r="T39" s="33">
        <v>315108591</v>
      </c>
      <c r="U39" s="33">
        <v>300068985</v>
      </c>
      <c r="V39" s="33">
        <v>383677412</v>
      </c>
      <c r="W39" s="33">
        <v>156049741</v>
      </c>
      <c r="X39" s="33">
        <v>156049741</v>
      </c>
      <c r="Y39" s="33"/>
      <c r="Z39" s="34"/>
      <c r="AA39" s="35">
        <v>156049741</v>
      </c>
    </row>
    <row r="40" spans="1:27" ht="13.5">
      <c r="A40" s="41" t="s">
        <v>60</v>
      </c>
      <c r="B40" s="42"/>
      <c r="C40" s="43">
        <v>168624701</v>
      </c>
      <c r="D40" s="43"/>
      <c r="E40" s="44">
        <v>105752916</v>
      </c>
      <c r="F40" s="45">
        <v>247266500</v>
      </c>
      <c r="G40" s="45">
        <v>380425324</v>
      </c>
      <c r="H40" s="45">
        <v>311126960</v>
      </c>
      <c r="I40" s="45">
        <v>256789826</v>
      </c>
      <c r="J40" s="45">
        <v>256789826</v>
      </c>
      <c r="K40" s="45">
        <v>218937498</v>
      </c>
      <c r="L40" s="45">
        <v>198081522</v>
      </c>
      <c r="M40" s="45">
        <v>299691922</v>
      </c>
      <c r="N40" s="45">
        <v>299691922</v>
      </c>
      <c r="O40" s="45">
        <v>301393620</v>
      </c>
      <c r="P40" s="45">
        <v>233548736</v>
      </c>
      <c r="Q40" s="45">
        <v>383677412</v>
      </c>
      <c r="R40" s="45">
        <v>301393620</v>
      </c>
      <c r="S40" s="45">
        <v>315108591</v>
      </c>
      <c r="T40" s="45">
        <v>300068985</v>
      </c>
      <c r="U40" s="45">
        <v>197250462</v>
      </c>
      <c r="V40" s="45">
        <v>197250462</v>
      </c>
      <c r="W40" s="45">
        <v>197250462</v>
      </c>
      <c r="X40" s="45">
        <v>247266500</v>
      </c>
      <c r="Y40" s="45">
        <v>-50016038</v>
      </c>
      <c r="Z40" s="46">
        <v>-20.23</v>
      </c>
      <c r="AA40" s="47">
        <v>247266500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101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19743447</v>
      </c>
      <c r="D6" s="17"/>
      <c r="E6" s="18">
        <v>28142400</v>
      </c>
      <c r="F6" s="19">
        <v>28232847</v>
      </c>
      <c r="G6" s="19">
        <v>2815649</v>
      </c>
      <c r="H6" s="19">
        <v>4899163</v>
      </c>
      <c r="I6" s="19">
        <v>2237569</v>
      </c>
      <c r="J6" s="19">
        <v>9952381</v>
      </c>
      <c r="K6" s="19">
        <v>10496309</v>
      </c>
      <c r="L6" s="19">
        <v>3796649</v>
      </c>
      <c r="M6" s="19">
        <v>1023676</v>
      </c>
      <c r="N6" s="19">
        <v>15316634</v>
      </c>
      <c r="O6" s="19">
        <v>1496047</v>
      </c>
      <c r="P6" s="19">
        <v>1396635</v>
      </c>
      <c r="Q6" s="19">
        <v>1030741</v>
      </c>
      <c r="R6" s="19">
        <v>3923423</v>
      </c>
      <c r="S6" s="19">
        <v>834707</v>
      </c>
      <c r="T6" s="19">
        <v>714793</v>
      </c>
      <c r="U6" s="19">
        <v>1573422</v>
      </c>
      <c r="V6" s="19">
        <v>3122922</v>
      </c>
      <c r="W6" s="19">
        <v>32315360</v>
      </c>
      <c r="X6" s="19">
        <v>28232847</v>
      </c>
      <c r="Y6" s="19">
        <v>4082513</v>
      </c>
      <c r="Z6" s="20">
        <v>14.46</v>
      </c>
      <c r="AA6" s="21">
        <v>28232847</v>
      </c>
    </row>
    <row r="7" spans="1:27" ht="13.5">
      <c r="A7" s="22" t="s">
        <v>34</v>
      </c>
      <c r="B7" s="16"/>
      <c r="C7" s="17">
        <v>62912421</v>
      </c>
      <c r="D7" s="17"/>
      <c r="E7" s="18">
        <v>44388612</v>
      </c>
      <c r="F7" s="19">
        <v>57208407</v>
      </c>
      <c r="G7" s="19">
        <v>2393246</v>
      </c>
      <c r="H7" s="19">
        <v>2020951</v>
      </c>
      <c r="I7" s="19">
        <v>3681669</v>
      </c>
      <c r="J7" s="19">
        <v>8095866</v>
      </c>
      <c r="K7" s="19">
        <v>6255421</v>
      </c>
      <c r="L7" s="19">
        <v>7695000</v>
      </c>
      <c r="M7" s="19">
        <v>2330940</v>
      </c>
      <c r="N7" s="19">
        <v>16281361</v>
      </c>
      <c r="O7" s="19">
        <v>3038145</v>
      </c>
      <c r="P7" s="19">
        <v>3774667</v>
      </c>
      <c r="Q7" s="19">
        <v>2374282</v>
      </c>
      <c r="R7" s="19">
        <v>9187094</v>
      </c>
      <c r="S7" s="19">
        <v>3342185</v>
      </c>
      <c r="T7" s="19">
        <v>2032713</v>
      </c>
      <c r="U7" s="19">
        <v>1731198</v>
      </c>
      <c r="V7" s="19">
        <v>7106096</v>
      </c>
      <c r="W7" s="19">
        <v>40670417</v>
      </c>
      <c r="X7" s="19">
        <v>57208407</v>
      </c>
      <c r="Y7" s="19">
        <v>-16537990</v>
      </c>
      <c r="Z7" s="20">
        <v>-28.91</v>
      </c>
      <c r="AA7" s="21">
        <v>57208407</v>
      </c>
    </row>
    <row r="8" spans="1:27" ht="13.5">
      <c r="A8" s="22" t="s">
        <v>35</v>
      </c>
      <c r="B8" s="16"/>
      <c r="C8" s="17">
        <v>15249057</v>
      </c>
      <c r="D8" s="17"/>
      <c r="E8" s="18">
        <v>9654996</v>
      </c>
      <c r="F8" s="19">
        <v>42279685</v>
      </c>
      <c r="G8" s="19">
        <v>32451121</v>
      </c>
      <c r="H8" s="19">
        <v>2797618</v>
      </c>
      <c r="I8" s="19">
        <v>766603</v>
      </c>
      <c r="J8" s="19">
        <v>36015342</v>
      </c>
      <c r="K8" s="19">
        <v>447289</v>
      </c>
      <c r="L8" s="19">
        <v>518537</v>
      </c>
      <c r="M8" s="19">
        <v>570007</v>
      </c>
      <c r="N8" s="19">
        <v>1535833</v>
      </c>
      <c r="O8" s="19">
        <v>871435</v>
      </c>
      <c r="P8" s="19">
        <v>2279324</v>
      </c>
      <c r="Q8" s="19">
        <v>1012799</v>
      </c>
      <c r="R8" s="19">
        <v>4163558</v>
      </c>
      <c r="S8" s="19">
        <v>846303</v>
      </c>
      <c r="T8" s="19">
        <v>1210659</v>
      </c>
      <c r="U8" s="19">
        <v>-1753426</v>
      </c>
      <c r="V8" s="19">
        <v>303536</v>
      </c>
      <c r="W8" s="19">
        <v>42018269</v>
      </c>
      <c r="X8" s="19">
        <v>42279685</v>
      </c>
      <c r="Y8" s="19">
        <v>-261416</v>
      </c>
      <c r="Z8" s="20">
        <v>-0.62</v>
      </c>
      <c r="AA8" s="21">
        <v>42279685</v>
      </c>
    </row>
    <row r="9" spans="1:27" ht="13.5">
      <c r="A9" s="22" t="s">
        <v>36</v>
      </c>
      <c r="B9" s="16"/>
      <c r="C9" s="17">
        <v>87477029</v>
      </c>
      <c r="D9" s="17"/>
      <c r="E9" s="18">
        <v>106029996</v>
      </c>
      <c r="F9" s="19">
        <v>76456000</v>
      </c>
      <c r="G9" s="19">
        <v>41861000</v>
      </c>
      <c r="H9" s="19">
        <v>2101000</v>
      </c>
      <c r="I9" s="19"/>
      <c r="J9" s="19">
        <v>43962000</v>
      </c>
      <c r="K9" s="19"/>
      <c r="L9" s="19">
        <v>32494000</v>
      </c>
      <c r="M9" s="19"/>
      <c r="N9" s="19">
        <v>32494000</v>
      </c>
      <c r="O9" s="19"/>
      <c r="P9" s="19">
        <v>309000</v>
      </c>
      <c r="Q9" s="19">
        <v>27432000</v>
      </c>
      <c r="R9" s="19">
        <v>27741000</v>
      </c>
      <c r="S9" s="19"/>
      <c r="T9" s="19"/>
      <c r="U9" s="19"/>
      <c r="V9" s="19"/>
      <c r="W9" s="19">
        <v>104197000</v>
      </c>
      <c r="X9" s="19">
        <v>76456000</v>
      </c>
      <c r="Y9" s="19">
        <v>27741000</v>
      </c>
      <c r="Z9" s="20">
        <v>36.28</v>
      </c>
      <c r="AA9" s="21">
        <v>76456000</v>
      </c>
    </row>
    <row r="10" spans="1:27" ht="13.5">
      <c r="A10" s="22" t="s">
        <v>37</v>
      </c>
      <c r="B10" s="16"/>
      <c r="C10" s="17">
        <v>30381000</v>
      </c>
      <c r="D10" s="17"/>
      <c r="E10" s="18">
        <v>34610004</v>
      </c>
      <c r="F10" s="19">
        <v>33500000</v>
      </c>
      <c r="G10" s="19">
        <v>1500000</v>
      </c>
      <c r="H10" s="19"/>
      <c r="I10" s="19">
        <v>2000000</v>
      </c>
      <c r="J10" s="19">
        <v>3500000</v>
      </c>
      <c r="K10" s="19"/>
      <c r="L10" s="19"/>
      <c r="M10" s="19"/>
      <c r="N10" s="19"/>
      <c r="O10" s="19"/>
      <c r="P10" s="19"/>
      <c r="Q10" s="19">
        <v>21150000</v>
      </c>
      <c r="R10" s="19">
        <v>21150000</v>
      </c>
      <c r="S10" s="19"/>
      <c r="T10" s="19"/>
      <c r="U10" s="19"/>
      <c r="V10" s="19"/>
      <c r="W10" s="19">
        <v>24650000</v>
      </c>
      <c r="X10" s="19">
        <v>33500000</v>
      </c>
      <c r="Y10" s="19">
        <v>-8850000</v>
      </c>
      <c r="Z10" s="20">
        <v>-26.42</v>
      </c>
      <c r="AA10" s="21">
        <v>33500000</v>
      </c>
    </row>
    <row r="11" spans="1:27" ht="13.5">
      <c r="A11" s="22" t="s">
        <v>38</v>
      </c>
      <c r="B11" s="16"/>
      <c r="C11" s="17">
        <v>532921</v>
      </c>
      <c r="D11" s="17"/>
      <c r="E11" s="18">
        <v>249996</v>
      </c>
      <c r="F11" s="19">
        <v>500130</v>
      </c>
      <c r="G11" s="19">
        <v>12402</v>
      </c>
      <c r="H11" s="19">
        <v>101923</v>
      </c>
      <c r="I11" s="19">
        <v>79916</v>
      </c>
      <c r="J11" s="19">
        <v>194241</v>
      </c>
      <c r="K11" s="19">
        <v>59131</v>
      </c>
      <c r="L11" s="19">
        <v>5478</v>
      </c>
      <c r="M11" s="19">
        <v>82133</v>
      </c>
      <c r="N11" s="19">
        <v>146742</v>
      </c>
      <c r="O11" s="19">
        <v>736382</v>
      </c>
      <c r="P11" s="19">
        <v>44771</v>
      </c>
      <c r="Q11" s="19">
        <v>13075</v>
      </c>
      <c r="R11" s="19">
        <v>794228</v>
      </c>
      <c r="S11" s="19">
        <v>7272</v>
      </c>
      <c r="T11" s="19">
        <v>160514</v>
      </c>
      <c r="U11" s="19">
        <v>41352</v>
      </c>
      <c r="V11" s="19">
        <v>209138</v>
      </c>
      <c r="W11" s="19">
        <v>1344349</v>
      </c>
      <c r="X11" s="19">
        <v>500130</v>
      </c>
      <c r="Y11" s="19">
        <v>844219</v>
      </c>
      <c r="Z11" s="20">
        <v>168.8</v>
      </c>
      <c r="AA11" s="21">
        <v>500130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-186524527</v>
      </c>
      <c r="D14" s="17"/>
      <c r="E14" s="18">
        <v>-265956178</v>
      </c>
      <c r="F14" s="19">
        <v>-242041979</v>
      </c>
      <c r="G14" s="19">
        <v>-13608444</v>
      </c>
      <c r="H14" s="19">
        <v>-18236590</v>
      </c>
      <c r="I14" s="19">
        <v>-13146454</v>
      </c>
      <c r="J14" s="19">
        <v>-44991488</v>
      </c>
      <c r="K14" s="19">
        <v>-17481303</v>
      </c>
      <c r="L14" s="19">
        <v>-31594863</v>
      </c>
      <c r="M14" s="19">
        <v>-21434593</v>
      </c>
      <c r="N14" s="19">
        <v>-70510759</v>
      </c>
      <c r="O14" s="19">
        <v>-13162868</v>
      </c>
      <c r="P14" s="19">
        <v>-13012987</v>
      </c>
      <c r="Q14" s="19">
        <v>-16398376</v>
      </c>
      <c r="R14" s="19">
        <v>-42574231</v>
      </c>
      <c r="S14" s="19">
        <v>-19827802</v>
      </c>
      <c r="T14" s="19">
        <v>-25794646</v>
      </c>
      <c r="U14" s="19">
        <v>67385078</v>
      </c>
      <c r="V14" s="19">
        <v>21762630</v>
      </c>
      <c r="W14" s="19">
        <v>-136313848</v>
      </c>
      <c r="X14" s="19">
        <v>-242041979</v>
      </c>
      <c r="Y14" s="19">
        <v>105728131</v>
      </c>
      <c r="Z14" s="20">
        <v>-43.68</v>
      </c>
      <c r="AA14" s="21">
        <v>-242041979</v>
      </c>
    </row>
    <row r="15" spans="1:27" ht="13.5">
      <c r="A15" s="22" t="s">
        <v>42</v>
      </c>
      <c r="B15" s="16"/>
      <c r="C15" s="17">
        <v>-5601</v>
      </c>
      <c r="D15" s="17"/>
      <c r="E15" s="18">
        <v>-150000</v>
      </c>
      <c r="F15" s="19">
        <v>-30766</v>
      </c>
      <c r="G15" s="19">
        <v>-185</v>
      </c>
      <c r="H15" s="19">
        <v>-18637</v>
      </c>
      <c r="I15" s="19">
        <v>-11944</v>
      </c>
      <c r="J15" s="19">
        <v>-30766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-30766</v>
      </c>
      <c r="X15" s="19">
        <v>-30766</v>
      </c>
      <c r="Y15" s="19"/>
      <c r="Z15" s="20"/>
      <c r="AA15" s="21">
        <v>-30766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29765747</v>
      </c>
      <c r="D17" s="25">
        <f>SUM(D6:D16)</f>
        <v>0</v>
      </c>
      <c r="E17" s="26">
        <f t="shared" si="0"/>
        <v>-43030174</v>
      </c>
      <c r="F17" s="27">
        <f t="shared" si="0"/>
        <v>-3895676</v>
      </c>
      <c r="G17" s="27">
        <f t="shared" si="0"/>
        <v>67424789</v>
      </c>
      <c r="H17" s="27">
        <f t="shared" si="0"/>
        <v>-6334572</v>
      </c>
      <c r="I17" s="27">
        <f t="shared" si="0"/>
        <v>-4392641</v>
      </c>
      <c r="J17" s="27">
        <f t="shared" si="0"/>
        <v>56697576</v>
      </c>
      <c r="K17" s="27">
        <f t="shared" si="0"/>
        <v>-223153</v>
      </c>
      <c r="L17" s="27">
        <f t="shared" si="0"/>
        <v>12914801</v>
      </c>
      <c r="M17" s="27">
        <f t="shared" si="0"/>
        <v>-17427837</v>
      </c>
      <c r="N17" s="27">
        <f t="shared" si="0"/>
        <v>-4736189</v>
      </c>
      <c r="O17" s="27">
        <f t="shared" si="0"/>
        <v>-7020859</v>
      </c>
      <c r="P17" s="27">
        <f t="shared" si="0"/>
        <v>-5208590</v>
      </c>
      <c r="Q17" s="27">
        <f t="shared" si="0"/>
        <v>36614521</v>
      </c>
      <c r="R17" s="27">
        <f t="shared" si="0"/>
        <v>24385072</v>
      </c>
      <c r="S17" s="27">
        <f t="shared" si="0"/>
        <v>-14797335</v>
      </c>
      <c r="T17" s="27">
        <f t="shared" si="0"/>
        <v>-21675967</v>
      </c>
      <c r="U17" s="27">
        <f t="shared" si="0"/>
        <v>68977624</v>
      </c>
      <c r="V17" s="27">
        <f t="shared" si="0"/>
        <v>32504322</v>
      </c>
      <c r="W17" s="27">
        <f t="shared" si="0"/>
        <v>108850781</v>
      </c>
      <c r="X17" s="27">
        <f t="shared" si="0"/>
        <v>-3895676</v>
      </c>
      <c r="Y17" s="27">
        <f t="shared" si="0"/>
        <v>112746457</v>
      </c>
      <c r="Z17" s="28">
        <f>+IF(X17&lt;&gt;0,+(Y17/X17)*100,0)</f>
        <v>-2894.143583809331</v>
      </c>
      <c r="AA17" s="29">
        <f>SUM(AA6:AA16)</f>
        <v>-3895676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1283120</v>
      </c>
      <c r="D21" s="17"/>
      <c r="E21" s="18">
        <v>4436262</v>
      </c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>
        <v>300000</v>
      </c>
      <c r="V21" s="36">
        <v>300000</v>
      </c>
      <c r="W21" s="36">
        <v>300000</v>
      </c>
      <c r="X21" s="19"/>
      <c r="Y21" s="36">
        <v>300000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-23918663</v>
      </c>
      <c r="D26" s="17"/>
      <c r="E26" s="18">
        <v>-34610004</v>
      </c>
      <c r="F26" s="19"/>
      <c r="G26" s="19">
        <v>-2797829</v>
      </c>
      <c r="H26" s="19">
        <v>-10694676</v>
      </c>
      <c r="I26" s="19">
        <v>-2497598</v>
      </c>
      <c r="J26" s="19">
        <v>-15990103</v>
      </c>
      <c r="K26" s="19">
        <v>-4583044</v>
      </c>
      <c r="L26" s="19">
        <v>-1938315</v>
      </c>
      <c r="M26" s="19">
        <v>-3227939</v>
      </c>
      <c r="N26" s="19">
        <v>-9749298</v>
      </c>
      <c r="O26" s="19">
        <v>-1424584</v>
      </c>
      <c r="P26" s="19">
        <v>-533962</v>
      </c>
      <c r="Q26" s="19">
        <v>-3499352</v>
      </c>
      <c r="R26" s="19">
        <v>-5457898</v>
      </c>
      <c r="S26" s="19">
        <v>-1720361</v>
      </c>
      <c r="T26" s="19">
        <v>-9789038</v>
      </c>
      <c r="U26" s="19">
        <v>-11975005</v>
      </c>
      <c r="V26" s="19">
        <v>-23484404</v>
      </c>
      <c r="W26" s="19">
        <v>-54681703</v>
      </c>
      <c r="X26" s="19"/>
      <c r="Y26" s="19">
        <v>-54681703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-22635543</v>
      </c>
      <c r="D27" s="25">
        <f>SUM(D21:D26)</f>
        <v>0</v>
      </c>
      <c r="E27" s="26">
        <f t="shared" si="1"/>
        <v>-30173742</v>
      </c>
      <c r="F27" s="27">
        <f t="shared" si="1"/>
        <v>0</v>
      </c>
      <c r="G27" s="27">
        <f t="shared" si="1"/>
        <v>-2797829</v>
      </c>
      <c r="H27" s="27">
        <f t="shared" si="1"/>
        <v>-10694676</v>
      </c>
      <c r="I27" s="27">
        <f t="shared" si="1"/>
        <v>-2497598</v>
      </c>
      <c r="J27" s="27">
        <f t="shared" si="1"/>
        <v>-15990103</v>
      </c>
      <c r="K27" s="27">
        <f t="shared" si="1"/>
        <v>-4583044</v>
      </c>
      <c r="L27" s="27">
        <f t="shared" si="1"/>
        <v>-1938315</v>
      </c>
      <c r="M27" s="27">
        <f t="shared" si="1"/>
        <v>-3227939</v>
      </c>
      <c r="N27" s="27">
        <f t="shared" si="1"/>
        <v>-9749298</v>
      </c>
      <c r="O27" s="27">
        <f t="shared" si="1"/>
        <v>-1424584</v>
      </c>
      <c r="P27" s="27">
        <f t="shared" si="1"/>
        <v>-533962</v>
      </c>
      <c r="Q27" s="27">
        <f t="shared" si="1"/>
        <v>-3499352</v>
      </c>
      <c r="R27" s="27">
        <f t="shared" si="1"/>
        <v>-5457898</v>
      </c>
      <c r="S27" s="27">
        <f t="shared" si="1"/>
        <v>-1720361</v>
      </c>
      <c r="T27" s="27">
        <f t="shared" si="1"/>
        <v>-9789038</v>
      </c>
      <c r="U27" s="27">
        <f t="shared" si="1"/>
        <v>-11675005</v>
      </c>
      <c r="V27" s="27">
        <f t="shared" si="1"/>
        <v>-23184404</v>
      </c>
      <c r="W27" s="27">
        <f t="shared" si="1"/>
        <v>-54381703</v>
      </c>
      <c r="X27" s="27">
        <f t="shared" si="1"/>
        <v>0</v>
      </c>
      <c r="Y27" s="27">
        <f t="shared" si="1"/>
        <v>-54381703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514357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514357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7644561</v>
      </c>
      <c r="D38" s="31">
        <f>+D17+D27+D36</f>
        <v>0</v>
      </c>
      <c r="E38" s="32">
        <f t="shared" si="3"/>
        <v>-73203916</v>
      </c>
      <c r="F38" s="33">
        <f t="shared" si="3"/>
        <v>-3895676</v>
      </c>
      <c r="G38" s="33">
        <f t="shared" si="3"/>
        <v>64626960</v>
      </c>
      <c r="H38" s="33">
        <f t="shared" si="3"/>
        <v>-17029248</v>
      </c>
      <c r="I38" s="33">
        <f t="shared" si="3"/>
        <v>-6890239</v>
      </c>
      <c r="J38" s="33">
        <f t="shared" si="3"/>
        <v>40707473</v>
      </c>
      <c r="K38" s="33">
        <f t="shared" si="3"/>
        <v>-4806197</v>
      </c>
      <c r="L38" s="33">
        <f t="shared" si="3"/>
        <v>10976486</v>
      </c>
      <c r="M38" s="33">
        <f t="shared" si="3"/>
        <v>-20655776</v>
      </c>
      <c r="N38" s="33">
        <f t="shared" si="3"/>
        <v>-14485487</v>
      </c>
      <c r="O38" s="33">
        <f t="shared" si="3"/>
        <v>-8445443</v>
      </c>
      <c r="P38" s="33">
        <f t="shared" si="3"/>
        <v>-5742552</v>
      </c>
      <c r="Q38" s="33">
        <f t="shared" si="3"/>
        <v>33115169</v>
      </c>
      <c r="R38" s="33">
        <f t="shared" si="3"/>
        <v>18927174</v>
      </c>
      <c r="S38" s="33">
        <f t="shared" si="3"/>
        <v>-16517696</v>
      </c>
      <c r="T38" s="33">
        <f t="shared" si="3"/>
        <v>-31465005</v>
      </c>
      <c r="U38" s="33">
        <f t="shared" si="3"/>
        <v>57302619</v>
      </c>
      <c r="V38" s="33">
        <f t="shared" si="3"/>
        <v>9319918</v>
      </c>
      <c r="W38" s="33">
        <f t="shared" si="3"/>
        <v>54469078</v>
      </c>
      <c r="X38" s="33">
        <f t="shared" si="3"/>
        <v>-3895676</v>
      </c>
      <c r="Y38" s="33">
        <f t="shared" si="3"/>
        <v>58364754</v>
      </c>
      <c r="Z38" s="34">
        <f>+IF(X38&lt;&gt;0,+(Y38/X38)*100,0)</f>
        <v>-1498.1932275682063</v>
      </c>
      <c r="AA38" s="35">
        <f>+AA17+AA27+AA36</f>
        <v>-3895676</v>
      </c>
    </row>
    <row r="39" spans="1:27" ht="13.5">
      <c r="A39" s="22" t="s">
        <v>59</v>
      </c>
      <c r="B39" s="16"/>
      <c r="C39" s="31">
        <v>1672093</v>
      </c>
      <c r="D39" s="31"/>
      <c r="E39" s="32">
        <v>170194000</v>
      </c>
      <c r="F39" s="33"/>
      <c r="G39" s="33">
        <v>6419103</v>
      </c>
      <c r="H39" s="33">
        <v>71046063</v>
      </c>
      <c r="I39" s="33">
        <v>54016815</v>
      </c>
      <c r="J39" s="33">
        <v>6419103</v>
      </c>
      <c r="K39" s="33">
        <v>47126576</v>
      </c>
      <c r="L39" s="33">
        <v>42320379</v>
      </c>
      <c r="M39" s="33">
        <v>53296865</v>
      </c>
      <c r="N39" s="33">
        <v>47126576</v>
      </c>
      <c r="O39" s="33">
        <v>32641089</v>
      </c>
      <c r="P39" s="33">
        <v>24195646</v>
      </c>
      <c r="Q39" s="33">
        <v>18453094</v>
      </c>
      <c r="R39" s="33">
        <v>32641089</v>
      </c>
      <c r="S39" s="33">
        <v>51568263</v>
      </c>
      <c r="T39" s="33">
        <v>35050567</v>
      </c>
      <c r="U39" s="33">
        <v>3585562</v>
      </c>
      <c r="V39" s="33">
        <v>51568263</v>
      </c>
      <c r="W39" s="33">
        <v>6419103</v>
      </c>
      <c r="X39" s="33"/>
      <c r="Y39" s="33">
        <v>6419103</v>
      </c>
      <c r="Z39" s="34"/>
      <c r="AA39" s="35"/>
    </row>
    <row r="40" spans="1:27" ht="13.5">
      <c r="A40" s="41" t="s">
        <v>60</v>
      </c>
      <c r="B40" s="42"/>
      <c r="C40" s="43">
        <v>9316654</v>
      </c>
      <c r="D40" s="43"/>
      <c r="E40" s="44">
        <v>96990085</v>
      </c>
      <c r="F40" s="45">
        <v>-3895676</v>
      </c>
      <c r="G40" s="45">
        <v>71046063</v>
      </c>
      <c r="H40" s="45">
        <v>54016815</v>
      </c>
      <c r="I40" s="45">
        <v>47126576</v>
      </c>
      <c r="J40" s="45">
        <v>47126576</v>
      </c>
      <c r="K40" s="45">
        <v>42320379</v>
      </c>
      <c r="L40" s="45">
        <v>53296865</v>
      </c>
      <c r="M40" s="45">
        <v>32641089</v>
      </c>
      <c r="N40" s="45">
        <v>32641089</v>
      </c>
      <c r="O40" s="45">
        <v>24195646</v>
      </c>
      <c r="P40" s="45">
        <v>18453094</v>
      </c>
      <c r="Q40" s="45">
        <v>51568263</v>
      </c>
      <c r="R40" s="45">
        <v>24195646</v>
      </c>
      <c r="S40" s="45">
        <v>35050567</v>
      </c>
      <c r="T40" s="45">
        <v>3585562</v>
      </c>
      <c r="U40" s="45">
        <v>60888181</v>
      </c>
      <c r="V40" s="45">
        <v>60888181</v>
      </c>
      <c r="W40" s="45">
        <v>60888181</v>
      </c>
      <c r="X40" s="45">
        <v>-3895676</v>
      </c>
      <c r="Y40" s="45">
        <v>64783857</v>
      </c>
      <c r="Z40" s="46">
        <v>-1662.97</v>
      </c>
      <c r="AA40" s="47">
        <v>-3895676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102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64966542</v>
      </c>
      <c r="D6" s="17"/>
      <c r="E6" s="18">
        <v>90193466</v>
      </c>
      <c r="F6" s="19">
        <v>68100843</v>
      </c>
      <c r="G6" s="19">
        <v>3232362</v>
      </c>
      <c r="H6" s="19">
        <v>2959933</v>
      </c>
      <c r="I6" s="19">
        <v>8386485</v>
      </c>
      <c r="J6" s="19">
        <v>14578780</v>
      </c>
      <c r="K6" s="19">
        <v>7701063</v>
      </c>
      <c r="L6" s="19">
        <v>3725770</v>
      </c>
      <c r="M6" s="19">
        <v>3073949</v>
      </c>
      <c r="N6" s="19">
        <v>14500782</v>
      </c>
      <c r="O6" s="19">
        <v>3382914</v>
      </c>
      <c r="P6" s="19">
        <v>3105116</v>
      </c>
      <c r="Q6" s="19">
        <v>3758481</v>
      </c>
      <c r="R6" s="19">
        <v>10246511</v>
      </c>
      <c r="S6" s="19">
        <v>3076748</v>
      </c>
      <c r="T6" s="19">
        <v>2962181</v>
      </c>
      <c r="U6" s="19">
        <v>3816244</v>
      </c>
      <c r="V6" s="19">
        <v>9855173</v>
      </c>
      <c r="W6" s="19">
        <v>49181246</v>
      </c>
      <c r="X6" s="19">
        <v>68100843</v>
      </c>
      <c r="Y6" s="19">
        <v>-18919597</v>
      </c>
      <c r="Z6" s="20">
        <v>-27.78</v>
      </c>
      <c r="AA6" s="21">
        <v>68100843</v>
      </c>
    </row>
    <row r="7" spans="1:27" ht="13.5">
      <c r="A7" s="22" t="s">
        <v>34</v>
      </c>
      <c r="B7" s="16"/>
      <c r="C7" s="17">
        <v>7373125</v>
      </c>
      <c r="D7" s="17"/>
      <c r="E7" s="18"/>
      <c r="F7" s="19">
        <v>7780143</v>
      </c>
      <c r="G7" s="19">
        <v>387242</v>
      </c>
      <c r="H7" s="19">
        <v>381289</v>
      </c>
      <c r="I7" s="19">
        <v>1151776</v>
      </c>
      <c r="J7" s="19">
        <v>1920307</v>
      </c>
      <c r="K7" s="19">
        <v>923155</v>
      </c>
      <c r="L7" s="19">
        <v>399366</v>
      </c>
      <c r="M7" s="19">
        <v>359248</v>
      </c>
      <c r="N7" s="19">
        <v>1681769</v>
      </c>
      <c r="O7" s="19">
        <v>399683</v>
      </c>
      <c r="P7" s="19">
        <v>451497</v>
      </c>
      <c r="Q7" s="19">
        <v>408519</v>
      </c>
      <c r="R7" s="19">
        <v>1259699</v>
      </c>
      <c r="S7" s="19">
        <v>373175</v>
      </c>
      <c r="T7" s="19">
        <v>391420</v>
      </c>
      <c r="U7" s="19">
        <v>467361</v>
      </c>
      <c r="V7" s="19">
        <v>1231956</v>
      </c>
      <c r="W7" s="19">
        <v>6093731</v>
      </c>
      <c r="X7" s="19">
        <v>7780143</v>
      </c>
      <c r="Y7" s="19">
        <v>-1686412</v>
      </c>
      <c r="Z7" s="20">
        <v>-21.68</v>
      </c>
      <c r="AA7" s="21">
        <v>7780143</v>
      </c>
    </row>
    <row r="8" spans="1:27" ht="13.5">
      <c r="A8" s="22" t="s">
        <v>35</v>
      </c>
      <c r="B8" s="16"/>
      <c r="C8" s="17">
        <v>18501111</v>
      </c>
      <c r="D8" s="17"/>
      <c r="E8" s="18"/>
      <c r="F8" s="19">
        <v>14906361</v>
      </c>
      <c r="G8" s="19">
        <v>2623432</v>
      </c>
      <c r="H8" s="19">
        <v>6911007</v>
      </c>
      <c r="I8" s="19">
        <v>8588709</v>
      </c>
      <c r="J8" s="19">
        <v>18123148</v>
      </c>
      <c r="K8" s="19">
        <v>3090896</v>
      </c>
      <c r="L8" s="19">
        <v>16350712</v>
      </c>
      <c r="M8" s="19">
        <v>9306519</v>
      </c>
      <c r="N8" s="19">
        <v>28748127</v>
      </c>
      <c r="O8" s="19">
        <v>2284846</v>
      </c>
      <c r="P8" s="19">
        <v>7181055</v>
      </c>
      <c r="Q8" s="19">
        <v>10603083</v>
      </c>
      <c r="R8" s="19">
        <v>20068984</v>
      </c>
      <c r="S8" s="19">
        <v>6447350</v>
      </c>
      <c r="T8" s="19">
        <v>7221582</v>
      </c>
      <c r="U8" s="19">
        <v>3792516</v>
      </c>
      <c r="V8" s="19">
        <v>17461448</v>
      </c>
      <c r="W8" s="19">
        <v>84401707</v>
      </c>
      <c r="X8" s="19">
        <v>14906361</v>
      </c>
      <c r="Y8" s="19">
        <v>69495346</v>
      </c>
      <c r="Z8" s="20">
        <v>466.21</v>
      </c>
      <c r="AA8" s="21">
        <v>14906361</v>
      </c>
    </row>
    <row r="9" spans="1:27" ht="13.5">
      <c r="A9" s="22" t="s">
        <v>36</v>
      </c>
      <c r="B9" s="16"/>
      <c r="C9" s="17">
        <v>40072139</v>
      </c>
      <c r="D9" s="17"/>
      <c r="E9" s="18">
        <v>52353000</v>
      </c>
      <c r="F9" s="19">
        <v>52291000</v>
      </c>
      <c r="G9" s="19">
        <v>19073000</v>
      </c>
      <c r="H9" s="19">
        <v>1438000</v>
      </c>
      <c r="I9" s="19">
        <v>4532000</v>
      </c>
      <c r="J9" s="19">
        <v>25043000</v>
      </c>
      <c r="K9" s="19"/>
      <c r="L9" s="19">
        <v>14924000</v>
      </c>
      <c r="M9" s="19"/>
      <c r="N9" s="19">
        <v>14924000</v>
      </c>
      <c r="O9" s="19"/>
      <c r="P9" s="19">
        <v>379000</v>
      </c>
      <c r="Q9" s="19">
        <v>11819000</v>
      </c>
      <c r="R9" s="19">
        <v>12198000</v>
      </c>
      <c r="S9" s="19"/>
      <c r="T9" s="19"/>
      <c r="U9" s="19"/>
      <c r="V9" s="19"/>
      <c r="W9" s="19">
        <v>52165000</v>
      </c>
      <c r="X9" s="19">
        <v>52291000</v>
      </c>
      <c r="Y9" s="19">
        <v>-126000</v>
      </c>
      <c r="Z9" s="20">
        <v>-0.24</v>
      </c>
      <c r="AA9" s="21">
        <v>52291000</v>
      </c>
    </row>
    <row r="10" spans="1:27" ht="13.5">
      <c r="A10" s="22" t="s">
        <v>37</v>
      </c>
      <c r="B10" s="16"/>
      <c r="C10" s="17">
        <v>35149574</v>
      </c>
      <c r="D10" s="17"/>
      <c r="E10" s="18">
        <v>19367000</v>
      </c>
      <c r="F10" s="19">
        <v>19367000</v>
      </c>
      <c r="G10" s="19">
        <v>6000000</v>
      </c>
      <c r="H10" s="19"/>
      <c r="I10" s="19"/>
      <c r="J10" s="19">
        <v>6000000</v>
      </c>
      <c r="K10" s="19"/>
      <c r="L10" s="19">
        <v>6500000</v>
      </c>
      <c r="M10" s="19"/>
      <c r="N10" s="19">
        <v>6500000</v>
      </c>
      <c r="O10" s="19"/>
      <c r="P10" s="19"/>
      <c r="Q10" s="19">
        <v>8487000</v>
      </c>
      <c r="R10" s="19">
        <v>8487000</v>
      </c>
      <c r="S10" s="19"/>
      <c r="T10" s="19"/>
      <c r="U10" s="19"/>
      <c r="V10" s="19"/>
      <c r="W10" s="19">
        <v>20987000</v>
      </c>
      <c r="X10" s="19">
        <v>19367000</v>
      </c>
      <c r="Y10" s="19">
        <v>1620000</v>
      </c>
      <c r="Z10" s="20">
        <v>8.36</v>
      </c>
      <c r="AA10" s="21">
        <v>19367000</v>
      </c>
    </row>
    <row r="11" spans="1:27" ht="13.5">
      <c r="A11" s="22" t="s">
        <v>38</v>
      </c>
      <c r="B11" s="16"/>
      <c r="C11" s="17">
        <v>5046468</v>
      </c>
      <c r="D11" s="17"/>
      <c r="E11" s="18">
        <v>3650000</v>
      </c>
      <c r="F11" s="19">
        <v>4150000</v>
      </c>
      <c r="G11" s="19">
        <v>5195</v>
      </c>
      <c r="H11" s="19"/>
      <c r="I11" s="19">
        <v>10512</v>
      </c>
      <c r="J11" s="19">
        <v>15707</v>
      </c>
      <c r="K11" s="19">
        <v>5342</v>
      </c>
      <c r="L11" s="19"/>
      <c r="M11" s="19">
        <v>5170</v>
      </c>
      <c r="N11" s="19">
        <v>10512</v>
      </c>
      <c r="O11" s="19">
        <v>5342</v>
      </c>
      <c r="P11" s="19">
        <v>4825</v>
      </c>
      <c r="Q11" s="19">
        <v>5342</v>
      </c>
      <c r="R11" s="19">
        <v>15509</v>
      </c>
      <c r="S11" s="19">
        <v>5170</v>
      </c>
      <c r="T11" s="19"/>
      <c r="U11" s="19"/>
      <c r="V11" s="19">
        <v>5170</v>
      </c>
      <c r="W11" s="19">
        <v>46898</v>
      </c>
      <c r="X11" s="19">
        <v>4150000</v>
      </c>
      <c r="Y11" s="19">
        <v>-4103102</v>
      </c>
      <c r="Z11" s="20">
        <v>-98.87</v>
      </c>
      <c r="AA11" s="21">
        <v>4150000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-139385187</v>
      </c>
      <c r="D14" s="17"/>
      <c r="E14" s="18">
        <v>-124031305</v>
      </c>
      <c r="F14" s="19">
        <v>-123787391</v>
      </c>
      <c r="G14" s="19">
        <v>-27353452</v>
      </c>
      <c r="H14" s="19">
        <v>-8525269</v>
      </c>
      <c r="I14" s="19">
        <v>-15148057</v>
      </c>
      <c r="J14" s="19">
        <v>-51026778</v>
      </c>
      <c r="K14" s="19">
        <v>-22398820</v>
      </c>
      <c r="L14" s="19">
        <v>-19880960</v>
      </c>
      <c r="M14" s="19">
        <v>-15895989</v>
      </c>
      <c r="N14" s="19">
        <v>-58175769</v>
      </c>
      <c r="O14" s="19">
        <v>-11550370</v>
      </c>
      <c r="P14" s="19">
        <v>-8674497</v>
      </c>
      <c r="Q14" s="19">
        <v>-27985957</v>
      </c>
      <c r="R14" s="19">
        <v>-48210824</v>
      </c>
      <c r="S14" s="19">
        <v>-10765586</v>
      </c>
      <c r="T14" s="19">
        <v>-16123068</v>
      </c>
      <c r="U14" s="19">
        <v>-12782281</v>
      </c>
      <c r="V14" s="19">
        <v>-39670935</v>
      </c>
      <c r="W14" s="19">
        <v>-197084306</v>
      </c>
      <c r="X14" s="19">
        <v>-123787391</v>
      </c>
      <c r="Y14" s="19">
        <v>-73296915</v>
      </c>
      <c r="Z14" s="20">
        <v>59.21</v>
      </c>
      <c r="AA14" s="21">
        <v>-123787391</v>
      </c>
    </row>
    <row r="15" spans="1:27" ht="13.5">
      <c r="A15" s="22" t="s">
        <v>42</v>
      </c>
      <c r="B15" s="16"/>
      <c r="C15" s="17">
        <v>-1816</v>
      </c>
      <c r="D15" s="17"/>
      <c r="E15" s="18">
        <v>-562565</v>
      </c>
      <c r="F15" s="19">
        <v>-369187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-369187</v>
      </c>
      <c r="Y15" s="19">
        <v>369187</v>
      </c>
      <c r="Z15" s="20">
        <v>-100</v>
      </c>
      <c r="AA15" s="21">
        <v>-369187</v>
      </c>
    </row>
    <row r="16" spans="1:27" ht="13.5">
      <c r="A16" s="22" t="s">
        <v>43</v>
      </c>
      <c r="B16" s="16"/>
      <c r="C16" s="17">
        <v>-3624192</v>
      </c>
      <c r="D16" s="17"/>
      <c r="E16" s="18">
        <v>-300000</v>
      </c>
      <c r="F16" s="19">
        <v>-300000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-300000</v>
      </c>
      <c r="Y16" s="19">
        <v>300000</v>
      </c>
      <c r="Z16" s="20">
        <v>-100</v>
      </c>
      <c r="AA16" s="21">
        <v>-300000</v>
      </c>
    </row>
    <row r="17" spans="1:27" ht="13.5">
      <c r="A17" s="23" t="s">
        <v>44</v>
      </c>
      <c r="B17" s="24"/>
      <c r="C17" s="25">
        <f aca="true" t="shared" si="0" ref="C17:Y17">SUM(C6:C16)</f>
        <v>28097764</v>
      </c>
      <c r="D17" s="25">
        <f>SUM(D6:D16)</f>
        <v>0</v>
      </c>
      <c r="E17" s="26">
        <f t="shared" si="0"/>
        <v>40669596</v>
      </c>
      <c r="F17" s="27">
        <f t="shared" si="0"/>
        <v>42138769</v>
      </c>
      <c r="G17" s="27">
        <f t="shared" si="0"/>
        <v>3967779</v>
      </c>
      <c r="H17" s="27">
        <f t="shared" si="0"/>
        <v>3164960</v>
      </c>
      <c r="I17" s="27">
        <f t="shared" si="0"/>
        <v>7521425</v>
      </c>
      <c r="J17" s="27">
        <f t="shared" si="0"/>
        <v>14654164</v>
      </c>
      <c r="K17" s="27">
        <f t="shared" si="0"/>
        <v>-10678364</v>
      </c>
      <c r="L17" s="27">
        <f t="shared" si="0"/>
        <v>22018888</v>
      </c>
      <c r="M17" s="27">
        <f t="shared" si="0"/>
        <v>-3151103</v>
      </c>
      <c r="N17" s="27">
        <f t="shared" si="0"/>
        <v>8189421</v>
      </c>
      <c r="O17" s="27">
        <f t="shared" si="0"/>
        <v>-5477585</v>
      </c>
      <c r="P17" s="27">
        <f t="shared" si="0"/>
        <v>2446996</v>
      </c>
      <c r="Q17" s="27">
        <f t="shared" si="0"/>
        <v>7095468</v>
      </c>
      <c r="R17" s="27">
        <f t="shared" si="0"/>
        <v>4064879</v>
      </c>
      <c r="S17" s="27">
        <f t="shared" si="0"/>
        <v>-863143</v>
      </c>
      <c r="T17" s="27">
        <f t="shared" si="0"/>
        <v>-5547885</v>
      </c>
      <c r="U17" s="27">
        <f t="shared" si="0"/>
        <v>-4706160</v>
      </c>
      <c r="V17" s="27">
        <f t="shared" si="0"/>
        <v>-11117188</v>
      </c>
      <c r="W17" s="27">
        <f t="shared" si="0"/>
        <v>15791276</v>
      </c>
      <c r="X17" s="27">
        <f t="shared" si="0"/>
        <v>42138769</v>
      </c>
      <c r="Y17" s="27">
        <f t="shared" si="0"/>
        <v>-26347493</v>
      </c>
      <c r="Z17" s="28">
        <f>+IF(X17&lt;&gt;0,+(Y17/X17)*100,0)</f>
        <v>-62.52554031656691</v>
      </c>
      <c r="AA17" s="29">
        <f>SUM(AA6:AA16)</f>
        <v>42138769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43502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3289347</v>
      </c>
      <c r="D22" s="17"/>
      <c r="E22" s="39">
        <v>4000000</v>
      </c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-422507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-1035319</v>
      </c>
      <c r="D24" s="17"/>
      <c r="E24" s="18"/>
      <c r="F24" s="19"/>
      <c r="G24" s="19">
        <v>3500000</v>
      </c>
      <c r="H24" s="19"/>
      <c r="I24" s="19"/>
      <c r="J24" s="19">
        <v>3500000</v>
      </c>
      <c r="K24" s="19">
        <v>1500000</v>
      </c>
      <c r="L24" s="19"/>
      <c r="M24" s="19"/>
      <c r="N24" s="19">
        <v>1500000</v>
      </c>
      <c r="O24" s="19">
        <v>1000000</v>
      </c>
      <c r="P24" s="19">
        <v>1000000</v>
      </c>
      <c r="Q24" s="19">
        <v>3000000</v>
      </c>
      <c r="R24" s="19">
        <v>5000000</v>
      </c>
      <c r="S24" s="19">
        <v>10000000</v>
      </c>
      <c r="T24" s="19">
        <v>4000000</v>
      </c>
      <c r="U24" s="19">
        <v>8103477</v>
      </c>
      <c r="V24" s="19">
        <v>22103477</v>
      </c>
      <c r="W24" s="19">
        <v>32103477</v>
      </c>
      <c r="X24" s="19"/>
      <c r="Y24" s="19">
        <v>32103477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-33993002</v>
      </c>
      <c r="D26" s="17"/>
      <c r="E26" s="18">
        <v>-33493250</v>
      </c>
      <c r="F26" s="19">
        <v>-41936328</v>
      </c>
      <c r="G26" s="19">
        <v>-3905972</v>
      </c>
      <c r="H26" s="19">
        <v>-463534</v>
      </c>
      <c r="I26" s="19">
        <v>-5680381</v>
      </c>
      <c r="J26" s="19">
        <v>-10049887</v>
      </c>
      <c r="K26" s="19">
        <v>-1410736</v>
      </c>
      <c r="L26" s="19">
        <v>-8741262</v>
      </c>
      <c r="M26" s="19">
        <v>-7000000</v>
      </c>
      <c r="N26" s="19">
        <v>-17151998</v>
      </c>
      <c r="O26" s="19">
        <v>-1139429</v>
      </c>
      <c r="P26" s="19">
        <v>-816079</v>
      </c>
      <c r="Q26" s="19">
        <v>-11159017</v>
      </c>
      <c r="R26" s="19">
        <v>-13114525</v>
      </c>
      <c r="S26" s="19">
        <v>-7084389</v>
      </c>
      <c r="T26" s="19">
        <v>-381788</v>
      </c>
      <c r="U26" s="19">
        <v>-7220420</v>
      </c>
      <c r="V26" s="19">
        <v>-14686597</v>
      </c>
      <c r="W26" s="19">
        <v>-55003007</v>
      </c>
      <c r="X26" s="19">
        <v>-41936328</v>
      </c>
      <c r="Y26" s="19">
        <v>-13066679</v>
      </c>
      <c r="Z26" s="20">
        <v>31.16</v>
      </c>
      <c r="AA26" s="21">
        <v>-41936328</v>
      </c>
    </row>
    <row r="27" spans="1:27" ht="13.5">
      <c r="A27" s="23" t="s">
        <v>51</v>
      </c>
      <c r="B27" s="24"/>
      <c r="C27" s="25">
        <f aca="true" t="shared" si="1" ref="C27:Y27">SUM(C21:C26)</f>
        <v>-32117979</v>
      </c>
      <c r="D27" s="25">
        <f>SUM(D21:D26)</f>
        <v>0</v>
      </c>
      <c r="E27" s="26">
        <f t="shared" si="1"/>
        <v>-29493250</v>
      </c>
      <c r="F27" s="27">
        <f t="shared" si="1"/>
        <v>-41936328</v>
      </c>
      <c r="G27" s="27">
        <f t="shared" si="1"/>
        <v>-405972</v>
      </c>
      <c r="H27" s="27">
        <f t="shared" si="1"/>
        <v>-463534</v>
      </c>
      <c r="I27" s="27">
        <f t="shared" si="1"/>
        <v>-5680381</v>
      </c>
      <c r="J27" s="27">
        <f t="shared" si="1"/>
        <v>-6549887</v>
      </c>
      <c r="K27" s="27">
        <f t="shared" si="1"/>
        <v>89264</v>
      </c>
      <c r="L27" s="27">
        <f t="shared" si="1"/>
        <v>-8741262</v>
      </c>
      <c r="M27" s="27">
        <f t="shared" si="1"/>
        <v>-7000000</v>
      </c>
      <c r="N27" s="27">
        <f t="shared" si="1"/>
        <v>-15651998</v>
      </c>
      <c r="O27" s="27">
        <f t="shared" si="1"/>
        <v>-139429</v>
      </c>
      <c r="P27" s="27">
        <f t="shared" si="1"/>
        <v>183921</v>
      </c>
      <c r="Q27" s="27">
        <f t="shared" si="1"/>
        <v>-8159017</v>
      </c>
      <c r="R27" s="27">
        <f t="shared" si="1"/>
        <v>-8114525</v>
      </c>
      <c r="S27" s="27">
        <f t="shared" si="1"/>
        <v>2915611</v>
      </c>
      <c r="T27" s="27">
        <f t="shared" si="1"/>
        <v>3618212</v>
      </c>
      <c r="U27" s="27">
        <f t="shared" si="1"/>
        <v>883057</v>
      </c>
      <c r="V27" s="27">
        <f t="shared" si="1"/>
        <v>7416880</v>
      </c>
      <c r="W27" s="27">
        <f t="shared" si="1"/>
        <v>-22899530</v>
      </c>
      <c r="X27" s="27">
        <f t="shared" si="1"/>
        <v>-41936328</v>
      </c>
      <c r="Y27" s="27">
        <f t="shared" si="1"/>
        <v>19036798</v>
      </c>
      <c r="Z27" s="28">
        <f>+IF(X27&lt;&gt;0,+(Y27/X27)*100,0)</f>
        <v>-45.3945276276931</v>
      </c>
      <c r="AA27" s="29">
        <f>SUM(AA21:AA26)</f>
        <v>-41936328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-134957</v>
      </c>
      <c r="D32" s="17"/>
      <c r="E32" s="18"/>
      <c r="F32" s="19">
        <v>6600000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6600000</v>
      </c>
      <c r="Y32" s="19">
        <v>-6600000</v>
      </c>
      <c r="Z32" s="20">
        <v>-100</v>
      </c>
      <c r="AA32" s="21">
        <v>6600000</v>
      </c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17372</v>
      </c>
      <c r="D35" s="17"/>
      <c r="E35" s="18">
        <v>-2275816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-117585</v>
      </c>
      <c r="D36" s="25">
        <f>SUM(D31:D35)</f>
        <v>0</v>
      </c>
      <c r="E36" s="26">
        <f t="shared" si="2"/>
        <v>-2275816</v>
      </c>
      <c r="F36" s="27">
        <f t="shared" si="2"/>
        <v>6600000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6600000</v>
      </c>
      <c r="Y36" s="27">
        <f t="shared" si="2"/>
        <v>-6600000</v>
      </c>
      <c r="Z36" s="28">
        <f>+IF(X36&lt;&gt;0,+(Y36/X36)*100,0)</f>
        <v>-100</v>
      </c>
      <c r="AA36" s="29">
        <f>SUM(AA31:AA35)</f>
        <v>6600000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-4137800</v>
      </c>
      <c r="D38" s="31">
        <f>+D17+D27+D36</f>
        <v>0</v>
      </c>
      <c r="E38" s="32">
        <f t="shared" si="3"/>
        <v>8900530</v>
      </c>
      <c r="F38" s="33">
        <f t="shared" si="3"/>
        <v>6802441</v>
      </c>
      <c r="G38" s="33">
        <f t="shared" si="3"/>
        <v>3561807</v>
      </c>
      <c r="H38" s="33">
        <f t="shared" si="3"/>
        <v>2701426</v>
      </c>
      <c r="I38" s="33">
        <f t="shared" si="3"/>
        <v>1841044</v>
      </c>
      <c r="J38" s="33">
        <f t="shared" si="3"/>
        <v>8104277</v>
      </c>
      <c r="K38" s="33">
        <f t="shared" si="3"/>
        <v>-10589100</v>
      </c>
      <c r="L38" s="33">
        <f t="shared" si="3"/>
        <v>13277626</v>
      </c>
      <c r="M38" s="33">
        <f t="shared" si="3"/>
        <v>-10151103</v>
      </c>
      <c r="N38" s="33">
        <f t="shared" si="3"/>
        <v>-7462577</v>
      </c>
      <c r="O38" s="33">
        <f t="shared" si="3"/>
        <v>-5617014</v>
      </c>
      <c r="P38" s="33">
        <f t="shared" si="3"/>
        <v>2630917</v>
      </c>
      <c r="Q38" s="33">
        <f t="shared" si="3"/>
        <v>-1063549</v>
      </c>
      <c r="R38" s="33">
        <f t="shared" si="3"/>
        <v>-4049646</v>
      </c>
      <c r="S38" s="33">
        <f t="shared" si="3"/>
        <v>2052468</v>
      </c>
      <c r="T38" s="33">
        <f t="shared" si="3"/>
        <v>-1929673</v>
      </c>
      <c r="U38" s="33">
        <f t="shared" si="3"/>
        <v>-3823103</v>
      </c>
      <c r="V38" s="33">
        <f t="shared" si="3"/>
        <v>-3700308</v>
      </c>
      <c r="W38" s="33">
        <f t="shared" si="3"/>
        <v>-7108254</v>
      </c>
      <c r="X38" s="33">
        <f t="shared" si="3"/>
        <v>6802441</v>
      </c>
      <c r="Y38" s="33">
        <f t="shared" si="3"/>
        <v>-13910695</v>
      </c>
      <c r="Z38" s="34">
        <f>+IF(X38&lt;&gt;0,+(Y38/X38)*100,0)</f>
        <v>-204.49563619882923</v>
      </c>
      <c r="AA38" s="35">
        <f>+AA17+AA27+AA36</f>
        <v>6802441</v>
      </c>
    </row>
    <row r="39" spans="1:27" ht="13.5">
      <c r="A39" s="22" t="s">
        <v>59</v>
      </c>
      <c r="B39" s="16"/>
      <c r="C39" s="31">
        <v>69209826</v>
      </c>
      <c r="D39" s="31"/>
      <c r="E39" s="32">
        <v>93238335</v>
      </c>
      <c r="F39" s="33">
        <v>65072026</v>
      </c>
      <c r="G39" s="33">
        <v>5187404</v>
      </c>
      <c r="H39" s="33">
        <v>8749211</v>
      </c>
      <c r="I39" s="33">
        <v>11450637</v>
      </c>
      <c r="J39" s="33">
        <v>5187404</v>
      </c>
      <c r="K39" s="33">
        <v>13291681</v>
      </c>
      <c r="L39" s="33">
        <v>2702581</v>
      </c>
      <c r="M39" s="33">
        <v>15980207</v>
      </c>
      <c r="N39" s="33">
        <v>13291681</v>
      </c>
      <c r="O39" s="33">
        <v>5829104</v>
      </c>
      <c r="P39" s="33">
        <v>212090</v>
      </c>
      <c r="Q39" s="33">
        <v>2843007</v>
      </c>
      <c r="R39" s="33">
        <v>5829104</v>
      </c>
      <c r="S39" s="33">
        <v>1779458</v>
      </c>
      <c r="T39" s="33">
        <v>3831926</v>
      </c>
      <c r="U39" s="33">
        <v>1902253</v>
      </c>
      <c r="V39" s="33">
        <v>1779458</v>
      </c>
      <c r="W39" s="33">
        <v>5187404</v>
      </c>
      <c r="X39" s="33">
        <v>65072026</v>
      </c>
      <c r="Y39" s="33">
        <v>-59884622</v>
      </c>
      <c r="Z39" s="34">
        <v>-92.03</v>
      </c>
      <c r="AA39" s="35">
        <v>65072026</v>
      </c>
    </row>
    <row r="40" spans="1:27" ht="13.5">
      <c r="A40" s="41" t="s">
        <v>60</v>
      </c>
      <c r="B40" s="42"/>
      <c r="C40" s="43">
        <v>65072026</v>
      </c>
      <c r="D40" s="43"/>
      <c r="E40" s="44">
        <v>102138865</v>
      </c>
      <c r="F40" s="45">
        <v>71874467</v>
      </c>
      <c r="G40" s="45">
        <v>8749211</v>
      </c>
      <c r="H40" s="45">
        <v>11450637</v>
      </c>
      <c r="I40" s="45">
        <v>13291681</v>
      </c>
      <c r="J40" s="45">
        <v>13291681</v>
      </c>
      <c r="K40" s="45">
        <v>2702581</v>
      </c>
      <c r="L40" s="45">
        <v>15980207</v>
      </c>
      <c r="M40" s="45">
        <v>5829104</v>
      </c>
      <c r="N40" s="45">
        <v>5829104</v>
      </c>
      <c r="O40" s="45">
        <v>212090</v>
      </c>
      <c r="P40" s="45">
        <v>2843007</v>
      </c>
      <c r="Q40" s="45">
        <v>1779458</v>
      </c>
      <c r="R40" s="45">
        <v>212090</v>
      </c>
      <c r="S40" s="45">
        <v>3831926</v>
      </c>
      <c r="T40" s="45">
        <v>1902253</v>
      </c>
      <c r="U40" s="45">
        <v>-1920850</v>
      </c>
      <c r="V40" s="45">
        <v>-1920850</v>
      </c>
      <c r="W40" s="45">
        <v>-1920850</v>
      </c>
      <c r="X40" s="45">
        <v>71874467</v>
      </c>
      <c r="Y40" s="45">
        <v>-73795317</v>
      </c>
      <c r="Z40" s="46">
        <v>-102.67</v>
      </c>
      <c r="AA40" s="47">
        <v>71874467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103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>
        <v>56670000</v>
      </c>
      <c r="F7" s="19">
        <v>59826000</v>
      </c>
      <c r="G7" s="19">
        <v>6982190</v>
      </c>
      <c r="H7" s="19">
        <v>5591172</v>
      </c>
      <c r="I7" s="19">
        <v>5470535</v>
      </c>
      <c r="J7" s="19">
        <v>18043897</v>
      </c>
      <c r="K7" s="19">
        <v>8831460</v>
      </c>
      <c r="L7" s="19">
        <v>6590429</v>
      </c>
      <c r="M7" s="19">
        <v>6781973</v>
      </c>
      <c r="N7" s="19">
        <v>22203862</v>
      </c>
      <c r="O7" s="19">
        <v>7064264</v>
      </c>
      <c r="P7" s="19">
        <v>8110932</v>
      </c>
      <c r="Q7" s="19">
        <v>8389331</v>
      </c>
      <c r="R7" s="19">
        <v>23564527</v>
      </c>
      <c r="S7" s="19">
        <v>7996335</v>
      </c>
      <c r="T7" s="19">
        <v>8012693</v>
      </c>
      <c r="U7" s="19">
        <v>7852698</v>
      </c>
      <c r="V7" s="19">
        <v>23861726</v>
      </c>
      <c r="W7" s="19">
        <v>87674012</v>
      </c>
      <c r="X7" s="19">
        <v>59826000</v>
      </c>
      <c r="Y7" s="19">
        <v>27848012</v>
      </c>
      <c r="Z7" s="20">
        <v>46.55</v>
      </c>
      <c r="AA7" s="21">
        <v>59826000</v>
      </c>
    </row>
    <row r="8" spans="1:27" ht="13.5">
      <c r="A8" s="22" t="s">
        <v>35</v>
      </c>
      <c r="B8" s="16"/>
      <c r="C8" s="17">
        <v>21908210</v>
      </c>
      <c r="D8" s="17"/>
      <c r="E8" s="18">
        <v>2649996</v>
      </c>
      <c r="F8" s="19"/>
      <c r="G8" s="19">
        <v>9412948</v>
      </c>
      <c r="H8" s="19">
        <v>10000000</v>
      </c>
      <c r="I8" s="19">
        <v>9774709</v>
      </c>
      <c r="J8" s="19">
        <v>29187657</v>
      </c>
      <c r="K8" s="19">
        <v>10000000</v>
      </c>
      <c r="L8" s="19">
        <v>40342606</v>
      </c>
      <c r="M8" s="19">
        <v>342</v>
      </c>
      <c r="N8" s="19">
        <v>50342948</v>
      </c>
      <c r="O8" s="19">
        <v>29464073</v>
      </c>
      <c r="P8" s="19">
        <v>15000000</v>
      </c>
      <c r="Q8" s="19">
        <v>6486129</v>
      </c>
      <c r="R8" s="19">
        <v>50950202</v>
      </c>
      <c r="S8" s="19">
        <v>18370096</v>
      </c>
      <c r="T8" s="19">
        <v>18724473</v>
      </c>
      <c r="U8" s="19">
        <v>19748438</v>
      </c>
      <c r="V8" s="19">
        <v>56843007</v>
      </c>
      <c r="W8" s="19">
        <v>187323814</v>
      </c>
      <c r="X8" s="19"/>
      <c r="Y8" s="19">
        <v>187323814</v>
      </c>
      <c r="Z8" s="20"/>
      <c r="AA8" s="21"/>
    </row>
    <row r="9" spans="1:27" ht="13.5">
      <c r="A9" s="22" t="s">
        <v>36</v>
      </c>
      <c r="B9" s="16"/>
      <c r="C9" s="17">
        <v>533093404</v>
      </c>
      <c r="D9" s="17"/>
      <c r="E9" s="18">
        <v>390746004</v>
      </c>
      <c r="F9" s="19">
        <v>390746004</v>
      </c>
      <c r="G9" s="19">
        <v>146443000</v>
      </c>
      <c r="H9" s="19">
        <v>2262000</v>
      </c>
      <c r="I9" s="19"/>
      <c r="J9" s="19">
        <v>148705000</v>
      </c>
      <c r="K9" s="19"/>
      <c r="L9" s="19">
        <v>123266000</v>
      </c>
      <c r="M9" s="19"/>
      <c r="N9" s="19">
        <v>123266000</v>
      </c>
      <c r="O9" s="19"/>
      <c r="P9" s="19"/>
      <c r="Q9" s="19">
        <v>105090000</v>
      </c>
      <c r="R9" s="19">
        <v>105090000</v>
      </c>
      <c r="S9" s="19"/>
      <c r="T9" s="19">
        <v>270000</v>
      </c>
      <c r="U9" s="19"/>
      <c r="V9" s="19">
        <v>270000</v>
      </c>
      <c r="W9" s="19">
        <v>377331000</v>
      </c>
      <c r="X9" s="19">
        <v>390746004</v>
      </c>
      <c r="Y9" s="19">
        <v>-13415004</v>
      </c>
      <c r="Z9" s="20">
        <v>-3.43</v>
      </c>
      <c r="AA9" s="21">
        <v>390746004</v>
      </c>
    </row>
    <row r="10" spans="1:27" ht="13.5">
      <c r="A10" s="22" t="s">
        <v>37</v>
      </c>
      <c r="B10" s="16"/>
      <c r="C10" s="17"/>
      <c r="D10" s="17"/>
      <c r="E10" s="18">
        <v>139097004</v>
      </c>
      <c r="F10" s="19">
        <v>116097000</v>
      </c>
      <c r="G10" s="19">
        <v>97264000</v>
      </c>
      <c r="H10" s="19">
        <v>11665947</v>
      </c>
      <c r="I10" s="19"/>
      <c r="J10" s="19">
        <v>108929947</v>
      </c>
      <c r="K10" s="19"/>
      <c r="L10" s="19">
        <v>14307000</v>
      </c>
      <c r="M10" s="19">
        <v>6104000</v>
      </c>
      <c r="N10" s="19">
        <v>20411000</v>
      </c>
      <c r="O10" s="19"/>
      <c r="P10" s="19"/>
      <c r="Q10" s="19">
        <v>17152000</v>
      </c>
      <c r="R10" s="19">
        <v>17152000</v>
      </c>
      <c r="S10" s="19"/>
      <c r="T10" s="19"/>
      <c r="U10" s="19"/>
      <c r="V10" s="19"/>
      <c r="W10" s="19">
        <v>146492947</v>
      </c>
      <c r="X10" s="19">
        <v>116097000</v>
      </c>
      <c r="Y10" s="19">
        <v>30395947</v>
      </c>
      <c r="Z10" s="20">
        <v>26.18</v>
      </c>
      <c r="AA10" s="21">
        <v>116097000</v>
      </c>
    </row>
    <row r="11" spans="1:27" ht="13.5">
      <c r="A11" s="22" t="s">
        <v>38</v>
      </c>
      <c r="B11" s="16"/>
      <c r="C11" s="17">
        <v>10412984</v>
      </c>
      <c r="D11" s="17"/>
      <c r="E11" s="18">
        <v>8000004</v>
      </c>
      <c r="F11" s="19">
        <v>4800000</v>
      </c>
      <c r="G11" s="19">
        <v>445010</v>
      </c>
      <c r="H11" s="19">
        <v>1706552</v>
      </c>
      <c r="I11" s="19"/>
      <c r="J11" s="19">
        <v>2151562</v>
      </c>
      <c r="K11" s="19">
        <v>628194</v>
      </c>
      <c r="L11" s="19">
        <v>1609456</v>
      </c>
      <c r="M11" s="19">
        <v>56810</v>
      </c>
      <c r="N11" s="19">
        <v>2294460</v>
      </c>
      <c r="O11" s="19">
        <v>612950</v>
      </c>
      <c r="P11" s="19">
        <v>997737</v>
      </c>
      <c r="Q11" s="19">
        <v>32157</v>
      </c>
      <c r="R11" s="19">
        <v>1642844</v>
      </c>
      <c r="S11" s="19">
        <v>557775</v>
      </c>
      <c r="T11" s="19">
        <v>546115</v>
      </c>
      <c r="U11" s="19">
        <v>876364</v>
      </c>
      <c r="V11" s="19">
        <v>1980254</v>
      </c>
      <c r="W11" s="19">
        <v>8069120</v>
      </c>
      <c r="X11" s="19">
        <v>4800000</v>
      </c>
      <c r="Y11" s="19">
        <v>3269120</v>
      </c>
      <c r="Z11" s="20">
        <v>68.11</v>
      </c>
      <c r="AA11" s="21">
        <v>4800000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-416527293</v>
      </c>
      <c r="D14" s="17"/>
      <c r="E14" s="18">
        <v>-500911992</v>
      </c>
      <c r="F14" s="19">
        <v>-484406004</v>
      </c>
      <c r="G14" s="19">
        <v>-32040045</v>
      </c>
      <c r="H14" s="19">
        <v>-50122880</v>
      </c>
      <c r="I14" s="19">
        <v>-39959162</v>
      </c>
      <c r="J14" s="19">
        <v>-122122087</v>
      </c>
      <c r="K14" s="19">
        <v>-48453074</v>
      </c>
      <c r="L14" s="19">
        <v>-41489509</v>
      </c>
      <c r="M14" s="19">
        <v>-129541474</v>
      </c>
      <c r="N14" s="19">
        <v>-219484057</v>
      </c>
      <c r="O14" s="19">
        <v>-32795412</v>
      </c>
      <c r="P14" s="19">
        <v>-32405435</v>
      </c>
      <c r="Q14" s="19">
        <v>-159089101</v>
      </c>
      <c r="R14" s="19">
        <v>-224289948</v>
      </c>
      <c r="S14" s="19">
        <v>-55207131</v>
      </c>
      <c r="T14" s="19">
        <v>-27249420</v>
      </c>
      <c r="U14" s="19">
        <v>-87710108</v>
      </c>
      <c r="V14" s="19">
        <v>-170166659</v>
      </c>
      <c r="W14" s="19">
        <v>-736062751</v>
      </c>
      <c r="X14" s="19">
        <v>-484406004</v>
      </c>
      <c r="Y14" s="19">
        <v>-251656747</v>
      </c>
      <c r="Z14" s="20">
        <v>51.95</v>
      </c>
      <c r="AA14" s="21">
        <v>-484406004</v>
      </c>
    </row>
    <row r="15" spans="1:27" ht="13.5">
      <c r="A15" s="22" t="s">
        <v>42</v>
      </c>
      <c r="B15" s="16"/>
      <c r="C15" s="17">
        <v>-2975891</v>
      </c>
      <c r="D15" s="17"/>
      <c r="E15" s="18">
        <v>-5300004</v>
      </c>
      <c r="F15" s="19">
        <v>-1200000</v>
      </c>
      <c r="G15" s="19">
        <v>-5320</v>
      </c>
      <c r="H15" s="19">
        <v>-5297</v>
      </c>
      <c r="I15" s="19">
        <v>-14746</v>
      </c>
      <c r="J15" s="19">
        <v>-25363</v>
      </c>
      <c r="K15" s="19">
        <v>-9255</v>
      </c>
      <c r="L15" s="19">
        <v>-9988</v>
      </c>
      <c r="M15" s="19">
        <v>-3214</v>
      </c>
      <c r="N15" s="19">
        <v>-22457</v>
      </c>
      <c r="O15" s="19">
        <v>-4259</v>
      </c>
      <c r="P15" s="19">
        <v>-5249</v>
      </c>
      <c r="Q15" s="19">
        <v>-10446</v>
      </c>
      <c r="R15" s="19">
        <v>-19954</v>
      </c>
      <c r="S15" s="19">
        <v>-8573</v>
      </c>
      <c r="T15" s="19">
        <v>-4204</v>
      </c>
      <c r="U15" s="19">
        <v>-13564</v>
      </c>
      <c r="V15" s="19">
        <v>-26341</v>
      </c>
      <c r="W15" s="19">
        <v>-94115</v>
      </c>
      <c r="X15" s="19">
        <v>-1200000</v>
      </c>
      <c r="Y15" s="19">
        <v>1105885</v>
      </c>
      <c r="Z15" s="20">
        <v>-92.16</v>
      </c>
      <c r="AA15" s="21">
        <v>-1200000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145911414</v>
      </c>
      <c r="D17" s="25">
        <f>SUM(D6:D16)</f>
        <v>0</v>
      </c>
      <c r="E17" s="26">
        <f t="shared" si="0"/>
        <v>90951012</v>
      </c>
      <c r="F17" s="27">
        <f t="shared" si="0"/>
        <v>85863000</v>
      </c>
      <c r="G17" s="27">
        <f t="shared" si="0"/>
        <v>228501783</v>
      </c>
      <c r="H17" s="27">
        <f t="shared" si="0"/>
        <v>-18902506</v>
      </c>
      <c r="I17" s="27">
        <f t="shared" si="0"/>
        <v>-24728664</v>
      </c>
      <c r="J17" s="27">
        <f t="shared" si="0"/>
        <v>184870613</v>
      </c>
      <c r="K17" s="27">
        <f t="shared" si="0"/>
        <v>-29002675</v>
      </c>
      <c r="L17" s="27">
        <f t="shared" si="0"/>
        <v>144615994</v>
      </c>
      <c r="M17" s="27">
        <f t="shared" si="0"/>
        <v>-116601563</v>
      </c>
      <c r="N17" s="27">
        <f t="shared" si="0"/>
        <v>-988244</v>
      </c>
      <c r="O17" s="27">
        <f t="shared" si="0"/>
        <v>4341616</v>
      </c>
      <c r="P17" s="27">
        <f t="shared" si="0"/>
        <v>-8302015</v>
      </c>
      <c r="Q17" s="27">
        <f t="shared" si="0"/>
        <v>-21949930</v>
      </c>
      <c r="R17" s="27">
        <f t="shared" si="0"/>
        <v>-25910329</v>
      </c>
      <c r="S17" s="27">
        <f t="shared" si="0"/>
        <v>-28291498</v>
      </c>
      <c r="T17" s="27">
        <f t="shared" si="0"/>
        <v>299657</v>
      </c>
      <c r="U17" s="27">
        <f t="shared" si="0"/>
        <v>-59246172</v>
      </c>
      <c r="V17" s="27">
        <f t="shared" si="0"/>
        <v>-87238013</v>
      </c>
      <c r="W17" s="27">
        <f t="shared" si="0"/>
        <v>70734027</v>
      </c>
      <c r="X17" s="27">
        <f t="shared" si="0"/>
        <v>85863000</v>
      </c>
      <c r="Y17" s="27">
        <f t="shared" si="0"/>
        <v>-15128973</v>
      </c>
      <c r="Z17" s="28">
        <f>+IF(X17&lt;&gt;0,+(Y17/X17)*100,0)</f>
        <v>-17.619897977009888</v>
      </c>
      <c r="AA17" s="29">
        <f>SUM(AA6:AA16)</f>
        <v>85863000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>
        <v>470029</v>
      </c>
      <c r="V21" s="36">
        <v>470029</v>
      </c>
      <c r="W21" s="36">
        <v>470029</v>
      </c>
      <c r="X21" s="19"/>
      <c r="Y21" s="36">
        <v>470029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-160396286</v>
      </c>
      <c r="D26" s="17"/>
      <c r="E26" s="18">
        <v>-246108000</v>
      </c>
      <c r="F26" s="19">
        <v>-209159004</v>
      </c>
      <c r="G26" s="19">
        <v>-2131403</v>
      </c>
      <c r="H26" s="19">
        <v>-14807087</v>
      </c>
      <c r="I26" s="19">
        <v>-28469269</v>
      </c>
      <c r="J26" s="19">
        <v>-45407759</v>
      </c>
      <c r="K26" s="19">
        <v>-15412927</v>
      </c>
      <c r="L26" s="19"/>
      <c r="M26" s="19">
        <v>-36083904</v>
      </c>
      <c r="N26" s="19">
        <v>-51496831</v>
      </c>
      <c r="O26" s="19">
        <v>-1339288</v>
      </c>
      <c r="P26" s="19">
        <v>-7869072</v>
      </c>
      <c r="Q26" s="19">
        <v>-16703123</v>
      </c>
      <c r="R26" s="19">
        <v>-25911483</v>
      </c>
      <c r="S26" s="19">
        <v>-15152407</v>
      </c>
      <c r="T26" s="19">
        <v>-16068398</v>
      </c>
      <c r="U26" s="19">
        <v>-20923904</v>
      </c>
      <c r="V26" s="19">
        <v>-52144709</v>
      </c>
      <c r="W26" s="19">
        <v>-174960782</v>
      </c>
      <c r="X26" s="19">
        <v>-209159004</v>
      </c>
      <c r="Y26" s="19">
        <v>34198222</v>
      </c>
      <c r="Z26" s="20">
        <v>-16.35</v>
      </c>
      <c r="AA26" s="21">
        <v>-209159004</v>
      </c>
    </row>
    <row r="27" spans="1:27" ht="13.5">
      <c r="A27" s="23" t="s">
        <v>51</v>
      </c>
      <c r="B27" s="24"/>
      <c r="C27" s="25">
        <f aca="true" t="shared" si="1" ref="C27:Y27">SUM(C21:C26)</f>
        <v>-160396286</v>
      </c>
      <c r="D27" s="25">
        <f>SUM(D21:D26)</f>
        <v>0</v>
      </c>
      <c r="E27" s="26">
        <f t="shared" si="1"/>
        <v>-246108000</v>
      </c>
      <c r="F27" s="27">
        <f t="shared" si="1"/>
        <v>-209159004</v>
      </c>
      <c r="G27" s="27">
        <f t="shared" si="1"/>
        <v>-2131403</v>
      </c>
      <c r="H27" s="27">
        <f t="shared" si="1"/>
        <v>-14807087</v>
      </c>
      <c r="I27" s="27">
        <f t="shared" si="1"/>
        <v>-28469269</v>
      </c>
      <c r="J27" s="27">
        <f t="shared" si="1"/>
        <v>-45407759</v>
      </c>
      <c r="K27" s="27">
        <f t="shared" si="1"/>
        <v>-15412927</v>
      </c>
      <c r="L27" s="27">
        <f t="shared" si="1"/>
        <v>0</v>
      </c>
      <c r="M27" s="27">
        <f t="shared" si="1"/>
        <v>-36083904</v>
      </c>
      <c r="N27" s="27">
        <f t="shared" si="1"/>
        <v>-51496831</v>
      </c>
      <c r="O27" s="27">
        <f t="shared" si="1"/>
        <v>-1339288</v>
      </c>
      <c r="P27" s="27">
        <f t="shared" si="1"/>
        <v>-7869072</v>
      </c>
      <c r="Q27" s="27">
        <f t="shared" si="1"/>
        <v>-16703123</v>
      </c>
      <c r="R27" s="27">
        <f t="shared" si="1"/>
        <v>-25911483</v>
      </c>
      <c r="S27" s="27">
        <f t="shared" si="1"/>
        <v>-15152407</v>
      </c>
      <c r="T27" s="27">
        <f t="shared" si="1"/>
        <v>-16068398</v>
      </c>
      <c r="U27" s="27">
        <f t="shared" si="1"/>
        <v>-20453875</v>
      </c>
      <c r="V27" s="27">
        <f t="shared" si="1"/>
        <v>-51674680</v>
      </c>
      <c r="W27" s="27">
        <f t="shared" si="1"/>
        <v>-174490753</v>
      </c>
      <c r="X27" s="27">
        <f t="shared" si="1"/>
        <v>-209159004</v>
      </c>
      <c r="Y27" s="27">
        <f t="shared" si="1"/>
        <v>34668251</v>
      </c>
      <c r="Z27" s="28">
        <f>+IF(X27&lt;&gt;0,+(Y27/X27)*100,0)</f>
        <v>-16.575069844949155</v>
      </c>
      <c r="AA27" s="29">
        <f>SUM(AA21:AA26)</f>
        <v>-209159004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82769229</v>
      </c>
      <c r="D32" s="17"/>
      <c r="E32" s="18">
        <v>57735996</v>
      </c>
      <c r="F32" s="19">
        <v>80469000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>
        <v>36378000</v>
      </c>
      <c r="R32" s="19">
        <v>36378000</v>
      </c>
      <c r="S32" s="19"/>
      <c r="T32" s="19">
        <v>43161000</v>
      </c>
      <c r="U32" s="19"/>
      <c r="V32" s="19">
        <v>43161000</v>
      </c>
      <c r="W32" s="19">
        <v>79539000</v>
      </c>
      <c r="X32" s="19">
        <v>80469000</v>
      </c>
      <c r="Y32" s="19">
        <v>-930000</v>
      </c>
      <c r="Z32" s="20">
        <v>-1.16</v>
      </c>
      <c r="AA32" s="21">
        <v>80469000</v>
      </c>
    </row>
    <row r="33" spans="1:27" ht="13.5">
      <c r="A33" s="22" t="s">
        <v>55</v>
      </c>
      <c r="B33" s="16"/>
      <c r="C33" s="17"/>
      <c r="D33" s="17"/>
      <c r="E33" s="18">
        <v>273000</v>
      </c>
      <c r="F33" s="19">
        <v>273000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273000</v>
      </c>
      <c r="Y33" s="19">
        <v>-273000</v>
      </c>
      <c r="Z33" s="20">
        <v>-100</v>
      </c>
      <c r="AA33" s="21">
        <v>273000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-10292004</v>
      </c>
      <c r="F35" s="19">
        <v>-10292004</v>
      </c>
      <c r="G35" s="19"/>
      <c r="H35" s="19"/>
      <c r="I35" s="19">
        <v>-2437295</v>
      </c>
      <c r="J35" s="19">
        <v>-2437295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-2437295</v>
      </c>
      <c r="X35" s="19">
        <v>-10292004</v>
      </c>
      <c r="Y35" s="19">
        <v>7854709</v>
      </c>
      <c r="Z35" s="20">
        <v>-76.32</v>
      </c>
      <c r="AA35" s="21">
        <v>-10292004</v>
      </c>
    </row>
    <row r="36" spans="1:27" ht="13.5">
      <c r="A36" s="23" t="s">
        <v>57</v>
      </c>
      <c r="B36" s="24"/>
      <c r="C36" s="25">
        <f aca="true" t="shared" si="2" ref="C36:Y36">SUM(C31:C35)</f>
        <v>82769229</v>
      </c>
      <c r="D36" s="25">
        <f>SUM(D31:D35)</f>
        <v>0</v>
      </c>
      <c r="E36" s="26">
        <f t="shared" si="2"/>
        <v>47716992</v>
      </c>
      <c r="F36" s="27">
        <f t="shared" si="2"/>
        <v>70449996</v>
      </c>
      <c r="G36" s="27">
        <f t="shared" si="2"/>
        <v>0</v>
      </c>
      <c r="H36" s="27">
        <f t="shared" si="2"/>
        <v>0</v>
      </c>
      <c r="I36" s="27">
        <f t="shared" si="2"/>
        <v>-2437295</v>
      </c>
      <c r="J36" s="27">
        <f t="shared" si="2"/>
        <v>-2437295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36378000</v>
      </c>
      <c r="R36" s="27">
        <f t="shared" si="2"/>
        <v>36378000</v>
      </c>
      <c r="S36" s="27">
        <f t="shared" si="2"/>
        <v>0</v>
      </c>
      <c r="T36" s="27">
        <f t="shared" si="2"/>
        <v>43161000</v>
      </c>
      <c r="U36" s="27">
        <f t="shared" si="2"/>
        <v>0</v>
      </c>
      <c r="V36" s="27">
        <f t="shared" si="2"/>
        <v>43161000</v>
      </c>
      <c r="W36" s="27">
        <f t="shared" si="2"/>
        <v>77101705</v>
      </c>
      <c r="X36" s="27">
        <f t="shared" si="2"/>
        <v>70449996</v>
      </c>
      <c r="Y36" s="27">
        <f t="shared" si="2"/>
        <v>6651709</v>
      </c>
      <c r="Z36" s="28">
        <f>+IF(X36&lt;&gt;0,+(Y36/X36)*100,0)</f>
        <v>9.441745035727186</v>
      </c>
      <c r="AA36" s="29">
        <f>SUM(AA31:AA35)</f>
        <v>70449996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68284357</v>
      </c>
      <c r="D38" s="31">
        <f>+D17+D27+D36</f>
        <v>0</v>
      </c>
      <c r="E38" s="32">
        <f t="shared" si="3"/>
        <v>-107439996</v>
      </c>
      <c r="F38" s="33">
        <f t="shared" si="3"/>
        <v>-52846008</v>
      </c>
      <c r="G38" s="33">
        <f t="shared" si="3"/>
        <v>226370380</v>
      </c>
      <c r="H38" s="33">
        <f t="shared" si="3"/>
        <v>-33709593</v>
      </c>
      <c r="I38" s="33">
        <f t="shared" si="3"/>
        <v>-55635228</v>
      </c>
      <c r="J38" s="33">
        <f t="shared" si="3"/>
        <v>137025559</v>
      </c>
      <c r="K38" s="33">
        <f t="shared" si="3"/>
        <v>-44415602</v>
      </c>
      <c r="L38" s="33">
        <f t="shared" si="3"/>
        <v>144615994</v>
      </c>
      <c r="M38" s="33">
        <f t="shared" si="3"/>
        <v>-152685467</v>
      </c>
      <c r="N38" s="33">
        <f t="shared" si="3"/>
        <v>-52485075</v>
      </c>
      <c r="O38" s="33">
        <f t="shared" si="3"/>
        <v>3002328</v>
      </c>
      <c r="P38" s="33">
        <f t="shared" si="3"/>
        <v>-16171087</v>
      </c>
      <c r="Q38" s="33">
        <f t="shared" si="3"/>
        <v>-2275053</v>
      </c>
      <c r="R38" s="33">
        <f t="shared" si="3"/>
        <v>-15443812</v>
      </c>
      <c r="S38" s="33">
        <f t="shared" si="3"/>
        <v>-43443905</v>
      </c>
      <c r="T38" s="33">
        <f t="shared" si="3"/>
        <v>27392259</v>
      </c>
      <c r="U38" s="33">
        <f t="shared" si="3"/>
        <v>-79700047</v>
      </c>
      <c r="V38" s="33">
        <f t="shared" si="3"/>
        <v>-95751693</v>
      </c>
      <c r="W38" s="33">
        <f t="shared" si="3"/>
        <v>-26655021</v>
      </c>
      <c r="X38" s="33">
        <f t="shared" si="3"/>
        <v>-52846008</v>
      </c>
      <c r="Y38" s="33">
        <f t="shared" si="3"/>
        <v>26190987</v>
      </c>
      <c r="Z38" s="34">
        <f>+IF(X38&lt;&gt;0,+(Y38/X38)*100,0)</f>
        <v>-49.56095643023784</v>
      </c>
      <c r="AA38" s="35">
        <f>+AA17+AA27+AA36</f>
        <v>-52846008</v>
      </c>
    </row>
    <row r="39" spans="1:27" ht="13.5">
      <c r="A39" s="22" t="s">
        <v>59</v>
      </c>
      <c r="B39" s="16"/>
      <c r="C39" s="31">
        <v>136998580</v>
      </c>
      <c r="D39" s="31"/>
      <c r="E39" s="32">
        <v>119240000</v>
      </c>
      <c r="F39" s="33">
        <v>201533478</v>
      </c>
      <c r="G39" s="33">
        <v>205274301</v>
      </c>
      <c r="H39" s="33">
        <v>431644681</v>
      </c>
      <c r="I39" s="33">
        <v>397935088</v>
      </c>
      <c r="J39" s="33">
        <v>205274301</v>
      </c>
      <c r="K39" s="33">
        <v>342299860</v>
      </c>
      <c r="L39" s="33">
        <v>297884258</v>
      </c>
      <c r="M39" s="33">
        <v>442500252</v>
      </c>
      <c r="N39" s="33">
        <v>342299860</v>
      </c>
      <c r="O39" s="33">
        <v>289814785</v>
      </c>
      <c r="P39" s="33">
        <v>292817113</v>
      </c>
      <c r="Q39" s="33">
        <v>276646026</v>
      </c>
      <c r="R39" s="33">
        <v>289814785</v>
      </c>
      <c r="S39" s="33">
        <v>274370973</v>
      </c>
      <c r="T39" s="33">
        <v>230927068</v>
      </c>
      <c r="U39" s="33">
        <v>258319327</v>
      </c>
      <c r="V39" s="33">
        <v>274370973</v>
      </c>
      <c r="W39" s="33">
        <v>205274301</v>
      </c>
      <c r="X39" s="33">
        <v>201533478</v>
      </c>
      <c r="Y39" s="33">
        <v>3740823</v>
      </c>
      <c r="Z39" s="34">
        <v>1.86</v>
      </c>
      <c r="AA39" s="35">
        <v>201533478</v>
      </c>
    </row>
    <row r="40" spans="1:27" ht="13.5">
      <c r="A40" s="41" t="s">
        <v>60</v>
      </c>
      <c r="B40" s="42"/>
      <c r="C40" s="43">
        <v>205282937</v>
      </c>
      <c r="D40" s="43"/>
      <c r="E40" s="44">
        <v>11800004</v>
      </c>
      <c r="F40" s="45">
        <v>148687470</v>
      </c>
      <c r="G40" s="45">
        <v>431644681</v>
      </c>
      <c r="H40" s="45">
        <v>397935088</v>
      </c>
      <c r="I40" s="45">
        <v>342299860</v>
      </c>
      <c r="J40" s="45">
        <v>342299860</v>
      </c>
      <c r="K40" s="45">
        <v>297884258</v>
      </c>
      <c r="L40" s="45">
        <v>442500252</v>
      </c>
      <c r="M40" s="45">
        <v>289814785</v>
      </c>
      <c r="N40" s="45">
        <v>289814785</v>
      </c>
      <c r="O40" s="45">
        <v>292817113</v>
      </c>
      <c r="P40" s="45">
        <v>276646026</v>
      </c>
      <c r="Q40" s="45">
        <v>274370973</v>
      </c>
      <c r="R40" s="45">
        <v>292817113</v>
      </c>
      <c r="S40" s="45">
        <v>230927068</v>
      </c>
      <c r="T40" s="45">
        <v>258319327</v>
      </c>
      <c r="U40" s="45">
        <v>178619280</v>
      </c>
      <c r="V40" s="45">
        <v>178619280</v>
      </c>
      <c r="W40" s="45">
        <v>178619280</v>
      </c>
      <c r="X40" s="45">
        <v>148687470</v>
      </c>
      <c r="Y40" s="45">
        <v>29931810</v>
      </c>
      <c r="Z40" s="46">
        <v>20.13</v>
      </c>
      <c r="AA40" s="47">
        <v>148687470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104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12747078</v>
      </c>
      <c r="D6" s="17"/>
      <c r="E6" s="18">
        <v>12595476</v>
      </c>
      <c r="F6" s="19">
        <v>12036000</v>
      </c>
      <c r="G6" s="19">
        <v>50623</v>
      </c>
      <c r="H6" s="19">
        <v>7029606</v>
      </c>
      <c r="I6" s="19">
        <v>2527372</v>
      </c>
      <c r="J6" s="19">
        <v>9607601</v>
      </c>
      <c r="K6" s="19">
        <v>279752</v>
      </c>
      <c r="L6" s="19">
        <v>81884</v>
      </c>
      <c r="M6" s="19">
        <v>81250</v>
      </c>
      <c r="N6" s="19">
        <v>442886</v>
      </c>
      <c r="O6" s="19">
        <v>206307</v>
      </c>
      <c r="P6" s="19">
        <v>386999</v>
      </c>
      <c r="Q6" s="19">
        <v>123893</v>
      </c>
      <c r="R6" s="19">
        <v>717199</v>
      </c>
      <c r="S6" s="19">
        <v>1390406</v>
      </c>
      <c r="T6" s="19">
        <v>231381</v>
      </c>
      <c r="U6" s="19">
        <v>69165</v>
      </c>
      <c r="V6" s="19">
        <v>1690952</v>
      </c>
      <c r="W6" s="19">
        <v>12458638</v>
      </c>
      <c r="X6" s="19">
        <v>12036000</v>
      </c>
      <c r="Y6" s="19">
        <v>422638</v>
      </c>
      <c r="Z6" s="20">
        <v>3.51</v>
      </c>
      <c r="AA6" s="21">
        <v>12036000</v>
      </c>
    </row>
    <row r="7" spans="1:27" ht="13.5">
      <c r="A7" s="22" t="s">
        <v>34</v>
      </c>
      <c r="B7" s="16"/>
      <c r="C7" s="17"/>
      <c r="D7" s="17"/>
      <c r="E7" s="18">
        <v>80022</v>
      </c>
      <c r="F7" s="19">
        <v>80000</v>
      </c>
      <c r="G7" s="19"/>
      <c r="H7" s="19"/>
      <c r="I7" s="19">
        <v>30311</v>
      </c>
      <c r="J7" s="19">
        <v>30311</v>
      </c>
      <c r="K7" s="19">
        <v>3789</v>
      </c>
      <c r="L7" s="19">
        <v>3789</v>
      </c>
      <c r="M7" s="19">
        <v>3789</v>
      </c>
      <c r="N7" s="19">
        <v>11367</v>
      </c>
      <c r="O7" s="19"/>
      <c r="P7" s="19">
        <v>7578</v>
      </c>
      <c r="Q7" s="19">
        <v>6647</v>
      </c>
      <c r="R7" s="19">
        <v>14225</v>
      </c>
      <c r="S7" s="19">
        <v>6647</v>
      </c>
      <c r="T7" s="19">
        <v>6647</v>
      </c>
      <c r="U7" s="19">
        <v>6647</v>
      </c>
      <c r="V7" s="19">
        <v>19941</v>
      </c>
      <c r="W7" s="19">
        <v>75844</v>
      </c>
      <c r="X7" s="19">
        <v>80000</v>
      </c>
      <c r="Y7" s="19">
        <v>-4156</v>
      </c>
      <c r="Z7" s="20">
        <v>-5.2</v>
      </c>
      <c r="AA7" s="21">
        <v>80000</v>
      </c>
    </row>
    <row r="8" spans="1:27" ht="13.5">
      <c r="A8" s="22" t="s">
        <v>35</v>
      </c>
      <c r="B8" s="16"/>
      <c r="C8" s="17">
        <v>5132628</v>
      </c>
      <c r="D8" s="17"/>
      <c r="E8" s="18">
        <v>4112417</v>
      </c>
      <c r="F8" s="19">
        <v>4713379</v>
      </c>
      <c r="G8" s="19">
        <v>396982</v>
      </c>
      <c r="H8" s="19">
        <v>345853</v>
      </c>
      <c r="I8" s="19">
        <v>1129595</v>
      </c>
      <c r="J8" s="19">
        <v>1872430</v>
      </c>
      <c r="K8" s="19">
        <v>390559</v>
      </c>
      <c r="L8" s="19">
        <v>410557</v>
      </c>
      <c r="M8" s="19">
        <v>286225</v>
      </c>
      <c r="N8" s="19">
        <v>1087341</v>
      </c>
      <c r="O8" s="19">
        <v>351410</v>
      </c>
      <c r="P8" s="19">
        <v>359838</v>
      </c>
      <c r="Q8" s="19">
        <v>156817</v>
      </c>
      <c r="R8" s="19">
        <v>868065</v>
      </c>
      <c r="S8" s="19">
        <v>390494</v>
      </c>
      <c r="T8" s="19">
        <v>345130</v>
      </c>
      <c r="U8" s="19">
        <v>355074</v>
      </c>
      <c r="V8" s="19">
        <v>1090698</v>
      </c>
      <c r="W8" s="19">
        <v>4918534</v>
      </c>
      <c r="X8" s="19">
        <v>4713379</v>
      </c>
      <c r="Y8" s="19">
        <v>205155</v>
      </c>
      <c r="Z8" s="20">
        <v>4.35</v>
      </c>
      <c r="AA8" s="21">
        <v>4713379</v>
      </c>
    </row>
    <row r="9" spans="1:27" ht="13.5">
      <c r="A9" s="22" t="s">
        <v>36</v>
      </c>
      <c r="B9" s="16"/>
      <c r="C9" s="17">
        <v>73474137</v>
      </c>
      <c r="D9" s="17"/>
      <c r="E9" s="18">
        <v>93146000</v>
      </c>
      <c r="F9" s="19">
        <v>93728000</v>
      </c>
      <c r="G9" s="19">
        <v>36516000</v>
      </c>
      <c r="H9" s="19">
        <v>2286000</v>
      </c>
      <c r="I9" s="19"/>
      <c r="J9" s="19">
        <v>38802000</v>
      </c>
      <c r="K9" s="19"/>
      <c r="L9" s="19">
        <v>29643000</v>
      </c>
      <c r="M9" s="19"/>
      <c r="N9" s="19">
        <v>29643000</v>
      </c>
      <c r="O9" s="19"/>
      <c r="P9" s="19">
        <v>1072000</v>
      </c>
      <c r="Q9" s="19">
        <v>23955000</v>
      </c>
      <c r="R9" s="19">
        <v>25027000</v>
      </c>
      <c r="S9" s="19"/>
      <c r="T9" s="19"/>
      <c r="U9" s="19"/>
      <c r="V9" s="19"/>
      <c r="W9" s="19">
        <v>93472000</v>
      </c>
      <c r="X9" s="19">
        <v>93728000</v>
      </c>
      <c r="Y9" s="19">
        <v>-256000</v>
      </c>
      <c r="Z9" s="20">
        <v>-0.27</v>
      </c>
      <c r="AA9" s="21">
        <v>93728000</v>
      </c>
    </row>
    <row r="10" spans="1:27" ht="13.5">
      <c r="A10" s="22" t="s">
        <v>37</v>
      </c>
      <c r="B10" s="16"/>
      <c r="C10" s="17">
        <v>30626567</v>
      </c>
      <c r="D10" s="17"/>
      <c r="E10" s="18">
        <v>34590000</v>
      </c>
      <c r="F10" s="19">
        <v>36565000</v>
      </c>
      <c r="G10" s="19">
        <v>3074000</v>
      </c>
      <c r="H10" s="19"/>
      <c r="I10" s="19"/>
      <c r="J10" s="19">
        <v>3074000</v>
      </c>
      <c r="K10" s="19"/>
      <c r="L10" s="19">
        <v>16005000</v>
      </c>
      <c r="M10" s="19"/>
      <c r="N10" s="19">
        <v>16005000</v>
      </c>
      <c r="O10" s="19"/>
      <c r="P10" s="19">
        <v>525000</v>
      </c>
      <c r="Q10" s="19">
        <v>14461000</v>
      </c>
      <c r="R10" s="19">
        <v>14986000</v>
      </c>
      <c r="S10" s="19"/>
      <c r="T10" s="19"/>
      <c r="U10" s="19"/>
      <c r="V10" s="19"/>
      <c r="W10" s="19">
        <v>34065000</v>
      </c>
      <c r="X10" s="19">
        <v>36565000</v>
      </c>
      <c r="Y10" s="19">
        <v>-2500000</v>
      </c>
      <c r="Z10" s="20">
        <v>-6.84</v>
      </c>
      <c r="AA10" s="21">
        <v>36565000</v>
      </c>
    </row>
    <row r="11" spans="1:27" ht="13.5">
      <c r="A11" s="22" t="s">
        <v>38</v>
      </c>
      <c r="B11" s="16"/>
      <c r="C11" s="17">
        <v>4197218</v>
      </c>
      <c r="D11" s="17"/>
      <c r="E11" s="18">
        <v>4105781</v>
      </c>
      <c r="F11" s="19">
        <v>4833481</v>
      </c>
      <c r="G11" s="19">
        <v>375703</v>
      </c>
      <c r="H11" s="19">
        <v>422832</v>
      </c>
      <c r="I11" s="19">
        <v>376856</v>
      </c>
      <c r="J11" s="19">
        <v>1175391</v>
      </c>
      <c r="K11" s="19">
        <v>321412</v>
      </c>
      <c r="L11" s="19">
        <v>251998</v>
      </c>
      <c r="M11" s="19">
        <v>83785</v>
      </c>
      <c r="N11" s="19">
        <v>657195</v>
      </c>
      <c r="O11" s="19">
        <v>273510</v>
      </c>
      <c r="P11" s="19">
        <v>480283</v>
      </c>
      <c r="Q11" s="19">
        <v>255155</v>
      </c>
      <c r="R11" s="19">
        <v>1008948</v>
      </c>
      <c r="S11" s="19">
        <v>535245</v>
      </c>
      <c r="T11" s="19">
        <v>218530</v>
      </c>
      <c r="U11" s="19">
        <v>484225</v>
      </c>
      <c r="V11" s="19">
        <v>1238000</v>
      </c>
      <c r="W11" s="19">
        <v>4079534</v>
      </c>
      <c r="X11" s="19">
        <v>4833481</v>
      </c>
      <c r="Y11" s="19">
        <v>-753947</v>
      </c>
      <c r="Z11" s="20">
        <v>-15.6</v>
      </c>
      <c r="AA11" s="21">
        <v>4833481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-71596747</v>
      </c>
      <c r="D14" s="17"/>
      <c r="E14" s="18">
        <v>-92585274</v>
      </c>
      <c r="F14" s="19">
        <v>-119626895</v>
      </c>
      <c r="G14" s="19">
        <v>-6455901</v>
      </c>
      <c r="H14" s="19">
        <v>-6929410</v>
      </c>
      <c r="I14" s="19">
        <v>-6307754</v>
      </c>
      <c r="J14" s="19">
        <v>-19693065</v>
      </c>
      <c r="K14" s="19">
        <v>-7045065</v>
      </c>
      <c r="L14" s="19">
        <v>-5241744</v>
      </c>
      <c r="M14" s="19">
        <v>-13445598</v>
      </c>
      <c r="N14" s="19">
        <v>-25732407</v>
      </c>
      <c r="O14" s="19">
        <v>-9824054</v>
      </c>
      <c r="P14" s="19">
        <v>-4146170</v>
      </c>
      <c r="Q14" s="19">
        <v>-8218634</v>
      </c>
      <c r="R14" s="19">
        <v>-22188858</v>
      </c>
      <c r="S14" s="19">
        <v>-6506769</v>
      </c>
      <c r="T14" s="19">
        <v>-8338371</v>
      </c>
      <c r="U14" s="19">
        <v>-6799673</v>
      </c>
      <c r="V14" s="19">
        <v>-21644813</v>
      </c>
      <c r="W14" s="19">
        <v>-89259143</v>
      </c>
      <c r="X14" s="19">
        <v>-119626895</v>
      </c>
      <c r="Y14" s="19">
        <v>30367752</v>
      </c>
      <c r="Z14" s="20">
        <v>-25.39</v>
      </c>
      <c r="AA14" s="21">
        <v>-119626895</v>
      </c>
    </row>
    <row r="15" spans="1:27" ht="13.5">
      <c r="A15" s="22" t="s">
        <v>42</v>
      </c>
      <c r="B15" s="16"/>
      <c r="C15" s="17">
        <v>-379479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54201402</v>
      </c>
      <c r="D17" s="25">
        <f>SUM(D6:D16)</f>
        <v>0</v>
      </c>
      <c r="E17" s="26">
        <f t="shared" si="0"/>
        <v>56044422</v>
      </c>
      <c r="F17" s="27">
        <f t="shared" si="0"/>
        <v>32328965</v>
      </c>
      <c r="G17" s="27">
        <f t="shared" si="0"/>
        <v>33957407</v>
      </c>
      <c r="H17" s="27">
        <f t="shared" si="0"/>
        <v>3154881</v>
      </c>
      <c r="I17" s="27">
        <f t="shared" si="0"/>
        <v>-2243620</v>
      </c>
      <c r="J17" s="27">
        <f t="shared" si="0"/>
        <v>34868668</v>
      </c>
      <c r="K17" s="27">
        <f t="shared" si="0"/>
        <v>-6049553</v>
      </c>
      <c r="L17" s="27">
        <f t="shared" si="0"/>
        <v>41154484</v>
      </c>
      <c r="M17" s="27">
        <f t="shared" si="0"/>
        <v>-12990549</v>
      </c>
      <c r="N17" s="27">
        <f t="shared" si="0"/>
        <v>22114382</v>
      </c>
      <c r="O17" s="27">
        <f t="shared" si="0"/>
        <v>-8992827</v>
      </c>
      <c r="P17" s="27">
        <f t="shared" si="0"/>
        <v>-1314472</v>
      </c>
      <c r="Q17" s="27">
        <f t="shared" si="0"/>
        <v>30739878</v>
      </c>
      <c r="R17" s="27">
        <f t="shared" si="0"/>
        <v>20432579</v>
      </c>
      <c r="S17" s="27">
        <f t="shared" si="0"/>
        <v>-4183977</v>
      </c>
      <c r="T17" s="27">
        <f t="shared" si="0"/>
        <v>-7536683</v>
      </c>
      <c r="U17" s="27">
        <f t="shared" si="0"/>
        <v>-5884562</v>
      </c>
      <c r="V17" s="27">
        <f t="shared" si="0"/>
        <v>-17605222</v>
      </c>
      <c r="W17" s="27">
        <f t="shared" si="0"/>
        <v>59810407</v>
      </c>
      <c r="X17" s="27">
        <f t="shared" si="0"/>
        <v>32328965</v>
      </c>
      <c r="Y17" s="27">
        <f t="shared" si="0"/>
        <v>27481442</v>
      </c>
      <c r="Z17" s="28">
        <f>+IF(X17&lt;&gt;0,+(Y17/X17)*100,0)</f>
        <v>85.0056350396618</v>
      </c>
      <c r="AA17" s="29">
        <f>SUM(AA6:AA16)</f>
        <v>32328965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-37473572</v>
      </c>
      <c r="D26" s="17"/>
      <c r="E26" s="18">
        <v>-53703132</v>
      </c>
      <c r="F26" s="19">
        <v>-57329000</v>
      </c>
      <c r="G26" s="19">
        <v>-4878215</v>
      </c>
      <c r="H26" s="19"/>
      <c r="I26" s="19">
        <v>-1925136</v>
      </c>
      <c r="J26" s="19">
        <v>-6803351</v>
      </c>
      <c r="K26" s="19">
        <v>-5599033</v>
      </c>
      <c r="L26" s="19">
        <v>-1492616</v>
      </c>
      <c r="M26" s="19">
        <v>-7233985</v>
      </c>
      <c r="N26" s="19">
        <v>-14325634</v>
      </c>
      <c r="O26" s="19">
        <v>-4308263</v>
      </c>
      <c r="P26" s="19">
        <v>-3287403</v>
      </c>
      <c r="Q26" s="19">
        <v>-8746561</v>
      </c>
      <c r="R26" s="19">
        <v>-16342227</v>
      </c>
      <c r="S26" s="19">
        <v>-5386011</v>
      </c>
      <c r="T26" s="19">
        <v>-4179393</v>
      </c>
      <c r="U26" s="19">
        <v>-5810922</v>
      </c>
      <c r="V26" s="19">
        <v>-15376326</v>
      </c>
      <c r="W26" s="19">
        <v>-52847538</v>
      </c>
      <c r="X26" s="19">
        <v>-57329000</v>
      </c>
      <c r="Y26" s="19">
        <v>4481462</v>
      </c>
      <c r="Z26" s="20">
        <v>-7.82</v>
      </c>
      <c r="AA26" s="21">
        <v>-57329000</v>
      </c>
    </row>
    <row r="27" spans="1:27" ht="13.5">
      <c r="A27" s="23" t="s">
        <v>51</v>
      </c>
      <c r="B27" s="24"/>
      <c r="C27" s="25">
        <f aca="true" t="shared" si="1" ref="C27:Y27">SUM(C21:C26)</f>
        <v>-37473572</v>
      </c>
      <c r="D27" s="25">
        <f>SUM(D21:D26)</f>
        <v>0</v>
      </c>
      <c r="E27" s="26">
        <f t="shared" si="1"/>
        <v>-53703132</v>
      </c>
      <c r="F27" s="27">
        <f t="shared" si="1"/>
        <v>-57329000</v>
      </c>
      <c r="G27" s="27">
        <f t="shared" si="1"/>
        <v>-4878215</v>
      </c>
      <c r="H27" s="27">
        <f t="shared" si="1"/>
        <v>0</v>
      </c>
      <c r="I27" s="27">
        <f t="shared" si="1"/>
        <v>-1925136</v>
      </c>
      <c r="J27" s="27">
        <f t="shared" si="1"/>
        <v>-6803351</v>
      </c>
      <c r="K27" s="27">
        <f t="shared" si="1"/>
        <v>-5599033</v>
      </c>
      <c r="L27" s="27">
        <f t="shared" si="1"/>
        <v>-1492616</v>
      </c>
      <c r="M27" s="27">
        <f t="shared" si="1"/>
        <v>-7233985</v>
      </c>
      <c r="N27" s="27">
        <f t="shared" si="1"/>
        <v>-14325634</v>
      </c>
      <c r="O27" s="27">
        <f t="shared" si="1"/>
        <v>-4308263</v>
      </c>
      <c r="P27" s="27">
        <f t="shared" si="1"/>
        <v>-3287403</v>
      </c>
      <c r="Q27" s="27">
        <f t="shared" si="1"/>
        <v>-8746561</v>
      </c>
      <c r="R27" s="27">
        <f t="shared" si="1"/>
        <v>-16342227</v>
      </c>
      <c r="S27" s="27">
        <f t="shared" si="1"/>
        <v>-5386011</v>
      </c>
      <c r="T27" s="27">
        <f t="shared" si="1"/>
        <v>-4179393</v>
      </c>
      <c r="U27" s="27">
        <f t="shared" si="1"/>
        <v>-5810922</v>
      </c>
      <c r="V27" s="27">
        <f t="shared" si="1"/>
        <v>-15376326</v>
      </c>
      <c r="W27" s="27">
        <f t="shared" si="1"/>
        <v>-52847538</v>
      </c>
      <c r="X27" s="27">
        <f t="shared" si="1"/>
        <v>-57329000</v>
      </c>
      <c r="Y27" s="27">
        <f t="shared" si="1"/>
        <v>4481462</v>
      </c>
      <c r="Z27" s="28">
        <f>+IF(X27&lt;&gt;0,+(Y27/X27)*100,0)</f>
        <v>-7.8170943152680135</v>
      </c>
      <c r="AA27" s="29">
        <f>SUM(AA21:AA26)</f>
        <v>-57329000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-5433991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-5433991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11293839</v>
      </c>
      <c r="D38" s="31">
        <f>+D17+D27+D36</f>
        <v>0</v>
      </c>
      <c r="E38" s="32">
        <f t="shared" si="3"/>
        <v>2341290</v>
      </c>
      <c r="F38" s="33">
        <f t="shared" si="3"/>
        <v>-25000035</v>
      </c>
      <c r="G38" s="33">
        <f t="shared" si="3"/>
        <v>29079192</v>
      </c>
      <c r="H38" s="33">
        <f t="shared" si="3"/>
        <v>3154881</v>
      </c>
      <c r="I38" s="33">
        <f t="shared" si="3"/>
        <v>-4168756</v>
      </c>
      <c r="J38" s="33">
        <f t="shared" si="3"/>
        <v>28065317</v>
      </c>
      <c r="K38" s="33">
        <f t="shared" si="3"/>
        <v>-11648586</v>
      </c>
      <c r="L38" s="33">
        <f t="shared" si="3"/>
        <v>39661868</v>
      </c>
      <c r="M38" s="33">
        <f t="shared" si="3"/>
        <v>-20224534</v>
      </c>
      <c r="N38" s="33">
        <f t="shared" si="3"/>
        <v>7788748</v>
      </c>
      <c r="O38" s="33">
        <f t="shared" si="3"/>
        <v>-13301090</v>
      </c>
      <c r="P38" s="33">
        <f t="shared" si="3"/>
        <v>-4601875</v>
      </c>
      <c r="Q38" s="33">
        <f t="shared" si="3"/>
        <v>21993317</v>
      </c>
      <c r="R38" s="33">
        <f t="shared" si="3"/>
        <v>4090352</v>
      </c>
      <c r="S38" s="33">
        <f t="shared" si="3"/>
        <v>-9569988</v>
      </c>
      <c r="T38" s="33">
        <f t="shared" si="3"/>
        <v>-11716076</v>
      </c>
      <c r="U38" s="33">
        <f t="shared" si="3"/>
        <v>-11695484</v>
      </c>
      <c r="V38" s="33">
        <f t="shared" si="3"/>
        <v>-32981548</v>
      </c>
      <c r="W38" s="33">
        <f t="shared" si="3"/>
        <v>6962869</v>
      </c>
      <c r="X38" s="33">
        <f t="shared" si="3"/>
        <v>-25000035</v>
      </c>
      <c r="Y38" s="33">
        <f t="shared" si="3"/>
        <v>31962904</v>
      </c>
      <c r="Z38" s="34">
        <f>+IF(X38&lt;&gt;0,+(Y38/X38)*100,0)</f>
        <v>-127.85143700798818</v>
      </c>
      <c r="AA38" s="35">
        <f>+AA17+AA27+AA36</f>
        <v>-25000035</v>
      </c>
    </row>
    <row r="39" spans="1:27" ht="13.5">
      <c r="A39" s="22" t="s">
        <v>59</v>
      </c>
      <c r="B39" s="16"/>
      <c r="C39" s="31">
        <v>59755819</v>
      </c>
      <c r="D39" s="31"/>
      <c r="E39" s="32"/>
      <c r="F39" s="33">
        <v>71049661</v>
      </c>
      <c r="G39" s="33">
        <v>71049661</v>
      </c>
      <c r="H39" s="33">
        <v>100128853</v>
      </c>
      <c r="I39" s="33">
        <v>103283734</v>
      </c>
      <c r="J39" s="33">
        <v>71049661</v>
      </c>
      <c r="K39" s="33">
        <v>99114978</v>
      </c>
      <c r="L39" s="33">
        <v>87466392</v>
      </c>
      <c r="M39" s="33">
        <v>127128260</v>
      </c>
      <c r="N39" s="33">
        <v>99114978</v>
      </c>
      <c r="O39" s="33">
        <v>106903726</v>
      </c>
      <c r="P39" s="33">
        <v>93602636</v>
      </c>
      <c r="Q39" s="33">
        <v>89000761</v>
      </c>
      <c r="R39" s="33">
        <v>106903726</v>
      </c>
      <c r="S39" s="33">
        <v>110994078</v>
      </c>
      <c r="T39" s="33">
        <v>101424090</v>
      </c>
      <c r="U39" s="33">
        <v>89708014</v>
      </c>
      <c r="V39" s="33">
        <v>110994078</v>
      </c>
      <c r="W39" s="33">
        <v>71049661</v>
      </c>
      <c r="X39" s="33">
        <v>71049661</v>
      </c>
      <c r="Y39" s="33"/>
      <c r="Z39" s="34"/>
      <c r="AA39" s="35">
        <v>71049661</v>
      </c>
    </row>
    <row r="40" spans="1:27" ht="13.5">
      <c r="A40" s="41" t="s">
        <v>60</v>
      </c>
      <c r="B40" s="42"/>
      <c r="C40" s="43">
        <v>71049658</v>
      </c>
      <c r="D40" s="43"/>
      <c r="E40" s="44">
        <v>2341290</v>
      </c>
      <c r="F40" s="45">
        <v>46049626</v>
      </c>
      <c r="G40" s="45">
        <v>100128853</v>
      </c>
      <c r="H40" s="45">
        <v>103283734</v>
      </c>
      <c r="I40" s="45">
        <v>99114978</v>
      </c>
      <c r="J40" s="45">
        <v>99114978</v>
      </c>
      <c r="K40" s="45">
        <v>87466392</v>
      </c>
      <c r="L40" s="45">
        <v>127128260</v>
      </c>
      <c r="M40" s="45">
        <v>106903726</v>
      </c>
      <c r="N40" s="45">
        <v>106903726</v>
      </c>
      <c r="O40" s="45">
        <v>93602636</v>
      </c>
      <c r="P40" s="45">
        <v>89000761</v>
      </c>
      <c r="Q40" s="45">
        <v>110994078</v>
      </c>
      <c r="R40" s="45">
        <v>93602636</v>
      </c>
      <c r="S40" s="45">
        <v>101424090</v>
      </c>
      <c r="T40" s="45">
        <v>89708014</v>
      </c>
      <c r="U40" s="45">
        <v>78012530</v>
      </c>
      <c r="V40" s="45">
        <v>78012530</v>
      </c>
      <c r="W40" s="45">
        <v>78012530</v>
      </c>
      <c r="X40" s="45">
        <v>46049626</v>
      </c>
      <c r="Y40" s="45">
        <v>31962904</v>
      </c>
      <c r="Z40" s="46">
        <v>69.41</v>
      </c>
      <c r="AA40" s="47">
        <v>46049626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105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279678867</v>
      </c>
      <c r="D6" s="17"/>
      <c r="E6" s="18">
        <v>313500000</v>
      </c>
      <c r="F6" s="19">
        <v>325953000</v>
      </c>
      <c r="G6" s="19">
        <v>25541000</v>
      </c>
      <c r="H6" s="19">
        <v>24258000</v>
      </c>
      <c r="I6" s="19">
        <v>26331000</v>
      </c>
      <c r="J6" s="19">
        <v>76130000</v>
      </c>
      <c r="K6" s="19">
        <v>28480000</v>
      </c>
      <c r="L6" s="19">
        <v>25438000</v>
      </c>
      <c r="M6" s="19">
        <v>24810000</v>
      </c>
      <c r="N6" s="19">
        <v>78728000</v>
      </c>
      <c r="O6" s="19">
        <v>25440000</v>
      </c>
      <c r="P6" s="19">
        <v>25446000</v>
      </c>
      <c r="Q6" s="19">
        <v>26875000</v>
      </c>
      <c r="R6" s="19">
        <v>77761000</v>
      </c>
      <c r="S6" s="19">
        <v>25725000</v>
      </c>
      <c r="T6" s="19">
        <v>25083000</v>
      </c>
      <c r="U6" s="19">
        <v>25754000</v>
      </c>
      <c r="V6" s="19">
        <v>76562000</v>
      </c>
      <c r="W6" s="19">
        <v>309181000</v>
      </c>
      <c r="X6" s="19">
        <v>325953000</v>
      </c>
      <c r="Y6" s="19">
        <v>-16772000</v>
      </c>
      <c r="Z6" s="20">
        <v>-5.15</v>
      </c>
      <c r="AA6" s="21">
        <v>325953000</v>
      </c>
    </row>
    <row r="7" spans="1:27" ht="13.5">
      <c r="A7" s="22" t="s">
        <v>34</v>
      </c>
      <c r="B7" s="16"/>
      <c r="C7" s="17">
        <v>1617726163</v>
      </c>
      <c r="D7" s="17"/>
      <c r="E7" s="18">
        <v>1684011000</v>
      </c>
      <c r="F7" s="19">
        <v>1598405000</v>
      </c>
      <c r="G7" s="19">
        <v>139619000</v>
      </c>
      <c r="H7" s="19">
        <v>169332000</v>
      </c>
      <c r="I7" s="19">
        <v>135834000</v>
      </c>
      <c r="J7" s="19">
        <v>444785000</v>
      </c>
      <c r="K7" s="19">
        <v>149425000</v>
      </c>
      <c r="L7" s="19">
        <v>145887000</v>
      </c>
      <c r="M7" s="19">
        <v>144422000</v>
      </c>
      <c r="N7" s="19">
        <v>439734000</v>
      </c>
      <c r="O7" s="19">
        <v>139232000</v>
      </c>
      <c r="P7" s="19">
        <v>150180000</v>
      </c>
      <c r="Q7" s="19">
        <v>142963000</v>
      </c>
      <c r="R7" s="19">
        <v>432375000</v>
      </c>
      <c r="S7" s="19">
        <v>147066000</v>
      </c>
      <c r="T7" s="19">
        <v>131724000</v>
      </c>
      <c r="U7" s="19">
        <v>133697000</v>
      </c>
      <c r="V7" s="19">
        <v>412487000</v>
      </c>
      <c r="W7" s="19">
        <v>1729381000</v>
      </c>
      <c r="X7" s="19">
        <v>1598405000</v>
      </c>
      <c r="Y7" s="19">
        <v>130976000</v>
      </c>
      <c r="Z7" s="20">
        <v>8.19</v>
      </c>
      <c r="AA7" s="21">
        <v>1598405000</v>
      </c>
    </row>
    <row r="8" spans="1:27" ht="13.5">
      <c r="A8" s="22" t="s">
        <v>35</v>
      </c>
      <c r="B8" s="16"/>
      <c r="C8" s="17">
        <v>97842378</v>
      </c>
      <c r="D8" s="17"/>
      <c r="E8" s="18">
        <v>39285000</v>
      </c>
      <c r="F8" s="19">
        <v>48395000</v>
      </c>
      <c r="G8" s="19">
        <v>10332000</v>
      </c>
      <c r="H8" s="19">
        <v>5198000</v>
      </c>
      <c r="I8" s="19">
        <v>4992000</v>
      </c>
      <c r="J8" s="19">
        <v>20522000</v>
      </c>
      <c r="K8" s="19">
        <v>5634000</v>
      </c>
      <c r="L8" s="19">
        <v>4564000</v>
      </c>
      <c r="M8" s="19">
        <v>5004000</v>
      </c>
      <c r="N8" s="19">
        <v>15202000</v>
      </c>
      <c r="O8" s="19">
        <v>5194000</v>
      </c>
      <c r="P8" s="19">
        <v>5747000</v>
      </c>
      <c r="Q8" s="19">
        <v>11606000</v>
      </c>
      <c r="R8" s="19">
        <v>22547000</v>
      </c>
      <c r="S8" s="19">
        <v>14580000</v>
      </c>
      <c r="T8" s="19">
        <v>13209000</v>
      </c>
      <c r="U8" s="19">
        <v>13212000</v>
      </c>
      <c r="V8" s="19">
        <v>41001000</v>
      </c>
      <c r="W8" s="19">
        <v>99272000</v>
      </c>
      <c r="X8" s="19">
        <v>48395000</v>
      </c>
      <c r="Y8" s="19">
        <v>50877000</v>
      </c>
      <c r="Z8" s="20">
        <v>105.13</v>
      </c>
      <c r="AA8" s="21">
        <v>48395000</v>
      </c>
    </row>
    <row r="9" spans="1:27" ht="13.5">
      <c r="A9" s="22" t="s">
        <v>36</v>
      </c>
      <c r="B9" s="16"/>
      <c r="C9" s="17">
        <v>236770279</v>
      </c>
      <c r="D9" s="17"/>
      <c r="E9" s="18">
        <v>260509000</v>
      </c>
      <c r="F9" s="19">
        <v>246226000</v>
      </c>
      <c r="G9" s="19">
        <v>87775000</v>
      </c>
      <c r="H9" s="19">
        <v>5188000</v>
      </c>
      <c r="I9" s="19">
        <v>6836000</v>
      </c>
      <c r="J9" s="19">
        <v>99799000</v>
      </c>
      <c r="K9" s="19"/>
      <c r="L9" s="19">
        <v>69805000</v>
      </c>
      <c r="M9" s="19"/>
      <c r="N9" s="19">
        <v>69805000</v>
      </c>
      <c r="O9" s="19">
        <v>4377000</v>
      </c>
      <c r="P9" s="19">
        <v>1569000</v>
      </c>
      <c r="Q9" s="19">
        <v>55492000</v>
      </c>
      <c r="R9" s="19">
        <v>61438000</v>
      </c>
      <c r="S9" s="19">
        <v>1273000</v>
      </c>
      <c r="T9" s="19"/>
      <c r="U9" s="19"/>
      <c r="V9" s="19">
        <v>1273000</v>
      </c>
      <c r="W9" s="19">
        <v>232315000</v>
      </c>
      <c r="X9" s="19">
        <v>246226000</v>
      </c>
      <c r="Y9" s="19">
        <v>-13911000</v>
      </c>
      <c r="Z9" s="20">
        <v>-5.65</v>
      </c>
      <c r="AA9" s="21">
        <v>246226000</v>
      </c>
    </row>
    <row r="10" spans="1:27" ht="13.5">
      <c r="A10" s="22" t="s">
        <v>37</v>
      </c>
      <c r="B10" s="16"/>
      <c r="C10" s="17">
        <v>109208236</v>
      </c>
      <c r="D10" s="17"/>
      <c r="E10" s="18">
        <v>119456000</v>
      </c>
      <c r="F10" s="19">
        <v>225469000</v>
      </c>
      <c r="G10" s="19">
        <v>36152000</v>
      </c>
      <c r="H10" s="19">
        <v>12937000</v>
      </c>
      <c r="I10" s="19"/>
      <c r="J10" s="19">
        <v>49089000</v>
      </c>
      <c r="K10" s="19"/>
      <c r="L10" s="19">
        <v>45676000</v>
      </c>
      <c r="M10" s="19"/>
      <c r="N10" s="19">
        <v>45676000</v>
      </c>
      <c r="O10" s="19"/>
      <c r="P10" s="19">
        <v>1437000</v>
      </c>
      <c r="Q10" s="19">
        <v>164890000</v>
      </c>
      <c r="R10" s="19">
        <v>166327000</v>
      </c>
      <c r="S10" s="19"/>
      <c r="T10" s="19"/>
      <c r="U10" s="19"/>
      <c r="V10" s="19"/>
      <c r="W10" s="19">
        <v>261092000</v>
      </c>
      <c r="X10" s="19">
        <v>225469000</v>
      </c>
      <c r="Y10" s="19">
        <v>35623000</v>
      </c>
      <c r="Z10" s="20">
        <v>15.8</v>
      </c>
      <c r="AA10" s="21">
        <v>225469000</v>
      </c>
    </row>
    <row r="11" spans="1:27" ht="13.5">
      <c r="A11" s="22" t="s">
        <v>38</v>
      </c>
      <c r="B11" s="16"/>
      <c r="C11" s="17">
        <v>21112525</v>
      </c>
      <c r="D11" s="17"/>
      <c r="E11" s="18">
        <v>12147000</v>
      </c>
      <c r="F11" s="19">
        <v>18244000</v>
      </c>
      <c r="G11" s="19">
        <v>571000</v>
      </c>
      <c r="H11" s="19">
        <v>1015000</v>
      </c>
      <c r="I11" s="19">
        <v>1532000</v>
      </c>
      <c r="J11" s="19">
        <v>3118000</v>
      </c>
      <c r="K11" s="19">
        <v>1214000</v>
      </c>
      <c r="L11" s="19">
        <v>3732000</v>
      </c>
      <c r="M11" s="19">
        <v>1535000</v>
      </c>
      <c r="N11" s="19">
        <v>6481000</v>
      </c>
      <c r="O11" s="19">
        <v>1749000</v>
      </c>
      <c r="P11" s="19">
        <v>1032000</v>
      </c>
      <c r="Q11" s="19">
        <v>3505000</v>
      </c>
      <c r="R11" s="19">
        <v>6286000</v>
      </c>
      <c r="S11" s="19">
        <v>975000</v>
      </c>
      <c r="T11" s="19">
        <v>1241000</v>
      </c>
      <c r="U11" s="19">
        <v>5341000</v>
      </c>
      <c r="V11" s="19">
        <v>7557000</v>
      </c>
      <c r="W11" s="19">
        <v>23442000</v>
      </c>
      <c r="X11" s="19">
        <v>18244000</v>
      </c>
      <c r="Y11" s="19">
        <v>5198000</v>
      </c>
      <c r="Z11" s="20">
        <v>28.49</v>
      </c>
      <c r="AA11" s="21">
        <v>18244000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-1883468267</v>
      </c>
      <c r="D14" s="17"/>
      <c r="E14" s="18">
        <v>-2023834000</v>
      </c>
      <c r="F14" s="19">
        <v>-1994956000</v>
      </c>
      <c r="G14" s="19">
        <v>-128204000</v>
      </c>
      <c r="H14" s="19">
        <v>-220746000</v>
      </c>
      <c r="I14" s="19">
        <v>-178312000</v>
      </c>
      <c r="J14" s="19">
        <v>-527262000</v>
      </c>
      <c r="K14" s="19">
        <v>-172641000</v>
      </c>
      <c r="L14" s="19">
        <v>-188685000</v>
      </c>
      <c r="M14" s="19">
        <v>-170350000</v>
      </c>
      <c r="N14" s="19">
        <v>-531676000</v>
      </c>
      <c r="O14" s="19">
        <v>-168235000</v>
      </c>
      <c r="P14" s="19">
        <v>-176494000</v>
      </c>
      <c r="Q14" s="19">
        <v>-159693000</v>
      </c>
      <c r="R14" s="19">
        <v>-504422000</v>
      </c>
      <c r="S14" s="19">
        <v>-188435000</v>
      </c>
      <c r="T14" s="19">
        <v>-155077000</v>
      </c>
      <c r="U14" s="19">
        <v>-212950000</v>
      </c>
      <c r="V14" s="19">
        <v>-556462000</v>
      </c>
      <c r="W14" s="19">
        <v>-2119822000</v>
      </c>
      <c r="X14" s="19">
        <v>-1994956000</v>
      </c>
      <c r="Y14" s="19">
        <v>-124866000</v>
      </c>
      <c r="Z14" s="20">
        <v>6.26</v>
      </c>
      <c r="AA14" s="21">
        <v>-1994956000</v>
      </c>
    </row>
    <row r="15" spans="1:27" ht="13.5">
      <c r="A15" s="22" t="s">
        <v>42</v>
      </c>
      <c r="B15" s="16"/>
      <c r="C15" s="17">
        <v>-71144663</v>
      </c>
      <c r="D15" s="17"/>
      <c r="E15" s="18">
        <v>-77614000</v>
      </c>
      <c r="F15" s="19">
        <v>-77614000</v>
      </c>
      <c r="G15" s="19"/>
      <c r="H15" s="19"/>
      <c r="I15" s="19">
        <v>-1841000</v>
      </c>
      <c r="J15" s="19">
        <v>-1841000</v>
      </c>
      <c r="K15" s="19"/>
      <c r="L15" s="19"/>
      <c r="M15" s="19">
        <v>-35452000</v>
      </c>
      <c r="N15" s="19">
        <v>-35452000</v>
      </c>
      <c r="O15" s="19"/>
      <c r="P15" s="19"/>
      <c r="Q15" s="19">
        <v>-1321000</v>
      </c>
      <c r="R15" s="19">
        <v>-1321000</v>
      </c>
      <c r="S15" s="19"/>
      <c r="T15" s="19"/>
      <c r="U15" s="19">
        <v>-32543000</v>
      </c>
      <c r="V15" s="19">
        <v>-32543000</v>
      </c>
      <c r="W15" s="19">
        <v>-71157000</v>
      </c>
      <c r="X15" s="19">
        <v>-77614000</v>
      </c>
      <c r="Y15" s="19">
        <v>6457000</v>
      </c>
      <c r="Z15" s="20">
        <v>-8.32</v>
      </c>
      <c r="AA15" s="21">
        <v>-77614000</v>
      </c>
    </row>
    <row r="16" spans="1:27" ht="13.5">
      <c r="A16" s="22" t="s">
        <v>43</v>
      </c>
      <c r="B16" s="16"/>
      <c r="C16" s="17">
        <v>-3021511</v>
      </c>
      <c r="D16" s="17"/>
      <c r="E16" s="18">
        <v>-2999000</v>
      </c>
      <c r="F16" s="19">
        <v>-4339000</v>
      </c>
      <c r="G16" s="19">
        <v>-189000</v>
      </c>
      <c r="H16" s="19">
        <v>-192000</v>
      </c>
      <c r="I16" s="19">
        <v>-133000</v>
      </c>
      <c r="J16" s="19">
        <v>-514000</v>
      </c>
      <c r="K16" s="19">
        <v>-167000</v>
      </c>
      <c r="L16" s="19">
        <v>-123000</v>
      </c>
      <c r="M16" s="19">
        <v>-1309000</v>
      </c>
      <c r="N16" s="19">
        <v>-1599000</v>
      </c>
      <c r="O16" s="19">
        <v>-112000</v>
      </c>
      <c r="P16" s="19">
        <v>-148000</v>
      </c>
      <c r="Q16" s="19">
        <v>-149000</v>
      </c>
      <c r="R16" s="19">
        <v>-409000</v>
      </c>
      <c r="S16" s="19">
        <v>-157000</v>
      </c>
      <c r="T16" s="19">
        <v>-124000</v>
      </c>
      <c r="U16" s="19">
        <v>-233000</v>
      </c>
      <c r="V16" s="19">
        <v>-514000</v>
      </c>
      <c r="W16" s="19">
        <v>-3036000</v>
      </c>
      <c r="X16" s="19">
        <v>-4339000</v>
      </c>
      <c r="Y16" s="19">
        <v>1303000</v>
      </c>
      <c r="Z16" s="20">
        <v>-30.03</v>
      </c>
      <c r="AA16" s="21">
        <v>-4339000</v>
      </c>
    </row>
    <row r="17" spans="1:27" ht="13.5">
      <c r="A17" s="23" t="s">
        <v>44</v>
      </c>
      <c r="B17" s="24"/>
      <c r="C17" s="25">
        <f aca="true" t="shared" si="0" ref="C17:Y17">SUM(C6:C16)</f>
        <v>404704007</v>
      </c>
      <c r="D17" s="25">
        <f>SUM(D6:D16)</f>
        <v>0</v>
      </c>
      <c r="E17" s="26">
        <f t="shared" si="0"/>
        <v>324461000</v>
      </c>
      <c r="F17" s="27">
        <f t="shared" si="0"/>
        <v>385783000</v>
      </c>
      <c r="G17" s="27">
        <f t="shared" si="0"/>
        <v>171597000</v>
      </c>
      <c r="H17" s="27">
        <f t="shared" si="0"/>
        <v>-3010000</v>
      </c>
      <c r="I17" s="27">
        <f t="shared" si="0"/>
        <v>-4761000</v>
      </c>
      <c r="J17" s="27">
        <f t="shared" si="0"/>
        <v>163826000</v>
      </c>
      <c r="K17" s="27">
        <f t="shared" si="0"/>
        <v>11945000</v>
      </c>
      <c r="L17" s="27">
        <f t="shared" si="0"/>
        <v>106294000</v>
      </c>
      <c r="M17" s="27">
        <f t="shared" si="0"/>
        <v>-31340000</v>
      </c>
      <c r="N17" s="27">
        <f t="shared" si="0"/>
        <v>86899000</v>
      </c>
      <c r="O17" s="27">
        <f t="shared" si="0"/>
        <v>7645000</v>
      </c>
      <c r="P17" s="27">
        <f t="shared" si="0"/>
        <v>8769000</v>
      </c>
      <c r="Q17" s="27">
        <f t="shared" si="0"/>
        <v>244168000</v>
      </c>
      <c r="R17" s="27">
        <f t="shared" si="0"/>
        <v>260582000</v>
      </c>
      <c r="S17" s="27">
        <f t="shared" si="0"/>
        <v>1027000</v>
      </c>
      <c r="T17" s="27">
        <f t="shared" si="0"/>
        <v>16056000</v>
      </c>
      <c r="U17" s="27">
        <f t="shared" si="0"/>
        <v>-67722000</v>
      </c>
      <c r="V17" s="27">
        <f t="shared" si="0"/>
        <v>-50639000</v>
      </c>
      <c r="W17" s="27">
        <f t="shared" si="0"/>
        <v>460668000</v>
      </c>
      <c r="X17" s="27">
        <f t="shared" si="0"/>
        <v>385783000</v>
      </c>
      <c r="Y17" s="27">
        <f t="shared" si="0"/>
        <v>74885000</v>
      </c>
      <c r="Z17" s="28">
        <f>+IF(X17&lt;&gt;0,+(Y17/X17)*100,0)</f>
        <v>19.411171565361872</v>
      </c>
      <c r="AA17" s="29">
        <f>SUM(AA6:AA16)</f>
        <v>385783000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7529910</v>
      </c>
      <c r="D21" s="17"/>
      <c r="E21" s="18">
        <v>10000000</v>
      </c>
      <c r="F21" s="19">
        <v>40000000</v>
      </c>
      <c r="G21" s="36"/>
      <c r="H21" s="36">
        <v>1386000</v>
      </c>
      <c r="I21" s="36"/>
      <c r="J21" s="19">
        <v>1386000</v>
      </c>
      <c r="K21" s="36">
        <v>19088000</v>
      </c>
      <c r="L21" s="36"/>
      <c r="M21" s="19">
        <v>19000000</v>
      </c>
      <c r="N21" s="36">
        <v>38088000</v>
      </c>
      <c r="O21" s="36">
        <v>2121000</v>
      </c>
      <c r="P21" s="36">
        <v>2145000</v>
      </c>
      <c r="Q21" s="19"/>
      <c r="R21" s="36">
        <v>4266000</v>
      </c>
      <c r="S21" s="36"/>
      <c r="T21" s="19">
        <v>5610000</v>
      </c>
      <c r="U21" s="36"/>
      <c r="V21" s="36">
        <v>5610000</v>
      </c>
      <c r="W21" s="36">
        <v>49350000</v>
      </c>
      <c r="X21" s="19">
        <v>40000000</v>
      </c>
      <c r="Y21" s="36">
        <v>9350000</v>
      </c>
      <c r="Z21" s="37">
        <v>23.38</v>
      </c>
      <c r="AA21" s="38">
        <v>40000000</v>
      </c>
    </row>
    <row r="22" spans="1:27" ht="13.5">
      <c r="A22" s="22" t="s">
        <v>47</v>
      </c>
      <c r="B22" s="16"/>
      <c r="C22" s="17">
        <v>267335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226000</v>
      </c>
      <c r="F23" s="19">
        <v>226000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226000</v>
      </c>
      <c r="Y23" s="36">
        <v>-226000</v>
      </c>
      <c r="Z23" s="37">
        <v>-100</v>
      </c>
      <c r="AA23" s="38">
        <v>226000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-250889276</v>
      </c>
      <c r="D26" s="17"/>
      <c r="E26" s="18">
        <v>-251917000</v>
      </c>
      <c r="F26" s="19">
        <v>-398646000</v>
      </c>
      <c r="G26" s="19">
        <v>-10618000</v>
      </c>
      <c r="H26" s="19">
        <v>-23693000</v>
      </c>
      <c r="I26" s="19">
        <v>-22963000</v>
      </c>
      <c r="J26" s="19">
        <v>-57274000</v>
      </c>
      <c r="K26" s="19">
        <v>-25188000</v>
      </c>
      <c r="L26" s="19">
        <v>-33641000</v>
      </c>
      <c r="M26" s="19">
        <v>-58436000</v>
      </c>
      <c r="N26" s="19">
        <v>-117265000</v>
      </c>
      <c r="O26" s="19">
        <v>-12176000</v>
      </c>
      <c r="P26" s="19">
        <v>-19472000</v>
      </c>
      <c r="Q26" s="19">
        <v>-31084000</v>
      </c>
      <c r="R26" s="19">
        <v>-62732000</v>
      </c>
      <c r="S26" s="19">
        <v>-43492000</v>
      </c>
      <c r="T26" s="19">
        <v>-45715000</v>
      </c>
      <c r="U26" s="19">
        <v>-59080000</v>
      </c>
      <c r="V26" s="19">
        <v>-148287000</v>
      </c>
      <c r="W26" s="19">
        <v>-385558000</v>
      </c>
      <c r="X26" s="19">
        <v>-398646000</v>
      </c>
      <c r="Y26" s="19">
        <v>13088000</v>
      </c>
      <c r="Z26" s="20">
        <v>-3.28</v>
      </c>
      <c r="AA26" s="21">
        <v>-398646000</v>
      </c>
    </row>
    <row r="27" spans="1:27" ht="13.5">
      <c r="A27" s="23" t="s">
        <v>51</v>
      </c>
      <c r="B27" s="24"/>
      <c r="C27" s="25">
        <f aca="true" t="shared" si="1" ref="C27:Y27">SUM(C21:C26)</f>
        <v>-243092031</v>
      </c>
      <c r="D27" s="25">
        <f>SUM(D21:D26)</f>
        <v>0</v>
      </c>
      <c r="E27" s="26">
        <f t="shared" si="1"/>
        <v>-241691000</v>
      </c>
      <c r="F27" s="27">
        <f t="shared" si="1"/>
        <v>-358420000</v>
      </c>
      <c r="G27" s="27">
        <f t="shared" si="1"/>
        <v>-10618000</v>
      </c>
      <c r="H27" s="27">
        <f t="shared" si="1"/>
        <v>-22307000</v>
      </c>
      <c r="I27" s="27">
        <f t="shared" si="1"/>
        <v>-22963000</v>
      </c>
      <c r="J27" s="27">
        <f t="shared" si="1"/>
        <v>-55888000</v>
      </c>
      <c r="K27" s="27">
        <f t="shared" si="1"/>
        <v>-6100000</v>
      </c>
      <c r="L27" s="27">
        <f t="shared" si="1"/>
        <v>-33641000</v>
      </c>
      <c r="M27" s="27">
        <f t="shared" si="1"/>
        <v>-39436000</v>
      </c>
      <c r="N27" s="27">
        <f t="shared" si="1"/>
        <v>-79177000</v>
      </c>
      <c r="O27" s="27">
        <f t="shared" si="1"/>
        <v>-10055000</v>
      </c>
      <c r="P27" s="27">
        <f t="shared" si="1"/>
        <v>-17327000</v>
      </c>
      <c r="Q27" s="27">
        <f t="shared" si="1"/>
        <v>-31084000</v>
      </c>
      <c r="R27" s="27">
        <f t="shared" si="1"/>
        <v>-58466000</v>
      </c>
      <c r="S27" s="27">
        <f t="shared" si="1"/>
        <v>-43492000</v>
      </c>
      <c r="T27" s="27">
        <f t="shared" si="1"/>
        <v>-40105000</v>
      </c>
      <c r="U27" s="27">
        <f t="shared" si="1"/>
        <v>-59080000</v>
      </c>
      <c r="V27" s="27">
        <f t="shared" si="1"/>
        <v>-142677000</v>
      </c>
      <c r="W27" s="27">
        <f t="shared" si="1"/>
        <v>-336208000</v>
      </c>
      <c r="X27" s="27">
        <f t="shared" si="1"/>
        <v>-358420000</v>
      </c>
      <c r="Y27" s="27">
        <f t="shared" si="1"/>
        <v>22212000</v>
      </c>
      <c r="Z27" s="28">
        <f>+IF(X27&lt;&gt;0,+(Y27/X27)*100,0)</f>
        <v>-6.1971988170303</v>
      </c>
      <c r="AA27" s="29">
        <f>SUM(AA21:AA26)</f>
        <v>-358420000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100000000</v>
      </c>
      <c r="D32" s="17"/>
      <c r="E32" s="18">
        <v>85500000</v>
      </c>
      <c r="F32" s="19">
        <v>85500000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85500000</v>
      </c>
      <c r="Y32" s="19">
        <v>-85500000</v>
      </c>
      <c r="Z32" s="20">
        <v>-100</v>
      </c>
      <c r="AA32" s="21">
        <v>85500000</v>
      </c>
    </row>
    <row r="33" spans="1:27" ht="13.5">
      <c r="A33" s="22" t="s">
        <v>55</v>
      </c>
      <c r="B33" s="16"/>
      <c r="C33" s="17">
        <v>5129196</v>
      </c>
      <c r="D33" s="17"/>
      <c r="E33" s="18">
        <v>2548000</v>
      </c>
      <c r="F33" s="19">
        <v>4132000</v>
      </c>
      <c r="G33" s="19">
        <v>432000</v>
      </c>
      <c r="H33" s="36">
        <v>253000</v>
      </c>
      <c r="I33" s="36">
        <v>702000</v>
      </c>
      <c r="J33" s="36">
        <v>1387000</v>
      </c>
      <c r="K33" s="19">
        <v>1130000</v>
      </c>
      <c r="L33" s="19">
        <v>212000</v>
      </c>
      <c r="M33" s="19">
        <v>263000</v>
      </c>
      <c r="N33" s="19">
        <v>1605000</v>
      </c>
      <c r="O33" s="36">
        <v>427000</v>
      </c>
      <c r="P33" s="36">
        <v>470000</v>
      </c>
      <c r="Q33" s="36">
        <v>477000</v>
      </c>
      <c r="R33" s="19">
        <v>1374000</v>
      </c>
      <c r="S33" s="19">
        <v>589000</v>
      </c>
      <c r="T33" s="19">
        <v>438000</v>
      </c>
      <c r="U33" s="19">
        <v>312000</v>
      </c>
      <c r="V33" s="36">
        <v>1339000</v>
      </c>
      <c r="W33" s="36">
        <v>5705000</v>
      </c>
      <c r="X33" s="36">
        <v>4132000</v>
      </c>
      <c r="Y33" s="19">
        <v>1573000</v>
      </c>
      <c r="Z33" s="20">
        <v>38.07</v>
      </c>
      <c r="AA33" s="21">
        <v>4132000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-105007318</v>
      </c>
      <c r="D35" s="17"/>
      <c r="E35" s="18">
        <v>-122938000</v>
      </c>
      <c r="F35" s="19">
        <v>-122938000</v>
      </c>
      <c r="G35" s="19"/>
      <c r="H35" s="19"/>
      <c r="I35" s="19">
        <v>-8190000</v>
      </c>
      <c r="J35" s="19">
        <v>-8190000</v>
      </c>
      <c r="K35" s="19"/>
      <c r="L35" s="19"/>
      <c r="M35" s="19">
        <v>-52787000</v>
      </c>
      <c r="N35" s="19">
        <v>-52787000</v>
      </c>
      <c r="O35" s="19"/>
      <c r="P35" s="19"/>
      <c r="Q35" s="19">
        <v>-8728000</v>
      </c>
      <c r="R35" s="19">
        <v>-8728000</v>
      </c>
      <c r="S35" s="19"/>
      <c r="T35" s="19"/>
      <c r="U35" s="19">
        <v>-54867000</v>
      </c>
      <c r="V35" s="19">
        <v>-54867000</v>
      </c>
      <c r="W35" s="19">
        <v>-124572000</v>
      </c>
      <c r="X35" s="19">
        <v>-122938000</v>
      </c>
      <c r="Y35" s="19">
        <v>-1634000</v>
      </c>
      <c r="Z35" s="20">
        <v>1.33</v>
      </c>
      <c r="AA35" s="21">
        <v>-122938000</v>
      </c>
    </row>
    <row r="36" spans="1:27" ht="13.5">
      <c r="A36" s="23" t="s">
        <v>57</v>
      </c>
      <c r="B36" s="24"/>
      <c r="C36" s="25">
        <f aca="true" t="shared" si="2" ref="C36:Y36">SUM(C31:C35)</f>
        <v>121878</v>
      </c>
      <c r="D36" s="25">
        <f>SUM(D31:D35)</f>
        <v>0</v>
      </c>
      <c r="E36" s="26">
        <f t="shared" si="2"/>
        <v>-34890000</v>
      </c>
      <c r="F36" s="27">
        <f t="shared" si="2"/>
        <v>-33306000</v>
      </c>
      <c r="G36" s="27">
        <f t="shared" si="2"/>
        <v>432000</v>
      </c>
      <c r="H36" s="27">
        <f t="shared" si="2"/>
        <v>253000</v>
      </c>
      <c r="I36" s="27">
        <f t="shared" si="2"/>
        <v>-7488000</v>
      </c>
      <c r="J36" s="27">
        <f t="shared" si="2"/>
        <v>-6803000</v>
      </c>
      <c r="K36" s="27">
        <f t="shared" si="2"/>
        <v>1130000</v>
      </c>
      <c r="L36" s="27">
        <f t="shared" si="2"/>
        <v>212000</v>
      </c>
      <c r="M36" s="27">
        <f t="shared" si="2"/>
        <v>-52524000</v>
      </c>
      <c r="N36" s="27">
        <f t="shared" si="2"/>
        <v>-51182000</v>
      </c>
      <c r="O36" s="27">
        <f t="shared" si="2"/>
        <v>427000</v>
      </c>
      <c r="P36" s="27">
        <f t="shared" si="2"/>
        <v>470000</v>
      </c>
      <c r="Q36" s="27">
        <f t="shared" si="2"/>
        <v>-8251000</v>
      </c>
      <c r="R36" s="27">
        <f t="shared" si="2"/>
        <v>-7354000</v>
      </c>
      <c r="S36" s="27">
        <f t="shared" si="2"/>
        <v>589000</v>
      </c>
      <c r="T36" s="27">
        <f t="shared" si="2"/>
        <v>438000</v>
      </c>
      <c r="U36" s="27">
        <f t="shared" si="2"/>
        <v>-54555000</v>
      </c>
      <c r="V36" s="27">
        <f t="shared" si="2"/>
        <v>-53528000</v>
      </c>
      <c r="W36" s="27">
        <f t="shared" si="2"/>
        <v>-118867000</v>
      </c>
      <c r="X36" s="27">
        <f t="shared" si="2"/>
        <v>-33306000</v>
      </c>
      <c r="Y36" s="27">
        <f t="shared" si="2"/>
        <v>-85561000</v>
      </c>
      <c r="Z36" s="28">
        <f>+IF(X36&lt;&gt;0,+(Y36/X36)*100,0)</f>
        <v>256.89365279529216</v>
      </c>
      <c r="AA36" s="29">
        <f>SUM(AA31:AA35)</f>
        <v>-33306000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161733854</v>
      </c>
      <c r="D38" s="31">
        <f>+D17+D27+D36</f>
        <v>0</v>
      </c>
      <c r="E38" s="32">
        <f t="shared" si="3"/>
        <v>47880000</v>
      </c>
      <c r="F38" s="33">
        <f t="shared" si="3"/>
        <v>-5943000</v>
      </c>
      <c r="G38" s="33">
        <f t="shared" si="3"/>
        <v>161411000</v>
      </c>
      <c r="H38" s="33">
        <f t="shared" si="3"/>
        <v>-25064000</v>
      </c>
      <c r="I38" s="33">
        <f t="shared" si="3"/>
        <v>-35212000</v>
      </c>
      <c r="J38" s="33">
        <f t="shared" si="3"/>
        <v>101135000</v>
      </c>
      <c r="K38" s="33">
        <f t="shared" si="3"/>
        <v>6975000</v>
      </c>
      <c r="L38" s="33">
        <f t="shared" si="3"/>
        <v>72865000</v>
      </c>
      <c r="M38" s="33">
        <f t="shared" si="3"/>
        <v>-123300000</v>
      </c>
      <c r="N38" s="33">
        <f t="shared" si="3"/>
        <v>-43460000</v>
      </c>
      <c r="O38" s="33">
        <f t="shared" si="3"/>
        <v>-1983000</v>
      </c>
      <c r="P38" s="33">
        <f t="shared" si="3"/>
        <v>-8088000</v>
      </c>
      <c r="Q38" s="33">
        <f t="shared" si="3"/>
        <v>204833000</v>
      </c>
      <c r="R38" s="33">
        <f t="shared" si="3"/>
        <v>194762000</v>
      </c>
      <c r="S38" s="33">
        <f t="shared" si="3"/>
        <v>-41876000</v>
      </c>
      <c r="T38" s="33">
        <f t="shared" si="3"/>
        <v>-23611000</v>
      </c>
      <c r="U38" s="33">
        <f t="shared" si="3"/>
        <v>-181357000</v>
      </c>
      <c r="V38" s="33">
        <f t="shared" si="3"/>
        <v>-246844000</v>
      </c>
      <c r="W38" s="33">
        <f t="shared" si="3"/>
        <v>5593000</v>
      </c>
      <c r="X38" s="33">
        <f t="shared" si="3"/>
        <v>-5943000</v>
      </c>
      <c r="Y38" s="33">
        <f t="shared" si="3"/>
        <v>11536000</v>
      </c>
      <c r="Z38" s="34">
        <f>+IF(X38&lt;&gt;0,+(Y38/X38)*100,0)</f>
        <v>-194.11071849234395</v>
      </c>
      <c r="AA38" s="35">
        <f>+AA17+AA27+AA36</f>
        <v>-5943000</v>
      </c>
    </row>
    <row r="39" spans="1:27" ht="13.5">
      <c r="A39" s="22" t="s">
        <v>59</v>
      </c>
      <c r="B39" s="16"/>
      <c r="C39" s="31">
        <v>242775493</v>
      </c>
      <c r="D39" s="31"/>
      <c r="E39" s="32">
        <v>376170000</v>
      </c>
      <c r="F39" s="33">
        <v>404509000</v>
      </c>
      <c r="G39" s="33">
        <v>399897000</v>
      </c>
      <c r="H39" s="33">
        <v>561308000</v>
      </c>
      <c r="I39" s="33">
        <v>536244000</v>
      </c>
      <c r="J39" s="33">
        <v>399897000</v>
      </c>
      <c r="K39" s="33">
        <v>501032000</v>
      </c>
      <c r="L39" s="33">
        <v>508007000</v>
      </c>
      <c r="M39" s="33">
        <v>580872000</v>
      </c>
      <c r="N39" s="33">
        <v>501032000</v>
      </c>
      <c r="O39" s="33">
        <v>457572000</v>
      </c>
      <c r="P39" s="33">
        <v>455589000</v>
      </c>
      <c r="Q39" s="33">
        <v>447501000</v>
      </c>
      <c r="R39" s="33">
        <v>457572000</v>
      </c>
      <c r="S39" s="33">
        <v>652334000</v>
      </c>
      <c r="T39" s="33">
        <v>610458000</v>
      </c>
      <c r="U39" s="33">
        <v>586847000</v>
      </c>
      <c r="V39" s="33">
        <v>652334000</v>
      </c>
      <c r="W39" s="33">
        <v>399897000</v>
      </c>
      <c r="X39" s="33">
        <v>404509000</v>
      </c>
      <c r="Y39" s="33">
        <v>-4612000</v>
      </c>
      <c r="Z39" s="34">
        <v>-1.14</v>
      </c>
      <c r="AA39" s="35">
        <v>404509000</v>
      </c>
    </row>
    <row r="40" spans="1:27" ht="13.5">
      <c r="A40" s="41" t="s">
        <v>60</v>
      </c>
      <c r="B40" s="42"/>
      <c r="C40" s="43">
        <v>404509347</v>
      </c>
      <c r="D40" s="43"/>
      <c r="E40" s="44">
        <v>424050000</v>
      </c>
      <c r="F40" s="45">
        <v>398566000</v>
      </c>
      <c r="G40" s="45">
        <v>561308000</v>
      </c>
      <c r="H40" s="45">
        <v>536244000</v>
      </c>
      <c r="I40" s="45">
        <v>501032000</v>
      </c>
      <c r="J40" s="45">
        <v>501032000</v>
      </c>
      <c r="K40" s="45">
        <v>508007000</v>
      </c>
      <c r="L40" s="45">
        <v>580872000</v>
      </c>
      <c r="M40" s="45">
        <v>457572000</v>
      </c>
      <c r="N40" s="45">
        <v>457572000</v>
      </c>
      <c r="O40" s="45">
        <v>455589000</v>
      </c>
      <c r="P40" s="45">
        <v>447501000</v>
      </c>
      <c r="Q40" s="45">
        <v>652334000</v>
      </c>
      <c r="R40" s="45">
        <v>455589000</v>
      </c>
      <c r="S40" s="45">
        <v>610458000</v>
      </c>
      <c r="T40" s="45">
        <v>586847000</v>
      </c>
      <c r="U40" s="45">
        <v>405490000</v>
      </c>
      <c r="V40" s="45">
        <v>405490000</v>
      </c>
      <c r="W40" s="45">
        <v>405490000</v>
      </c>
      <c r="X40" s="45">
        <v>398566000</v>
      </c>
      <c r="Y40" s="45">
        <v>6924000</v>
      </c>
      <c r="Z40" s="46">
        <v>1.74</v>
      </c>
      <c r="AA40" s="47">
        <v>398566000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106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48801788</v>
      </c>
      <c r="D7" s="17"/>
      <c r="E7" s="18">
        <v>27972000</v>
      </c>
      <c r="F7" s="19">
        <v>10250000</v>
      </c>
      <c r="G7" s="19">
        <v>1758778</v>
      </c>
      <c r="H7" s="19">
        <v>1120128</v>
      </c>
      <c r="I7" s="19">
        <v>1063837</v>
      </c>
      <c r="J7" s="19">
        <v>3942743</v>
      </c>
      <c r="K7" s="19">
        <v>1184466</v>
      </c>
      <c r="L7" s="19">
        <v>1400173</v>
      </c>
      <c r="M7" s="19">
        <v>1247868</v>
      </c>
      <c r="N7" s="19">
        <v>3832507</v>
      </c>
      <c r="O7" s="19">
        <v>1122538</v>
      </c>
      <c r="P7" s="19">
        <v>1054721</v>
      </c>
      <c r="Q7" s="19">
        <v>1535318</v>
      </c>
      <c r="R7" s="19">
        <v>3712577</v>
      </c>
      <c r="S7" s="19">
        <v>1669914</v>
      </c>
      <c r="T7" s="19">
        <v>1035134</v>
      </c>
      <c r="U7" s="19">
        <v>1159786</v>
      </c>
      <c r="V7" s="19">
        <v>3864834</v>
      </c>
      <c r="W7" s="19">
        <v>15352661</v>
      </c>
      <c r="X7" s="19">
        <v>10250000</v>
      </c>
      <c r="Y7" s="19">
        <v>5102661</v>
      </c>
      <c r="Z7" s="20">
        <v>49.78</v>
      </c>
      <c r="AA7" s="21">
        <v>10250000</v>
      </c>
    </row>
    <row r="8" spans="1:27" ht="13.5">
      <c r="A8" s="22" t="s">
        <v>35</v>
      </c>
      <c r="B8" s="16"/>
      <c r="C8" s="17">
        <v>2035531</v>
      </c>
      <c r="D8" s="17"/>
      <c r="E8" s="18"/>
      <c r="F8" s="19">
        <v>1680000</v>
      </c>
      <c r="G8" s="19">
        <v>161392</v>
      </c>
      <c r="H8" s="19">
        <v>724517</v>
      </c>
      <c r="I8" s="19">
        <v>4607627</v>
      </c>
      <c r="J8" s="19">
        <v>5493536</v>
      </c>
      <c r="K8" s="19">
        <v>3406665</v>
      </c>
      <c r="L8" s="19">
        <v>4602792</v>
      </c>
      <c r="M8" s="19">
        <v>37227232</v>
      </c>
      <c r="N8" s="19">
        <v>45236689</v>
      </c>
      <c r="O8" s="19">
        <v>58530877</v>
      </c>
      <c r="P8" s="19">
        <v>51129002</v>
      </c>
      <c r="Q8" s="19">
        <v>5459704</v>
      </c>
      <c r="R8" s="19">
        <v>115119583</v>
      </c>
      <c r="S8" s="19">
        <v>103473740</v>
      </c>
      <c r="T8" s="19">
        <v>2316937</v>
      </c>
      <c r="U8" s="19">
        <v>15910889</v>
      </c>
      <c r="V8" s="19">
        <v>121701566</v>
      </c>
      <c r="W8" s="19">
        <v>287551374</v>
      </c>
      <c r="X8" s="19">
        <v>1680000</v>
      </c>
      <c r="Y8" s="19">
        <v>285871374</v>
      </c>
      <c r="Z8" s="20">
        <v>17016.15</v>
      </c>
      <c r="AA8" s="21">
        <v>1680000</v>
      </c>
    </row>
    <row r="9" spans="1:27" ht="13.5">
      <c r="A9" s="22" t="s">
        <v>36</v>
      </c>
      <c r="B9" s="16"/>
      <c r="C9" s="17">
        <v>226559629</v>
      </c>
      <c r="D9" s="17"/>
      <c r="E9" s="18">
        <v>238736000</v>
      </c>
      <c r="F9" s="19">
        <v>239736000</v>
      </c>
      <c r="G9" s="19">
        <v>90807000</v>
      </c>
      <c r="H9" s="19">
        <v>934000</v>
      </c>
      <c r="I9" s="19">
        <v>250000</v>
      </c>
      <c r="J9" s="19">
        <v>91991000</v>
      </c>
      <c r="K9" s="19"/>
      <c r="L9" s="19">
        <v>72855000</v>
      </c>
      <c r="M9" s="19"/>
      <c r="N9" s="19">
        <v>72855000</v>
      </c>
      <c r="O9" s="19"/>
      <c r="P9" s="19"/>
      <c r="Q9" s="19">
        <v>61277000</v>
      </c>
      <c r="R9" s="19">
        <v>61277000</v>
      </c>
      <c r="S9" s="19"/>
      <c r="T9" s="19"/>
      <c r="U9" s="19"/>
      <c r="V9" s="19"/>
      <c r="W9" s="19">
        <v>226123000</v>
      </c>
      <c r="X9" s="19">
        <v>239736000</v>
      </c>
      <c r="Y9" s="19">
        <v>-13613000</v>
      </c>
      <c r="Z9" s="20">
        <v>-5.68</v>
      </c>
      <c r="AA9" s="21">
        <v>239736000</v>
      </c>
    </row>
    <row r="10" spans="1:27" ht="13.5">
      <c r="A10" s="22" t="s">
        <v>37</v>
      </c>
      <c r="B10" s="16"/>
      <c r="C10" s="17">
        <v>233214362</v>
      </c>
      <c r="D10" s="17"/>
      <c r="E10" s="18">
        <v>199285000</v>
      </c>
      <c r="F10" s="19">
        <v>198285000</v>
      </c>
      <c r="G10" s="19">
        <v>71407000</v>
      </c>
      <c r="H10" s="19">
        <v>2890000</v>
      </c>
      <c r="I10" s="19"/>
      <c r="J10" s="19">
        <v>74297000</v>
      </c>
      <c r="K10" s="19"/>
      <c r="L10" s="19">
        <v>338000</v>
      </c>
      <c r="M10" s="19"/>
      <c r="N10" s="19">
        <v>338000</v>
      </c>
      <c r="O10" s="19"/>
      <c r="P10" s="19"/>
      <c r="Q10" s="19">
        <v>45310895</v>
      </c>
      <c r="R10" s="19">
        <v>45310895</v>
      </c>
      <c r="S10" s="19"/>
      <c r="T10" s="19"/>
      <c r="U10" s="19"/>
      <c r="V10" s="19"/>
      <c r="W10" s="19">
        <v>119945895</v>
      </c>
      <c r="X10" s="19">
        <v>198285000</v>
      </c>
      <c r="Y10" s="19">
        <v>-78339105</v>
      </c>
      <c r="Z10" s="20">
        <v>-39.51</v>
      </c>
      <c r="AA10" s="21">
        <v>198285000</v>
      </c>
    </row>
    <row r="11" spans="1:27" ht="13.5">
      <c r="A11" s="22" t="s">
        <v>38</v>
      </c>
      <c r="B11" s="16"/>
      <c r="C11" s="17">
        <v>6725731</v>
      </c>
      <c r="D11" s="17"/>
      <c r="E11" s="18">
        <v>18245000</v>
      </c>
      <c r="F11" s="19">
        <v>1027000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1027000</v>
      </c>
      <c r="Y11" s="19">
        <v>-1027000</v>
      </c>
      <c r="Z11" s="20">
        <v>-100</v>
      </c>
      <c r="AA11" s="21">
        <v>1027000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-333793306</v>
      </c>
      <c r="D14" s="17"/>
      <c r="E14" s="18">
        <v>-261467000</v>
      </c>
      <c r="F14" s="19">
        <v>-253503004</v>
      </c>
      <c r="G14" s="19">
        <v>-45124390</v>
      </c>
      <c r="H14" s="19">
        <v>-53577795</v>
      </c>
      <c r="I14" s="19">
        <v>-22754633</v>
      </c>
      <c r="J14" s="19">
        <v>-121456818</v>
      </c>
      <c r="K14" s="19">
        <v>-33187039</v>
      </c>
      <c r="L14" s="19">
        <v>-29755229</v>
      </c>
      <c r="M14" s="19">
        <v>-50112888</v>
      </c>
      <c r="N14" s="19">
        <v>-113055156</v>
      </c>
      <c r="O14" s="19">
        <v>-17698677</v>
      </c>
      <c r="P14" s="19">
        <v>-81175987</v>
      </c>
      <c r="Q14" s="19">
        <v>-51864183</v>
      </c>
      <c r="R14" s="19">
        <v>-150738847</v>
      </c>
      <c r="S14" s="19">
        <v>-89309970</v>
      </c>
      <c r="T14" s="19">
        <v>-15130555</v>
      </c>
      <c r="U14" s="19">
        <v>-18996306</v>
      </c>
      <c r="V14" s="19">
        <v>-123436831</v>
      </c>
      <c r="W14" s="19">
        <v>-508687652</v>
      </c>
      <c r="X14" s="19">
        <v>-253503004</v>
      </c>
      <c r="Y14" s="19">
        <v>-255184648</v>
      </c>
      <c r="Z14" s="20">
        <v>100.66</v>
      </c>
      <c r="AA14" s="21">
        <v>-253503004</v>
      </c>
    </row>
    <row r="15" spans="1:27" ht="13.5">
      <c r="A15" s="22" t="s">
        <v>42</v>
      </c>
      <c r="B15" s="16"/>
      <c r="C15" s="17">
        <v>-977908</v>
      </c>
      <c r="D15" s="17"/>
      <c r="E15" s="18">
        <v>-150000</v>
      </c>
      <c r="F15" s="19">
        <v>-300000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-300000</v>
      </c>
      <c r="Y15" s="19">
        <v>300000</v>
      </c>
      <c r="Z15" s="20">
        <v>-100</v>
      </c>
      <c r="AA15" s="21">
        <v>-300000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>
        <v>-643708</v>
      </c>
      <c r="P16" s="19"/>
      <c r="Q16" s="19"/>
      <c r="R16" s="19">
        <v>-643708</v>
      </c>
      <c r="S16" s="19"/>
      <c r="T16" s="19"/>
      <c r="U16" s="19"/>
      <c r="V16" s="19"/>
      <c r="W16" s="19">
        <v>-643708</v>
      </c>
      <c r="X16" s="19"/>
      <c r="Y16" s="19">
        <v>-643708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182565827</v>
      </c>
      <c r="D17" s="25">
        <f>SUM(D6:D16)</f>
        <v>0</v>
      </c>
      <c r="E17" s="26">
        <f t="shared" si="0"/>
        <v>222621000</v>
      </c>
      <c r="F17" s="27">
        <f t="shared" si="0"/>
        <v>197174996</v>
      </c>
      <c r="G17" s="27">
        <f t="shared" si="0"/>
        <v>119009780</v>
      </c>
      <c r="H17" s="27">
        <f t="shared" si="0"/>
        <v>-47909150</v>
      </c>
      <c r="I17" s="27">
        <f t="shared" si="0"/>
        <v>-16833169</v>
      </c>
      <c r="J17" s="27">
        <f t="shared" si="0"/>
        <v>54267461</v>
      </c>
      <c r="K17" s="27">
        <f t="shared" si="0"/>
        <v>-28595908</v>
      </c>
      <c r="L17" s="27">
        <f t="shared" si="0"/>
        <v>49440736</v>
      </c>
      <c r="M17" s="27">
        <f t="shared" si="0"/>
        <v>-11637788</v>
      </c>
      <c r="N17" s="27">
        <f t="shared" si="0"/>
        <v>9207040</v>
      </c>
      <c r="O17" s="27">
        <f t="shared" si="0"/>
        <v>41311030</v>
      </c>
      <c r="P17" s="27">
        <f t="shared" si="0"/>
        <v>-28992264</v>
      </c>
      <c r="Q17" s="27">
        <f t="shared" si="0"/>
        <v>61718734</v>
      </c>
      <c r="R17" s="27">
        <f t="shared" si="0"/>
        <v>74037500</v>
      </c>
      <c r="S17" s="27">
        <f t="shared" si="0"/>
        <v>15833684</v>
      </c>
      <c r="T17" s="27">
        <f t="shared" si="0"/>
        <v>-11778484</v>
      </c>
      <c r="U17" s="27">
        <f t="shared" si="0"/>
        <v>-1925631</v>
      </c>
      <c r="V17" s="27">
        <f t="shared" si="0"/>
        <v>2129569</v>
      </c>
      <c r="W17" s="27">
        <f t="shared" si="0"/>
        <v>139641570</v>
      </c>
      <c r="X17" s="27">
        <f t="shared" si="0"/>
        <v>197174996</v>
      </c>
      <c r="Y17" s="27">
        <f t="shared" si="0"/>
        <v>-57533426</v>
      </c>
      <c r="Z17" s="28">
        <f>+IF(X17&lt;&gt;0,+(Y17/X17)*100,0)</f>
        <v>-29.178865052443058</v>
      </c>
      <c r="AA17" s="29">
        <f>SUM(AA6:AA16)</f>
        <v>197174996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66000</v>
      </c>
      <c r="F21" s="19">
        <v>66000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66000</v>
      </c>
      <c r="Y21" s="36">
        <v>-66000</v>
      </c>
      <c r="Z21" s="37">
        <v>-100</v>
      </c>
      <c r="AA21" s="38">
        <v>66000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100000000</v>
      </c>
      <c r="F24" s="19">
        <v>10000000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10000000</v>
      </c>
      <c r="Y24" s="19">
        <v>-10000000</v>
      </c>
      <c r="Z24" s="20">
        <v>-100</v>
      </c>
      <c r="AA24" s="21">
        <v>10000000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-314639852</v>
      </c>
      <c r="D26" s="17"/>
      <c r="E26" s="18">
        <v>-206285004</v>
      </c>
      <c r="F26" s="19">
        <v>-247285000</v>
      </c>
      <c r="G26" s="19">
        <v>-17992299</v>
      </c>
      <c r="H26" s="19">
        <v>-11377287</v>
      </c>
      <c r="I26" s="19">
        <v>-10864605</v>
      </c>
      <c r="J26" s="19">
        <v>-40234191</v>
      </c>
      <c r="K26" s="19"/>
      <c r="L26" s="19">
        <v>-12563400</v>
      </c>
      <c r="M26" s="19"/>
      <c r="N26" s="19">
        <v>-12563400</v>
      </c>
      <c r="O26" s="19">
        <v>-899708</v>
      </c>
      <c r="P26" s="19">
        <v>-20045216</v>
      </c>
      <c r="Q26" s="19">
        <v>-4624581</v>
      </c>
      <c r="R26" s="19">
        <v>-25569505</v>
      </c>
      <c r="S26" s="19">
        <v>-40142188</v>
      </c>
      <c r="T26" s="19">
        <v>-8699071</v>
      </c>
      <c r="U26" s="19">
        <v>-521364</v>
      </c>
      <c r="V26" s="19">
        <v>-49362623</v>
      </c>
      <c r="W26" s="19">
        <v>-127729719</v>
      </c>
      <c r="X26" s="19">
        <v>-247285000</v>
      </c>
      <c r="Y26" s="19">
        <v>119555281</v>
      </c>
      <c r="Z26" s="20">
        <v>-48.35</v>
      </c>
      <c r="AA26" s="21">
        <v>-247285000</v>
      </c>
    </row>
    <row r="27" spans="1:27" ht="13.5">
      <c r="A27" s="23" t="s">
        <v>51</v>
      </c>
      <c r="B27" s="24"/>
      <c r="C27" s="25">
        <f aca="true" t="shared" si="1" ref="C27:Y27">SUM(C21:C26)</f>
        <v>-314639852</v>
      </c>
      <c r="D27" s="25">
        <f>SUM(D21:D26)</f>
        <v>0</v>
      </c>
      <c r="E27" s="26">
        <f t="shared" si="1"/>
        <v>-106219004</v>
      </c>
      <c r="F27" s="27">
        <f t="shared" si="1"/>
        <v>-237219000</v>
      </c>
      <c r="G27" s="27">
        <f t="shared" si="1"/>
        <v>-17992299</v>
      </c>
      <c r="H27" s="27">
        <f t="shared" si="1"/>
        <v>-11377287</v>
      </c>
      <c r="I27" s="27">
        <f t="shared" si="1"/>
        <v>-10864605</v>
      </c>
      <c r="J27" s="27">
        <f t="shared" si="1"/>
        <v>-40234191</v>
      </c>
      <c r="K27" s="27">
        <f t="shared" si="1"/>
        <v>0</v>
      </c>
      <c r="L27" s="27">
        <f t="shared" si="1"/>
        <v>-12563400</v>
      </c>
      <c r="M27" s="27">
        <f t="shared" si="1"/>
        <v>0</v>
      </c>
      <c r="N27" s="27">
        <f t="shared" si="1"/>
        <v>-12563400</v>
      </c>
      <c r="O27" s="27">
        <f t="shared" si="1"/>
        <v>-899708</v>
      </c>
      <c r="P27" s="27">
        <f t="shared" si="1"/>
        <v>-20045216</v>
      </c>
      <c r="Q27" s="27">
        <f t="shared" si="1"/>
        <v>-4624581</v>
      </c>
      <c r="R27" s="27">
        <f t="shared" si="1"/>
        <v>-25569505</v>
      </c>
      <c r="S27" s="27">
        <f t="shared" si="1"/>
        <v>-40142188</v>
      </c>
      <c r="T27" s="27">
        <f t="shared" si="1"/>
        <v>-8699071</v>
      </c>
      <c r="U27" s="27">
        <f t="shared" si="1"/>
        <v>-521364</v>
      </c>
      <c r="V27" s="27">
        <f t="shared" si="1"/>
        <v>-49362623</v>
      </c>
      <c r="W27" s="27">
        <f t="shared" si="1"/>
        <v>-127729719</v>
      </c>
      <c r="X27" s="27">
        <f t="shared" si="1"/>
        <v>-237219000</v>
      </c>
      <c r="Y27" s="27">
        <f t="shared" si="1"/>
        <v>109489281</v>
      </c>
      <c r="Z27" s="28">
        <f>+IF(X27&lt;&gt;0,+(Y27/X27)*100,0)</f>
        <v>-46.15535897208908</v>
      </c>
      <c r="AA27" s="29">
        <f>SUM(AA21:AA26)</f>
        <v>-237219000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40000</v>
      </c>
      <c r="F33" s="19">
        <v>40000</v>
      </c>
      <c r="G33" s="19">
        <v>17397</v>
      </c>
      <c r="H33" s="36">
        <v>11410</v>
      </c>
      <c r="I33" s="36">
        <v>13621</v>
      </c>
      <c r="J33" s="36">
        <v>42428</v>
      </c>
      <c r="K33" s="19">
        <v>4710</v>
      </c>
      <c r="L33" s="19">
        <v>14805</v>
      </c>
      <c r="M33" s="19">
        <v>5177</v>
      </c>
      <c r="N33" s="19">
        <v>24692</v>
      </c>
      <c r="O33" s="36">
        <v>10160</v>
      </c>
      <c r="P33" s="36">
        <v>9520</v>
      </c>
      <c r="Q33" s="36">
        <v>13233</v>
      </c>
      <c r="R33" s="19">
        <v>32913</v>
      </c>
      <c r="S33" s="19">
        <v>3230</v>
      </c>
      <c r="T33" s="19">
        <v>2828</v>
      </c>
      <c r="U33" s="19">
        <v>6230</v>
      </c>
      <c r="V33" s="36">
        <v>12288</v>
      </c>
      <c r="W33" s="36">
        <v>112321</v>
      </c>
      <c r="X33" s="36">
        <v>40000</v>
      </c>
      <c r="Y33" s="19">
        <v>72321</v>
      </c>
      <c r="Z33" s="20">
        <v>180.8</v>
      </c>
      <c r="AA33" s="21">
        <v>40000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1695805</v>
      </c>
      <c r="D35" s="17"/>
      <c r="E35" s="18"/>
      <c r="F35" s="19"/>
      <c r="G35" s="19"/>
      <c r="H35" s="19"/>
      <c r="I35" s="19"/>
      <c r="J35" s="19"/>
      <c r="K35" s="19">
        <v>-786467</v>
      </c>
      <c r="L35" s="19"/>
      <c r="M35" s="19"/>
      <c r="N35" s="19">
        <v>-786467</v>
      </c>
      <c r="O35" s="19"/>
      <c r="P35" s="19"/>
      <c r="Q35" s="19">
        <v>-785288</v>
      </c>
      <c r="R35" s="19">
        <v>-785288</v>
      </c>
      <c r="S35" s="19"/>
      <c r="T35" s="19"/>
      <c r="U35" s="19"/>
      <c r="V35" s="19"/>
      <c r="W35" s="19">
        <v>-1571755</v>
      </c>
      <c r="X35" s="19"/>
      <c r="Y35" s="19">
        <v>-1571755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1695805</v>
      </c>
      <c r="D36" s="25">
        <f>SUM(D31:D35)</f>
        <v>0</v>
      </c>
      <c r="E36" s="26">
        <f t="shared" si="2"/>
        <v>40000</v>
      </c>
      <c r="F36" s="27">
        <f t="shared" si="2"/>
        <v>40000</v>
      </c>
      <c r="G36" s="27">
        <f t="shared" si="2"/>
        <v>17397</v>
      </c>
      <c r="H36" s="27">
        <f t="shared" si="2"/>
        <v>11410</v>
      </c>
      <c r="I36" s="27">
        <f t="shared" si="2"/>
        <v>13621</v>
      </c>
      <c r="J36" s="27">
        <f t="shared" si="2"/>
        <v>42428</v>
      </c>
      <c r="K36" s="27">
        <f t="shared" si="2"/>
        <v>-781757</v>
      </c>
      <c r="L36" s="27">
        <f t="shared" si="2"/>
        <v>14805</v>
      </c>
      <c r="M36" s="27">
        <f t="shared" si="2"/>
        <v>5177</v>
      </c>
      <c r="N36" s="27">
        <f t="shared" si="2"/>
        <v>-761775</v>
      </c>
      <c r="O36" s="27">
        <f t="shared" si="2"/>
        <v>10160</v>
      </c>
      <c r="P36" s="27">
        <f t="shared" si="2"/>
        <v>9520</v>
      </c>
      <c r="Q36" s="27">
        <f t="shared" si="2"/>
        <v>-772055</v>
      </c>
      <c r="R36" s="27">
        <f t="shared" si="2"/>
        <v>-752375</v>
      </c>
      <c r="S36" s="27">
        <f t="shared" si="2"/>
        <v>3230</v>
      </c>
      <c r="T36" s="27">
        <f t="shared" si="2"/>
        <v>2828</v>
      </c>
      <c r="U36" s="27">
        <f t="shared" si="2"/>
        <v>6230</v>
      </c>
      <c r="V36" s="27">
        <f t="shared" si="2"/>
        <v>12288</v>
      </c>
      <c r="W36" s="27">
        <f t="shared" si="2"/>
        <v>-1459434</v>
      </c>
      <c r="X36" s="27">
        <f t="shared" si="2"/>
        <v>40000</v>
      </c>
      <c r="Y36" s="27">
        <f t="shared" si="2"/>
        <v>-1499434</v>
      </c>
      <c r="Z36" s="28">
        <f>+IF(X36&lt;&gt;0,+(Y36/X36)*100,0)</f>
        <v>-3748.585</v>
      </c>
      <c r="AA36" s="29">
        <f>SUM(AA31:AA35)</f>
        <v>40000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-130378220</v>
      </c>
      <c r="D38" s="31">
        <f>+D17+D27+D36</f>
        <v>0</v>
      </c>
      <c r="E38" s="32">
        <f t="shared" si="3"/>
        <v>116441996</v>
      </c>
      <c r="F38" s="33">
        <f t="shared" si="3"/>
        <v>-40004004</v>
      </c>
      <c r="G38" s="33">
        <f t="shared" si="3"/>
        <v>101034878</v>
      </c>
      <c r="H38" s="33">
        <f t="shared" si="3"/>
        <v>-59275027</v>
      </c>
      <c r="I38" s="33">
        <f t="shared" si="3"/>
        <v>-27684153</v>
      </c>
      <c r="J38" s="33">
        <f t="shared" si="3"/>
        <v>14075698</v>
      </c>
      <c r="K38" s="33">
        <f t="shared" si="3"/>
        <v>-29377665</v>
      </c>
      <c r="L38" s="33">
        <f t="shared" si="3"/>
        <v>36892141</v>
      </c>
      <c r="M38" s="33">
        <f t="shared" si="3"/>
        <v>-11632611</v>
      </c>
      <c r="N38" s="33">
        <f t="shared" si="3"/>
        <v>-4118135</v>
      </c>
      <c r="O38" s="33">
        <f t="shared" si="3"/>
        <v>40421482</v>
      </c>
      <c r="P38" s="33">
        <f t="shared" si="3"/>
        <v>-49027960</v>
      </c>
      <c r="Q38" s="33">
        <f t="shared" si="3"/>
        <v>56322098</v>
      </c>
      <c r="R38" s="33">
        <f t="shared" si="3"/>
        <v>47715620</v>
      </c>
      <c r="S38" s="33">
        <f t="shared" si="3"/>
        <v>-24305274</v>
      </c>
      <c r="T38" s="33">
        <f t="shared" si="3"/>
        <v>-20474727</v>
      </c>
      <c r="U38" s="33">
        <f t="shared" si="3"/>
        <v>-2440765</v>
      </c>
      <c r="V38" s="33">
        <f t="shared" si="3"/>
        <v>-47220766</v>
      </c>
      <c r="W38" s="33">
        <f t="shared" si="3"/>
        <v>10452417</v>
      </c>
      <c r="X38" s="33">
        <f t="shared" si="3"/>
        <v>-40004004</v>
      </c>
      <c r="Y38" s="33">
        <f t="shared" si="3"/>
        <v>50456421</v>
      </c>
      <c r="Z38" s="34">
        <f>+IF(X38&lt;&gt;0,+(Y38/X38)*100,0)</f>
        <v>-126.12842704445283</v>
      </c>
      <c r="AA38" s="35">
        <f>+AA17+AA27+AA36</f>
        <v>-40004004</v>
      </c>
    </row>
    <row r="39" spans="1:27" ht="13.5">
      <c r="A39" s="22" t="s">
        <v>59</v>
      </c>
      <c r="B39" s="16"/>
      <c r="C39" s="31">
        <v>141756771</v>
      </c>
      <c r="D39" s="31"/>
      <c r="E39" s="32">
        <v>114823000</v>
      </c>
      <c r="F39" s="33">
        <v>64523000</v>
      </c>
      <c r="G39" s="33">
        <v>11378551</v>
      </c>
      <c r="H39" s="33">
        <v>112413429</v>
      </c>
      <c r="I39" s="33">
        <v>53138402</v>
      </c>
      <c r="J39" s="33">
        <v>11378551</v>
      </c>
      <c r="K39" s="33">
        <v>25454249</v>
      </c>
      <c r="L39" s="33">
        <v>-3923416</v>
      </c>
      <c r="M39" s="33">
        <v>32968725</v>
      </c>
      <c r="N39" s="33">
        <v>25454249</v>
      </c>
      <c r="O39" s="33">
        <v>21336114</v>
      </c>
      <c r="P39" s="33">
        <v>61757596</v>
      </c>
      <c r="Q39" s="33">
        <v>12729636</v>
      </c>
      <c r="R39" s="33">
        <v>21336114</v>
      </c>
      <c r="S39" s="33">
        <v>69051734</v>
      </c>
      <c r="T39" s="33">
        <v>44746460</v>
      </c>
      <c r="U39" s="33">
        <v>24271733</v>
      </c>
      <c r="V39" s="33">
        <v>69051734</v>
      </c>
      <c r="W39" s="33">
        <v>11378551</v>
      </c>
      <c r="X39" s="33">
        <v>64523000</v>
      </c>
      <c r="Y39" s="33">
        <v>-53144449</v>
      </c>
      <c r="Z39" s="34">
        <v>-82.37</v>
      </c>
      <c r="AA39" s="35">
        <v>64523000</v>
      </c>
    </row>
    <row r="40" spans="1:27" ht="13.5">
      <c r="A40" s="41" t="s">
        <v>60</v>
      </c>
      <c r="B40" s="42"/>
      <c r="C40" s="43">
        <v>11378551</v>
      </c>
      <c r="D40" s="43"/>
      <c r="E40" s="44">
        <v>231264996</v>
      </c>
      <c r="F40" s="45">
        <v>24518996</v>
      </c>
      <c r="G40" s="45">
        <v>112413429</v>
      </c>
      <c r="H40" s="45">
        <v>53138402</v>
      </c>
      <c r="I40" s="45">
        <v>25454249</v>
      </c>
      <c r="J40" s="45">
        <v>25454249</v>
      </c>
      <c r="K40" s="45">
        <v>-3923416</v>
      </c>
      <c r="L40" s="45">
        <v>32968725</v>
      </c>
      <c r="M40" s="45">
        <v>21336114</v>
      </c>
      <c r="N40" s="45">
        <v>21336114</v>
      </c>
      <c r="O40" s="45">
        <v>61757596</v>
      </c>
      <c r="P40" s="45">
        <v>12729636</v>
      </c>
      <c r="Q40" s="45">
        <v>69051734</v>
      </c>
      <c r="R40" s="45">
        <v>61757596</v>
      </c>
      <c r="S40" s="45">
        <v>44746460</v>
      </c>
      <c r="T40" s="45">
        <v>24271733</v>
      </c>
      <c r="U40" s="45">
        <v>21830968</v>
      </c>
      <c r="V40" s="45">
        <v>21830968</v>
      </c>
      <c r="W40" s="45">
        <v>21830968</v>
      </c>
      <c r="X40" s="45">
        <v>24518996</v>
      </c>
      <c r="Y40" s="45">
        <v>-2688028</v>
      </c>
      <c r="Z40" s="46">
        <v>-10.96</v>
      </c>
      <c r="AA40" s="47">
        <v>24518996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107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33831258</v>
      </c>
      <c r="D6" s="17"/>
      <c r="E6" s="18">
        <v>33836285</v>
      </c>
      <c r="F6" s="19">
        <v>32467106</v>
      </c>
      <c r="G6" s="19">
        <v>2256417</v>
      </c>
      <c r="H6" s="19">
        <v>3609040</v>
      </c>
      <c r="I6" s="19">
        <v>7901627</v>
      </c>
      <c r="J6" s="19">
        <v>13767084</v>
      </c>
      <c r="K6" s="19">
        <v>4524080</v>
      </c>
      <c r="L6" s="19">
        <v>2463112</v>
      </c>
      <c r="M6" s="19">
        <v>1860084</v>
      </c>
      <c r="N6" s="19">
        <v>8847276</v>
      </c>
      <c r="O6" s="19">
        <v>1988761</v>
      </c>
      <c r="P6" s="19">
        <v>1690356</v>
      </c>
      <c r="Q6" s="19">
        <v>1786370</v>
      </c>
      <c r="R6" s="19">
        <v>5465487</v>
      </c>
      <c r="S6" s="19">
        <v>1561360</v>
      </c>
      <c r="T6" s="19">
        <v>1929523</v>
      </c>
      <c r="U6" s="19">
        <v>2093190</v>
      </c>
      <c r="V6" s="19">
        <v>5584073</v>
      </c>
      <c r="W6" s="19">
        <v>33663920</v>
      </c>
      <c r="X6" s="19">
        <v>32467106</v>
      </c>
      <c r="Y6" s="19">
        <v>1196814</v>
      </c>
      <c r="Z6" s="20">
        <v>3.69</v>
      </c>
      <c r="AA6" s="21">
        <v>32467106</v>
      </c>
    </row>
    <row r="7" spans="1:27" ht="13.5">
      <c r="A7" s="22" t="s">
        <v>34</v>
      </c>
      <c r="B7" s="16"/>
      <c r="C7" s="17">
        <v>61145810</v>
      </c>
      <c r="D7" s="17"/>
      <c r="E7" s="18">
        <v>58776691</v>
      </c>
      <c r="F7" s="19">
        <v>54979851</v>
      </c>
      <c r="G7" s="19">
        <v>5080838</v>
      </c>
      <c r="H7" s="19">
        <v>5152757</v>
      </c>
      <c r="I7" s="19">
        <v>4539485</v>
      </c>
      <c r="J7" s="19">
        <v>14773080</v>
      </c>
      <c r="K7" s="19">
        <v>6422878</v>
      </c>
      <c r="L7" s="19">
        <v>5267331</v>
      </c>
      <c r="M7" s="19">
        <v>3825360</v>
      </c>
      <c r="N7" s="19">
        <v>15515569</v>
      </c>
      <c r="O7" s="19">
        <v>5892299</v>
      </c>
      <c r="P7" s="19">
        <v>4381700</v>
      </c>
      <c r="Q7" s="19">
        <v>4603442</v>
      </c>
      <c r="R7" s="19">
        <v>14877441</v>
      </c>
      <c r="S7" s="19">
        <v>4184998</v>
      </c>
      <c r="T7" s="19">
        <v>3594240</v>
      </c>
      <c r="U7" s="19">
        <v>7061886</v>
      </c>
      <c r="V7" s="19">
        <v>14841124</v>
      </c>
      <c r="W7" s="19">
        <v>60007214</v>
      </c>
      <c r="X7" s="19">
        <v>54979851</v>
      </c>
      <c r="Y7" s="19">
        <v>5027363</v>
      </c>
      <c r="Z7" s="20">
        <v>9.14</v>
      </c>
      <c r="AA7" s="21">
        <v>54979851</v>
      </c>
    </row>
    <row r="8" spans="1:27" ht="13.5">
      <c r="A8" s="22" t="s">
        <v>35</v>
      </c>
      <c r="B8" s="16"/>
      <c r="C8" s="17">
        <v>26389156</v>
      </c>
      <c r="D8" s="17"/>
      <c r="E8" s="18">
        <v>7172531</v>
      </c>
      <c r="F8" s="19">
        <v>29290380</v>
      </c>
      <c r="G8" s="19">
        <v>2570974</v>
      </c>
      <c r="H8" s="19">
        <v>3978567</v>
      </c>
      <c r="I8" s="19">
        <v>1420706</v>
      </c>
      <c r="J8" s="19">
        <v>7970247</v>
      </c>
      <c r="K8" s="19">
        <v>5246080</v>
      </c>
      <c r="L8" s="19">
        <v>2612857</v>
      </c>
      <c r="M8" s="19">
        <v>774543</v>
      </c>
      <c r="N8" s="19">
        <v>8633480</v>
      </c>
      <c r="O8" s="19">
        <v>3170776</v>
      </c>
      <c r="P8" s="19">
        <v>2589563</v>
      </c>
      <c r="Q8" s="19">
        <v>41924103</v>
      </c>
      <c r="R8" s="19">
        <v>47684442</v>
      </c>
      <c r="S8" s="19">
        <v>744239</v>
      </c>
      <c r="T8" s="19">
        <v>2634581</v>
      </c>
      <c r="U8" s="19">
        <v>7532369</v>
      </c>
      <c r="V8" s="19">
        <v>10911189</v>
      </c>
      <c r="W8" s="19">
        <v>75199358</v>
      </c>
      <c r="X8" s="19">
        <v>29290380</v>
      </c>
      <c r="Y8" s="19">
        <v>45908978</v>
      </c>
      <c r="Z8" s="20">
        <v>156.74</v>
      </c>
      <c r="AA8" s="21">
        <v>29290380</v>
      </c>
    </row>
    <row r="9" spans="1:27" ht="13.5">
      <c r="A9" s="22" t="s">
        <v>36</v>
      </c>
      <c r="B9" s="16"/>
      <c r="C9" s="17">
        <v>98519556</v>
      </c>
      <c r="D9" s="17"/>
      <c r="E9" s="18">
        <v>119852490</v>
      </c>
      <c r="F9" s="19">
        <v>123058118</v>
      </c>
      <c r="G9" s="19">
        <v>44048075</v>
      </c>
      <c r="H9" s="19">
        <v>895804</v>
      </c>
      <c r="I9" s="19">
        <v>3134575</v>
      </c>
      <c r="J9" s="19">
        <v>48078454</v>
      </c>
      <c r="K9" s="19">
        <v>1906772</v>
      </c>
      <c r="L9" s="19">
        <v>39716011</v>
      </c>
      <c r="M9" s="19">
        <v>1450681</v>
      </c>
      <c r="N9" s="19">
        <v>43073464</v>
      </c>
      <c r="O9" s="19">
        <v>565682</v>
      </c>
      <c r="P9" s="19">
        <v>669536</v>
      </c>
      <c r="Q9" s="19">
        <v>1616296</v>
      </c>
      <c r="R9" s="19">
        <v>2851514</v>
      </c>
      <c r="S9" s="19">
        <v>1192111</v>
      </c>
      <c r="T9" s="19">
        <v>194770</v>
      </c>
      <c r="U9" s="19">
        <v>150000</v>
      </c>
      <c r="V9" s="19">
        <v>1536881</v>
      </c>
      <c r="W9" s="19">
        <v>95540313</v>
      </c>
      <c r="X9" s="19">
        <v>123058118</v>
      </c>
      <c r="Y9" s="19">
        <v>-27517805</v>
      </c>
      <c r="Z9" s="20">
        <v>-22.36</v>
      </c>
      <c r="AA9" s="21">
        <v>123058118</v>
      </c>
    </row>
    <row r="10" spans="1:27" ht="13.5">
      <c r="A10" s="22" t="s">
        <v>37</v>
      </c>
      <c r="B10" s="16"/>
      <c r="C10" s="17">
        <v>34296267</v>
      </c>
      <c r="D10" s="17"/>
      <c r="E10" s="18">
        <v>46538560</v>
      </c>
      <c r="F10" s="19">
        <v>40107600</v>
      </c>
      <c r="G10" s="19">
        <v>16460000</v>
      </c>
      <c r="H10" s="19"/>
      <c r="I10" s="19"/>
      <c r="J10" s="19">
        <v>16460000</v>
      </c>
      <c r="K10" s="19"/>
      <c r="L10" s="19"/>
      <c r="M10" s="19"/>
      <c r="N10" s="19"/>
      <c r="O10" s="19"/>
      <c r="P10" s="19"/>
      <c r="Q10" s="19">
        <v>10594083</v>
      </c>
      <c r="R10" s="19">
        <v>10594083</v>
      </c>
      <c r="S10" s="19"/>
      <c r="T10" s="19">
        <v>7991412</v>
      </c>
      <c r="U10" s="19"/>
      <c r="V10" s="19">
        <v>7991412</v>
      </c>
      <c r="W10" s="19">
        <v>35045495</v>
      </c>
      <c r="X10" s="19">
        <v>40107600</v>
      </c>
      <c r="Y10" s="19">
        <v>-5062105</v>
      </c>
      <c r="Z10" s="20">
        <v>-12.62</v>
      </c>
      <c r="AA10" s="21">
        <v>40107600</v>
      </c>
    </row>
    <row r="11" spans="1:27" ht="13.5">
      <c r="A11" s="22" t="s">
        <v>38</v>
      </c>
      <c r="B11" s="16"/>
      <c r="C11" s="17">
        <v>3074293</v>
      </c>
      <c r="D11" s="17"/>
      <c r="E11" s="18">
        <v>2600004</v>
      </c>
      <c r="F11" s="19">
        <v>4042739</v>
      </c>
      <c r="G11" s="19">
        <v>270254</v>
      </c>
      <c r="H11" s="19">
        <v>270382</v>
      </c>
      <c r="I11" s="19">
        <v>486563</v>
      </c>
      <c r="J11" s="19">
        <v>1027199</v>
      </c>
      <c r="K11" s="19">
        <v>320389</v>
      </c>
      <c r="L11" s="19">
        <v>220927</v>
      </c>
      <c r="M11" s="19">
        <v>516622</v>
      </c>
      <c r="N11" s="19">
        <v>1057938</v>
      </c>
      <c r="O11" s="19">
        <v>304759</v>
      </c>
      <c r="P11" s="19">
        <v>333876</v>
      </c>
      <c r="Q11" s="19">
        <v>353251</v>
      </c>
      <c r="R11" s="19">
        <v>991886</v>
      </c>
      <c r="S11" s="19">
        <v>432489</v>
      </c>
      <c r="T11" s="19">
        <v>214034</v>
      </c>
      <c r="U11" s="19">
        <v>463955</v>
      </c>
      <c r="V11" s="19">
        <v>1110478</v>
      </c>
      <c r="W11" s="19">
        <v>4187501</v>
      </c>
      <c r="X11" s="19">
        <v>4042739</v>
      </c>
      <c r="Y11" s="19">
        <v>144762</v>
      </c>
      <c r="Z11" s="20">
        <v>3.58</v>
      </c>
      <c r="AA11" s="21">
        <v>4042739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-205863203</v>
      </c>
      <c r="D14" s="17"/>
      <c r="E14" s="18">
        <v>-230513980</v>
      </c>
      <c r="F14" s="19">
        <v>-241753040</v>
      </c>
      <c r="G14" s="19">
        <v>-22328810</v>
      </c>
      <c r="H14" s="19">
        <v>-20362097</v>
      </c>
      <c r="I14" s="19">
        <v>-21121483</v>
      </c>
      <c r="J14" s="19">
        <v>-63812390</v>
      </c>
      <c r="K14" s="19">
        <v>-20441400</v>
      </c>
      <c r="L14" s="19">
        <v>-15579927</v>
      </c>
      <c r="M14" s="19">
        <v>-20658750</v>
      </c>
      <c r="N14" s="19">
        <v>-56680077</v>
      </c>
      <c r="O14" s="19">
        <v>-15734144</v>
      </c>
      <c r="P14" s="19">
        <v>-15817667</v>
      </c>
      <c r="Q14" s="19">
        <v>-15508124</v>
      </c>
      <c r="R14" s="19">
        <v>-47059935</v>
      </c>
      <c r="S14" s="19">
        <v>-19678959</v>
      </c>
      <c r="T14" s="19">
        <v>-26242780</v>
      </c>
      <c r="U14" s="19">
        <v>-21035365</v>
      </c>
      <c r="V14" s="19">
        <v>-66957104</v>
      </c>
      <c r="W14" s="19">
        <v>-234509506</v>
      </c>
      <c r="X14" s="19">
        <v>-241753040</v>
      </c>
      <c r="Y14" s="19">
        <v>7243534</v>
      </c>
      <c r="Z14" s="20">
        <v>-3</v>
      </c>
      <c r="AA14" s="21">
        <v>-241753040</v>
      </c>
    </row>
    <row r="15" spans="1:27" ht="13.5">
      <c r="A15" s="22" t="s">
        <v>42</v>
      </c>
      <c r="B15" s="16"/>
      <c r="C15" s="17">
        <v>-660474</v>
      </c>
      <c r="D15" s="17"/>
      <c r="E15" s="18">
        <v>-714290</v>
      </c>
      <c r="F15" s="19">
        <v>-332412</v>
      </c>
      <c r="G15" s="19"/>
      <c r="H15" s="19"/>
      <c r="I15" s="19">
        <v>-161005</v>
      </c>
      <c r="J15" s="19">
        <v>-161005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-161005</v>
      </c>
      <c r="X15" s="19">
        <v>-332412</v>
      </c>
      <c r="Y15" s="19">
        <v>171407</v>
      </c>
      <c r="Z15" s="20">
        <v>-51.56</v>
      </c>
      <c r="AA15" s="21">
        <v>-332412</v>
      </c>
    </row>
    <row r="16" spans="1:27" ht="13.5">
      <c r="A16" s="22" t="s">
        <v>43</v>
      </c>
      <c r="B16" s="16"/>
      <c r="C16" s="17">
        <v>-2958987</v>
      </c>
      <c r="D16" s="17"/>
      <c r="E16" s="18">
        <v>-3387730</v>
      </c>
      <c r="F16" s="19">
        <v>-3318208</v>
      </c>
      <c r="G16" s="19">
        <v>-189132</v>
      </c>
      <c r="H16" s="19">
        <v>-253977</v>
      </c>
      <c r="I16" s="19">
        <v>-192345</v>
      </c>
      <c r="J16" s="19">
        <v>-635454</v>
      </c>
      <c r="K16" s="19">
        <v>-661803</v>
      </c>
      <c r="L16" s="19">
        <v>-191502</v>
      </c>
      <c r="M16" s="19">
        <v>-370757</v>
      </c>
      <c r="N16" s="19">
        <v>-1224062</v>
      </c>
      <c r="O16" s="19">
        <v>-133461</v>
      </c>
      <c r="P16" s="19">
        <v>-194320</v>
      </c>
      <c r="Q16" s="19">
        <v>-319966</v>
      </c>
      <c r="R16" s="19">
        <v>-647747</v>
      </c>
      <c r="S16" s="19">
        <v>-324843</v>
      </c>
      <c r="T16" s="19">
        <v>-194770</v>
      </c>
      <c r="U16" s="19">
        <v>-341536</v>
      </c>
      <c r="V16" s="19">
        <v>-861149</v>
      </c>
      <c r="W16" s="19">
        <v>-3368412</v>
      </c>
      <c r="X16" s="19">
        <v>-3318208</v>
      </c>
      <c r="Y16" s="19">
        <v>-50204</v>
      </c>
      <c r="Z16" s="20">
        <v>1.51</v>
      </c>
      <c r="AA16" s="21">
        <v>-3318208</v>
      </c>
    </row>
    <row r="17" spans="1:27" ht="13.5">
      <c r="A17" s="23" t="s">
        <v>44</v>
      </c>
      <c r="B17" s="24"/>
      <c r="C17" s="25">
        <f aca="true" t="shared" si="0" ref="C17:Y17">SUM(C6:C16)</f>
        <v>47773676</v>
      </c>
      <c r="D17" s="25">
        <f>SUM(D6:D16)</f>
        <v>0</v>
      </c>
      <c r="E17" s="26">
        <f t="shared" si="0"/>
        <v>34160561</v>
      </c>
      <c r="F17" s="27">
        <f t="shared" si="0"/>
        <v>38542134</v>
      </c>
      <c r="G17" s="27">
        <f t="shared" si="0"/>
        <v>48168616</v>
      </c>
      <c r="H17" s="27">
        <f t="shared" si="0"/>
        <v>-6709524</v>
      </c>
      <c r="I17" s="27">
        <f t="shared" si="0"/>
        <v>-3991877</v>
      </c>
      <c r="J17" s="27">
        <f t="shared" si="0"/>
        <v>37467215</v>
      </c>
      <c r="K17" s="27">
        <f t="shared" si="0"/>
        <v>-2683004</v>
      </c>
      <c r="L17" s="27">
        <f t="shared" si="0"/>
        <v>34508809</v>
      </c>
      <c r="M17" s="27">
        <f t="shared" si="0"/>
        <v>-12602217</v>
      </c>
      <c r="N17" s="27">
        <f t="shared" si="0"/>
        <v>19223588</v>
      </c>
      <c r="O17" s="27">
        <f t="shared" si="0"/>
        <v>-3945328</v>
      </c>
      <c r="P17" s="27">
        <f t="shared" si="0"/>
        <v>-6346956</v>
      </c>
      <c r="Q17" s="27">
        <f t="shared" si="0"/>
        <v>45049455</v>
      </c>
      <c r="R17" s="27">
        <f t="shared" si="0"/>
        <v>34757171</v>
      </c>
      <c r="S17" s="27">
        <f t="shared" si="0"/>
        <v>-11888605</v>
      </c>
      <c r="T17" s="27">
        <f t="shared" si="0"/>
        <v>-9878990</v>
      </c>
      <c r="U17" s="27">
        <f t="shared" si="0"/>
        <v>-4075501</v>
      </c>
      <c r="V17" s="27">
        <f t="shared" si="0"/>
        <v>-25843096</v>
      </c>
      <c r="W17" s="27">
        <f t="shared" si="0"/>
        <v>65604878</v>
      </c>
      <c r="X17" s="27">
        <f t="shared" si="0"/>
        <v>38542134</v>
      </c>
      <c r="Y17" s="27">
        <f t="shared" si="0"/>
        <v>27062744</v>
      </c>
      <c r="Z17" s="28">
        <f>+IF(X17&lt;&gt;0,+(Y17/X17)*100,0)</f>
        <v>70.21599789985682</v>
      </c>
      <c r="AA17" s="29">
        <f>SUM(AA6:AA16)</f>
        <v>38542134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253550</v>
      </c>
      <c r="D21" s="17"/>
      <c r="E21" s="18">
        <v>100000</v>
      </c>
      <c r="F21" s="19"/>
      <c r="G21" s="36"/>
      <c r="H21" s="36"/>
      <c r="I21" s="36"/>
      <c r="J21" s="19"/>
      <c r="K21" s="36"/>
      <c r="L21" s="36"/>
      <c r="M21" s="19">
        <v>30000</v>
      </c>
      <c r="N21" s="36">
        <v>30000</v>
      </c>
      <c r="O21" s="36"/>
      <c r="P21" s="36"/>
      <c r="Q21" s="19"/>
      <c r="R21" s="36"/>
      <c r="S21" s="36"/>
      <c r="T21" s="19"/>
      <c r="U21" s="36"/>
      <c r="V21" s="36"/>
      <c r="W21" s="36">
        <v>30000</v>
      </c>
      <c r="X21" s="19"/>
      <c r="Y21" s="36">
        <v>30000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-5000</v>
      </c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>
        <v>-9113</v>
      </c>
      <c r="N23" s="36">
        <v>-9113</v>
      </c>
      <c r="O23" s="36"/>
      <c r="P23" s="36"/>
      <c r="Q23" s="19">
        <v>-3600</v>
      </c>
      <c r="R23" s="36">
        <v>-3600</v>
      </c>
      <c r="S23" s="36"/>
      <c r="T23" s="19"/>
      <c r="U23" s="36">
        <v>-7449</v>
      </c>
      <c r="V23" s="36">
        <v>-7449</v>
      </c>
      <c r="W23" s="36">
        <v>-20162</v>
      </c>
      <c r="X23" s="19"/>
      <c r="Y23" s="36">
        <v>-20162</v>
      </c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-37164802</v>
      </c>
      <c r="D26" s="17"/>
      <c r="E26" s="18">
        <v>-37469000</v>
      </c>
      <c r="F26" s="19">
        <v>-60706000</v>
      </c>
      <c r="G26" s="19"/>
      <c r="H26" s="19">
        <v>-5007129</v>
      </c>
      <c r="I26" s="19">
        <v>-3282712</v>
      </c>
      <c r="J26" s="19">
        <v>-8289841</v>
      </c>
      <c r="K26" s="19">
        <v>-5644921</v>
      </c>
      <c r="L26" s="19">
        <v>-3299274</v>
      </c>
      <c r="M26" s="19">
        <v>-6044660</v>
      </c>
      <c r="N26" s="19">
        <v>-14988855</v>
      </c>
      <c r="O26" s="19">
        <v>-2771341</v>
      </c>
      <c r="P26" s="19">
        <v>-4615692</v>
      </c>
      <c r="Q26" s="19">
        <v>-3783383</v>
      </c>
      <c r="R26" s="19">
        <v>-11170416</v>
      </c>
      <c r="S26" s="19">
        <v>-8193673</v>
      </c>
      <c r="T26" s="19">
        <v>-1401594</v>
      </c>
      <c r="U26" s="19">
        <v>-13834188</v>
      </c>
      <c r="V26" s="19">
        <v>-23429455</v>
      </c>
      <c r="W26" s="19">
        <v>-57878567</v>
      </c>
      <c r="X26" s="19">
        <v>-60706000</v>
      </c>
      <c r="Y26" s="19">
        <v>2827433</v>
      </c>
      <c r="Z26" s="20">
        <v>-4.66</v>
      </c>
      <c r="AA26" s="21">
        <v>-60706000</v>
      </c>
    </row>
    <row r="27" spans="1:27" ht="13.5">
      <c r="A27" s="23" t="s">
        <v>51</v>
      </c>
      <c r="B27" s="24"/>
      <c r="C27" s="25">
        <f aca="true" t="shared" si="1" ref="C27:Y27">SUM(C21:C26)</f>
        <v>-36911252</v>
      </c>
      <c r="D27" s="25">
        <f>SUM(D21:D26)</f>
        <v>0</v>
      </c>
      <c r="E27" s="26">
        <f t="shared" si="1"/>
        <v>-37374000</v>
      </c>
      <c r="F27" s="27">
        <f t="shared" si="1"/>
        <v>-60706000</v>
      </c>
      <c r="G27" s="27">
        <f t="shared" si="1"/>
        <v>0</v>
      </c>
      <c r="H27" s="27">
        <f t="shared" si="1"/>
        <v>-5007129</v>
      </c>
      <c r="I27" s="27">
        <f t="shared" si="1"/>
        <v>-3282712</v>
      </c>
      <c r="J27" s="27">
        <f t="shared" si="1"/>
        <v>-8289841</v>
      </c>
      <c r="K27" s="27">
        <f t="shared" si="1"/>
        <v>-5644921</v>
      </c>
      <c r="L27" s="27">
        <f t="shared" si="1"/>
        <v>-3299274</v>
      </c>
      <c r="M27" s="27">
        <f t="shared" si="1"/>
        <v>-6023773</v>
      </c>
      <c r="N27" s="27">
        <f t="shared" si="1"/>
        <v>-14967968</v>
      </c>
      <c r="O27" s="27">
        <f t="shared" si="1"/>
        <v>-2771341</v>
      </c>
      <c r="P27" s="27">
        <f t="shared" si="1"/>
        <v>-4615692</v>
      </c>
      <c r="Q27" s="27">
        <f t="shared" si="1"/>
        <v>-3786983</v>
      </c>
      <c r="R27" s="27">
        <f t="shared" si="1"/>
        <v>-11174016</v>
      </c>
      <c r="S27" s="27">
        <f t="shared" si="1"/>
        <v>-8193673</v>
      </c>
      <c r="T27" s="27">
        <f t="shared" si="1"/>
        <v>-1401594</v>
      </c>
      <c r="U27" s="27">
        <f t="shared" si="1"/>
        <v>-13841637</v>
      </c>
      <c r="V27" s="27">
        <f t="shared" si="1"/>
        <v>-23436904</v>
      </c>
      <c r="W27" s="27">
        <f t="shared" si="1"/>
        <v>-57868729</v>
      </c>
      <c r="X27" s="27">
        <f t="shared" si="1"/>
        <v>-60706000</v>
      </c>
      <c r="Y27" s="27">
        <f t="shared" si="1"/>
        <v>2837271</v>
      </c>
      <c r="Z27" s="28">
        <f>+IF(X27&lt;&gt;0,+(Y27/X27)*100,0)</f>
        <v>-4.673790070174283</v>
      </c>
      <c r="AA27" s="29">
        <f>SUM(AA21:AA26)</f>
        <v>-60706000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46290</v>
      </c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111059</v>
      </c>
      <c r="D33" s="17"/>
      <c r="E33" s="18">
        <v>189996</v>
      </c>
      <c r="F33" s="19"/>
      <c r="G33" s="19"/>
      <c r="H33" s="36"/>
      <c r="I33" s="36"/>
      <c r="J33" s="36"/>
      <c r="K33" s="19"/>
      <c r="L33" s="19"/>
      <c r="M33" s="19">
        <v>76000</v>
      </c>
      <c r="N33" s="19">
        <v>76000</v>
      </c>
      <c r="O33" s="36"/>
      <c r="P33" s="36"/>
      <c r="Q33" s="36">
        <v>40141</v>
      </c>
      <c r="R33" s="19">
        <v>40141</v>
      </c>
      <c r="S33" s="19"/>
      <c r="T33" s="19"/>
      <c r="U33" s="19">
        <v>3559</v>
      </c>
      <c r="V33" s="36">
        <v>3559</v>
      </c>
      <c r="W33" s="36">
        <v>119700</v>
      </c>
      <c r="X33" s="36"/>
      <c r="Y33" s="19">
        <v>119700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-343000</v>
      </c>
      <c r="F35" s="19">
        <v>-171408</v>
      </c>
      <c r="G35" s="19"/>
      <c r="H35" s="19"/>
      <c r="I35" s="19">
        <v>-171408</v>
      </c>
      <c r="J35" s="19">
        <v>-171408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>
        <v>-171408</v>
      </c>
      <c r="V35" s="19">
        <v>-171408</v>
      </c>
      <c r="W35" s="19">
        <v>-342816</v>
      </c>
      <c r="X35" s="19">
        <v>-171408</v>
      </c>
      <c r="Y35" s="19">
        <v>-171408</v>
      </c>
      <c r="Z35" s="20">
        <v>100</v>
      </c>
      <c r="AA35" s="21">
        <v>-171408</v>
      </c>
    </row>
    <row r="36" spans="1:27" ht="13.5">
      <c r="A36" s="23" t="s">
        <v>57</v>
      </c>
      <c r="B36" s="24"/>
      <c r="C36" s="25">
        <f aca="true" t="shared" si="2" ref="C36:Y36">SUM(C31:C35)</f>
        <v>157349</v>
      </c>
      <c r="D36" s="25">
        <f>SUM(D31:D35)</f>
        <v>0</v>
      </c>
      <c r="E36" s="26">
        <f t="shared" si="2"/>
        <v>-153004</v>
      </c>
      <c r="F36" s="27">
        <f t="shared" si="2"/>
        <v>-171408</v>
      </c>
      <c r="G36" s="27">
        <f t="shared" si="2"/>
        <v>0</v>
      </c>
      <c r="H36" s="27">
        <f t="shared" si="2"/>
        <v>0</v>
      </c>
      <c r="I36" s="27">
        <f t="shared" si="2"/>
        <v>-171408</v>
      </c>
      <c r="J36" s="27">
        <f t="shared" si="2"/>
        <v>-171408</v>
      </c>
      <c r="K36" s="27">
        <f t="shared" si="2"/>
        <v>0</v>
      </c>
      <c r="L36" s="27">
        <f t="shared" si="2"/>
        <v>0</v>
      </c>
      <c r="M36" s="27">
        <f t="shared" si="2"/>
        <v>76000</v>
      </c>
      <c r="N36" s="27">
        <f t="shared" si="2"/>
        <v>76000</v>
      </c>
      <c r="O36" s="27">
        <f t="shared" si="2"/>
        <v>0</v>
      </c>
      <c r="P36" s="27">
        <f t="shared" si="2"/>
        <v>0</v>
      </c>
      <c r="Q36" s="27">
        <f t="shared" si="2"/>
        <v>40141</v>
      </c>
      <c r="R36" s="27">
        <f t="shared" si="2"/>
        <v>40141</v>
      </c>
      <c r="S36" s="27">
        <f t="shared" si="2"/>
        <v>0</v>
      </c>
      <c r="T36" s="27">
        <f t="shared" si="2"/>
        <v>0</v>
      </c>
      <c r="U36" s="27">
        <f t="shared" si="2"/>
        <v>-167849</v>
      </c>
      <c r="V36" s="27">
        <f t="shared" si="2"/>
        <v>-167849</v>
      </c>
      <c r="W36" s="27">
        <f t="shared" si="2"/>
        <v>-223116</v>
      </c>
      <c r="X36" s="27">
        <f t="shared" si="2"/>
        <v>-171408</v>
      </c>
      <c r="Y36" s="27">
        <f t="shared" si="2"/>
        <v>-51708</v>
      </c>
      <c r="Z36" s="28">
        <f>+IF(X36&lt;&gt;0,+(Y36/X36)*100,0)</f>
        <v>30.16661999439933</v>
      </c>
      <c r="AA36" s="29">
        <f>SUM(AA31:AA35)</f>
        <v>-171408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11019773</v>
      </c>
      <c r="D38" s="31">
        <f>+D17+D27+D36</f>
        <v>0</v>
      </c>
      <c r="E38" s="32">
        <f t="shared" si="3"/>
        <v>-3366443</v>
      </c>
      <c r="F38" s="33">
        <f t="shared" si="3"/>
        <v>-22335274</v>
      </c>
      <c r="G38" s="33">
        <f t="shared" si="3"/>
        <v>48168616</v>
      </c>
      <c r="H38" s="33">
        <f t="shared" si="3"/>
        <v>-11716653</v>
      </c>
      <c r="I38" s="33">
        <f t="shared" si="3"/>
        <v>-7445997</v>
      </c>
      <c r="J38" s="33">
        <f t="shared" si="3"/>
        <v>29005966</v>
      </c>
      <c r="K38" s="33">
        <f t="shared" si="3"/>
        <v>-8327925</v>
      </c>
      <c r="L38" s="33">
        <f t="shared" si="3"/>
        <v>31209535</v>
      </c>
      <c r="M38" s="33">
        <f t="shared" si="3"/>
        <v>-18549990</v>
      </c>
      <c r="N38" s="33">
        <f t="shared" si="3"/>
        <v>4331620</v>
      </c>
      <c r="O38" s="33">
        <f t="shared" si="3"/>
        <v>-6716669</v>
      </c>
      <c r="P38" s="33">
        <f t="shared" si="3"/>
        <v>-10962648</v>
      </c>
      <c r="Q38" s="33">
        <f t="shared" si="3"/>
        <v>41302613</v>
      </c>
      <c r="R38" s="33">
        <f t="shared" si="3"/>
        <v>23623296</v>
      </c>
      <c r="S38" s="33">
        <f t="shared" si="3"/>
        <v>-20082278</v>
      </c>
      <c r="T38" s="33">
        <f t="shared" si="3"/>
        <v>-11280584</v>
      </c>
      <c r="U38" s="33">
        <f t="shared" si="3"/>
        <v>-18084987</v>
      </c>
      <c r="V38" s="33">
        <f t="shared" si="3"/>
        <v>-49447849</v>
      </c>
      <c r="W38" s="33">
        <f t="shared" si="3"/>
        <v>7513033</v>
      </c>
      <c r="X38" s="33">
        <f t="shared" si="3"/>
        <v>-22335274</v>
      </c>
      <c r="Y38" s="33">
        <f t="shared" si="3"/>
        <v>29848307</v>
      </c>
      <c r="Z38" s="34">
        <f>+IF(X38&lt;&gt;0,+(Y38/X38)*100,0)</f>
        <v>-133.6375233184961</v>
      </c>
      <c r="AA38" s="35">
        <f>+AA17+AA27+AA36</f>
        <v>-22335274</v>
      </c>
    </row>
    <row r="39" spans="1:27" ht="13.5">
      <c r="A39" s="22" t="s">
        <v>59</v>
      </c>
      <c r="B39" s="16"/>
      <c r="C39" s="31">
        <v>60488499</v>
      </c>
      <c r="D39" s="31"/>
      <c r="E39" s="32">
        <v>45451000</v>
      </c>
      <c r="F39" s="33">
        <v>71508272</v>
      </c>
      <c r="G39" s="33">
        <v>71508272</v>
      </c>
      <c r="H39" s="33">
        <v>119676888</v>
      </c>
      <c r="I39" s="33">
        <v>107960235</v>
      </c>
      <c r="J39" s="33">
        <v>71508272</v>
      </c>
      <c r="K39" s="33">
        <v>100514238</v>
      </c>
      <c r="L39" s="33">
        <v>92186313</v>
      </c>
      <c r="M39" s="33">
        <v>123395848</v>
      </c>
      <c r="N39" s="33">
        <v>100514238</v>
      </c>
      <c r="O39" s="33">
        <v>104845858</v>
      </c>
      <c r="P39" s="33">
        <v>98129189</v>
      </c>
      <c r="Q39" s="33">
        <v>87166541</v>
      </c>
      <c r="R39" s="33">
        <v>104845858</v>
      </c>
      <c r="S39" s="33">
        <v>128469154</v>
      </c>
      <c r="T39" s="33">
        <v>108386876</v>
      </c>
      <c r="U39" s="33">
        <v>97106292</v>
      </c>
      <c r="V39" s="33">
        <v>128469154</v>
      </c>
      <c r="W39" s="33">
        <v>71508272</v>
      </c>
      <c r="X39" s="33">
        <v>71508272</v>
      </c>
      <c r="Y39" s="33"/>
      <c r="Z39" s="34"/>
      <c r="AA39" s="35">
        <v>71508272</v>
      </c>
    </row>
    <row r="40" spans="1:27" ht="13.5">
      <c r="A40" s="41" t="s">
        <v>60</v>
      </c>
      <c r="B40" s="42"/>
      <c r="C40" s="43">
        <v>71508272</v>
      </c>
      <c r="D40" s="43"/>
      <c r="E40" s="44">
        <v>42084557</v>
      </c>
      <c r="F40" s="45">
        <v>49172999</v>
      </c>
      <c r="G40" s="45">
        <v>119676888</v>
      </c>
      <c r="H40" s="45">
        <v>107960235</v>
      </c>
      <c r="I40" s="45">
        <v>100514238</v>
      </c>
      <c r="J40" s="45">
        <v>100514238</v>
      </c>
      <c r="K40" s="45">
        <v>92186313</v>
      </c>
      <c r="L40" s="45">
        <v>123395848</v>
      </c>
      <c r="M40" s="45">
        <v>104845858</v>
      </c>
      <c r="N40" s="45">
        <v>104845858</v>
      </c>
      <c r="O40" s="45">
        <v>98129189</v>
      </c>
      <c r="P40" s="45">
        <v>87166541</v>
      </c>
      <c r="Q40" s="45">
        <v>128469154</v>
      </c>
      <c r="R40" s="45">
        <v>98129189</v>
      </c>
      <c r="S40" s="45">
        <v>108386876</v>
      </c>
      <c r="T40" s="45">
        <v>97106292</v>
      </c>
      <c r="U40" s="45">
        <v>79021305</v>
      </c>
      <c r="V40" s="45">
        <v>79021305</v>
      </c>
      <c r="W40" s="45">
        <v>79021305</v>
      </c>
      <c r="X40" s="45">
        <v>49172999</v>
      </c>
      <c r="Y40" s="45">
        <v>29848306</v>
      </c>
      <c r="Z40" s="46">
        <v>60.7</v>
      </c>
      <c r="AA40" s="47">
        <v>49172999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6683879</v>
      </c>
      <c r="D6" s="17"/>
      <c r="E6" s="18">
        <v>6562800</v>
      </c>
      <c r="F6" s="19">
        <v>8107185</v>
      </c>
      <c r="G6" s="19">
        <v>151290</v>
      </c>
      <c r="H6" s="19">
        <v>318144</v>
      </c>
      <c r="I6" s="19">
        <v>1317242</v>
      </c>
      <c r="J6" s="19">
        <v>1786676</v>
      </c>
      <c r="K6" s="19">
        <v>226606</v>
      </c>
      <c r="L6" s="19">
        <v>204306</v>
      </c>
      <c r="M6" s="19">
        <v>261208</v>
      </c>
      <c r="N6" s="19">
        <v>692120</v>
      </c>
      <c r="O6" s="19">
        <v>215094</v>
      </c>
      <c r="P6" s="19">
        <v>248334</v>
      </c>
      <c r="Q6" s="19">
        <v>384791</v>
      </c>
      <c r="R6" s="19">
        <v>848219</v>
      </c>
      <c r="S6" s="19">
        <v>246283</v>
      </c>
      <c r="T6" s="19">
        <v>143797</v>
      </c>
      <c r="U6" s="19">
        <v>136456</v>
      </c>
      <c r="V6" s="19">
        <v>526536</v>
      </c>
      <c r="W6" s="19">
        <v>3853551</v>
      </c>
      <c r="X6" s="19">
        <v>8107185</v>
      </c>
      <c r="Y6" s="19">
        <v>-4253634</v>
      </c>
      <c r="Z6" s="20">
        <v>-52.47</v>
      </c>
      <c r="AA6" s="21">
        <v>8107185</v>
      </c>
    </row>
    <row r="7" spans="1:27" ht="13.5">
      <c r="A7" s="22" t="s">
        <v>34</v>
      </c>
      <c r="B7" s="16"/>
      <c r="C7" s="17">
        <v>14589044</v>
      </c>
      <c r="D7" s="17"/>
      <c r="E7" s="18">
        <v>26043168</v>
      </c>
      <c r="F7" s="19">
        <v>24875268</v>
      </c>
      <c r="G7" s="19">
        <v>736837</v>
      </c>
      <c r="H7" s="19">
        <v>2155896</v>
      </c>
      <c r="I7" s="19">
        <v>663288</v>
      </c>
      <c r="J7" s="19">
        <v>3556021</v>
      </c>
      <c r="K7" s="19">
        <v>612705</v>
      </c>
      <c r="L7" s="19">
        <v>539109</v>
      </c>
      <c r="M7" s="19">
        <v>2097154</v>
      </c>
      <c r="N7" s="19">
        <v>3248968</v>
      </c>
      <c r="O7" s="19">
        <v>1288983</v>
      </c>
      <c r="P7" s="19">
        <v>755925</v>
      </c>
      <c r="Q7" s="19">
        <v>1810261</v>
      </c>
      <c r="R7" s="19">
        <v>3855169</v>
      </c>
      <c r="S7" s="19">
        <v>1267219</v>
      </c>
      <c r="T7" s="19">
        <v>756308</v>
      </c>
      <c r="U7" s="19">
        <v>865120</v>
      </c>
      <c r="V7" s="19">
        <v>2888647</v>
      </c>
      <c r="W7" s="19">
        <v>13548805</v>
      </c>
      <c r="X7" s="19">
        <v>24875268</v>
      </c>
      <c r="Y7" s="19">
        <v>-11326463</v>
      </c>
      <c r="Z7" s="20">
        <v>-45.53</v>
      </c>
      <c r="AA7" s="21">
        <v>24875268</v>
      </c>
    </row>
    <row r="8" spans="1:27" ht="13.5">
      <c r="A8" s="22" t="s">
        <v>35</v>
      </c>
      <c r="B8" s="16"/>
      <c r="C8" s="17">
        <v>4268436</v>
      </c>
      <c r="D8" s="17"/>
      <c r="E8" s="18">
        <v>7514700</v>
      </c>
      <c r="F8" s="19">
        <v>7138208</v>
      </c>
      <c r="G8" s="19">
        <v>1171288</v>
      </c>
      <c r="H8" s="19">
        <v>937253</v>
      </c>
      <c r="I8" s="19">
        <v>653025</v>
      </c>
      <c r="J8" s="19">
        <v>2761566</v>
      </c>
      <c r="K8" s="19">
        <v>2665912</v>
      </c>
      <c r="L8" s="19">
        <v>614246</v>
      </c>
      <c r="M8" s="19">
        <v>1709332</v>
      </c>
      <c r="N8" s="19">
        <v>4989490</v>
      </c>
      <c r="O8" s="19">
        <v>474771</v>
      </c>
      <c r="P8" s="19">
        <v>1830849</v>
      </c>
      <c r="Q8" s="19">
        <v>883640</v>
      </c>
      <c r="R8" s="19">
        <v>3189260</v>
      </c>
      <c r="S8" s="19">
        <v>678027</v>
      </c>
      <c r="T8" s="19">
        <v>4311766</v>
      </c>
      <c r="U8" s="19">
        <v>5061654</v>
      </c>
      <c r="V8" s="19">
        <v>10051447</v>
      </c>
      <c r="W8" s="19">
        <v>20991763</v>
      </c>
      <c r="X8" s="19">
        <v>7138208</v>
      </c>
      <c r="Y8" s="19">
        <v>13853555</v>
      </c>
      <c r="Z8" s="20">
        <v>194.08</v>
      </c>
      <c r="AA8" s="21">
        <v>7138208</v>
      </c>
    </row>
    <row r="9" spans="1:27" ht="13.5">
      <c r="A9" s="22" t="s">
        <v>36</v>
      </c>
      <c r="B9" s="16"/>
      <c r="C9" s="17">
        <v>38162821</v>
      </c>
      <c r="D9" s="17"/>
      <c r="E9" s="18">
        <v>52186548</v>
      </c>
      <c r="F9" s="19">
        <v>52271050</v>
      </c>
      <c r="G9" s="19">
        <v>20165000</v>
      </c>
      <c r="H9" s="19">
        <v>1516000</v>
      </c>
      <c r="I9" s="19">
        <v>981000</v>
      </c>
      <c r="J9" s="19">
        <v>22662000</v>
      </c>
      <c r="K9" s="19"/>
      <c r="L9" s="19">
        <v>11213000</v>
      </c>
      <c r="M9" s="19"/>
      <c r="N9" s="19">
        <v>11213000</v>
      </c>
      <c r="O9" s="19">
        <v>1500000</v>
      </c>
      <c r="P9" s="19">
        <v>4902000</v>
      </c>
      <c r="Q9" s="19">
        <v>11041000</v>
      </c>
      <c r="R9" s="19">
        <v>17443000</v>
      </c>
      <c r="S9" s="19"/>
      <c r="T9" s="19"/>
      <c r="U9" s="19">
        <v>150000</v>
      </c>
      <c r="V9" s="19">
        <v>150000</v>
      </c>
      <c r="W9" s="19">
        <v>51468000</v>
      </c>
      <c r="X9" s="19">
        <v>52271050</v>
      </c>
      <c r="Y9" s="19">
        <v>-803050</v>
      </c>
      <c r="Z9" s="20">
        <v>-1.54</v>
      </c>
      <c r="AA9" s="21">
        <v>52271050</v>
      </c>
    </row>
    <row r="10" spans="1:27" ht="13.5">
      <c r="A10" s="22" t="s">
        <v>37</v>
      </c>
      <c r="B10" s="16"/>
      <c r="C10" s="17">
        <v>24755560</v>
      </c>
      <c r="D10" s="17"/>
      <c r="E10" s="18">
        <v>24198450</v>
      </c>
      <c r="F10" s="19">
        <v>34613688</v>
      </c>
      <c r="G10" s="19">
        <v>5000000</v>
      </c>
      <c r="H10" s="19"/>
      <c r="I10" s="19"/>
      <c r="J10" s="19">
        <v>5000000</v>
      </c>
      <c r="K10" s="19">
        <v>1500000</v>
      </c>
      <c r="L10" s="19">
        <v>7041000</v>
      </c>
      <c r="M10" s="19">
        <v>8500000</v>
      </c>
      <c r="N10" s="19">
        <v>17041000</v>
      </c>
      <c r="O10" s="19"/>
      <c r="P10" s="19">
        <v>3500000</v>
      </c>
      <c r="Q10" s="19">
        <v>8500000</v>
      </c>
      <c r="R10" s="19">
        <v>12000000</v>
      </c>
      <c r="S10" s="19"/>
      <c r="T10" s="19"/>
      <c r="U10" s="19"/>
      <c r="V10" s="19"/>
      <c r="W10" s="19">
        <v>34041000</v>
      </c>
      <c r="X10" s="19">
        <v>34613688</v>
      </c>
      <c r="Y10" s="19">
        <v>-572688</v>
      </c>
      <c r="Z10" s="20">
        <v>-1.65</v>
      </c>
      <c r="AA10" s="21">
        <v>34613688</v>
      </c>
    </row>
    <row r="11" spans="1:27" ht="13.5">
      <c r="A11" s="22" t="s">
        <v>38</v>
      </c>
      <c r="B11" s="16"/>
      <c r="C11" s="17">
        <v>197661</v>
      </c>
      <c r="D11" s="17"/>
      <c r="E11" s="18">
        <v>134076</v>
      </c>
      <c r="F11" s="19"/>
      <c r="G11" s="19">
        <v>28962</v>
      </c>
      <c r="H11" s="19">
        <v>9819</v>
      </c>
      <c r="I11" s="19">
        <v>1690</v>
      </c>
      <c r="J11" s="19">
        <v>40471</v>
      </c>
      <c r="K11" s="19">
        <v>3895</v>
      </c>
      <c r="L11" s="19">
        <v>10055</v>
      </c>
      <c r="M11" s="19">
        <v>19137</v>
      </c>
      <c r="N11" s="19">
        <v>33087</v>
      </c>
      <c r="O11" s="19"/>
      <c r="P11" s="19">
        <v>5873</v>
      </c>
      <c r="Q11" s="19">
        <v>20618</v>
      </c>
      <c r="R11" s="19">
        <v>26491</v>
      </c>
      <c r="S11" s="19">
        <v>15585</v>
      </c>
      <c r="T11" s="19">
        <v>1656</v>
      </c>
      <c r="U11" s="19">
        <v>1813</v>
      </c>
      <c r="V11" s="19">
        <v>19054</v>
      </c>
      <c r="W11" s="19">
        <v>119103</v>
      </c>
      <c r="X11" s="19"/>
      <c r="Y11" s="19">
        <v>119103</v>
      </c>
      <c r="Z11" s="20"/>
      <c r="AA11" s="21"/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-50017974</v>
      </c>
      <c r="D14" s="17"/>
      <c r="E14" s="18">
        <v>-85735980</v>
      </c>
      <c r="F14" s="19">
        <v>-90098729</v>
      </c>
      <c r="G14" s="19">
        <v>-17987076</v>
      </c>
      <c r="H14" s="19">
        <v>-14630442</v>
      </c>
      <c r="I14" s="19">
        <v>-6630259</v>
      </c>
      <c r="J14" s="19">
        <v>-39247777</v>
      </c>
      <c r="K14" s="19">
        <v>-7723853</v>
      </c>
      <c r="L14" s="19">
        <v>-8013722</v>
      </c>
      <c r="M14" s="19">
        <v>-17930543</v>
      </c>
      <c r="N14" s="19">
        <v>-33668118</v>
      </c>
      <c r="O14" s="19">
        <v>-7877717</v>
      </c>
      <c r="P14" s="19">
        <v>-8703213</v>
      </c>
      <c r="Q14" s="19">
        <v>-20764588</v>
      </c>
      <c r="R14" s="19">
        <v>-37345518</v>
      </c>
      <c r="S14" s="19">
        <v>-8578583</v>
      </c>
      <c r="T14" s="19">
        <v>-5073484</v>
      </c>
      <c r="U14" s="19">
        <v>-6530750</v>
      </c>
      <c r="V14" s="19">
        <v>-20182817</v>
      </c>
      <c r="W14" s="19">
        <v>-130444230</v>
      </c>
      <c r="X14" s="19">
        <v>-90098729</v>
      </c>
      <c r="Y14" s="19">
        <v>-40345501</v>
      </c>
      <c r="Z14" s="20">
        <v>44.78</v>
      </c>
      <c r="AA14" s="21">
        <v>-90098729</v>
      </c>
    </row>
    <row r="15" spans="1:27" ht="13.5">
      <c r="A15" s="22" t="s">
        <v>42</v>
      </c>
      <c r="B15" s="16"/>
      <c r="C15" s="17">
        <v>-560119</v>
      </c>
      <c r="D15" s="17"/>
      <c r="E15" s="18">
        <v>-150000</v>
      </c>
      <c r="F15" s="19">
        <v>-150000</v>
      </c>
      <c r="G15" s="19">
        <v>-3632</v>
      </c>
      <c r="H15" s="19">
        <v>-4124</v>
      </c>
      <c r="I15" s="19">
        <v>-3357</v>
      </c>
      <c r="J15" s="19">
        <v>-11113</v>
      </c>
      <c r="K15" s="19">
        <v>-2980</v>
      </c>
      <c r="L15" s="19">
        <v>-3986</v>
      </c>
      <c r="M15" s="19">
        <v>-6368</v>
      </c>
      <c r="N15" s="19">
        <v>-13334</v>
      </c>
      <c r="O15" s="19">
        <v>-2936</v>
      </c>
      <c r="P15" s="19">
        <v>-3681</v>
      </c>
      <c r="Q15" s="19">
        <v>-2673</v>
      </c>
      <c r="R15" s="19">
        <v>-9290</v>
      </c>
      <c r="S15" s="19">
        <v>-3929</v>
      </c>
      <c r="T15" s="19">
        <v>-3043</v>
      </c>
      <c r="U15" s="19">
        <v>-5701</v>
      </c>
      <c r="V15" s="19">
        <v>-12673</v>
      </c>
      <c r="W15" s="19">
        <v>-46410</v>
      </c>
      <c r="X15" s="19">
        <v>-150000</v>
      </c>
      <c r="Y15" s="19">
        <v>103590</v>
      </c>
      <c r="Z15" s="20">
        <v>-69.06</v>
      </c>
      <c r="AA15" s="21">
        <v>-150000</v>
      </c>
    </row>
    <row r="16" spans="1:27" ht="13.5">
      <c r="A16" s="22" t="s">
        <v>43</v>
      </c>
      <c r="B16" s="16"/>
      <c r="C16" s="17">
        <v>-19662139</v>
      </c>
      <c r="D16" s="17"/>
      <c r="E16" s="18">
        <v>-200004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18417169</v>
      </c>
      <c r="D17" s="25">
        <f>SUM(D6:D16)</f>
        <v>0</v>
      </c>
      <c r="E17" s="26">
        <f t="shared" si="0"/>
        <v>30553758</v>
      </c>
      <c r="F17" s="27">
        <f t="shared" si="0"/>
        <v>36756670</v>
      </c>
      <c r="G17" s="27">
        <f t="shared" si="0"/>
        <v>9262669</v>
      </c>
      <c r="H17" s="27">
        <f t="shared" si="0"/>
        <v>-9697454</v>
      </c>
      <c r="I17" s="27">
        <f t="shared" si="0"/>
        <v>-3017371</v>
      </c>
      <c r="J17" s="27">
        <f t="shared" si="0"/>
        <v>-3452156</v>
      </c>
      <c r="K17" s="27">
        <f t="shared" si="0"/>
        <v>-2717715</v>
      </c>
      <c r="L17" s="27">
        <f t="shared" si="0"/>
        <v>11604008</v>
      </c>
      <c r="M17" s="27">
        <f t="shared" si="0"/>
        <v>-5350080</v>
      </c>
      <c r="N17" s="27">
        <f t="shared" si="0"/>
        <v>3536213</v>
      </c>
      <c r="O17" s="27">
        <f t="shared" si="0"/>
        <v>-4401805</v>
      </c>
      <c r="P17" s="27">
        <f t="shared" si="0"/>
        <v>2536087</v>
      </c>
      <c r="Q17" s="27">
        <f t="shared" si="0"/>
        <v>1873049</v>
      </c>
      <c r="R17" s="27">
        <f t="shared" si="0"/>
        <v>7331</v>
      </c>
      <c r="S17" s="27">
        <f t="shared" si="0"/>
        <v>-6375398</v>
      </c>
      <c r="T17" s="27">
        <f t="shared" si="0"/>
        <v>137000</v>
      </c>
      <c r="U17" s="27">
        <f t="shared" si="0"/>
        <v>-321408</v>
      </c>
      <c r="V17" s="27">
        <f t="shared" si="0"/>
        <v>-6559806</v>
      </c>
      <c r="W17" s="27">
        <f t="shared" si="0"/>
        <v>-6468418</v>
      </c>
      <c r="X17" s="27">
        <f t="shared" si="0"/>
        <v>36756670</v>
      </c>
      <c r="Y17" s="27">
        <f t="shared" si="0"/>
        <v>-43225088</v>
      </c>
      <c r="Z17" s="28">
        <f>+IF(X17&lt;&gt;0,+(Y17/X17)*100,0)</f>
        <v>-117.59794344808712</v>
      </c>
      <c r="AA17" s="29">
        <f>SUM(AA6:AA16)</f>
        <v>36756670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2762636</v>
      </c>
      <c r="D21" s="17"/>
      <c r="E21" s="18">
        <v>500000</v>
      </c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>
        <v>4603374</v>
      </c>
      <c r="J24" s="19">
        <v>4603374</v>
      </c>
      <c r="K24" s="19">
        <v>1433207</v>
      </c>
      <c r="L24" s="19"/>
      <c r="M24" s="19"/>
      <c r="N24" s="19">
        <v>1433207</v>
      </c>
      <c r="O24" s="19"/>
      <c r="P24" s="19"/>
      <c r="Q24" s="19"/>
      <c r="R24" s="19"/>
      <c r="S24" s="19"/>
      <c r="T24" s="19"/>
      <c r="U24" s="19"/>
      <c r="V24" s="19"/>
      <c r="W24" s="19">
        <v>6036581</v>
      </c>
      <c r="X24" s="19"/>
      <c r="Y24" s="19">
        <v>6036581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-21852987</v>
      </c>
      <c r="D26" s="17"/>
      <c r="E26" s="18">
        <v>-26028456</v>
      </c>
      <c r="F26" s="19">
        <v>-34613949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-34613949</v>
      </c>
      <c r="Y26" s="19">
        <v>34613949</v>
      </c>
      <c r="Z26" s="20">
        <v>-100</v>
      </c>
      <c r="AA26" s="21">
        <v>-34613949</v>
      </c>
    </row>
    <row r="27" spans="1:27" ht="13.5">
      <c r="A27" s="23" t="s">
        <v>51</v>
      </c>
      <c r="B27" s="24"/>
      <c r="C27" s="25">
        <f aca="true" t="shared" si="1" ref="C27:Y27">SUM(C21:C26)</f>
        <v>-19090351</v>
      </c>
      <c r="D27" s="25">
        <f>SUM(D21:D26)</f>
        <v>0</v>
      </c>
      <c r="E27" s="26">
        <f t="shared" si="1"/>
        <v>-25528456</v>
      </c>
      <c r="F27" s="27">
        <f t="shared" si="1"/>
        <v>-34613949</v>
      </c>
      <c r="G27" s="27">
        <f t="shared" si="1"/>
        <v>0</v>
      </c>
      <c r="H27" s="27">
        <f t="shared" si="1"/>
        <v>0</v>
      </c>
      <c r="I27" s="27">
        <f t="shared" si="1"/>
        <v>4603374</v>
      </c>
      <c r="J27" s="27">
        <f t="shared" si="1"/>
        <v>4603374</v>
      </c>
      <c r="K27" s="27">
        <f t="shared" si="1"/>
        <v>1433207</v>
      </c>
      <c r="L27" s="27">
        <f t="shared" si="1"/>
        <v>0</v>
      </c>
      <c r="M27" s="27">
        <f t="shared" si="1"/>
        <v>0</v>
      </c>
      <c r="N27" s="27">
        <f t="shared" si="1"/>
        <v>1433207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6036581</v>
      </c>
      <c r="X27" s="27">
        <f t="shared" si="1"/>
        <v>-34613949</v>
      </c>
      <c r="Y27" s="27">
        <f t="shared" si="1"/>
        <v>40650530</v>
      </c>
      <c r="Z27" s="28">
        <f>+IF(X27&lt;&gt;0,+(Y27/X27)*100,0)</f>
        <v>-117.43973506172323</v>
      </c>
      <c r="AA27" s="29">
        <f>SUM(AA21:AA26)</f>
        <v>-34613949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-247982</v>
      </c>
      <c r="D35" s="17"/>
      <c r="E35" s="18">
        <v>-1418963</v>
      </c>
      <c r="F35" s="19">
        <v>-1418963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-1418963</v>
      </c>
      <c r="Y35" s="19">
        <v>1418963</v>
      </c>
      <c r="Z35" s="20">
        <v>-100</v>
      </c>
      <c r="AA35" s="21">
        <v>-1418963</v>
      </c>
    </row>
    <row r="36" spans="1:27" ht="13.5">
      <c r="A36" s="23" t="s">
        <v>57</v>
      </c>
      <c r="B36" s="24"/>
      <c r="C36" s="25">
        <f aca="true" t="shared" si="2" ref="C36:Y36">SUM(C31:C35)</f>
        <v>-247982</v>
      </c>
      <c r="D36" s="25">
        <f>SUM(D31:D35)</f>
        <v>0</v>
      </c>
      <c r="E36" s="26">
        <f t="shared" si="2"/>
        <v>-1418963</v>
      </c>
      <c r="F36" s="27">
        <f t="shared" si="2"/>
        <v>-1418963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-1418963</v>
      </c>
      <c r="Y36" s="27">
        <f t="shared" si="2"/>
        <v>1418963</v>
      </c>
      <c r="Z36" s="28">
        <f>+IF(X36&lt;&gt;0,+(Y36/X36)*100,0)</f>
        <v>-100</v>
      </c>
      <c r="AA36" s="29">
        <f>SUM(AA31:AA35)</f>
        <v>-1418963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-921164</v>
      </c>
      <c r="D38" s="31">
        <f>+D17+D27+D36</f>
        <v>0</v>
      </c>
      <c r="E38" s="32">
        <f t="shared" si="3"/>
        <v>3606339</v>
      </c>
      <c r="F38" s="33">
        <f t="shared" si="3"/>
        <v>723758</v>
      </c>
      <c r="G38" s="33">
        <f t="shared" si="3"/>
        <v>9262669</v>
      </c>
      <c r="H38" s="33">
        <f t="shared" si="3"/>
        <v>-9697454</v>
      </c>
      <c r="I38" s="33">
        <f t="shared" si="3"/>
        <v>1586003</v>
      </c>
      <c r="J38" s="33">
        <f t="shared" si="3"/>
        <v>1151218</v>
      </c>
      <c r="K38" s="33">
        <f t="shared" si="3"/>
        <v>-1284508</v>
      </c>
      <c r="L38" s="33">
        <f t="shared" si="3"/>
        <v>11604008</v>
      </c>
      <c r="M38" s="33">
        <f t="shared" si="3"/>
        <v>-5350080</v>
      </c>
      <c r="N38" s="33">
        <f t="shared" si="3"/>
        <v>4969420</v>
      </c>
      <c r="O38" s="33">
        <f t="shared" si="3"/>
        <v>-4401805</v>
      </c>
      <c r="P38" s="33">
        <f t="shared" si="3"/>
        <v>2536087</v>
      </c>
      <c r="Q38" s="33">
        <f t="shared" si="3"/>
        <v>1873049</v>
      </c>
      <c r="R38" s="33">
        <f t="shared" si="3"/>
        <v>7331</v>
      </c>
      <c r="S38" s="33">
        <f t="shared" si="3"/>
        <v>-6375398</v>
      </c>
      <c r="T38" s="33">
        <f t="shared" si="3"/>
        <v>137000</v>
      </c>
      <c r="U38" s="33">
        <f t="shared" si="3"/>
        <v>-321408</v>
      </c>
      <c r="V38" s="33">
        <f t="shared" si="3"/>
        <v>-6559806</v>
      </c>
      <c r="W38" s="33">
        <f t="shared" si="3"/>
        <v>-431837</v>
      </c>
      <c r="X38" s="33">
        <f t="shared" si="3"/>
        <v>723758</v>
      </c>
      <c r="Y38" s="33">
        <f t="shared" si="3"/>
        <v>-1155595</v>
      </c>
      <c r="Z38" s="34">
        <f>+IF(X38&lt;&gt;0,+(Y38/X38)*100,0)</f>
        <v>-159.66593806216994</v>
      </c>
      <c r="AA38" s="35">
        <f>+AA17+AA27+AA36</f>
        <v>723758</v>
      </c>
    </row>
    <row r="39" spans="1:27" ht="13.5">
      <c r="A39" s="22" t="s">
        <v>59</v>
      </c>
      <c r="B39" s="16"/>
      <c r="C39" s="31">
        <v>2385904</v>
      </c>
      <c r="D39" s="31"/>
      <c r="E39" s="32">
        <v>-3550969</v>
      </c>
      <c r="F39" s="33">
        <v>1464739</v>
      </c>
      <c r="G39" s="33">
        <v>505473</v>
      </c>
      <c r="H39" s="33">
        <v>9768142</v>
      </c>
      <c r="I39" s="33">
        <v>70688</v>
      </c>
      <c r="J39" s="33">
        <v>505473</v>
      </c>
      <c r="K39" s="33">
        <v>1656691</v>
      </c>
      <c r="L39" s="33">
        <v>372183</v>
      </c>
      <c r="M39" s="33">
        <v>11976191</v>
      </c>
      <c r="N39" s="33">
        <v>1656691</v>
      </c>
      <c r="O39" s="33">
        <v>6626111</v>
      </c>
      <c r="P39" s="33">
        <v>2224306</v>
      </c>
      <c r="Q39" s="33">
        <v>4760393</v>
      </c>
      <c r="R39" s="33">
        <v>6626111</v>
      </c>
      <c r="S39" s="33">
        <v>6633442</v>
      </c>
      <c r="T39" s="33">
        <v>258044</v>
      </c>
      <c r="U39" s="33">
        <v>395044</v>
      </c>
      <c r="V39" s="33">
        <v>6633442</v>
      </c>
      <c r="W39" s="33">
        <v>505473</v>
      </c>
      <c r="X39" s="33">
        <v>1464739</v>
      </c>
      <c r="Y39" s="33">
        <v>-959266</v>
      </c>
      <c r="Z39" s="34">
        <v>-65.49</v>
      </c>
      <c r="AA39" s="35">
        <v>1464739</v>
      </c>
    </row>
    <row r="40" spans="1:27" ht="13.5">
      <c r="A40" s="41" t="s">
        <v>60</v>
      </c>
      <c r="B40" s="42"/>
      <c r="C40" s="43">
        <v>1464740</v>
      </c>
      <c r="D40" s="43"/>
      <c r="E40" s="44">
        <v>55370</v>
      </c>
      <c r="F40" s="45">
        <v>2188497</v>
      </c>
      <c r="G40" s="45">
        <v>9768142</v>
      </c>
      <c r="H40" s="45">
        <v>70688</v>
      </c>
      <c r="I40" s="45">
        <v>1656691</v>
      </c>
      <c r="J40" s="45">
        <v>1656691</v>
      </c>
      <c r="K40" s="45">
        <v>372183</v>
      </c>
      <c r="L40" s="45">
        <v>11976191</v>
      </c>
      <c r="M40" s="45">
        <v>6626111</v>
      </c>
      <c r="N40" s="45">
        <v>6626111</v>
      </c>
      <c r="O40" s="45">
        <v>2224306</v>
      </c>
      <c r="P40" s="45">
        <v>4760393</v>
      </c>
      <c r="Q40" s="45">
        <v>6633442</v>
      </c>
      <c r="R40" s="45">
        <v>2224306</v>
      </c>
      <c r="S40" s="45">
        <v>258044</v>
      </c>
      <c r="T40" s="45">
        <v>395044</v>
      </c>
      <c r="U40" s="45">
        <v>73636</v>
      </c>
      <c r="V40" s="45">
        <v>73636</v>
      </c>
      <c r="W40" s="45">
        <v>73636</v>
      </c>
      <c r="X40" s="45">
        <v>2188497</v>
      </c>
      <c r="Y40" s="45">
        <v>-2114861</v>
      </c>
      <c r="Z40" s="46">
        <v>-96.64</v>
      </c>
      <c r="AA40" s="47">
        <v>2188497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108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112387833</v>
      </c>
      <c r="D6" s="17"/>
      <c r="E6" s="18">
        <v>119606472</v>
      </c>
      <c r="F6" s="19">
        <v>119089550</v>
      </c>
      <c r="G6" s="19">
        <v>13351394</v>
      </c>
      <c r="H6" s="19">
        <v>11951344</v>
      </c>
      <c r="I6" s="19">
        <v>10069626</v>
      </c>
      <c r="J6" s="19">
        <v>35372364</v>
      </c>
      <c r="K6" s="19">
        <v>14174482</v>
      </c>
      <c r="L6" s="19">
        <v>11055191</v>
      </c>
      <c r="M6" s="19">
        <v>10889106</v>
      </c>
      <c r="N6" s="19">
        <v>36118779</v>
      </c>
      <c r="O6" s="19">
        <v>9819505</v>
      </c>
      <c r="P6" s="19">
        <v>13312694</v>
      </c>
      <c r="Q6" s="19">
        <v>13578444</v>
      </c>
      <c r="R6" s="19">
        <v>36710643</v>
      </c>
      <c r="S6" s="19">
        <v>9709082</v>
      </c>
      <c r="T6" s="19">
        <v>9121133</v>
      </c>
      <c r="U6" s="19">
        <v>7333880</v>
      </c>
      <c r="V6" s="19">
        <v>26164095</v>
      </c>
      <c r="W6" s="19">
        <v>134365881</v>
      </c>
      <c r="X6" s="19">
        <v>119089550</v>
      </c>
      <c r="Y6" s="19">
        <v>15276331</v>
      </c>
      <c r="Z6" s="20">
        <v>12.83</v>
      </c>
      <c r="AA6" s="21">
        <v>119089550</v>
      </c>
    </row>
    <row r="7" spans="1:27" ht="13.5">
      <c r="A7" s="22" t="s">
        <v>34</v>
      </c>
      <c r="B7" s="16"/>
      <c r="C7" s="17">
        <v>49187455</v>
      </c>
      <c r="D7" s="17"/>
      <c r="E7" s="18">
        <v>54975476</v>
      </c>
      <c r="F7" s="19">
        <v>57646266</v>
      </c>
      <c r="G7" s="19">
        <v>2836751</v>
      </c>
      <c r="H7" s="19">
        <v>5434919</v>
      </c>
      <c r="I7" s="19">
        <v>3822175</v>
      </c>
      <c r="J7" s="19">
        <v>12093845</v>
      </c>
      <c r="K7" s="19">
        <v>4789105</v>
      </c>
      <c r="L7" s="19">
        <v>4831858</v>
      </c>
      <c r="M7" s="19">
        <v>4548226</v>
      </c>
      <c r="N7" s="19">
        <v>14169189</v>
      </c>
      <c r="O7" s="19">
        <v>3832120</v>
      </c>
      <c r="P7" s="19">
        <v>5306758</v>
      </c>
      <c r="Q7" s="19">
        <v>4834801</v>
      </c>
      <c r="R7" s="19">
        <v>13973679</v>
      </c>
      <c r="S7" s="19">
        <v>5374512</v>
      </c>
      <c r="T7" s="19">
        <v>6785028</v>
      </c>
      <c r="U7" s="19">
        <v>8981021</v>
      </c>
      <c r="V7" s="19">
        <v>21140561</v>
      </c>
      <c r="W7" s="19">
        <v>61377274</v>
      </c>
      <c r="X7" s="19">
        <v>57646266</v>
      </c>
      <c r="Y7" s="19">
        <v>3731008</v>
      </c>
      <c r="Z7" s="20">
        <v>6.47</v>
      </c>
      <c r="AA7" s="21">
        <v>57646266</v>
      </c>
    </row>
    <row r="8" spans="1:27" ht="13.5">
      <c r="A8" s="22" t="s">
        <v>35</v>
      </c>
      <c r="B8" s="16"/>
      <c r="C8" s="17">
        <v>40113152</v>
      </c>
      <c r="D8" s="17"/>
      <c r="E8" s="18">
        <v>20937900</v>
      </c>
      <c r="F8" s="19">
        <v>23296953</v>
      </c>
      <c r="G8" s="19">
        <v>1881122</v>
      </c>
      <c r="H8" s="19">
        <v>916597</v>
      </c>
      <c r="I8" s="19">
        <v>4069949</v>
      </c>
      <c r="J8" s="19">
        <v>6867668</v>
      </c>
      <c r="K8" s="19">
        <v>4182241</v>
      </c>
      <c r="L8" s="19">
        <v>2187825</v>
      </c>
      <c r="M8" s="19">
        <v>1113233</v>
      </c>
      <c r="N8" s="19">
        <v>7483299</v>
      </c>
      <c r="O8" s="19">
        <v>921289</v>
      </c>
      <c r="P8" s="19">
        <v>6540640</v>
      </c>
      <c r="Q8" s="19">
        <v>919135</v>
      </c>
      <c r="R8" s="19">
        <v>8381064</v>
      </c>
      <c r="S8" s="19">
        <v>1502986</v>
      </c>
      <c r="T8" s="19">
        <v>540969</v>
      </c>
      <c r="U8" s="19">
        <v>3824622</v>
      </c>
      <c r="V8" s="19">
        <v>5868577</v>
      </c>
      <c r="W8" s="19">
        <v>28600608</v>
      </c>
      <c r="X8" s="19">
        <v>23296953</v>
      </c>
      <c r="Y8" s="19">
        <v>5303655</v>
      </c>
      <c r="Z8" s="20">
        <v>22.77</v>
      </c>
      <c r="AA8" s="21">
        <v>23296953</v>
      </c>
    </row>
    <row r="9" spans="1:27" ht="13.5">
      <c r="A9" s="22" t="s">
        <v>36</v>
      </c>
      <c r="B9" s="16"/>
      <c r="C9" s="17">
        <v>41597000</v>
      </c>
      <c r="D9" s="17"/>
      <c r="E9" s="18">
        <v>47314000</v>
      </c>
      <c r="F9" s="19">
        <v>48457862</v>
      </c>
      <c r="G9" s="19">
        <v>17523000</v>
      </c>
      <c r="H9" s="19">
        <v>1334000</v>
      </c>
      <c r="I9" s="19">
        <v>2500000</v>
      </c>
      <c r="J9" s="19">
        <v>21357000</v>
      </c>
      <c r="K9" s="19">
        <v>151000</v>
      </c>
      <c r="L9" s="19">
        <v>12414000</v>
      </c>
      <c r="M9" s="19">
        <v>300000</v>
      </c>
      <c r="N9" s="19">
        <v>12865000</v>
      </c>
      <c r="O9" s="19"/>
      <c r="P9" s="19"/>
      <c r="Q9" s="19">
        <v>11196000</v>
      </c>
      <c r="R9" s="19">
        <v>11196000</v>
      </c>
      <c r="S9" s="19"/>
      <c r="T9" s="19"/>
      <c r="U9" s="19"/>
      <c r="V9" s="19"/>
      <c r="W9" s="19">
        <v>45418000</v>
      </c>
      <c r="X9" s="19">
        <v>48457862</v>
      </c>
      <c r="Y9" s="19">
        <v>-3039862</v>
      </c>
      <c r="Z9" s="20">
        <v>-6.27</v>
      </c>
      <c r="AA9" s="21">
        <v>48457862</v>
      </c>
    </row>
    <row r="10" spans="1:27" ht="13.5">
      <c r="A10" s="22" t="s">
        <v>37</v>
      </c>
      <c r="B10" s="16"/>
      <c r="C10" s="17"/>
      <c r="D10" s="17"/>
      <c r="E10" s="18">
        <v>21415000</v>
      </c>
      <c r="F10" s="19">
        <v>51998000</v>
      </c>
      <c r="G10" s="19">
        <v>5485000</v>
      </c>
      <c r="H10" s="19">
        <v>15000000</v>
      </c>
      <c r="I10" s="19"/>
      <c r="J10" s="19">
        <v>20485000</v>
      </c>
      <c r="K10" s="19"/>
      <c r="L10" s="19"/>
      <c r="M10" s="19"/>
      <c r="N10" s="19"/>
      <c r="O10" s="19">
        <v>4483000</v>
      </c>
      <c r="P10" s="19"/>
      <c r="Q10" s="19">
        <v>36674000</v>
      </c>
      <c r="R10" s="19">
        <v>41157000</v>
      </c>
      <c r="S10" s="19"/>
      <c r="T10" s="19"/>
      <c r="U10" s="19"/>
      <c r="V10" s="19"/>
      <c r="W10" s="19">
        <v>61642000</v>
      </c>
      <c r="X10" s="19">
        <v>51998000</v>
      </c>
      <c r="Y10" s="19">
        <v>9644000</v>
      </c>
      <c r="Z10" s="20">
        <v>18.55</v>
      </c>
      <c r="AA10" s="21">
        <v>51998000</v>
      </c>
    </row>
    <row r="11" spans="1:27" ht="13.5">
      <c r="A11" s="22" t="s">
        <v>38</v>
      </c>
      <c r="B11" s="16"/>
      <c r="C11" s="17">
        <v>3459262</v>
      </c>
      <c r="D11" s="17"/>
      <c r="E11" s="18">
        <v>900000</v>
      </c>
      <c r="F11" s="19">
        <v>1080000</v>
      </c>
      <c r="G11" s="19">
        <v>118826</v>
      </c>
      <c r="H11" s="19">
        <v>73998</v>
      </c>
      <c r="I11" s="19">
        <v>75559</v>
      </c>
      <c r="J11" s="19">
        <v>268383</v>
      </c>
      <c r="K11" s="19">
        <v>49745</v>
      </c>
      <c r="L11" s="19">
        <v>35981</v>
      </c>
      <c r="M11" s="19">
        <v>33988</v>
      </c>
      <c r="N11" s="19">
        <v>119714</v>
      </c>
      <c r="O11" s="19">
        <v>58753</v>
      </c>
      <c r="P11" s="19">
        <v>32267</v>
      </c>
      <c r="Q11" s="19">
        <v>37881</v>
      </c>
      <c r="R11" s="19">
        <v>128901</v>
      </c>
      <c r="S11" s="19">
        <v>86328</v>
      </c>
      <c r="T11" s="19">
        <v>70665</v>
      </c>
      <c r="U11" s="19">
        <v>43718</v>
      </c>
      <c r="V11" s="19">
        <v>200711</v>
      </c>
      <c r="W11" s="19">
        <v>717709</v>
      </c>
      <c r="X11" s="19">
        <v>1080000</v>
      </c>
      <c r="Y11" s="19">
        <v>-362291</v>
      </c>
      <c r="Z11" s="20">
        <v>-33.55</v>
      </c>
      <c r="AA11" s="21">
        <v>1080000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-182368553</v>
      </c>
      <c r="D14" s="17"/>
      <c r="E14" s="18">
        <v>-234915844</v>
      </c>
      <c r="F14" s="19">
        <v>-241751812</v>
      </c>
      <c r="G14" s="19">
        <v>-38694434</v>
      </c>
      <c r="H14" s="19">
        <v>-21975896</v>
      </c>
      <c r="I14" s="19">
        <v>-53985925</v>
      </c>
      <c r="J14" s="19">
        <v>-114656255</v>
      </c>
      <c r="K14" s="19">
        <v>-27708321</v>
      </c>
      <c r="L14" s="19">
        <v>-24066300</v>
      </c>
      <c r="M14" s="19">
        <v>-17541283</v>
      </c>
      <c r="N14" s="19">
        <v>-69315904</v>
      </c>
      <c r="O14" s="19">
        <v>-18566813</v>
      </c>
      <c r="P14" s="19">
        <v>-22322098</v>
      </c>
      <c r="Q14" s="19">
        <v>-17983026</v>
      </c>
      <c r="R14" s="19">
        <v>-58871937</v>
      </c>
      <c r="S14" s="19">
        <v>-25536936</v>
      </c>
      <c r="T14" s="19">
        <v>-21640017</v>
      </c>
      <c r="U14" s="19">
        <v>-26838689</v>
      </c>
      <c r="V14" s="19">
        <v>-74015642</v>
      </c>
      <c r="W14" s="19">
        <v>-316859738</v>
      </c>
      <c r="X14" s="19">
        <v>-241751812</v>
      </c>
      <c r="Y14" s="19">
        <v>-75107926</v>
      </c>
      <c r="Z14" s="20">
        <v>31.07</v>
      </c>
      <c r="AA14" s="21">
        <v>-241751812</v>
      </c>
    </row>
    <row r="15" spans="1:27" ht="13.5">
      <c r="A15" s="22" t="s">
        <v>42</v>
      </c>
      <c r="B15" s="16"/>
      <c r="C15" s="17">
        <v>-4265276</v>
      </c>
      <c r="D15" s="17"/>
      <c r="E15" s="18">
        <v>-4499004</v>
      </c>
      <c r="F15" s="19">
        <v>-4498865</v>
      </c>
      <c r="G15" s="19"/>
      <c r="H15" s="19"/>
      <c r="I15" s="19">
        <v>-1265286</v>
      </c>
      <c r="J15" s="19">
        <v>-1265286</v>
      </c>
      <c r="K15" s="19"/>
      <c r="L15" s="19"/>
      <c r="M15" s="19">
        <v>-1171025</v>
      </c>
      <c r="N15" s="19">
        <v>-1171025</v>
      </c>
      <c r="O15" s="19"/>
      <c r="P15" s="19"/>
      <c r="Q15" s="19">
        <v>-1860093</v>
      </c>
      <c r="R15" s="19">
        <v>-1860093</v>
      </c>
      <c r="S15" s="19"/>
      <c r="T15" s="19"/>
      <c r="U15" s="19">
        <v>-1131644</v>
      </c>
      <c r="V15" s="19">
        <v>-1131644</v>
      </c>
      <c r="W15" s="19">
        <v>-5428048</v>
      </c>
      <c r="X15" s="19">
        <v>-4498865</v>
      </c>
      <c r="Y15" s="19">
        <v>-929183</v>
      </c>
      <c r="Z15" s="20">
        <v>20.65</v>
      </c>
      <c r="AA15" s="21">
        <v>-4498865</v>
      </c>
    </row>
    <row r="16" spans="1:27" ht="13.5">
      <c r="A16" s="22" t="s">
        <v>43</v>
      </c>
      <c r="B16" s="16"/>
      <c r="C16" s="17">
        <v>-11039860</v>
      </c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49071013</v>
      </c>
      <c r="D17" s="25">
        <f>SUM(D6:D16)</f>
        <v>0</v>
      </c>
      <c r="E17" s="26">
        <f t="shared" si="0"/>
        <v>25734000</v>
      </c>
      <c r="F17" s="27">
        <f t="shared" si="0"/>
        <v>55317954</v>
      </c>
      <c r="G17" s="27">
        <f t="shared" si="0"/>
        <v>2501659</v>
      </c>
      <c r="H17" s="27">
        <f t="shared" si="0"/>
        <v>12734962</v>
      </c>
      <c r="I17" s="27">
        <f t="shared" si="0"/>
        <v>-34713902</v>
      </c>
      <c r="J17" s="27">
        <f t="shared" si="0"/>
        <v>-19477281</v>
      </c>
      <c r="K17" s="27">
        <f t="shared" si="0"/>
        <v>-4361748</v>
      </c>
      <c r="L17" s="27">
        <f t="shared" si="0"/>
        <v>6458555</v>
      </c>
      <c r="M17" s="27">
        <f t="shared" si="0"/>
        <v>-1827755</v>
      </c>
      <c r="N17" s="27">
        <f t="shared" si="0"/>
        <v>269052</v>
      </c>
      <c r="O17" s="27">
        <f t="shared" si="0"/>
        <v>547854</v>
      </c>
      <c r="P17" s="27">
        <f t="shared" si="0"/>
        <v>2870261</v>
      </c>
      <c r="Q17" s="27">
        <f t="shared" si="0"/>
        <v>47397142</v>
      </c>
      <c r="R17" s="27">
        <f t="shared" si="0"/>
        <v>50815257</v>
      </c>
      <c r="S17" s="27">
        <f t="shared" si="0"/>
        <v>-8864028</v>
      </c>
      <c r="T17" s="27">
        <f t="shared" si="0"/>
        <v>-5122222</v>
      </c>
      <c r="U17" s="27">
        <f t="shared" si="0"/>
        <v>-7787092</v>
      </c>
      <c r="V17" s="27">
        <f t="shared" si="0"/>
        <v>-21773342</v>
      </c>
      <c r="W17" s="27">
        <f t="shared" si="0"/>
        <v>9833686</v>
      </c>
      <c r="X17" s="27">
        <f t="shared" si="0"/>
        <v>55317954</v>
      </c>
      <c r="Y17" s="27">
        <f t="shared" si="0"/>
        <v>-45484268</v>
      </c>
      <c r="Z17" s="28">
        <f>+IF(X17&lt;&gt;0,+(Y17/X17)*100,0)</f>
        <v>-82.2233374719535</v>
      </c>
      <c r="AA17" s="29">
        <f>SUM(AA6:AA16)</f>
        <v>55317954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1110787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>
        <v>14874911</v>
      </c>
      <c r="G24" s="19"/>
      <c r="H24" s="19">
        <v>5311176</v>
      </c>
      <c r="I24" s="19">
        <v>18639674</v>
      </c>
      <c r="J24" s="19">
        <v>23950850</v>
      </c>
      <c r="K24" s="19">
        <v>19353962</v>
      </c>
      <c r="L24" s="19"/>
      <c r="M24" s="19"/>
      <c r="N24" s="19">
        <v>19353962</v>
      </c>
      <c r="O24" s="19"/>
      <c r="P24" s="19"/>
      <c r="Q24" s="19"/>
      <c r="R24" s="19"/>
      <c r="S24" s="19"/>
      <c r="T24" s="19"/>
      <c r="U24" s="19"/>
      <c r="V24" s="19"/>
      <c r="W24" s="19">
        <v>43304812</v>
      </c>
      <c r="X24" s="19">
        <v>14874911</v>
      </c>
      <c r="Y24" s="19">
        <v>28429901</v>
      </c>
      <c r="Z24" s="20">
        <v>191.13</v>
      </c>
      <c r="AA24" s="21">
        <v>14874911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-36824131</v>
      </c>
      <c r="D26" s="17"/>
      <c r="E26" s="18">
        <v>-23015000</v>
      </c>
      <c r="F26" s="19">
        <v>-67991890</v>
      </c>
      <c r="G26" s="19"/>
      <c r="H26" s="19">
        <v>-3208099</v>
      </c>
      <c r="I26" s="19">
        <v>-4731353</v>
      </c>
      <c r="J26" s="19">
        <v>-7939452</v>
      </c>
      <c r="K26" s="19">
        <v>-17300628</v>
      </c>
      <c r="L26" s="19">
        <v>-302234</v>
      </c>
      <c r="M26" s="19">
        <v>-4595800</v>
      </c>
      <c r="N26" s="19">
        <v>-22198662</v>
      </c>
      <c r="O26" s="19">
        <v>-2477230</v>
      </c>
      <c r="P26" s="19">
        <v>-447885</v>
      </c>
      <c r="Q26" s="19">
        <v>-2187305</v>
      </c>
      <c r="R26" s="19">
        <v>-5112420</v>
      </c>
      <c r="S26" s="19"/>
      <c r="T26" s="19">
        <v>-9020967</v>
      </c>
      <c r="U26" s="19">
        <v>-5026653</v>
      </c>
      <c r="V26" s="19">
        <v>-14047620</v>
      </c>
      <c r="W26" s="19">
        <v>-49298154</v>
      </c>
      <c r="X26" s="19">
        <v>-67991890</v>
      </c>
      <c r="Y26" s="19">
        <v>18693736</v>
      </c>
      <c r="Z26" s="20">
        <v>-27.49</v>
      </c>
      <c r="AA26" s="21">
        <v>-67991890</v>
      </c>
    </row>
    <row r="27" spans="1:27" ht="13.5">
      <c r="A27" s="23" t="s">
        <v>51</v>
      </c>
      <c r="B27" s="24"/>
      <c r="C27" s="25">
        <f aca="true" t="shared" si="1" ref="C27:Y27">SUM(C21:C26)</f>
        <v>-35713344</v>
      </c>
      <c r="D27" s="25">
        <f>SUM(D21:D26)</f>
        <v>0</v>
      </c>
      <c r="E27" s="26">
        <f t="shared" si="1"/>
        <v>-23015000</v>
      </c>
      <c r="F27" s="27">
        <f t="shared" si="1"/>
        <v>-53116979</v>
      </c>
      <c r="G27" s="27">
        <f t="shared" si="1"/>
        <v>0</v>
      </c>
      <c r="H27" s="27">
        <f t="shared" si="1"/>
        <v>2103077</v>
      </c>
      <c r="I27" s="27">
        <f t="shared" si="1"/>
        <v>13908321</v>
      </c>
      <c r="J27" s="27">
        <f t="shared" si="1"/>
        <v>16011398</v>
      </c>
      <c r="K27" s="27">
        <f t="shared" si="1"/>
        <v>2053334</v>
      </c>
      <c r="L27" s="27">
        <f t="shared" si="1"/>
        <v>-302234</v>
      </c>
      <c r="M27" s="27">
        <f t="shared" si="1"/>
        <v>-4595800</v>
      </c>
      <c r="N27" s="27">
        <f t="shared" si="1"/>
        <v>-2844700</v>
      </c>
      <c r="O27" s="27">
        <f t="shared" si="1"/>
        <v>-2477230</v>
      </c>
      <c r="P27" s="27">
        <f t="shared" si="1"/>
        <v>-447885</v>
      </c>
      <c r="Q27" s="27">
        <f t="shared" si="1"/>
        <v>-2187305</v>
      </c>
      <c r="R27" s="27">
        <f t="shared" si="1"/>
        <v>-5112420</v>
      </c>
      <c r="S27" s="27">
        <f t="shared" si="1"/>
        <v>0</v>
      </c>
      <c r="T27" s="27">
        <f t="shared" si="1"/>
        <v>-9020967</v>
      </c>
      <c r="U27" s="27">
        <f t="shared" si="1"/>
        <v>-5026653</v>
      </c>
      <c r="V27" s="27">
        <f t="shared" si="1"/>
        <v>-14047620</v>
      </c>
      <c r="W27" s="27">
        <f t="shared" si="1"/>
        <v>-5993342</v>
      </c>
      <c r="X27" s="27">
        <f t="shared" si="1"/>
        <v>-53116979</v>
      </c>
      <c r="Y27" s="27">
        <f t="shared" si="1"/>
        <v>47123637</v>
      </c>
      <c r="Z27" s="28">
        <f>+IF(X27&lt;&gt;0,+(Y27/X27)*100,0)</f>
        <v>-88.71671146809761</v>
      </c>
      <c r="AA27" s="29">
        <f>SUM(AA21:AA26)</f>
        <v>-53116979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66907</v>
      </c>
      <c r="D33" s="17"/>
      <c r="E33" s="18"/>
      <c r="F33" s="19"/>
      <c r="G33" s="19">
        <v>-3090</v>
      </c>
      <c r="H33" s="36">
        <v>8581</v>
      </c>
      <c r="I33" s="36">
        <v>-118133</v>
      </c>
      <c r="J33" s="36">
        <v>-112642</v>
      </c>
      <c r="K33" s="19">
        <v>24746</v>
      </c>
      <c r="L33" s="19"/>
      <c r="M33" s="19">
        <v>-9457</v>
      </c>
      <c r="N33" s="19">
        <v>15289</v>
      </c>
      <c r="O33" s="36">
        <v>20330</v>
      </c>
      <c r="P33" s="36">
        <v>4342</v>
      </c>
      <c r="Q33" s="36">
        <v>2171</v>
      </c>
      <c r="R33" s="19">
        <v>26843</v>
      </c>
      <c r="S33" s="19">
        <v>3015</v>
      </c>
      <c r="T33" s="19">
        <v>-778</v>
      </c>
      <c r="U33" s="19">
        <v>-8662</v>
      </c>
      <c r="V33" s="36">
        <v>-6425</v>
      </c>
      <c r="W33" s="36">
        <v>-76935</v>
      </c>
      <c r="X33" s="36"/>
      <c r="Y33" s="19">
        <v>-76935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-2473978</v>
      </c>
      <c r="D35" s="17"/>
      <c r="E35" s="18">
        <v>-2500000</v>
      </c>
      <c r="F35" s="19">
        <v>-2500000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-2500000</v>
      </c>
      <c r="Y35" s="19">
        <v>2500000</v>
      </c>
      <c r="Z35" s="20">
        <v>-100</v>
      </c>
      <c r="AA35" s="21">
        <v>-2500000</v>
      </c>
    </row>
    <row r="36" spans="1:27" ht="13.5">
      <c r="A36" s="23" t="s">
        <v>57</v>
      </c>
      <c r="B36" s="24"/>
      <c r="C36" s="25">
        <f aca="true" t="shared" si="2" ref="C36:Y36">SUM(C31:C35)</f>
        <v>-2407071</v>
      </c>
      <c r="D36" s="25">
        <f>SUM(D31:D35)</f>
        <v>0</v>
      </c>
      <c r="E36" s="26">
        <f t="shared" si="2"/>
        <v>-2500000</v>
      </c>
      <c r="F36" s="27">
        <f t="shared" si="2"/>
        <v>-2500000</v>
      </c>
      <c r="G36" s="27">
        <f t="shared" si="2"/>
        <v>-3090</v>
      </c>
      <c r="H36" s="27">
        <f t="shared" si="2"/>
        <v>8581</v>
      </c>
      <c r="I36" s="27">
        <f t="shared" si="2"/>
        <v>-118133</v>
      </c>
      <c r="J36" s="27">
        <f t="shared" si="2"/>
        <v>-112642</v>
      </c>
      <c r="K36" s="27">
        <f t="shared" si="2"/>
        <v>24746</v>
      </c>
      <c r="L36" s="27">
        <f t="shared" si="2"/>
        <v>0</v>
      </c>
      <c r="M36" s="27">
        <f t="shared" si="2"/>
        <v>-9457</v>
      </c>
      <c r="N36" s="27">
        <f t="shared" si="2"/>
        <v>15289</v>
      </c>
      <c r="O36" s="27">
        <f t="shared" si="2"/>
        <v>20330</v>
      </c>
      <c r="P36" s="27">
        <f t="shared" si="2"/>
        <v>4342</v>
      </c>
      <c r="Q36" s="27">
        <f t="shared" si="2"/>
        <v>2171</v>
      </c>
      <c r="R36" s="27">
        <f t="shared" si="2"/>
        <v>26843</v>
      </c>
      <c r="S36" s="27">
        <f t="shared" si="2"/>
        <v>3015</v>
      </c>
      <c r="T36" s="27">
        <f t="shared" si="2"/>
        <v>-778</v>
      </c>
      <c r="U36" s="27">
        <f t="shared" si="2"/>
        <v>-8662</v>
      </c>
      <c r="V36" s="27">
        <f t="shared" si="2"/>
        <v>-6425</v>
      </c>
      <c r="W36" s="27">
        <f t="shared" si="2"/>
        <v>-76935</v>
      </c>
      <c r="X36" s="27">
        <f t="shared" si="2"/>
        <v>-2500000</v>
      </c>
      <c r="Y36" s="27">
        <f t="shared" si="2"/>
        <v>2423065</v>
      </c>
      <c r="Z36" s="28">
        <f>+IF(X36&lt;&gt;0,+(Y36/X36)*100,0)</f>
        <v>-96.9226</v>
      </c>
      <c r="AA36" s="29">
        <f>SUM(AA31:AA35)</f>
        <v>-2500000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10950598</v>
      </c>
      <c r="D38" s="31">
        <f>+D17+D27+D36</f>
        <v>0</v>
      </c>
      <c r="E38" s="32">
        <f t="shared" si="3"/>
        <v>219000</v>
      </c>
      <c r="F38" s="33">
        <f t="shared" si="3"/>
        <v>-299025</v>
      </c>
      <c r="G38" s="33">
        <f t="shared" si="3"/>
        <v>2498569</v>
      </c>
      <c r="H38" s="33">
        <f t="shared" si="3"/>
        <v>14846620</v>
      </c>
      <c r="I38" s="33">
        <f t="shared" si="3"/>
        <v>-20923714</v>
      </c>
      <c r="J38" s="33">
        <f t="shared" si="3"/>
        <v>-3578525</v>
      </c>
      <c r="K38" s="33">
        <f t="shared" si="3"/>
        <v>-2283668</v>
      </c>
      <c r="L38" s="33">
        <f t="shared" si="3"/>
        <v>6156321</v>
      </c>
      <c r="M38" s="33">
        <f t="shared" si="3"/>
        <v>-6433012</v>
      </c>
      <c r="N38" s="33">
        <f t="shared" si="3"/>
        <v>-2560359</v>
      </c>
      <c r="O38" s="33">
        <f t="shared" si="3"/>
        <v>-1909046</v>
      </c>
      <c r="P38" s="33">
        <f t="shared" si="3"/>
        <v>2426718</v>
      </c>
      <c r="Q38" s="33">
        <f t="shared" si="3"/>
        <v>45212008</v>
      </c>
      <c r="R38" s="33">
        <f t="shared" si="3"/>
        <v>45729680</v>
      </c>
      <c r="S38" s="33">
        <f t="shared" si="3"/>
        <v>-8861013</v>
      </c>
      <c r="T38" s="33">
        <f t="shared" si="3"/>
        <v>-14143967</v>
      </c>
      <c r="U38" s="33">
        <f t="shared" si="3"/>
        <v>-12822407</v>
      </c>
      <c r="V38" s="33">
        <f t="shared" si="3"/>
        <v>-35827387</v>
      </c>
      <c r="W38" s="33">
        <f t="shared" si="3"/>
        <v>3763409</v>
      </c>
      <c r="X38" s="33">
        <f t="shared" si="3"/>
        <v>-299025</v>
      </c>
      <c r="Y38" s="33">
        <f t="shared" si="3"/>
        <v>4062434</v>
      </c>
      <c r="Z38" s="34">
        <f>+IF(X38&lt;&gt;0,+(Y38/X38)*100,0)</f>
        <v>-1358.5599866231921</v>
      </c>
      <c r="AA38" s="35">
        <f>+AA17+AA27+AA36</f>
        <v>-299025</v>
      </c>
    </row>
    <row r="39" spans="1:27" ht="13.5">
      <c r="A39" s="22" t="s">
        <v>59</v>
      </c>
      <c r="B39" s="16"/>
      <c r="C39" s="31">
        <v>-2274779</v>
      </c>
      <c r="D39" s="31"/>
      <c r="E39" s="32">
        <v>979188</v>
      </c>
      <c r="F39" s="33">
        <v>8675819</v>
      </c>
      <c r="G39" s="33">
        <v>8762545</v>
      </c>
      <c r="H39" s="33">
        <v>11261114</v>
      </c>
      <c r="I39" s="33">
        <v>26107734</v>
      </c>
      <c r="J39" s="33">
        <v>8762545</v>
      </c>
      <c r="K39" s="33">
        <v>5184020</v>
      </c>
      <c r="L39" s="33">
        <v>2900352</v>
      </c>
      <c r="M39" s="33">
        <v>9056673</v>
      </c>
      <c r="N39" s="33">
        <v>5184020</v>
      </c>
      <c r="O39" s="33">
        <v>2623661</v>
      </c>
      <c r="P39" s="33">
        <v>714615</v>
      </c>
      <c r="Q39" s="33">
        <v>3141333</v>
      </c>
      <c r="R39" s="33">
        <v>2623661</v>
      </c>
      <c r="S39" s="33">
        <v>48353341</v>
      </c>
      <c r="T39" s="33">
        <v>39492328</v>
      </c>
      <c r="U39" s="33">
        <v>25348361</v>
      </c>
      <c r="V39" s="33">
        <v>48353341</v>
      </c>
      <c r="W39" s="33">
        <v>8762545</v>
      </c>
      <c r="X39" s="33">
        <v>8675819</v>
      </c>
      <c r="Y39" s="33">
        <v>86726</v>
      </c>
      <c r="Z39" s="34">
        <v>1</v>
      </c>
      <c r="AA39" s="35">
        <v>8675819</v>
      </c>
    </row>
    <row r="40" spans="1:27" ht="13.5">
      <c r="A40" s="41" t="s">
        <v>60</v>
      </c>
      <c r="B40" s="42"/>
      <c r="C40" s="43">
        <v>8675819</v>
      </c>
      <c r="D40" s="43"/>
      <c r="E40" s="44">
        <v>1198188</v>
      </c>
      <c r="F40" s="45">
        <v>8376794</v>
      </c>
      <c r="G40" s="45">
        <v>11261114</v>
      </c>
      <c r="H40" s="45">
        <v>26107734</v>
      </c>
      <c r="I40" s="45">
        <v>5184020</v>
      </c>
      <c r="J40" s="45">
        <v>5184020</v>
      </c>
      <c r="K40" s="45">
        <v>2900352</v>
      </c>
      <c r="L40" s="45">
        <v>9056673</v>
      </c>
      <c r="M40" s="45">
        <v>2623661</v>
      </c>
      <c r="N40" s="45">
        <v>2623661</v>
      </c>
      <c r="O40" s="45">
        <v>714615</v>
      </c>
      <c r="P40" s="45">
        <v>3141333</v>
      </c>
      <c r="Q40" s="45">
        <v>48353341</v>
      </c>
      <c r="R40" s="45">
        <v>714615</v>
      </c>
      <c r="S40" s="45">
        <v>39492328</v>
      </c>
      <c r="T40" s="45">
        <v>25348361</v>
      </c>
      <c r="U40" s="45">
        <v>12525954</v>
      </c>
      <c r="V40" s="45">
        <v>12525954</v>
      </c>
      <c r="W40" s="45">
        <v>12525954</v>
      </c>
      <c r="X40" s="45">
        <v>8376794</v>
      </c>
      <c r="Y40" s="45">
        <v>4149160</v>
      </c>
      <c r="Z40" s="46">
        <v>49.53</v>
      </c>
      <c r="AA40" s="47">
        <v>8376794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109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20331244</v>
      </c>
      <c r="D6" s="17"/>
      <c r="E6" s="18">
        <v>17127996</v>
      </c>
      <c r="F6" s="19">
        <v>14720000</v>
      </c>
      <c r="G6" s="19">
        <v>1151722</v>
      </c>
      <c r="H6" s="19">
        <v>1009469</v>
      </c>
      <c r="I6" s="19">
        <v>956245</v>
      </c>
      <c r="J6" s="19">
        <v>3117436</v>
      </c>
      <c r="K6" s="19">
        <v>701071</v>
      </c>
      <c r="L6" s="19">
        <v>2441602</v>
      </c>
      <c r="M6" s="19">
        <v>1467751</v>
      </c>
      <c r="N6" s="19">
        <v>4610424</v>
      </c>
      <c r="O6" s="19">
        <v>862477</v>
      </c>
      <c r="P6" s="19">
        <v>1043125</v>
      </c>
      <c r="Q6" s="19">
        <v>1440217</v>
      </c>
      <c r="R6" s="19">
        <v>3345819</v>
      </c>
      <c r="S6" s="19">
        <v>1917589</v>
      </c>
      <c r="T6" s="19">
        <v>1058618</v>
      </c>
      <c r="U6" s="19">
        <v>958448</v>
      </c>
      <c r="V6" s="19">
        <v>3934655</v>
      </c>
      <c r="W6" s="19">
        <v>15008334</v>
      </c>
      <c r="X6" s="19">
        <v>14720000</v>
      </c>
      <c r="Y6" s="19">
        <v>288334</v>
      </c>
      <c r="Z6" s="20">
        <v>1.96</v>
      </c>
      <c r="AA6" s="21">
        <v>14720000</v>
      </c>
    </row>
    <row r="7" spans="1:27" ht="13.5">
      <c r="A7" s="22" t="s">
        <v>34</v>
      </c>
      <c r="B7" s="16"/>
      <c r="C7" s="17">
        <v>1801290</v>
      </c>
      <c r="D7" s="17"/>
      <c r="E7" s="18">
        <v>1464000</v>
      </c>
      <c r="F7" s="19">
        <v>1400000</v>
      </c>
      <c r="G7" s="19">
        <v>91598</v>
      </c>
      <c r="H7" s="19">
        <v>78756</v>
      </c>
      <c r="I7" s="19">
        <v>79620</v>
      </c>
      <c r="J7" s="19">
        <v>249974</v>
      </c>
      <c r="K7" s="19">
        <v>60264</v>
      </c>
      <c r="L7" s="19">
        <v>93758</v>
      </c>
      <c r="M7" s="19">
        <v>83320</v>
      </c>
      <c r="N7" s="19">
        <v>237342</v>
      </c>
      <c r="O7" s="19">
        <v>81926</v>
      </c>
      <c r="P7" s="19">
        <v>83552</v>
      </c>
      <c r="Q7" s="19">
        <v>121575</v>
      </c>
      <c r="R7" s="19">
        <v>287053</v>
      </c>
      <c r="S7" s="19">
        <v>88717</v>
      </c>
      <c r="T7" s="19">
        <v>72229</v>
      </c>
      <c r="U7" s="19">
        <v>86444</v>
      </c>
      <c r="V7" s="19">
        <v>247390</v>
      </c>
      <c r="W7" s="19">
        <v>1021759</v>
      </c>
      <c r="X7" s="19">
        <v>1400000</v>
      </c>
      <c r="Y7" s="19">
        <v>-378241</v>
      </c>
      <c r="Z7" s="20">
        <v>-27.02</v>
      </c>
      <c r="AA7" s="21">
        <v>1400000</v>
      </c>
    </row>
    <row r="8" spans="1:27" ht="13.5">
      <c r="A8" s="22" t="s">
        <v>35</v>
      </c>
      <c r="B8" s="16"/>
      <c r="C8" s="17">
        <v>2603838</v>
      </c>
      <c r="D8" s="17"/>
      <c r="E8" s="18">
        <v>10103000</v>
      </c>
      <c r="F8" s="19">
        <v>15775000</v>
      </c>
      <c r="G8" s="19">
        <v>1714081</v>
      </c>
      <c r="H8" s="19">
        <v>1671308</v>
      </c>
      <c r="I8" s="19">
        <v>1160910</v>
      </c>
      <c r="J8" s="19">
        <v>4546299</v>
      </c>
      <c r="K8" s="19">
        <v>1823895</v>
      </c>
      <c r="L8" s="19">
        <v>665983</v>
      </c>
      <c r="M8" s="19">
        <v>568465</v>
      </c>
      <c r="N8" s="19">
        <v>3058343</v>
      </c>
      <c r="O8" s="19">
        <v>462121</v>
      </c>
      <c r="P8" s="19">
        <v>494296</v>
      </c>
      <c r="Q8" s="19">
        <v>981900</v>
      </c>
      <c r="R8" s="19">
        <v>1938317</v>
      </c>
      <c r="S8" s="19">
        <v>696018</v>
      </c>
      <c r="T8" s="19">
        <v>246461</v>
      </c>
      <c r="U8" s="19">
        <v>239543</v>
      </c>
      <c r="V8" s="19">
        <v>1182022</v>
      </c>
      <c r="W8" s="19">
        <v>10724981</v>
      </c>
      <c r="X8" s="19">
        <v>15775000</v>
      </c>
      <c r="Y8" s="19">
        <v>-5050019</v>
      </c>
      <c r="Z8" s="20">
        <v>-32.01</v>
      </c>
      <c r="AA8" s="21">
        <v>15775000</v>
      </c>
    </row>
    <row r="9" spans="1:27" ht="13.5">
      <c r="A9" s="22" t="s">
        <v>36</v>
      </c>
      <c r="B9" s="16"/>
      <c r="C9" s="17">
        <v>65775000</v>
      </c>
      <c r="D9" s="17"/>
      <c r="E9" s="18">
        <v>73922000</v>
      </c>
      <c r="F9" s="19">
        <v>76922000</v>
      </c>
      <c r="G9" s="19">
        <v>29261000</v>
      </c>
      <c r="H9" s="19">
        <v>2145000</v>
      </c>
      <c r="I9" s="19"/>
      <c r="J9" s="19">
        <v>31406000</v>
      </c>
      <c r="K9" s="19"/>
      <c r="L9" s="19">
        <v>23426000</v>
      </c>
      <c r="M9" s="19"/>
      <c r="N9" s="19">
        <v>23426000</v>
      </c>
      <c r="O9" s="19"/>
      <c r="P9" s="19">
        <v>300000</v>
      </c>
      <c r="Q9" s="19">
        <v>18790000</v>
      </c>
      <c r="R9" s="19">
        <v>19090000</v>
      </c>
      <c r="S9" s="19"/>
      <c r="T9" s="19"/>
      <c r="U9" s="19"/>
      <c r="V9" s="19"/>
      <c r="W9" s="19">
        <v>73922000</v>
      </c>
      <c r="X9" s="19">
        <v>76922000</v>
      </c>
      <c r="Y9" s="19">
        <v>-3000000</v>
      </c>
      <c r="Z9" s="20">
        <v>-3.9</v>
      </c>
      <c r="AA9" s="21">
        <v>76922000</v>
      </c>
    </row>
    <row r="10" spans="1:27" ht="13.5">
      <c r="A10" s="22" t="s">
        <v>37</v>
      </c>
      <c r="B10" s="16"/>
      <c r="C10" s="17">
        <v>18888000</v>
      </c>
      <c r="D10" s="17"/>
      <c r="E10" s="18">
        <v>28699000</v>
      </c>
      <c r="F10" s="19">
        <v>31129000</v>
      </c>
      <c r="G10" s="19"/>
      <c r="H10" s="19"/>
      <c r="I10" s="19"/>
      <c r="J10" s="19"/>
      <c r="K10" s="19"/>
      <c r="L10" s="19">
        <v>7232000</v>
      </c>
      <c r="M10" s="19">
        <v>732000</v>
      </c>
      <c r="N10" s="19">
        <v>7964000</v>
      </c>
      <c r="O10" s="19">
        <v>804000</v>
      </c>
      <c r="P10" s="19"/>
      <c r="Q10" s="19">
        <v>13431000</v>
      </c>
      <c r="R10" s="19">
        <v>14235000</v>
      </c>
      <c r="S10" s="19"/>
      <c r="T10" s="19"/>
      <c r="U10" s="19"/>
      <c r="V10" s="19"/>
      <c r="W10" s="19">
        <v>22199000</v>
      </c>
      <c r="X10" s="19">
        <v>31129000</v>
      </c>
      <c r="Y10" s="19">
        <v>-8930000</v>
      </c>
      <c r="Z10" s="20">
        <v>-28.69</v>
      </c>
      <c r="AA10" s="21">
        <v>31129000</v>
      </c>
    </row>
    <row r="11" spans="1:27" ht="13.5">
      <c r="A11" s="22" t="s">
        <v>38</v>
      </c>
      <c r="B11" s="16"/>
      <c r="C11" s="17">
        <v>846781</v>
      </c>
      <c r="D11" s="17"/>
      <c r="E11" s="18">
        <v>804000</v>
      </c>
      <c r="F11" s="19">
        <v>750000</v>
      </c>
      <c r="G11" s="19">
        <v>572203</v>
      </c>
      <c r="H11" s="19">
        <v>4582341</v>
      </c>
      <c r="I11" s="19">
        <v>162325</v>
      </c>
      <c r="J11" s="19">
        <v>5316869</v>
      </c>
      <c r="K11" s="19">
        <v>158243</v>
      </c>
      <c r="L11" s="19">
        <v>648601</v>
      </c>
      <c r="M11" s="19">
        <v>151959</v>
      </c>
      <c r="N11" s="19">
        <v>958803</v>
      </c>
      <c r="O11" s="19">
        <v>211923</v>
      </c>
      <c r="P11" s="19">
        <v>206246</v>
      </c>
      <c r="Q11" s="19">
        <v>441226</v>
      </c>
      <c r="R11" s="19">
        <v>859395</v>
      </c>
      <c r="S11" s="19">
        <v>1006995</v>
      </c>
      <c r="T11" s="19">
        <v>562745</v>
      </c>
      <c r="U11" s="19">
        <v>115082</v>
      </c>
      <c r="V11" s="19">
        <v>1684822</v>
      </c>
      <c r="W11" s="19">
        <v>8819889</v>
      </c>
      <c r="X11" s="19">
        <v>750000</v>
      </c>
      <c r="Y11" s="19">
        <v>8069889</v>
      </c>
      <c r="Z11" s="20">
        <v>1075.99</v>
      </c>
      <c r="AA11" s="21">
        <v>750000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-77592599</v>
      </c>
      <c r="D14" s="17"/>
      <c r="E14" s="18">
        <v>-93330996</v>
      </c>
      <c r="F14" s="19">
        <v>-101108900</v>
      </c>
      <c r="G14" s="19">
        <v>-47784764</v>
      </c>
      <c r="H14" s="19">
        <v>-13318045</v>
      </c>
      <c r="I14" s="19">
        <v>-8841401</v>
      </c>
      <c r="J14" s="19">
        <v>-69944210</v>
      </c>
      <c r="K14" s="19">
        <v>-8582905</v>
      </c>
      <c r="L14" s="19">
        <v>-37380132</v>
      </c>
      <c r="M14" s="19">
        <v>-10530303</v>
      </c>
      <c r="N14" s="19">
        <v>-56493340</v>
      </c>
      <c r="O14" s="19">
        <v>-7510017</v>
      </c>
      <c r="P14" s="19">
        <v>-6964748</v>
      </c>
      <c r="Q14" s="19">
        <v>-36219189</v>
      </c>
      <c r="R14" s="19">
        <v>-50693954</v>
      </c>
      <c r="S14" s="19">
        <v>-8242088</v>
      </c>
      <c r="T14" s="19">
        <v>-7568279</v>
      </c>
      <c r="U14" s="19">
        <v>-7973356</v>
      </c>
      <c r="V14" s="19">
        <v>-23783723</v>
      </c>
      <c r="W14" s="19">
        <v>-200915227</v>
      </c>
      <c r="X14" s="19">
        <v>-101108900</v>
      </c>
      <c r="Y14" s="19">
        <v>-99806327</v>
      </c>
      <c r="Z14" s="20">
        <v>98.71</v>
      </c>
      <c r="AA14" s="21">
        <v>-101108900</v>
      </c>
    </row>
    <row r="15" spans="1:27" ht="13.5">
      <c r="A15" s="22" t="s">
        <v>42</v>
      </c>
      <c r="B15" s="16"/>
      <c r="C15" s="17">
        <v>-1838540</v>
      </c>
      <c r="D15" s="17"/>
      <c r="E15" s="18">
        <v>-2748000</v>
      </c>
      <c r="F15" s="19">
        <v>-2750000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-2750000</v>
      </c>
      <c r="Y15" s="19">
        <v>2750000</v>
      </c>
      <c r="Z15" s="20">
        <v>-100</v>
      </c>
      <c r="AA15" s="21">
        <v>-2750000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30815014</v>
      </c>
      <c r="D17" s="25">
        <f>SUM(D6:D16)</f>
        <v>0</v>
      </c>
      <c r="E17" s="26">
        <f t="shared" si="0"/>
        <v>36041000</v>
      </c>
      <c r="F17" s="27">
        <f t="shared" si="0"/>
        <v>36837100</v>
      </c>
      <c r="G17" s="27">
        <f t="shared" si="0"/>
        <v>-14994160</v>
      </c>
      <c r="H17" s="27">
        <f t="shared" si="0"/>
        <v>-3831171</v>
      </c>
      <c r="I17" s="27">
        <f t="shared" si="0"/>
        <v>-6482301</v>
      </c>
      <c r="J17" s="27">
        <f t="shared" si="0"/>
        <v>-25307632</v>
      </c>
      <c r="K17" s="27">
        <f t="shared" si="0"/>
        <v>-5839432</v>
      </c>
      <c r="L17" s="27">
        <f t="shared" si="0"/>
        <v>-2872188</v>
      </c>
      <c r="M17" s="27">
        <f t="shared" si="0"/>
        <v>-7526808</v>
      </c>
      <c r="N17" s="27">
        <f t="shared" si="0"/>
        <v>-16238428</v>
      </c>
      <c r="O17" s="27">
        <f t="shared" si="0"/>
        <v>-5087570</v>
      </c>
      <c r="P17" s="27">
        <f t="shared" si="0"/>
        <v>-4837529</v>
      </c>
      <c r="Q17" s="27">
        <f t="shared" si="0"/>
        <v>-1013271</v>
      </c>
      <c r="R17" s="27">
        <f t="shared" si="0"/>
        <v>-10938370</v>
      </c>
      <c r="S17" s="27">
        <f t="shared" si="0"/>
        <v>-4532769</v>
      </c>
      <c r="T17" s="27">
        <f t="shared" si="0"/>
        <v>-5628226</v>
      </c>
      <c r="U17" s="27">
        <f t="shared" si="0"/>
        <v>-6573839</v>
      </c>
      <c r="V17" s="27">
        <f t="shared" si="0"/>
        <v>-16734834</v>
      </c>
      <c r="W17" s="27">
        <f t="shared" si="0"/>
        <v>-69219264</v>
      </c>
      <c r="X17" s="27">
        <f t="shared" si="0"/>
        <v>36837100</v>
      </c>
      <c r="Y17" s="27">
        <f t="shared" si="0"/>
        <v>-106056364</v>
      </c>
      <c r="Z17" s="28">
        <f>+IF(X17&lt;&gt;0,+(Y17/X17)*100,0)</f>
        <v>-287.9063878535498</v>
      </c>
      <c r="AA17" s="29">
        <f>SUM(AA6:AA16)</f>
        <v>36837100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>
        <v>11198000</v>
      </c>
      <c r="H21" s="36"/>
      <c r="I21" s="36"/>
      <c r="J21" s="19">
        <v>11198000</v>
      </c>
      <c r="K21" s="36">
        <v>732000</v>
      </c>
      <c r="L21" s="36"/>
      <c r="M21" s="19"/>
      <c r="N21" s="36">
        <v>732000</v>
      </c>
      <c r="O21" s="36"/>
      <c r="P21" s="36"/>
      <c r="Q21" s="19"/>
      <c r="R21" s="36"/>
      <c r="S21" s="36"/>
      <c r="T21" s="19"/>
      <c r="U21" s="36"/>
      <c r="V21" s="36"/>
      <c r="W21" s="36">
        <v>11930000</v>
      </c>
      <c r="X21" s="19"/>
      <c r="Y21" s="36">
        <v>11930000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>
        <v>10850000</v>
      </c>
      <c r="H23" s="36">
        <v>6840000</v>
      </c>
      <c r="I23" s="36">
        <v>11300000</v>
      </c>
      <c r="J23" s="19">
        <v>28990000</v>
      </c>
      <c r="K23" s="36">
        <v>6900000</v>
      </c>
      <c r="L23" s="36">
        <v>6000000</v>
      </c>
      <c r="M23" s="19">
        <v>10650000</v>
      </c>
      <c r="N23" s="36">
        <v>23550000</v>
      </c>
      <c r="O23" s="36">
        <v>4600000</v>
      </c>
      <c r="P23" s="36">
        <v>6870000</v>
      </c>
      <c r="Q23" s="19">
        <v>4550000</v>
      </c>
      <c r="R23" s="36">
        <v>16020000</v>
      </c>
      <c r="S23" s="36">
        <v>11650000</v>
      </c>
      <c r="T23" s="19">
        <v>11550000</v>
      </c>
      <c r="U23" s="36">
        <v>9850000</v>
      </c>
      <c r="V23" s="36">
        <v>33050000</v>
      </c>
      <c r="W23" s="36">
        <v>101610000</v>
      </c>
      <c r="X23" s="19"/>
      <c r="Y23" s="36">
        <v>101610000</v>
      </c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-24544844</v>
      </c>
      <c r="D26" s="17"/>
      <c r="E26" s="18">
        <v>-32703000</v>
      </c>
      <c r="F26" s="19">
        <v>-38129000</v>
      </c>
      <c r="G26" s="19">
        <v>-6603192</v>
      </c>
      <c r="H26" s="19">
        <v>-2172793</v>
      </c>
      <c r="I26" s="19">
        <v>-3866233</v>
      </c>
      <c r="J26" s="19">
        <v>-12642218</v>
      </c>
      <c r="K26" s="19">
        <v>-2031208</v>
      </c>
      <c r="L26" s="19">
        <v>-2389857</v>
      </c>
      <c r="M26" s="19">
        <v>-2063419</v>
      </c>
      <c r="N26" s="19">
        <v>-6484484</v>
      </c>
      <c r="O26" s="19">
        <v>-352557</v>
      </c>
      <c r="P26" s="19">
        <v>-1910714</v>
      </c>
      <c r="Q26" s="19">
        <v>-3497180</v>
      </c>
      <c r="R26" s="19">
        <v>-5760451</v>
      </c>
      <c r="S26" s="19">
        <v>-5730707</v>
      </c>
      <c r="T26" s="19">
        <v>-5210380</v>
      </c>
      <c r="U26" s="19">
        <v>-3763596</v>
      </c>
      <c r="V26" s="19">
        <v>-14704683</v>
      </c>
      <c r="W26" s="19">
        <v>-39591836</v>
      </c>
      <c r="X26" s="19">
        <v>-38129000</v>
      </c>
      <c r="Y26" s="19">
        <v>-1462836</v>
      </c>
      <c r="Z26" s="20">
        <v>3.84</v>
      </c>
      <c r="AA26" s="21">
        <v>-38129000</v>
      </c>
    </row>
    <row r="27" spans="1:27" ht="13.5">
      <c r="A27" s="23" t="s">
        <v>51</v>
      </c>
      <c r="B27" s="24"/>
      <c r="C27" s="25">
        <f aca="true" t="shared" si="1" ref="C27:Y27">SUM(C21:C26)</f>
        <v>-24544844</v>
      </c>
      <c r="D27" s="25">
        <f>SUM(D21:D26)</f>
        <v>0</v>
      </c>
      <c r="E27" s="26">
        <f t="shared" si="1"/>
        <v>-32703000</v>
      </c>
      <c r="F27" s="27">
        <f t="shared" si="1"/>
        <v>-38129000</v>
      </c>
      <c r="G27" s="27">
        <f t="shared" si="1"/>
        <v>15444808</v>
      </c>
      <c r="H27" s="27">
        <f t="shared" si="1"/>
        <v>4667207</v>
      </c>
      <c r="I27" s="27">
        <f t="shared" si="1"/>
        <v>7433767</v>
      </c>
      <c r="J27" s="27">
        <f t="shared" si="1"/>
        <v>27545782</v>
      </c>
      <c r="K27" s="27">
        <f t="shared" si="1"/>
        <v>5600792</v>
      </c>
      <c r="L27" s="27">
        <f t="shared" si="1"/>
        <v>3610143</v>
      </c>
      <c r="M27" s="27">
        <f t="shared" si="1"/>
        <v>8586581</v>
      </c>
      <c r="N27" s="27">
        <f t="shared" si="1"/>
        <v>17797516</v>
      </c>
      <c r="O27" s="27">
        <f t="shared" si="1"/>
        <v>4247443</v>
      </c>
      <c r="P27" s="27">
        <f t="shared" si="1"/>
        <v>4959286</v>
      </c>
      <c r="Q27" s="27">
        <f t="shared" si="1"/>
        <v>1052820</v>
      </c>
      <c r="R27" s="27">
        <f t="shared" si="1"/>
        <v>10259549</v>
      </c>
      <c r="S27" s="27">
        <f t="shared" si="1"/>
        <v>5919293</v>
      </c>
      <c r="T27" s="27">
        <f t="shared" si="1"/>
        <v>6339620</v>
      </c>
      <c r="U27" s="27">
        <f t="shared" si="1"/>
        <v>6086404</v>
      </c>
      <c r="V27" s="27">
        <f t="shared" si="1"/>
        <v>18345317</v>
      </c>
      <c r="W27" s="27">
        <f t="shared" si="1"/>
        <v>73948164</v>
      </c>
      <c r="X27" s="27">
        <f t="shared" si="1"/>
        <v>-38129000</v>
      </c>
      <c r="Y27" s="27">
        <f t="shared" si="1"/>
        <v>112077164</v>
      </c>
      <c r="Z27" s="28">
        <f>+IF(X27&lt;&gt;0,+(Y27/X27)*100,0)</f>
        <v>-293.9420493587558</v>
      </c>
      <c r="AA27" s="29">
        <f>SUM(AA21:AA26)</f>
        <v>-38129000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-5979700</v>
      </c>
      <c r="D35" s="17"/>
      <c r="E35" s="18">
        <v>-1750000</v>
      </c>
      <c r="F35" s="19">
        <v>-1750000</v>
      </c>
      <c r="G35" s="19">
        <v>-71387</v>
      </c>
      <c r="H35" s="19">
        <v>-226544</v>
      </c>
      <c r="I35" s="19">
        <v>-1730910</v>
      </c>
      <c r="J35" s="19">
        <v>-2028841</v>
      </c>
      <c r="K35" s="19">
        <v>-71387</v>
      </c>
      <c r="L35" s="19"/>
      <c r="M35" s="19">
        <v>-369318</v>
      </c>
      <c r="N35" s="19">
        <v>-440705</v>
      </c>
      <c r="O35" s="19">
        <v>-71387</v>
      </c>
      <c r="P35" s="19">
        <v>-297931</v>
      </c>
      <c r="Q35" s="19">
        <v>-71387</v>
      </c>
      <c r="R35" s="19">
        <v>-440705</v>
      </c>
      <c r="S35" s="19">
        <v>-1633630</v>
      </c>
      <c r="T35" s="19">
        <v>-226544</v>
      </c>
      <c r="U35" s="19">
        <v>-142774</v>
      </c>
      <c r="V35" s="19">
        <v>-2002948</v>
      </c>
      <c r="W35" s="19">
        <v>-4913199</v>
      </c>
      <c r="X35" s="19">
        <v>-1750000</v>
      </c>
      <c r="Y35" s="19">
        <v>-3163199</v>
      </c>
      <c r="Z35" s="20">
        <v>180.75</v>
      </c>
      <c r="AA35" s="21">
        <v>-1750000</v>
      </c>
    </row>
    <row r="36" spans="1:27" ht="13.5">
      <c r="A36" s="23" t="s">
        <v>57</v>
      </c>
      <c r="B36" s="24"/>
      <c r="C36" s="25">
        <f aca="true" t="shared" si="2" ref="C36:Y36">SUM(C31:C35)</f>
        <v>-5979700</v>
      </c>
      <c r="D36" s="25">
        <f>SUM(D31:D35)</f>
        <v>0</v>
      </c>
      <c r="E36" s="26">
        <f t="shared" si="2"/>
        <v>-1750000</v>
      </c>
      <c r="F36" s="27">
        <f t="shared" si="2"/>
        <v>-1750000</v>
      </c>
      <c r="G36" s="27">
        <f t="shared" si="2"/>
        <v>-71387</v>
      </c>
      <c r="H36" s="27">
        <f t="shared" si="2"/>
        <v>-226544</v>
      </c>
      <c r="I36" s="27">
        <f t="shared" si="2"/>
        <v>-1730910</v>
      </c>
      <c r="J36" s="27">
        <f t="shared" si="2"/>
        <v>-2028841</v>
      </c>
      <c r="K36" s="27">
        <f t="shared" si="2"/>
        <v>-71387</v>
      </c>
      <c r="L36" s="27">
        <f t="shared" si="2"/>
        <v>0</v>
      </c>
      <c r="M36" s="27">
        <f t="shared" si="2"/>
        <v>-369318</v>
      </c>
      <c r="N36" s="27">
        <f t="shared" si="2"/>
        <v>-440705</v>
      </c>
      <c r="O36" s="27">
        <f t="shared" si="2"/>
        <v>-71387</v>
      </c>
      <c r="P36" s="27">
        <f t="shared" si="2"/>
        <v>-297931</v>
      </c>
      <c r="Q36" s="27">
        <f t="shared" si="2"/>
        <v>-71387</v>
      </c>
      <c r="R36" s="27">
        <f t="shared" si="2"/>
        <v>-440705</v>
      </c>
      <c r="S36" s="27">
        <f t="shared" si="2"/>
        <v>-1633630</v>
      </c>
      <c r="T36" s="27">
        <f t="shared" si="2"/>
        <v>-226544</v>
      </c>
      <c r="U36" s="27">
        <f t="shared" si="2"/>
        <v>-142774</v>
      </c>
      <c r="V36" s="27">
        <f t="shared" si="2"/>
        <v>-2002948</v>
      </c>
      <c r="W36" s="27">
        <f t="shared" si="2"/>
        <v>-4913199</v>
      </c>
      <c r="X36" s="27">
        <f t="shared" si="2"/>
        <v>-1750000</v>
      </c>
      <c r="Y36" s="27">
        <f t="shared" si="2"/>
        <v>-3163199</v>
      </c>
      <c r="Z36" s="28">
        <f>+IF(X36&lt;&gt;0,+(Y36/X36)*100,0)</f>
        <v>180.75422857142857</v>
      </c>
      <c r="AA36" s="29">
        <f>SUM(AA31:AA35)</f>
        <v>-1750000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290470</v>
      </c>
      <c r="D38" s="31">
        <f>+D17+D27+D36</f>
        <v>0</v>
      </c>
      <c r="E38" s="32">
        <f t="shared" si="3"/>
        <v>1588000</v>
      </c>
      <c r="F38" s="33">
        <f t="shared" si="3"/>
        <v>-3041900</v>
      </c>
      <c r="G38" s="33">
        <f t="shared" si="3"/>
        <v>379261</v>
      </c>
      <c r="H38" s="33">
        <f t="shared" si="3"/>
        <v>609492</v>
      </c>
      <c r="I38" s="33">
        <f t="shared" si="3"/>
        <v>-779444</v>
      </c>
      <c r="J38" s="33">
        <f t="shared" si="3"/>
        <v>209309</v>
      </c>
      <c r="K38" s="33">
        <f t="shared" si="3"/>
        <v>-310027</v>
      </c>
      <c r="L38" s="33">
        <f t="shared" si="3"/>
        <v>737955</v>
      </c>
      <c r="M38" s="33">
        <f t="shared" si="3"/>
        <v>690455</v>
      </c>
      <c r="N38" s="33">
        <f t="shared" si="3"/>
        <v>1118383</v>
      </c>
      <c r="O38" s="33">
        <f t="shared" si="3"/>
        <v>-911514</v>
      </c>
      <c r="P38" s="33">
        <f t="shared" si="3"/>
        <v>-176174</v>
      </c>
      <c r="Q38" s="33">
        <f t="shared" si="3"/>
        <v>-31838</v>
      </c>
      <c r="R38" s="33">
        <f t="shared" si="3"/>
        <v>-1119526</v>
      </c>
      <c r="S38" s="33">
        <f t="shared" si="3"/>
        <v>-247106</v>
      </c>
      <c r="T38" s="33">
        <f t="shared" si="3"/>
        <v>484850</v>
      </c>
      <c r="U38" s="33">
        <f t="shared" si="3"/>
        <v>-630209</v>
      </c>
      <c r="V38" s="33">
        <f t="shared" si="3"/>
        <v>-392465</v>
      </c>
      <c r="W38" s="33">
        <f t="shared" si="3"/>
        <v>-184299</v>
      </c>
      <c r="X38" s="33">
        <f t="shared" si="3"/>
        <v>-3041900</v>
      </c>
      <c r="Y38" s="33">
        <f t="shared" si="3"/>
        <v>2857601</v>
      </c>
      <c r="Z38" s="34">
        <f>+IF(X38&lt;&gt;0,+(Y38/X38)*100,0)</f>
        <v>-93.94131957000559</v>
      </c>
      <c r="AA38" s="35">
        <f>+AA17+AA27+AA36</f>
        <v>-3041900</v>
      </c>
    </row>
    <row r="39" spans="1:27" ht="13.5">
      <c r="A39" s="22" t="s">
        <v>59</v>
      </c>
      <c r="B39" s="16"/>
      <c r="C39" s="31">
        <v>432453</v>
      </c>
      <c r="D39" s="31"/>
      <c r="E39" s="32">
        <v>2404000</v>
      </c>
      <c r="F39" s="33">
        <v>5470000</v>
      </c>
      <c r="G39" s="33">
        <v>661347</v>
      </c>
      <c r="H39" s="33">
        <v>1040608</v>
      </c>
      <c r="I39" s="33">
        <v>1650100</v>
      </c>
      <c r="J39" s="33">
        <v>661347</v>
      </c>
      <c r="K39" s="33">
        <v>870656</v>
      </c>
      <c r="L39" s="33">
        <v>560629</v>
      </c>
      <c r="M39" s="33">
        <v>1298584</v>
      </c>
      <c r="N39" s="33">
        <v>870656</v>
      </c>
      <c r="O39" s="33">
        <v>1989039</v>
      </c>
      <c r="P39" s="33">
        <v>1077525</v>
      </c>
      <c r="Q39" s="33">
        <v>901351</v>
      </c>
      <c r="R39" s="33">
        <v>1989039</v>
      </c>
      <c r="S39" s="33">
        <v>869513</v>
      </c>
      <c r="T39" s="33">
        <v>622407</v>
      </c>
      <c r="U39" s="33">
        <v>1107257</v>
      </c>
      <c r="V39" s="33">
        <v>869513</v>
      </c>
      <c r="W39" s="33">
        <v>661347</v>
      </c>
      <c r="X39" s="33">
        <v>5470000</v>
      </c>
      <c r="Y39" s="33">
        <v>-4808653</v>
      </c>
      <c r="Z39" s="34">
        <v>-87.91</v>
      </c>
      <c r="AA39" s="35">
        <v>5470000</v>
      </c>
    </row>
    <row r="40" spans="1:27" ht="13.5">
      <c r="A40" s="41" t="s">
        <v>60</v>
      </c>
      <c r="B40" s="42"/>
      <c r="C40" s="43">
        <v>722923</v>
      </c>
      <c r="D40" s="43"/>
      <c r="E40" s="44">
        <v>3992000</v>
      </c>
      <c r="F40" s="45">
        <v>2428100</v>
      </c>
      <c r="G40" s="45">
        <v>1040608</v>
      </c>
      <c r="H40" s="45">
        <v>1650100</v>
      </c>
      <c r="I40" s="45">
        <v>870656</v>
      </c>
      <c r="J40" s="45">
        <v>870656</v>
      </c>
      <c r="K40" s="45">
        <v>560629</v>
      </c>
      <c r="L40" s="45">
        <v>1298584</v>
      </c>
      <c r="M40" s="45">
        <v>1989039</v>
      </c>
      <c r="N40" s="45">
        <v>1989039</v>
      </c>
      <c r="O40" s="45">
        <v>1077525</v>
      </c>
      <c r="P40" s="45">
        <v>901351</v>
      </c>
      <c r="Q40" s="45">
        <v>869513</v>
      </c>
      <c r="R40" s="45">
        <v>1077525</v>
      </c>
      <c r="S40" s="45">
        <v>622407</v>
      </c>
      <c r="T40" s="45">
        <v>1107257</v>
      </c>
      <c r="U40" s="45">
        <v>477048</v>
      </c>
      <c r="V40" s="45">
        <v>477048</v>
      </c>
      <c r="W40" s="45">
        <v>477048</v>
      </c>
      <c r="X40" s="45">
        <v>2428100</v>
      </c>
      <c r="Y40" s="45">
        <v>-1951052</v>
      </c>
      <c r="Z40" s="46">
        <v>-80.35</v>
      </c>
      <c r="AA40" s="47">
        <v>2428100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67338698</v>
      </c>
      <c r="D6" s="17"/>
      <c r="E6" s="18">
        <v>54363596</v>
      </c>
      <c r="F6" s="19">
        <v>39702301</v>
      </c>
      <c r="G6" s="19">
        <v>1898342</v>
      </c>
      <c r="H6" s="19">
        <v>14851907</v>
      </c>
      <c r="I6" s="19">
        <v>4869849</v>
      </c>
      <c r="J6" s="19">
        <v>21620098</v>
      </c>
      <c r="K6" s="19">
        <v>3565676</v>
      </c>
      <c r="L6" s="19">
        <v>2548901</v>
      </c>
      <c r="M6" s="19">
        <v>3673883</v>
      </c>
      <c r="N6" s="19">
        <v>9788460</v>
      </c>
      <c r="O6" s="19">
        <v>2532743</v>
      </c>
      <c r="P6" s="19">
        <v>2929351</v>
      </c>
      <c r="Q6" s="19">
        <v>2933674</v>
      </c>
      <c r="R6" s="19">
        <v>8395768</v>
      </c>
      <c r="S6" s="19">
        <v>7924790</v>
      </c>
      <c r="T6" s="19">
        <v>3028519</v>
      </c>
      <c r="U6" s="19">
        <v>3525170</v>
      </c>
      <c r="V6" s="19">
        <v>14478479</v>
      </c>
      <c r="W6" s="19">
        <v>54282805</v>
      </c>
      <c r="X6" s="19">
        <v>39702301</v>
      </c>
      <c r="Y6" s="19">
        <v>14580504</v>
      </c>
      <c r="Z6" s="20">
        <v>36.72</v>
      </c>
      <c r="AA6" s="21">
        <v>39702301</v>
      </c>
    </row>
    <row r="7" spans="1:27" ht="13.5">
      <c r="A7" s="22" t="s">
        <v>34</v>
      </c>
      <c r="B7" s="16"/>
      <c r="C7" s="17">
        <v>175220102</v>
      </c>
      <c r="D7" s="17"/>
      <c r="E7" s="18">
        <v>176773282</v>
      </c>
      <c r="F7" s="19">
        <v>122510234</v>
      </c>
      <c r="G7" s="19">
        <v>8670871</v>
      </c>
      <c r="H7" s="19">
        <v>16494535</v>
      </c>
      <c r="I7" s="19">
        <v>17619449</v>
      </c>
      <c r="J7" s="19">
        <v>42784855</v>
      </c>
      <c r="K7" s="19">
        <v>18067525</v>
      </c>
      <c r="L7" s="19">
        <v>11872260</v>
      </c>
      <c r="M7" s="19">
        <v>21852268</v>
      </c>
      <c r="N7" s="19">
        <v>51792053</v>
      </c>
      <c r="O7" s="19">
        <v>12335913</v>
      </c>
      <c r="P7" s="19">
        <v>15613533</v>
      </c>
      <c r="Q7" s="19">
        <v>16072986</v>
      </c>
      <c r="R7" s="19">
        <v>44022432</v>
      </c>
      <c r="S7" s="19">
        <v>13226156</v>
      </c>
      <c r="T7" s="19">
        <v>15400377</v>
      </c>
      <c r="U7" s="19">
        <v>17638875</v>
      </c>
      <c r="V7" s="19">
        <v>46265408</v>
      </c>
      <c r="W7" s="19">
        <v>184864748</v>
      </c>
      <c r="X7" s="19">
        <v>122510234</v>
      </c>
      <c r="Y7" s="19">
        <v>62354514</v>
      </c>
      <c r="Z7" s="20">
        <v>50.9</v>
      </c>
      <c r="AA7" s="21">
        <v>122510234</v>
      </c>
    </row>
    <row r="8" spans="1:27" ht="13.5">
      <c r="A8" s="22" t="s">
        <v>35</v>
      </c>
      <c r="B8" s="16"/>
      <c r="C8" s="17">
        <v>6422473</v>
      </c>
      <c r="D8" s="17"/>
      <c r="E8" s="18">
        <v>9700610</v>
      </c>
      <c r="F8" s="19">
        <v>8085726</v>
      </c>
      <c r="G8" s="19">
        <v>1708026</v>
      </c>
      <c r="H8" s="19">
        <v>696387</v>
      </c>
      <c r="I8" s="19">
        <v>8372256</v>
      </c>
      <c r="J8" s="19">
        <v>10776669</v>
      </c>
      <c r="K8" s="19">
        <v>851763</v>
      </c>
      <c r="L8" s="19">
        <v>13292566</v>
      </c>
      <c r="M8" s="19">
        <v>528822</v>
      </c>
      <c r="N8" s="19">
        <v>14673151</v>
      </c>
      <c r="O8" s="19">
        <v>13120111</v>
      </c>
      <c r="P8" s="19">
        <v>650155</v>
      </c>
      <c r="Q8" s="19">
        <v>826586</v>
      </c>
      <c r="R8" s="19">
        <v>14596852</v>
      </c>
      <c r="S8" s="19">
        <v>5850182</v>
      </c>
      <c r="T8" s="19">
        <v>7998725</v>
      </c>
      <c r="U8" s="19">
        <v>10266932</v>
      </c>
      <c r="V8" s="19">
        <v>24115839</v>
      </c>
      <c r="W8" s="19">
        <v>64162511</v>
      </c>
      <c r="X8" s="19">
        <v>8085726</v>
      </c>
      <c r="Y8" s="19">
        <v>56076785</v>
      </c>
      <c r="Z8" s="20">
        <v>693.53</v>
      </c>
      <c r="AA8" s="21">
        <v>8085726</v>
      </c>
    </row>
    <row r="9" spans="1:27" ht="13.5">
      <c r="A9" s="22" t="s">
        <v>36</v>
      </c>
      <c r="B9" s="16"/>
      <c r="C9" s="17">
        <v>40545933</v>
      </c>
      <c r="D9" s="17"/>
      <c r="E9" s="18">
        <v>45778000</v>
      </c>
      <c r="F9" s="19">
        <v>45881000</v>
      </c>
      <c r="G9" s="19">
        <v>17153000</v>
      </c>
      <c r="H9" s="19">
        <v>1334000</v>
      </c>
      <c r="I9" s="19"/>
      <c r="J9" s="19">
        <v>18487000</v>
      </c>
      <c r="K9" s="19">
        <v>525000</v>
      </c>
      <c r="L9" s="19">
        <v>602000</v>
      </c>
      <c r="M9" s="19">
        <v>8411000</v>
      </c>
      <c r="N9" s="19">
        <v>9538000</v>
      </c>
      <c r="O9" s="19"/>
      <c r="P9" s="19">
        <v>2376000</v>
      </c>
      <c r="Q9" s="19">
        <v>10634000</v>
      </c>
      <c r="R9" s="19">
        <v>13010000</v>
      </c>
      <c r="S9" s="19"/>
      <c r="T9" s="19"/>
      <c r="U9" s="19"/>
      <c r="V9" s="19"/>
      <c r="W9" s="19">
        <v>41035000</v>
      </c>
      <c r="X9" s="19">
        <v>45881000</v>
      </c>
      <c r="Y9" s="19">
        <v>-4846000</v>
      </c>
      <c r="Z9" s="20">
        <v>-10.56</v>
      </c>
      <c r="AA9" s="21">
        <v>45881000</v>
      </c>
    </row>
    <row r="10" spans="1:27" ht="13.5">
      <c r="A10" s="22" t="s">
        <v>37</v>
      </c>
      <c r="B10" s="16"/>
      <c r="C10" s="17">
        <v>31405674</v>
      </c>
      <c r="D10" s="17"/>
      <c r="E10" s="18">
        <v>28615000</v>
      </c>
      <c r="F10" s="19">
        <v>45439000</v>
      </c>
      <c r="G10" s="19">
        <v>5326000</v>
      </c>
      <c r="H10" s="19"/>
      <c r="I10" s="19"/>
      <c r="J10" s="19">
        <v>5326000</v>
      </c>
      <c r="K10" s="19">
        <v>10000000</v>
      </c>
      <c r="L10" s="19"/>
      <c r="M10" s="19">
        <v>3000000</v>
      </c>
      <c r="N10" s="19">
        <v>13000000</v>
      </c>
      <c r="O10" s="19">
        <v>4500000</v>
      </c>
      <c r="P10" s="19">
        <v>13174000</v>
      </c>
      <c r="Q10" s="19">
        <v>8789000</v>
      </c>
      <c r="R10" s="19">
        <v>26463000</v>
      </c>
      <c r="S10" s="19"/>
      <c r="T10" s="19"/>
      <c r="U10" s="19"/>
      <c r="V10" s="19"/>
      <c r="W10" s="19">
        <v>44789000</v>
      </c>
      <c r="X10" s="19">
        <v>45439000</v>
      </c>
      <c r="Y10" s="19">
        <v>-650000</v>
      </c>
      <c r="Z10" s="20">
        <v>-1.43</v>
      </c>
      <c r="AA10" s="21">
        <v>45439000</v>
      </c>
    </row>
    <row r="11" spans="1:27" ht="13.5">
      <c r="A11" s="22" t="s">
        <v>38</v>
      </c>
      <c r="B11" s="16"/>
      <c r="C11" s="17">
        <v>2442844</v>
      </c>
      <c r="D11" s="17"/>
      <c r="E11" s="18">
        <v>2211453</v>
      </c>
      <c r="F11" s="19">
        <v>476600</v>
      </c>
      <c r="G11" s="19">
        <v>24368</v>
      </c>
      <c r="H11" s="19">
        <v>36222</v>
      </c>
      <c r="I11" s="19">
        <v>49313</v>
      </c>
      <c r="J11" s="19">
        <v>109903</v>
      </c>
      <c r="K11" s="19">
        <v>32830</v>
      </c>
      <c r="L11" s="19">
        <v>39987</v>
      </c>
      <c r="M11" s="19">
        <v>33417</v>
      </c>
      <c r="N11" s="19">
        <v>106234</v>
      </c>
      <c r="O11" s="19">
        <v>61463</v>
      </c>
      <c r="P11" s="19"/>
      <c r="Q11" s="19"/>
      <c r="R11" s="19">
        <v>61463</v>
      </c>
      <c r="S11" s="19"/>
      <c r="T11" s="19"/>
      <c r="U11" s="19">
        <v>16755</v>
      </c>
      <c r="V11" s="19">
        <v>16755</v>
      </c>
      <c r="W11" s="19">
        <v>294355</v>
      </c>
      <c r="X11" s="19">
        <v>476600</v>
      </c>
      <c r="Y11" s="19">
        <v>-182245</v>
      </c>
      <c r="Z11" s="20">
        <v>-38.24</v>
      </c>
      <c r="AA11" s="21">
        <v>476600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-279222079</v>
      </c>
      <c r="D14" s="17"/>
      <c r="E14" s="18">
        <v>-279696277</v>
      </c>
      <c r="F14" s="19">
        <v>-283296356</v>
      </c>
      <c r="G14" s="19">
        <v>-37972302</v>
      </c>
      <c r="H14" s="19">
        <v>-29872119</v>
      </c>
      <c r="I14" s="19">
        <v>-28841202</v>
      </c>
      <c r="J14" s="19">
        <v>-96685623</v>
      </c>
      <c r="K14" s="19">
        <v>-26888432</v>
      </c>
      <c r="L14" s="19">
        <v>-22920746</v>
      </c>
      <c r="M14" s="19">
        <v>-28900718</v>
      </c>
      <c r="N14" s="19">
        <v>-78709896</v>
      </c>
      <c r="O14" s="19">
        <v>-24453709</v>
      </c>
      <c r="P14" s="19">
        <v>-31973820</v>
      </c>
      <c r="Q14" s="19">
        <v>-32082138</v>
      </c>
      <c r="R14" s="19">
        <v>-88509667</v>
      </c>
      <c r="S14" s="19">
        <v>-23750501</v>
      </c>
      <c r="T14" s="19">
        <v>-21958542</v>
      </c>
      <c r="U14" s="19">
        <v>-23894528</v>
      </c>
      <c r="V14" s="19">
        <v>-69603571</v>
      </c>
      <c r="W14" s="19">
        <v>-333508757</v>
      </c>
      <c r="X14" s="19">
        <v>-283296356</v>
      </c>
      <c r="Y14" s="19">
        <v>-50212401</v>
      </c>
      <c r="Z14" s="20">
        <v>17.72</v>
      </c>
      <c r="AA14" s="21">
        <v>-283296356</v>
      </c>
    </row>
    <row r="15" spans="1:27" ht="13.5">
      <c r="A15" s="22" t="s">
        <v>42</v>
      </c>
      <c r="B15" s="16"/>
      <c r="C15" s="17">
        <v>-34855</v>
      </c>
      <c r="D15" s="17"/>
      <c r="E15" s="18">
        <v>-1392484</v>
      </c>
      <c r="F15" s="19">
        <v>-6392439</v>
      </c>
      <c r="G15" s="19">
        <v>-453497</v>
      </c>
      <c r="H15" s="19">
        <v>-314849</v>
      </c>
      <c r="I15" s="19">
        <v>-673765</v>
      </c>
      <c r="J15" s="19">
        <v>-1442111</v>
      </c>
      <c r="K15" s="19">
        <v>-610861</v>
      </c>
      <c r="L15" s="19">
        <v>-284763</v>
      </c>
      <c r="M15" s="19">
        <v>-807407</v>
      </c>
      <c r="N15" s="19">
        <v>-1703031</v>
      </c>
      <c r="O15" s="19">
        <v>-1103297</v>
      </c>
      <c r="P15" s="19">
        <v>-529615</v>
      </c>
      <c r="Q15" s="19">
        <v>-536017</v>
      </c>
      <c r="R15" s="19">
        <v>-2168929</v>
      </c>
      <c r="S15" s="19">
        <v>-401327</v>
      </c>
      <c r="T15" s="19">
        <v>-322624</v>
      </c>
      <c r="U15" s="19">
        <v>-676774</v>
      </c>
      <c r="V15" s="19">
        <v>-1400725</v>
      </c>
      <c r="W15" s="19">
        <v>-6714796</v>
      </c>
      <c r="X15" s="19">
        <v>-6392439</v>
      </c>
      <c r="Y15" s="19">
        <v>-322357</v>
      </c>
      <c r="Z15" s="20">
        <v>5.04</v>
      </c>
      <c r="AA15" s="21">
        <v>-6392439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44118790</v>
      </c>
      <c r="D17" s="25">
        <f>SUM(D6:D16)</f>
        <v>0</v>
      </c>
      <c r="E17" s="26">
        <f t="shared" si="0"/>
        <v>36353180</v>
      </c>
      <c r="F17" s="27">
        <f t="shared" si="0"/>
        <v>-27593934</v>
      </c>
      <c r="G17" s="27">
        <f t="shared" si="0"/>
        <v>-3645192</v>
      </c>
      <c r="H17" s="27">
        <f t="shared" si="0"/>
        <v>3226083</v>
      </c>
      <c r="I17" s="27">
        <f t="shared" si="0"/>
        <v>1395900</v>
      </c>
      <c r="J17" s="27">
        <f t="shared" si="0"/>
        <v>976791</v>
      </c>
      <c r="K17" s="27">
        <f t="shared" si="0"/>
        <v>5543501</v>
      </c>
      <c r="L17" s="27">
        <f t="shared" si="0"/>
        <v>5150205</v>
      </c>
      <c r="M17" s="27">
        <f t="shared" si="0"/>
        <v>7791265</v>
      </c>
      <c r="N17" s="27">
        <f t="shared" si="0"/>
        <v>18484971</v>
      </c>
      <c r="O17" s="27">
        <f t="shared" si="0"/>
        <v>6993224</v>
      </c>
      <c r="P17" s="27">
        <f t="shared" si="0"/>
        <v>2239604</v>
      </c>
      <c r="Q17" s="27">
        <f t="shared" si="0"/>
        <v>6638091</v>
      </c>
      <c r="R17" s="27">
        <f t="shared" si="0"/>
        <v>15870919</v>
      </c>
      <c r="S17" s="27">
        <f t="shared" si="0"/>
        <v>2849300</v>
      </c>
      <c r="T17" s="27">
        <f t="shared" si="0"/>
        <v>4146455</v>
      </c>
      <c r="U17" s="27">
        <f t="shared" si="0"/>
        <v>6876430</v>
      </c>
      <c r="V17" s="27">
        <f t="shared" si="0"/>
        <v>13872185</v>
      </c>
      <c r="W17" s="27">
        <f t="shared" si="0"/>
        <v>49204866</v>
      </c>
      <c r="X17" s="27">
        <f t="shared" si="0"/>
        <v>-27593934</v>
      </c>
      <c r="Y17" s="27">
        <f t="shared" si="0"/>
        <v>76798800</v>
      </c>
      <c r="Z17" s="28">
        <f>+IF(X17&lt;&gt;0,+(Y17/X17)*100,0)</f>
        <v>-278.3176911273325</v>
      </c>
      <c r="AA17" s="29">
        <f>SUM(AA6:AA16)</f>
        <v>-27593934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407071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>
        <v>619353</v>
      </c>
      <c r="Q21" s="19"/>
      <c r="R21" s="36">
        <v>619353</v>
      </c>
      <c r="S21" s="36"/>
      <c r="T21" s="19"/>
      <c r="U21" s="36"/>
      <c r="V21" s="36"/>
      <c r="W21" s="36">
        <v>619353</v>
      </c>
      <c r="X21" s="19"/>
      <c r="Y21" s="36">
        <v>619353</v>
      </c>
      <c r="Z21" s="37"/>
      <c r="AA21" s="38"/>
    </row>
    <row r="22" spans="1:27" ht="13.5">
      <c r="A22" s="22" t="s">
        <v>47</v>
      </c>
      <c r="B22" s="16"/>
      <c r="C22" s="17">
        <v>46794</v>
      </c>
      <c r="D22" s="17"/>
      <c r="E22" s="39">
        <v>134425</v>
      </c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-4042265</v>
      </c>
      <c r="D24" s="17"/>
      <c r="E24" s="18">
        <v>-96000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-45712925</v>
      </c>
      <c r="D26" s="17"/>
      <c r="E26" s="18">
        <v>-35499276</v>
      </c>
      <c r="F26" s="19">
        <v>-45438711</v>
      </c>
      <c r="G26" s="19">
        <v>-1763577</v>
      </c>
      <c r="H26" s="19">
        <v>-3247286</v>
      </c>
      <c r="I26" s="19">
        <v>-4962036</v>
      </c>
      <c r="J26" s="19">
        <v>-9972899</v>
      </c>
      <c r="K26" s="19">
        <v>-4918897</v>
      </c>
      <c r="L26" s="19">
        <v>-8538340</v>
      </c>
      <c r="M26" s="19">
        <v>-8229719</v>
      </c>
      <c r="N26" s="19">
        <v>-21686956</v>
      </c>
      <c r="O26" s="19">
        <v>-2187856</v>
      </c>
      <c r="P26" s="19">
        <v>-5508025</v>
      </c>
      <c r="Q26" s="19">
        <v>-7590395</v>
      </c>
      <c r="R26" s="19">
        <v>-15286276</v>
      </c>
      <c r="S26" s="19">
        <v>-3052005</v>
      </c>
      <c r="T26" s="19">
        <v>-3399993</v>
      </c>
      <c r="U26" s="19">
        <v>-3756493</v>
      </c>
      <c r="V26" s="19">
        <v>-10208491</v>
      </c>
      <c r="W26" s="19">
        <v>-57154622</v>
      </c>
      <c r="X26" s="19">
        <v>-45438711</v>
      </c>
      <c r="Y26" s="19">
        <v>-11715911</v>
      </c>
      <c r="Z26" s="20">
        <v>25.78</v>
      </c>
      <c r="AA26" s="21">
        <v>-45438711</v>
      </c>
    </row>
    <row r="27" spans="1:27" ht="13.5">
      <c r="A27" s="23" t="s">
        <v>51</v>
      </c>
      <c r="B27" s="24"/>
      <c r="C27" s="25">
        <f aca="true" t="shared" si="1" ref="C27:Y27">SUM(C21:C26)</f>
        <v>-49301325</v>
      </c>
      <c r="D27" s="25">
        <f>SUM(D21:D26)</f>
        <v>0</v>
      </c>
      <c r="E27" s="26">
        <f t="shared" si="1"/>
        <v>-35460851</v>
      </c>
      <c r="F27" s="27">
        <f t="shared" si="1"/>
        <v>-45438711</v>
      </c>
      <c r="G27" s="27">
        <f t="shared" si="1"/>
        <v>-1763577</v>
      </c>
      <c r="H27" s="27">
        <f t="shared" si="1"/>
        <v>-3247286</v>
      </c>
      <c r="I27" s="27">
        <f t="shared" si="1"/>
        <v>-4962036</v>
      </c>
      <c r="J27" s="27">
        <f t="shared" si="1"/>
        <v>-9972899</v>
      </c>
      <c r="K27" s="27">
        <f t="shared" si="1"/>
        <v>-4918897</v>
      </c>
      <c r="L27" s="27">
        <f t="shared" si="1"/>
        <v>-8538340</v>
      </c>
      <c r="M27" s="27">
        <f t="shared" si="1"/>
        <v>-8229719</v>
      </c>
      <c r="N27" s="27">
        <f t="shared" si="1"/>
        <v>-21686956</v>
      </c>
      <c r="O27" s="27">
        <f t="shared" si="1"/>
        <v>-2187856</v>
      </c>
      <c r="P27" s="27">
        <f t="shared" si="1"/>
        <v>-4888672</v>
      </c>
      <c r="Q27" s="27">
        <f t="shared" si="1"/>
        <v>-7590395</v>
      </c>
      <c r="R27" s="27">
        <f t="shared" si="1"/>
        <v>-14666923</v>
      </c>
      <c r="S27" s="27">
        <f t="shared" si="1"/>
        <v>-3052005</v>
      </c>
      <c r="T27" s="27">
        <f t="shared" si="1"/>
        <v>-3399993</v>
      </c>
      <c r="U27" s="27">
        <f t="shared" si="1"/>
        <v>-3756493</v>
      </c>
      <c r="V27" s="27">
        <f t="shared" si="1"/>
        <v>-10208491</v>
      </c>
      <c r="W27" s="27">
        <f t="shared" si="1"/>
        <v>-56535269</v>
      </c>
      <c r="X27" s="27">
        <f t="shared" si="1"/>
        <v>-45438711</v>
      </c>
      <c r="Y27" s="27">
        <f t="shared" si="1"/>
        <v>-11096558</v>
      </c>
      <c r="Z27" s="28">
        <f>+IF(X27&lt;&gt;0,+(Y27/X27)*100,0)</f>
        <v>24.42093482801482</v>
      </c>
      <c r="AA27" s="29">
        <f>SUM(AA21:AA26)</f>
        <v>-45438711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>
        <v>2500000</v>
      </c>
      <c r="G32" s="19"/>
      <c r="H32" s="19"/>
      <c r="I32" s="19"/>
      <c r="J32" s="19"/>
      <c r="K32" s="19"/>
      <c r="L32" s="19">
        <v>2500000</v>
      </c>
      <c r="M32" s="19"/>
      <c r="N32" s="19">
        <v>2500000</v>
      </c>
      <c r="O32" s="19"/>
      <c r="P32" s="19"/>
      <c r="Q32" s="19"/>
      <c r="R32" s="19"/>
      <c r="S32" s="19"/>
      <c r="T32" s="19"/>
      <c r="U32" s="19"/>
      <c r="V32" s="19"/>
      <c r="W32" s="19">
        <v>2500000</v>
      </c>
      <c r="X32" s="19">
        <v>2500000</v>
      </c>
      <c r="Y32" s="19"/>
      <c r="Z32" s="20"/>
      <c r="AA32" s="21">
        <v>2500000</v>
      </c>
    </row>
    <row r="33" spans="1:27" ht="13.5">
      <c r="A33" s="22" t="s">
        <v>55</v>
      </c>
      <c r="B33" s="16"/>
      <c r="C33" s="17">
        <v>196200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>
        <v>11400</v>
      </c>
      <c r="Q33" s="36">
        <v>21728</v>
      </c>
      <c r="R33" s="19">
        <v>33128</v>
      </c>
      <c r="S33" s="19">
        <v>30600</v>
      </c>
      <c r="T33" s="19">
        <v>23300</v>
      </c>
      <c r="U33" s="19">
        <v>21450</v>
      </c>
      <c r="V33" s="36">
        <v>75350</v>
      </c>
      <c r="W33" s="36">
        <v>108478</v>
      </c>
      <c r="X33" s="36"/>
      <c r="Y33" s="19">
        <v>108478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-1188071</v>
      </c>
      <c r="D35" s="17"/>
      <c r="E35" s="18">
        <v>-1328683</v>
      </c>
      <c r="F35" s="19"/>
      <c r="G35" s="19"/>
      <c r="H35" s="19"/>
      <c r="I35" s="19"/>
      <c r="J35" s="19"/>
      <c r="K35" s="19"/>
      <c r="L35" s="19"/>
      <c r="M35" s="19"/>
      <c r="N35" s="19"/>
      <c r="O35" s="19">
        <v>-52728</v>
      </c>
      <c r="P35" s="19">
        <v>-52728</v>
      </c>
      <c r="Q35" s="19">
        <v>-52728</v>
      </c>
      <c r="R35" s="19">
        <v>-158184</v>
      </c>
      <c r="S35" s="19">
        <v>-52728</v>
      </c>
      <c r="T35" s="19">
        <v>-52728</v>
      </c>
      <c r="U35" s="19">
        <v>-52728</v>
      </c>
      <c r="V35" s="19">
        <v>-158184</v>
      </c>
      <c r="W35" s="19">
        <v>-316368</v>
      </c>
      <c r="X35" s="19"/>
      <c r="Y35" s="19">
        <v>-316368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-991871</v>
      </c>
      <c r="D36" s="25">
        <f>SUM(D31:D35)</f>
        <v>0</v>
      </c>
      <c r="E36" s="26">
        <f t="shared" si="2"/>
        <v>-1328683</v>
      </c>
      <c r="F36" s="27">
        <f t="shared" si="2"/>
        <v>2500000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2500000</v>
      </c>
      <c r="M36" s="27">
        <f t="shared" si="2"/>
        <v>0</v>
      </c>
      <c r="N36" s="27">
        <f t="shared" si="2"/>
        <v>2500000</v>
      </c>
      <c r="O36" s="27">
        <f t="shared" si="2"/>
        <v>-52728</v>
      </c>
      <c r="P36" s="27">
        <f t="shared" si="2"/>
        <v>-41328</v>
      </c>
      <c r="Q36" s="27">
        <f t="shared" si="2"/>
        <v>-31000</v>
      </c>
      <c r="R36" s="27">
        <f t="shared" si="2"/>
        <v>-125056</v>
      </c>
      <c r="S36" s="27">
        <f t="shared" si="2"/>
        <v>-22128</v>
      </c>
      <c r="T36" s="27">
        <f t="shared" si="2"/>
        <v>-29428</v>
      </c>
      <c r="U36" s="27">
        <f t="shared" si="2"/>
        <v>-31278</v>
      </c>
      <c r="V36" s="27">
        <f t="shared" si="2"/>
        <v>-82834</v>
      </c>
      <c r="W36" s="27">
        <f t="shared" si="2"/>
        <v>2292110</v>
      </c>
      <c r="X36" s="27">
        <f t="shared" si="2"/>
        <v>2500000</v>
      </c>
      <c r="Y36" s="27">
        <f t="shared" si="2"/>
        <v>-207890</v>
      </c>
      <c r="Z36" s="28">
        <f>+IF(X36&lt;&gt;0,+(Y36/X36)*100,0)</f>
        <v>-8.3156</v>
      </c>
      <c r="AA36" s="29">
        <f>SUM(AA31:AA35)</f>
        <v>2500000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-6174406</v>
      </c>
      <c r="D38" s="31">
        <f>+D17+D27+D36</f>
        <v>0</v>
      </c>
      <c r="E38" s="32">
        <f t="shared" si="3"/>
        <v>-436354</v>
      </c>
      <c r="F38" s="33">
        <f t="shared" si="3"/>
        <v>-70532645</v>
      </c>
      <c r="G38" s="33">
        <f t="shared" si="3"/>
        <v>-5408769</v>
      </c>
      <c r="H38" s="33">
        <f t="shared" si="3"/>
        <v>-21203</v>
      </c>
      <c r="I38" s="33">
        <f t="shared" si="3"/>
        <v>-3566136</v>
      </c>
      <c r="J38" s="33">
        <f t="shared" si="3"/>
        <v>-8996108</v>
      </c>
      <c r="K38" s="33">
        <f t="shared" si="3"/>
        <v>624604</v>
      </c>
      <c r="L38" s="33">
        <f t="shared" si="3"/>
        <v>-888135</v>
      </c>
      <c r="M38" s="33">
        <f t="shared" si="3"/>
        <v>-438454</v>
      </c>
      <c r="N38" s="33">
        <f t="shared" si="3"/>
        <v>-701985</v>
      </c>
      <c r="O38" s="33">
        <f t="shared" si="3"/>
        <v>4752640</v>
      </c>
      <c r="P38" s="33">
        <f t="shared" si="3"/>
        <v>-2690396</v>
      </c>
      <c r="Q38" s="33">
        <f t="shared" si="3"/>
        <v>-983304</v>
      </c>
      <c r="R38" s="33">
        <f t="shared" si="3"/>
        <v>1078940</v>
      </c>
      <c r="S38" s="33">
        <f t="shared" si="3"/>
        <v>-224833</v>
      </c>
      <c r="T38" s="33">
        <f t="shared" si="3"/>
        <v>717034</v>
      </c>
      <c r="U38" s="33">
        <f t="shared" si="3"/>
        <v>3088659</v>
      </c>
      <c r="V38" s="33">
        <f t="shared" si="3"/>
        <v>3580860</v>
      </c>
      <c r="W38" s="33">
        <f t="shared" si="3"/>
        <v>-5038293</v>
      </c>
      <c r="X38" s="33">
        <f t="shared" si="3"/>
        <v>-70532645</v>
      </c>
      <c r="Y38" s="33">
        <f t="shared" si="3"/>
        <v>65494352</v>
      </c>
      <c r="Z38" s="34">
        <f>+IF(X38&lt;&gt;0,+(Y38/X38)*100,0)</f>
        <v>-92.85679276595965</v>
      </c>
      <c r="AA38" s="35">
        <f>+AA17+AA27+AA36</f>
        <v>-70532645</v>
      </c>
    </row>
    <row r="39" spans="1:27" ht="13.5">
      <c r="A39" s="22" t="s">
        <v>59</v>
      </c>
      <c r="B39" s="16"/>
      <c r="C39" s="31">
        <v>13523473</v>
      </c>
      <c r="D39" s="31"/>
      <c r="E39" s="32">
        <v>29604000</v>
      </c>
      <c r="F39" s="33">
        <v>7340329</v>
      </c>
      <c r="G39" s="33">
        <v>7340329</v>
      </c>
      <c r="H39" s="33">
        <v>1931560</v>
      </c>
      <c r="I39" s="33">
        <v>1910357</v>
      </c>
      <c r="J39" s="33">
        <v>7340329</v>
      </c>
      <c r="K39" s="33">
        <v>-1655779</v>
      </c>
      <c r="L39" s="33">
        <v>-1031175</v>
      </c>
      <c r="M39" s="33">
        <v>-1919310</v>
      </c>
      <c r="N39" s="33">
        <v>-1655779</v>
      </c>
      <c r="O39" s="33">
        <v>-2357764</v>
      </c>
      <c r="P39" s="33">
        <v>2394876</v>
      </c>
      <c r="Q39" s="33">
        <v>-295520</v>
      </c>
      <c r="R39" s="33">
        <v>-2357764</v>
      </c>
      <c r="S39" s="33">
        <v>-1278824</v>
      </c>
      <c r="T39" s="33">
        <v>-1503657</v>
      </c>
      <c r="U39" s="33">
        <v>-786623</v>
      </c>
      <c r="V39" s="33">
        <v>-1278824</v>
      </c>
      <c r="W39" s="33">
        <v>7340329</v>
      </c>
      <c r="X39" s="33">
        <v>7340329</v>
      </c>
      <c r="Y39" s="33"/>
      <c r="Z39" s="34"/>
      <c r="AA39" s="35">
        <v>7340329</v>
      </c>
    </row>
    <row r="40" spans="1:27" ht="13.5">
      <c r="A40" s="41" t="s">
        <v>60</v>
      </c>
      <c r="B40" s="42"/>
      <c r="C40" s="43">
        <v>7349067</v>
      </c>
      <c r="D40" s="43"/>
      <c r="E40" s="44">
        <v>29167646</v>
      </c>
      <c r="F40" s="45">
        <v>-63192316</v>
      </c>
      <c r="G40" s="45">
        <v>1931560</v>
      </c>
      <c r="H40" s="45">
        <v>1910357</v>
      </c>
      <c r="I40" s="45">
        <v>-1655779</v>
      </c>
      <c r="J40" s="45">
        <v>-1655779</v>
      </c>
      <c r="K40" s="45">
        <v>-1031175</v>
      </c>
      <c r="L40" s="45">
        <v>-1919310</v>
      </c>
      <c r="M40" s="45">
        <v>-2357764</v>
      </c>
      <c r="N40" s="45">
        <v>-2357764</v>
      </c>
      <c r="O40" s="45">
        <v>2394876</v>
      </c>
      <c r="P40" s="45">
        <v>-295520</v>
      </c>
      <c r="Q40" s="45">
        <v>-1278824</v>
      </c>
      <c r="R40" s="45">
        <v>2394876</v>
      </c>
      <c r="S40" s="45">
        <v>-1503657</v>
      </c>
      <c r="T40" s="45">
        <v>-786623</v>
      </c>
      <c r="U40" s="45">
        <v>2302036</v>
      </c>
      <c r="V40" s="45">
        <v>2302036</v>
      </c>
      <c r="W40" s="45">
        <v>2302036</v>
      </c>
      <c r="X40" s="45">
        <v>-63192316</v>
      </c>
      <c r="Y40" s="45">
        <v>65494352</v>
      </c>
      <c r="Z40" s="46">
        <v>-103.64</v>
      </c>
      <c r="AA40" s="47">
        <v>-63192316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12336364</v>
      </c>
      <c r="D6" s="17"/>
      <c r="E6" s="18">
        <v>7553004</v>
      </c>
      <c r="F6" s="19">
        <v>10982094</v>
      </c>
      <c r="G6" s="19">
        <v>656913</v>
      </c>
      <c r="H6" s="19">
        <v>3631357</v>
      </c>
      <c r="I6" s="19">
        <v>937277</v>
      </c>
      <c r="J6" s="19">
        <v>5225547</v>
      </c>
      <c r="K6" s="19">
        <v>901280</v>
      </c>
      <c r="L6" s="19">
        <v>2141047</v>
      </c>
      <c r="M6" s="19">
        <v>607835</v>
      </c>
      <c r="N6" s="19">
        <v>3650162</v>
      </c>
      <c r="O6" s="19">
        <v>654223</v>
      </c>
      <c r="P6" s="19">
        <v>665917</v>
      </c>
      <c r="Q6" s="19">
        <v>770277</v>
      </c>
      <c r="R6" s="19">
        <v>2090417</v>
      </c>
      <c r="S6" s="19">
        <v>746465</v>
      </c>
      <c r="T6" s="19">
        <v>643701</v>
      </c>
      <c r="U6" s="19">
        <v>787883</v>
      </c>
      <c r="V6" s="19">
        <v>2178049</v>
      </c>
      <c r="W6" s="19">
        <v>13144175</v>
      </c>
      <c r="X6" s="19">
        <v>10982094</v>
      </c>
      <c r="Y6" s="19">
        <v>2162081</v>
      </c>
      <c r="Z6" s="20">
        <v>19.69</v>
      </c>
      <c r="AA6" s="21">
        <v>10982094</v>
      </c>
    </row>
    <row r="7" spans="1:27" ht="13.5">
      <c r="A7" s="22" t="s">
        <v>34</v>
      </c>
      <c r="B7" s="16"/>
      <c r="C7" s="17">
        <v>23360280</v>
      </c>
      <c r="D7" s="17"/>
      <c r="E7" s="18">
        <v>22435044</v>
      </c>
      <c r="F7" s="19">
        <v>31064004</v>
      </c>
      <c r="G7" s="19">
        <v>2830627</v>
      </c>
      <c r="H7" s="19">
        <v>2226632</v>
      </c>
      <c r="I7" s="19">
        <v>2912664</v>
      </c>
      <c r="J7" s="19">
        <v>7969923</v>
      </c>
      <c r="K7" s="19">
        <v>2763251</v>
      </c>
      <c r="L7" s="19">
        <v>2202445</v>
      </c>
      <c r="M7" s="19">
        <v>2725558</v>
      </c>
      <c r="N7" s="19">
        <v>7691254</v>
      </c>
      <c r="O7" s="19">
        <v>2255976</v>
      </c>
      <c r="P7" s="19">
        <v>2822151</v>
      </c>
      <c r="Q7" s="19">
        <v>2571651</v>
      </c>
      <c r="R7" s="19">
        <v>7649778</v>
      </c>
      <c r="S7" s="19">
        <v>1862649</v>
      </c>
      <c r="T7" s="19">
        <v>2902962</v>
      </c>
      <c r="U7" s="19">
        <v>2958588</v>
      </c>
      <c r="V7" s="19">
        <v>7724199</v>
      </c>
      <c r="W7" s="19">
        <v>31035154</v>
      </c>
      <c r="X7" s="19">
        <v>31064004</v>
      </c>
      <c r="Y7" s="19">
        <v>-28850</v>
      </c>
      <c r="Z7" s="20">
        <v>-0.09</v>
      </c>
      <c r="AA7" s="21">
        <v>31064004</v>
      </c>
    </row>
    <row r="8" spans="1:27" ht="13.5">
      <c r="A8" s="22" t="s">
        <v>35</v>
      </c>
      <c r="B8" s="16"/>
      <c r="C8" s="17">
        <v>14085714</v>
      </c>
      <c r="D8" s="17"/>
      <c r="E8" s="18">
        <v>5766948</v>
      </c>
      <c r="F8" s="19">
        <v>8454002</v>
      </c>
      <c r="G8" s="19">
        <v>187835</v>
      </c>
      <c r="H8" s="19">
        <v>6510486</v>
      </c>
      <c r="I8" s="19">
        <v>1414647</v>
      </c>
      <c r="J8" s="19">
        <v>8112968</v>
      </c>
      <c r="K8" s="19">
        <v>14115681</v>
      </c>
      <c r="L8" s="19">
        <v>16971062</v>
      </c>
      <c r="M8" s="19">
        <v>-128199</v>
      </c>
      <c r="N8" s="19">
        <v>30958544</v>
      </c>
      <c r="O8" s="19">
        <v>11256373</v>
      </c>
      <c r="P8" s="19">
        <v>13740281</v>
      </c>
      <c r="Q8" s="19">
        <v>285930</v>
      </c>
      <c r="R8" s="19">
        <v>25282584</v>
      </c>
      <c r="S8" s="19">
        <v>2337684</v>
      </c>
      <c r="T8" s="19">
        <v>45143487</v>
      </c>
      <c r="U8" s="19">
        <v>35974326</v>
      </c>
      <c r="V8" s="19">
        <v>83455497</v>
      </c>
      <c r="W8" s="19">
        <v>147809593</v>
      </c>
      <c r="X8" s="19">
        <v>8454002</v>
      </c>
      <c r="Y8" s="19">
        <v>139355591</v>
      </c>
      <c r="Z8" s="20">
        <v>1648.4</v>
      </c>
      <c r="AA8" s="21">
        <v>8454002</v>
      </c>
    </row>
    <row r="9" spans="1:27" ht="13.5">
      <c r="A9" s="22" t="s">
        <v>36</v>
      </c>
      <c r="B9" s="16"/>
      <c r="C9" s="17">
        <v>50774519</v>
      </c>
      <c r="D9" s="17"/>
      <c r="E9" s="18">
        <v>59193996</v>
      </c>
      <c r="F9" s="19">
        <v>63895213</v>
      </c>
      <c r="G9" s="19">
        <v>25183000</v>
      </c>
      <c r="H9" s="19">
        <v>661000</v>
      </c>
      <c r="I9" s="19"/>
      <c r="J9" s="19">
        <v>25844000</v>
      </c>
      <c r="K9" s="19"/>
      <c r="L9" s="19">
        <v>19990000</v>
      </c>
      <c r="M9" s="19">
        <v>278213</v>
      </c>
      <c r="N9" s="19">
        <v>20268213</v>
      </c>
      <c r="O9" s="19"/>
      <c r="P9" s="19">
        <v>300000</v>
      </c>
      <c r="Q9" s="19">
        <v>15999000</v>
      </c>
      <c r="R9" s="19">
        <v>16299000</v>
      </c>
      <c r="S9" s="19"/>
      <c r="T9" s="19"/>
      <c r="U9" s="19"/>
      <c r="V9" s="19"/>
      <c r="W9" s="19">
        <v>62411213</v>
      </c>
      <c r="X9" s="19">
        <v>63895213</v>
      </c>
      <c r="Y9" s="19">
        <v>-1484000</v>
      </c>
      <c r="Z9" s="20">
        <v>-2.32</v>
      </c>
      <c r="AA9" s="21">
        <v>63895213</v>
      </c>
    </row>
    <row r="10" spans="1:27" ht="13.5">
      <c r="A10" s="22" t="s">
        <v>37</v>
      </c>
      <c r="B10" s="16"/>
      <c r="C10" s="17">
        <v>34943468</v>
      </c>
      <c r="D10" s="17"/>
      <c r="E10" s="18">
        <v>26295996</v>
      </c>
      <c r="F10" s="19">
        <v>21896001</v>
      </c>
      <c r="G10" s="19">
        <v>7000000</v>
      </c>
      <c r="H10" s="19"/>
      <c r="I10" s="19"/>
      <c r="J10" s="19">
        <v>7000000</v>
      </c>
      <c r="K10" s="19"/>
      <c r="L10" s="19"/>
      <c r="M10" s="19">
        <v>8175000</v>
      </c>
      <c r="N10" s="19">
        <v>8175000</v>
      </c>
      <c r="O10" s="19"/>
      <c r="P10" s="19"/>
      <c r="Q10" s="19">
        <v>6721000</v>
      </c>
      <c r="R10" s="19">
        <v>6721000</v>
      </c>
      <c r="S10" s="19"/>
      <c r="T10" s="19"/>
      <c r="U10" s="19"/>
      <c r="V10" s="19"/>
      <c r="W10" s="19">
        <v>21896000</v>
      </c>
      <c r="X10" s="19">
        <v>21896001</v>
      </c>
      <c r="Y10" s="19">
        <v>-1</v>
      </c>
      <c r="Z10" s="20"/>
      <c r="AA10" s="21">
        <v>21896001</v>
      </c>
    </row>
    <row r="11" spans="1:27" ht="13.5">
      <c r="A11" s="22" t="s">
        <v>38</v>
      </c>
      <c r="B11" s="16"/>
      <c r="C11" s="17">
        <v>3249569</v>
      </c>
      <c r="D11" s="17"/>
      <c r="E11" s="18">
        <v>2508000</v>
      </c>
      <c r="F11" s="19">
        <v>3508252</v>
      </c>
      <c r="G11" s="19">
        <v>75052</v>
      </c>
      <c r="H11" s="19">
        <v>37032</v>
      </c>
      <c r="I11" s="19">
        <v>21113</v>
      </c>
      <c r="J11" s="19">
        <v>133197</v>
      </c>
      <c r="K11" s="19">
        <v>895828</v>
      </c>
      <c r="L11" s="19">
        <v>288740</v>
      </c>
      <c r="M11" s="19">
        <v>558633</v>
      </c>
      <c r="N11" s="19">
        <v>1743201</v>
      </c>
      <c r="O11" s="19">
        <v>101353</v>
      </c>
      <c r="P11" s="19">
        <v>647779</v>
      </c>
      <c r="Q11" s="19">
        <v>405605</v>
      </c>
      <c r="R11" s="19">
        <v>1154737</v>
      </c>
      <c r="S11" s="19">
        <v>988949</v>
      </c>
      <c r="T11" s="19">
        <v>293817</v>
      </c>
      <c r="U11" s="19">
        <v>246433</v>
      </c>
      <c r="V11" s="19">
        <v>1529199</v>
      </c>
      <c r="W11" s="19">
        <v>4560334</v>
      </c>
      <c r="X11" s="19">
        <v>3508252</v>
      </c>
      <c r="Y11" s="19">
        <v>1052082</v>
      </c>
      <c r="Z11" s="20">
        <v>29.99</v>
      </c>
      <c r="AA11" s="21">
        <v>3508252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-91684069</v>
      </c>
      <c r="D14" s="17"/>
      <c r="E14" s="18">
        <v>-102632004</v>
      </c>
      <c r="F14" s="19">
        <v>-113105000</v>
      </c>
      <c r="G14" s="19">
        <v>-34494220</v>
      </c>
      <c r="H14" s="19">
        <v>-8812100</v>
      </c>
      <c r="I14" s="19">
        <v>-8183457</v>
      </c>
      <c r="J14" s="19">
        <v>-51489777</v>
      </c>
      <c r="K14" s="19">
        <v>-17570256</v>
      </c>
      <c r="L14" s="19">
        <v>-18873696</v>
      </c>
      <c r="M14" s="19">
        <v>-29196701</v>
      </c>
      <c r="N14" s="19">
        <v>-65640653</v>
      </c>
      <c r="O14" s="19">
        <v>-14518642</v>
      </c>
      <c r="P14" s="19">
        <v>-14349520</v>
      </c>
      <c r="Q14" s="19">
        <v>-9565117</v>
      </c>
      <c r="R14" s="19">
        <v>-38433279</v>
      </c>
      <c r="S14" s="19">
        <v>-22932538</v>
      </c>
      <c r="T14" s="19">
        <v>-42998200</v>
      </c>
      <c r="U14" s="19">
        <v>-27614527</v>
      </c>
      <c r="V14" s="19">
        <v>-93545265</v>
      </c>
      <c r="W14" s="19">
        <v>-249108974</v>
      </c>
      <c r="X14" s="19">
        <v>-113105000</v>
      </c>
      <c r="Y14" s="19">
        <v>-136003974</v>
      </c>
      <c r="Z14" s="20">
        <v>120.25</v>
      </c>
      <c r="AA14" s="21">
        <v>-113105000</v>
      </c>
    </row>
    <row r="15" spans="1:27" ht="13.5">
      <c r="A15" s="22" t="s">
        <v>42</v>
      </c>
      <c r="B15" s="16"/>
      <c r="C15" s="17"/>
      <c r="D15" s="17"/>
      <c r="E15" s="18">
        <v>-216000</v>
      </c>
      <c r="F15" s="19">
        <v>-161111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-161111</v>
      </c>
      <c r="Y15" s="19">
        <v>161111</v>
      </c>
      <c r="Z15" s="20">
        <v>-100</v>
      </c>
      <c r="AA15" s="21">
        <v>-161111</v>
      </c>
    </row>
    <row r="16" spans="1:27" ht="13.5">
      <c r="A16" s="22" t="s">
        <v>43</v>
      </c>
      <c r="B16" s="16"/>
      <c r="C16" s="17">
        <v>-240160</v>
      </c>
      <c r="D16" s="17"/>
      <c r="E16" s="18">
        <v>-234996</v>
      </c>
      <c r="F16" s="19">
        <v>-234934</v>
      </c>
      <c r="G16" s="19"/>
      <c r="H16" s="19"/>
      <c r="I16" s="19"/>
      <c r="J16" s="19"/>
      <c r="K16" s="19"/>
      <c r="L16" s="19"/>
      <c r="M16" s="19"/>
      <c r="N16" s="19"/>
      <c r="O16" s="19">
        <v>-224874</v>
      </c>
      <c r="P16" s="19">
        <v>-724828</v>
      </c>
      <c r="Q16" s="19">
        <v>-219134</v>
      </c>
      <c r="R16" s="19">
        <v>-1168836</v>
      </c>
      <c r="S16" s="19">
        <v>-16426</v>
      </c>
      <c r="T16" s="19">
        <v>-228509</v>
      </c>
      <c r="U16" s="19">
        <v>-635239</v>
      </c>
      <c r="V16" s="19">
        <v>-880174</v>
      </c>
      <c r="W16" s="19">
        <v>-2049010</v>
      </c>
      <c r="X16" s="19">
        <v>-234934</v>
      </c>
      <c r="Y16" s="19">
        <v>-1814076</v>
      </c>
      <c r="Z16" s="20">
        <v>772.16</v>
      </c>
      <c r="AA16" s="21">
        <v>-234934</v>
      </c>
    </row>
    <row r="17" spans="1:27" ht="13.5">
      <c r="A17" s="23" t="s">
        <v>44</v>
      </c>
      <c r="B17" s="24"/>
      <c r="C17" s="25">
        <f aca="true" t="shared" si="0" ref="C17:Y17">SUM(C6:C16)</f>
        <v>46825685</v>
      </c>
      <c r="D17" s="25">
        <f>SUM(D6:D16)</f>
        <v>0</v>
      </c>
      <c r="E17" s="26">
        <f t="shared" si="0"/>
        <v>20669988</v>
      </c>
      <c r="F17" s="27">
        <f t="shared" si="0"/>
        <v>26298521</v>
      </c>
      <c r="G17" s="27">
        <f t="shared" si="0"/>
        <v>1439207</v>
      </c>
      <c r="H17" s="27">
        <f t="shared" si="0"/>
        <v>4254407</v>
      </c>
      <c r="I17" s="27">
        <f t="shared" si="0"/>
        <v>-2897756</v>
      </c>
      <c r="J17" s="27">
        <f t="shared" si="0"/>
        <v>2795858</v>
      </c>
      <c r="K17" s="27">
        <f t="shared" si="0"/>
        <v>1105784</v>
      </c>
      <c r="L17" s="27">
        <f t="shared" si="0"/>
        <v>22719598</v>
      </c>
      <c r="M17" s="27">
        <f t="shared" si="0"/>
        <v>-16979661</v>
      </c>
      <c r="N17" s="27">
        <f t="shared" si="0"/>
        <v>6845721</v>
      </c>
      <c r="O17" s="27">
        <f t="shared" si="0"/>
        <v>-475591</v>
      </c>
      <c r="P17" s="27">
        <f t="shared" si="0"/>
        <v>3101780</v>
      </c>
      <c r="Q17" s="27">
        <f t="shared" si="0"/>
        <v>16969212</v>
      </c>
      <c r="R17" s="27">
        <f t="shared" si="0"/>
        <v>19595401</v>
      </c>
      <c r="S17" s="27">
        <f t="shared" si="0"/>
        <v>-17013217</v>
      </c>
      <c r="T17" s="27">
        <f t="shared" si="0"/>
        <v>5757258</v>
      </c>
      <c r="U17" s="27">
        <f t="shared" si="0"/>
        <v>11717464</v>
      </c>
      <c r="V17" s="27">
        <f t="shared" si="0"/>
        <v>461505</v>
      </c>
      <c r="W17" s="27">
        <f t="shared" si="0"/>
        <v>29698485</v>
      </c>
      <c r="X17" s="27">
        <f t="shared" si="0"/>
        <v>26298521</v>
      </c>
      <c r="Y17" s="27">
        <f t="shared" si="0"/>
        <v>3399964</v>
      </c>
      <c r="Z17" s="28">
        <f>+IF(X17&lt;&gt;0,+(Y17/X17)*100,0)</f>
        <v>12.928346807031469</v>
      </c>
      <c r="AA17" s="29">
        <f>SUM(AA6:AA16)</f>
        <v>26298521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-5000</v>
      </c>
      <c r="F22" s="36">
        <v>5705408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5705408</v>
      </c>
      <c r="Y22" s="19">
        <v>-5705408</v>
      </c>
      <c r="Z22" s="20">
        <v>-100</v>
      </c>
      <c r="AA22" s="21">
        <v>5705408</v>
      </c>
    </row>
    <row r="23" spans="1:27" ht="13.5">
      <c r="A23" s="22" t="s">
        <v>48</v>
      </c>
      <c r="B23" s="16"/>
      <c r="C23" s="40"/>
      <c r="D23" s="40"/>
      <c r="E23" s="18"/>
      <c r="F23" s="19">
        <v>1500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1500</v>
      </c>
      <c r="Y23" s="36">
        <v>-1500</v>
      </c>
      <c r="Z23" s="37">
        <v>-100</v>
      </c>
      <c r="AA23" s="38">
        <v>1500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-27347040</v>
      </c>
      <c r="F26" s="19">
        <v>-40874353</v>
      </c>
      <c r="G26" s="19">
        <v>-1360394</v>
      </c>
      <c r="H26" s="19">
        <v>-1557733</v>
      </c>
      <c r="I26" s="19">
        <v>-825367</v>
      </c>
      <c r="J26" s="19">
        <v>-3743494</v>
      </c>
      <c r="K26" s="19">
        <v>-758196</v>
      </c>
      <c r="L26" s="19">
        <v>-1677491</v>
      </c>
      <c r="M26" s="19">
        <v>-2286981</v>
      </c>
      <c r="N26" s="19">
        <v>-4722668</v>
      </c>
      <c r="O26" s="19">
        <v>-1174671</v>
      </c>
      <c r="P26" s="19">
        <v>-1028306</v>
      </c>
      <c r="Q26" s="19">
        <v>-732127</v>
      </c>
      <c r="R26" s="19">
        <v>-2935104</v>
      </c>
      <c r="S26" s="19">
        <v>-1772560</v>
      </c>
      <c r="T26" s="19">
        <v>-5212516</v>
      </c>
      <c r="U26" s="19">
        <v>-8661207</v>
      </c>
      <c r="V26" s="19">
        <v>-15646283</v>
      </c>
      <c r="W26" s="19">
        <v>-27047549</v>
      </c>
      <c r="X26" s="19">
        <v>-40874353</v>
      </c>
      <c r="Y26" s="19">
        <v>13826804</v>
      </c>
      <c r="Z26" s="20">
        <v>-33.83</v>
      </c>
      <c r="AA26" s="21">
        <v>-40874353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-27352040</v>
      </c>
      <c r="F27" s="27">
        <f t="shared" si="1"/>
        <v>-35167445</v>
      </c>
      <c r="G27" s="27">
        <f t="shared" si="1"/>
        <v>-1360394</v>
      </c>
      <c r="H27" s="27">
        <f t="shared" si="1"/>
        <v>-1557733</v>
      </c>
      <c r="I27" s="27">
        <f t="shared" si="1"/>
        <v>-825367</v>
      </c>
      <c r="J27" s="27">
        <f t="shared" si="1"/>
        <v>-3743494</v>
      </c>
      <c r="K27" s="27">
        <f t="shared" si="1"/>
        <v>-758196</v>
      </c>
      <c r="L27" s="27">
        <f t="shared" si="1"/>
        <v>-1677491</v>
      </c>
      <c r="M27" s="27">
        <f t="shared" si="1"/>
        <v>-2286981</v>
      </c>
      <c r="N27" s="27">
        <f t="shared" si="1"/>
        <v>-4722668</v>
      </c>
      <c r="O27" s="27">
        <f t="shared" si="1"/>
        <v>-1174671</v>
      </c>
      <c r="P27" s="27">
        <f t="shared" si="1"/>
        <v>-1028306</v>
      </c>
      <c r="Q27" s="27">
        <f t="shared" si="1"/>
        <v>-732127</v>
      </c>
      <c r="R27" s="27">
        <f t="shared" si="1"/>
        <v>-2935104</v>
      </c>
      <c r="S27" s="27">
        <f t="shared" si="1"/>
        <v>-1772560</v>
      </c>
      <c r="T27" s="27">
        <f t="shared" si="1"/>
        <v>-5212516</v>
      </c>
      <c r="U27" s="27">
        <f t="shared" si="1"/>
        <v>-8661207</v>
      </c>
      <c r="V27" s="27">
        <f t="shared" si="1"/>
        <v>-15646283</v>
      </c>
      <c r="W27" s="27">
        <f t="shared" si="1"/>
        <v>-27047549</v>
      </c>
      <c r="X27" s="27">
        <f t="shared" si="1"/>
        <v>-35167445</v>
      </c>
      <c r="Y27" s="27">
        <f t="shared" si="1"/>
        <v>8119896</v>
      </c>
      <c r="Z27" s="28">
        <f>+IF(X27&lt;&gt;0,+(Y27/X27)*100,0)</f>
        <v>-23.089240631498818</v>
      </c>
      <c r="AA27" s="29">
        <f>SUM(AA21:AA26)</f>
        <v>-35167445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497004</v>
      </c>
      <c r="F33" s="19">
        <v>-2428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-2428</v>
      </c>
      <c r="Y33" s="19">
        <v>2428</v>
      </c>
      <c r="Z33" s="20">
        <v>-100</v>
      </c>
      <c r="AA33" s="21">
        <v>-2428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-42000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455004</v>
      </c>
      <c r="F36" s="27">
        <f t="shared" si="2"/>
        <v>-2428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-2428</v>
      </c>
      <c r="Y36" s="27">
        <f t="shared" si="2"/>
        <v>2428</v>
      </c>
      <c r="Z36" s="28">
        <f>+IF(X36&lt;&gt;0,+(Y36/X36)*100,0)</f>
        <v>-100</v>
      </c>
      <c r="AA36" s="29">
        <f>SUM(AA31:AA35)</f>
        <v>-2428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46825685</v>
      </c>
      <c r="D38" s="31">
        <f>+D17+D27+D36</f>
        <v>0</v>
      </c>
      <c r="E38" s="32">
        <f t="shared" si="3"/>
        <v>-6227048</v>
      </c>
      <c r="F38" s="33">
        <f t="shared" si="3"/>
        <v>-8871352</v>
      </c>
      <c r="G38" s="33">
        <f t="shared" si="3"/>
        <v>78813</v>
      </c>
      <c r="H38" s="33">
        <f t="shared" si="3"/>
        <v>2696674</v>
      </c>
      <c r="I38" s="33">
        <f t="shared" si="3"/>
        <v>-3723123</v>
      </c>
      <c r="J38" s="33">
        <f t="shared" si="3"/>
        <v>-947636</v>
      </c>
      <c r="K38" s="33">
        <f t="shared" si="3"/>
        <v>347588</v>
      </c>
      <c r="L38" s="33">
        <f t="shared" si="3"/>
        <v>21042107</v>
      </c>
      <c r="M38" s="33">
        <f t="shared" si="3"/>
        <v>-19266642</v>
      </c>
      <c r="N38" s="33">
        <f t="shared" si="3"/>
        <v>2123053</v>
      </c>
      <c r="O38" s="33">
        <f t="shared" si="3"/>
        <v>-1650262</v>
      </c>
      <c r="P38" s="33">
        <f t="shared" si="3"/>
        <v>2073474</v>
      </c>
      <c r="Q38" s="33">
        <f t="shared" si="3"/>
        <v>16237085</v>
      </c>
      <c r="R38" s="33">
        <f t="shared" si="3"/>
        <v>16660297</v>
      </c>
      <c r="S38" s="33">
        <f t="shared" si="3"/>
        <v>-18785777</v>
      </c>
      <c r="T38" s="33">
        <f t="shared" si="3"/>
        <v>544742</v>
      </c>
      <c r="U38" s="33">
        <f t="shared" si="3"/>
        <v>3056257</v>
      </c>
      <c r="V38" s="33">
        <f t="shared" si="3"/>
        <v>-15184778</v>
      </c>
      <c r="W38" s="33">
        <f t="shared" si="3"/>
        <v>2650936</v>
      </c>
      <c r="X38" s="33">
        <f t="shared" si="3"/>
        <v>-8871352</v>
      </c>
      <c r="Y38" s="33">
        <f t="shared" si="3"/>
        <v>11522288</v>
      </c>
      <c r="Z38" s="34">
        <f>+IF(X38&lt;&gt;0,+(Y38/X38)*100,0)</f>
        <v>-129.8819841665622</v>
      </c>
      <c r="AA38" s="35">
        <f>+AA17+AA27+AA36</f>
        <v>-8871352</v>
      </c>
    </row>
    <row r="39" spans="1:27" ht="13.5">
      <c r="A39" s="22" t="s">
        <v>59</v>
      </c>
      <c r="B39" s="16"/>
      <c r="C39" s="31"/>
      <c r="D39" s="31"/>
      <c r="E39" s="32">
        <v>24544000</v>
      </c>
      <c r="F39" s="33">
        <v>95151000</v>
      </c>
      <c r="G39" s="33">
        <v>1827572</v>
      </c>
      <c r="H39" s="33">
        <v>1906385</v>
      </c>
      <c r="I39" s="33">
        <v>4603059</v>
      </c>
      <c r="J39" s="33">
        <v>1827572</v>
      </c>
      <c r="K39" s="33">
        <v>879936</v>
      </c>
      <c r="L39" s="33">
        <v>1227524</v>
      </c>
      <c r="M39" s="33">
        <v>22269631</v>
      </c>
      <c r="N39" s="33">
        <v>879936</v>
      </c>
      <c r="O39" s="33">
        <v>3002989</v>
      </c>
      <c r="P39" s="33">
        <v>1352727</v>
      </c>
      <c r="Q39" s="33">
        <v>3426201</v>
      </c>
      <c r="R39" s="33">
        <v>3002989</v>
      </c>
      <c r="S39" s="33">
        <v>19663286</v>
      </c>
      <c r="T39" s="33">
        <v>877509</v>
      </c>
      <c r="U39" s="33">
        <v>1422251</v>
      </c>
      <c r="V39" s="33">
        <v>19663286</v>
      </c>
      <c r="W39" s="33">
        <v>1827572</v>
      </c>
      <c r="X39" s="33">
        <v>95151000</v>
      </c>
      <c r="Y39" s="33">
        <v>-93323428</v>
      </c>
      <c r="Z39" s="34">
        <v>-98.08</v>
      </c>
      <c r="AA39" s="35">
        <v>95151000</v>
      </c>
    </row>
    <row r="40" spans="1:27" ht="13.5">
      <c r="A40" s="41" t="s">
        <v>60</v>
      </c>
      <c r="B40" s="42"/>
      <c r="C40" s="43">
        <v>46825685</v>
      </c>
      <c r="D40" s="43"/>
      <c r="E40" s="44">
        <v>18316952</v>
      </c>
      <c r="F40" s="45">
        <v>86279648</v>
      </c>
      <c r="G40" s="45">
        <v>1906385</v>
      </c>
      <c r="H40" s="45">
        <v>4603059</v>
      </c>
      <c r="I40" s="45">
        <v>879936</v>
      </c>
      <c r="J40" s="45">
        <v>879936</v>
      </c>
      <c r="K40" s="45">
        <v>1227524</v>
      </c>
      <c r="L40" s="45">
        <v>22269631</v>
      </c>
      <c r="M40" s="45">
        <v>3002989</v>
      </c>
      <c r="N40" s="45">
        <v>3002989</v>
      </c>
      <c r="O40" s="45">
        <v>1352727</v>
      </c>
      <c r="P40" s="45">
        <v>3426201</v>
      </c>
      <c r="Q40" s="45">
        <v>19663286</v>
      </c>
      <c r="R40" s="45">
        <v>1352727</v>
      </c>
      <c r="S40" s="45">
        <v>877509</v>
      </c>
      <c r="T40" s="45">
        <v>1422251</v>
      </c>
      <c r="U40" s="45">
        <v>4478508</v>
      </c>
      <c r="V40" s="45">
        <v>4478508</v>
      </c>
      <c r="W40" s="45">
        <v>4478508</v>
      </c>
      <c r="X40" s="45">
        <v>86279648</v>
      </c>
      <c r="Y40" s="45">
        <v>-81801140</v>
      </c>
      <c r="Z40" s="46">
        <v>-94.81</v>
      </c>
      <c r="AA40" s="47">
        <v>86279648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22882331</v>
      </c>
      <c r="D6" s="17"/>
      <c r="E6" s="18">
        <v>20194350</v>
      </c>
      <c r="F6" s="19">
        <v>78429000</v>
      </c>
      <c r="G6" s="19">
        <v>129747</v>
      </c>
      <c r="H6" s="19">
        <v>1724015</v>
      </c>
      <c r="I6" s="19">
        <v>2618024</v>
      </c>
      <c r="J6" s="19">
        <v>4471786</v>
      </c>
      <c r="K6" s="19">
        <v>1779982</v>
      </c>
      <c r="L6" s="19">
        <v>1786983</v>
      </c>
      <c r="M6" s="19">
        <v>1515863</v>
      </c>
      <c r="N6" s="19">
        <v>5082828</v>
      </c>
      <c r="O6" s="19">
        <v>1689000</v>
      </c>
      <c r="P6" s="19">
        <v>1658739</v>
      </c>
      <c r="Q6" s="19">
        <v>1983043</v>
      </c>
      <c r="R6" s="19">
        <v>5330782</v>
      </c>
      <c r="S6" s="19">
        <v>2648702</v>
      </c>
      <c r="T6" s="19">
        <v>1634826</v>
      </c>
      <c r="U6" s="19">
        <v>2036538</v>
      </c>
      <c r="V6" s="19">
        <v>6320066</v>
      </c>
      <c r="W6" s="19">
        <v>21205462</v>
      </c>
      <c r="X6" s="19">
        <v>78429000</v>
      </c>
      <c r="Y6" s="19">
        <v>-57223538</v>
      </c>
      <c r="Z6" s="20">
        <v>-72.96</v>
      </c>
      <c r="AA6" s="21">
        <v>78429000</v>
      </c>
    </row>
    <row r="7" spans="1:27" ht="13.5">
      <c r="A7" s="22" t="s">
        <v>34</v>
      </c>
      <c r="B7" s="16"/>
      <c r="C7" s="17">
        <v>60008437</v>
      </c>
      <c r="D7" s="17"/>
      <c r="E7" s="18">
        <v>50896647</v>
      </c>
      <c r="F7" s="19">
        <v>77292000</v>
      </c>
      <c r="G7" s="19">
        <v>663686</v>
      </c>
      <c r="H7" s="19">
        <v>4343414</v>
      </c>
      <c r="I7" s="19">
        <v>4940662</v>
      </c>
      <c r="J7" s="19">
        <v>9947762</v>
      </c>
      <c r="K7" s="19">
        <v>4365003</v>
      </c>
      <c r="L7" s="19">
        <v>4341275</v>
      </c>
      <c r="M7" s="19">
        <v>4567923</v>
      </c>
      <c r="N7" s="19">
        <v>13274201</v>
      </c>
      <c r="O7" s="19">
        <v>3571541</v>
      </c>
      <c r="P7" s="19">
        <v>4402594</v>
      </c>
      <c r="Q7" s="19">
        <v>4250742</v>
      </c>
      <c r="R7" s="19">
        <v>12224877</v>
      </c>
      <c r="S7" s="19">
        <v>4374847</v>
      </c>
      <c r="T7" s="19">
        <v>3684814</v>
      </c>
      <c r="U7" s="19">
        <v>5080795</v>
      </c>
      <c r="V7" s="19">
        <v>13140456</v>
      </c>
      <c r="W7" s="19">
        <v>48587296</v>
      </c>
      <c r="X7" s="19">
        <v>77292000</v>
      </c>
      <c r="Y7" s="19">
        <v>-28704704</v>
      </c>
      <c r="Z7" s="20">
        <v>-37.14</v>
      </c>
      <c r="AA7" s="21">
        <v>77292000</v>
      </c>
    </row>
    <row r="8" spans="1:27" ht="13.5">
      <c r="A8" s="22" t="s">
        <v>35</v>
      </c>
      <c r="B8" s="16"/>
      <c r="C8" s="17">
        <v>7718787</v>
      </c>
      <c r="D8" s="17"/>
      <c r="E8" s="18">
        <v>7338000</v>
      </c>
      <c r="F8" s="19">
        <v>9420000</v>
      </c>
      <c r="G8" s="19">
        <v>266286</v>
      </c>
      <c r="H8" s="19">
        <v>2877786</v>
      </c>
      <c r="I8" s="19">
        <v>229297</v>
      </c>
      <c r="J8" s="19">
        <v>3373369</v>
      </c>
      <c r="K8" s="19">
        <v>319860</v>
      </c>
      <c r="L8" s="19">
        <v>246285</v>
      </c>
      <c r="M8" s="19">
        <v>344605</v>
      </c>
      <c r="N8" s="19">
        <v>910750</v>
      </c>
      <c r="O8" s="19">
        <v>74824</v>
      </c>
      <c r="P8" s="19">
        <v>96730</v>
      </c>
      <c r="Q8" s="19">
        <v>710233</v>
      </c>
      <c r="R8" s="19">
        <v>881787</v>
      </c>
      <c r="S8" s="19">
        <v>303491</v>
      </c>
      <c r="T8" s="19">
        <v>335311</v>
      </c>
      <c r="U8" s="19">
        <v>435279</v>
      </c>
      <c r="V8" s="19">
        <v>1074081</v>
      </c>
      <c r="W8" s="19">
        <v>6239987</v>
      </c>
      <c r="X8" s="19">
        <v>9420000</v>
      </c>
      <c r="Y8" s="19">
        <v>-3180013</v>
      </c>
      <c r="Z8" s="20">
        <v>-33.76</v>
      </c>
      <c r="AA8" s="21">
        <v>9420000</v>
      </c>
    </row>
    <row r="9" spans="1:27" ht="13.5">
      <c r="A9" s="22" t="s">
        <v>36</v>
      </c>
      <c r="B9" s="16"/>
      <c r="C9" s="17">
        <v>84661341</v>
      </c>
      <c r="D9" s="17"/>
      <c r="E9" s="18">
        <v>66465000</v>
      </c>
      <c r="F9" s="19">
        <v>68778000</v>
      </c>
      <c r="G9" s="19">
        <v>24895800</v>
      </c>
      <c r="H9" s="19">
        <v>3360</v>
      </c>
      <c r="I9" s="19">
        <v>237110</v>
      </c>
      <c r="J9" s="19">
        <v>25136270</v>
      </c>
      <c r="K9" s="19">
        <v>2791994</v>
      </c>
      <c r="L9" s="19">
        <v>2388778</v>
      </c>
      <c r="M9" s="19">
        <v>26269546</v>
      </c>
      <c r="N9" s="19">
        <v>31450318</v>
      </c>
      <c r="O9" s="19">
        <v>6936523</v>
      </c>
      <c r="P9" s="19">
        <v>8095929</v>
      </c>
      <c r="Q9" s="19">
        <v>4762611</v>
      </c>
      <c r="R9" s="19">
        <v>19795063</v>
      </c>
      <c r="S9" s="19">
        <v>17073944</v>
      </c>
      <c r="T9" s="19">
        <v>3362442</v>
      </c>
      <c r="U9" s="19">
        <v>16083519</v>
      </c>
      <c r="V9" s="19">
        <v>36519905</v>
      </c>
      <c r="W9" s="19">
        <v>112901556</v>
      </c>
      <c r="X9" s="19">
        <v>68778000</v>
      </c>
      <c r="Y9" s="19">
        <v>44123556</v>
      </c>
      <c r="Z9" s="20">
        <v>64.15</v>
      </c>
      <c r="AA9" s="21">
        <v>68778000</v>
      </c>
    </row>
    <row r="10" spans="1:27" ht="13.5">
      <c r="A10" s="22" t="s">
        <v>37</v>
      </c>
      <c r="B10" s="16"/>
      <c r="C10" s="17"/>
      <c r="D10" s="17"/>
      <c r="E10" s="18">
        <v>40426000</v>
      </c>
      <c r="F10" s="19">
        <v>52622000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52622000</v>
      </c>
      <c r="Y10" s="19">
        <v>-52622000</v>
      </c>
      <c r="Z10" s="20">
        <v>-100</v>
      </c>
      <c r="AA10" s="21">
        <v>52622000</v>
      </c>
    </row>
    <row r="11" spans="1:27" ht="13.5">
      <c r="A11" s="22" t="s">
        <v>38</v>
      </c>
      <c r="B11" s="16"/>
      <c r="C11" s="17">
        <v>3873725</v>
      </c>
      <c r="D11" s="17"/>
      <c r="E11" s="18">
        <v>3000000</v>
      </c>
      <c r="F11" s="19">
        <v>3000000</v>
      </c>
      <c r="G11" s="19">
        <v>7218774</v>
      </c>
      <c r="H11" s="19"/>
      <c r="I11" s="19">
        <v>543798</v>
      </c>
      <c r="J11" s="19">
        <v>7762572</v>
      </c>
      <c r="K11" s="19"/>
      <c r="L11" s="19">
        <v>33372</v>
      </c>
      <c r="M11" s="19">
        <v>25199</v>
      </c>
      <c r="N11" s="19">
        <v>58571</v>
      </c>
      <c r="O11" s="19">
        <v>528290</v>
      </c>
      <c r="P11" s="19">
        <v>1399552</v>
      </c>
      <c r="Q11" s="19">
        <v>47639</v>
      </c>
      <c r="R11" s="19">
        <v>1975481</v>
      </c>
      <c r="S11" s="19"/>
      <c r="T11" s="19">
        <v>1064241</v>
      </c>
      <c r="U11" s="19">
        <v>80485</v>
      </c>
      <c r="V11" s="19">
        <v>1144726</v>
      </c>
      <c r="W11" s="19">
        <v>10941350</v>
      </c>
      <c r="X11" s="19">
        <v>3000000</v>
      </c>
      <c r="Y11" s="19">
        <v>7941350</v>
      </c>
      <c r="Z11" s="20">
        <v>264.71</v>
      </c>
      <c r="AA11" s="21">
        <v>3000000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-126726437</v>
      </c>
      <c r="D14" s="17"/>
      <c r="E14" s="18">
        <v>-154349000</v>
      </c>
      <c r="F14" s="19">
        <v>-150315000</v>
      </c>
      <c r="G14" s="19">
        <v>-6170604</v>
      </c>
      <c r="H14" s="19">
        <v>-11816298</v>
      </c>
      <c r="I14" s="19">
        <v>-11200230</v>
      </c>
      <c r="J14" s="19">
        <v>-29187132</v>
      </c>
      <c r="K14" s="19">
        <v>-10192466</v>
      </c>
      <c r="L14" s="19">
        <v>-13636103</v>
      </c>
      <c r="M14" s="19">
        <v>-11946771</v>
      </c>
      <c r="N14" s="19">
        <v>-35775340</v>
      </c>
      <c r="O14" s="19">
        <v>-14965646</v>
      </c>
      <c r="P14" s="19">
        <v>-23101346</v>
      </c>
      <c r="Q14" s="19">
        <v>-16981816</v>
      </c>
      <c r="R14" s="19">
        <v>-55048808</v>
      </c>
      <c r="S14" s="19">
        <v>-9017691</v>
      </c>
      <c r="T14" s="19">
        <v>-30323663</v>
      </c>
      <c r="U14" s="19">
        <v>-36950328</v>
      </c>
      <c r="V14" s="19">
        <v>-76291682</v>
      </c>
      <c r="W14" s="19">
        <v>-196302962</v>
      </c>
      <c r="X14" s="19">
        <v>-150315000</v>
      </c>
      <c r="Y14" s="19">
        <v>-45987962</v>
      </c>
      <c r="Z14" s="20">
        <v>30.59</v>
      </c>
      <c r="AA14" s="21">
        <v>-150315000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-2321905</v>
      </c>
      <c r="D16" s="17"/>
      <c r="E16" s="18">
        <v>-42544000</v>
      </c>
      <c r="F16" s="19">
        <v>-911000</v>
      </c>
      <c r="G16" s="19">
        <v>-84742</v>
      </c>
      <c r="H16" s="19">
        <v>-49188</v>
      </c>
      <c r="I16" s="19">
        <v>-105770</v>
      </c>
      <c r="J16" s="19">
        <v>-239700</v>
      </c>
      <c r="K16" s="19">
        <v>-107230</v>
      </c>
      <c r="L16" s="19">
        <v>-107073</v>
      </c>
      <c r="M16" s="19">
        <v>-105072</v>
      </c>
      <c r="N16" s="19">
        <v>-319375</v>
      </c>
      <c r="O16" s="19">
        <v>-220859</v>
      </c>
      <c r="P16" s="19">
        <v>-129129</v>
      </c>
      <c r="Q16" s="19">
        <v>-58958</v>
      </c>
      <c r="R16" s="19">
        <v>-408946</v>
      </c>
      <c r="S16" s="19">
        <v>-89833</v>
      </c>
      <c r="T16" s="19">
        <v>-204260</v>
      </c>
      <c r="U16" s="19">
        <v>-158907</v>
      </c>
      <c r="V16" s="19">
        <v>-453000</v>
      </c>
      <c r="W16" s="19">
        <v>-1421021</v>
      </c>
      <c r="X16" s="19">
        <v>-911000</v>
      </c>
      <c r="Y16" s="19">
        <v>-510021</v>
      </c>
      <c r="Z16" s="20">
        <v>55.98</v>
      </c>
      <c r="AA16" s="21">
        <v>-911000</v>
      </c>
    </row>
    <row r="17" spans="1:27" ht="13.5">
      <c r="A17" s="23" t="s">
        <v>44</v>
      </c>
      <c r="B17" s="24"/>
      <c r="C17" s="25">
        <f aca="true" t="shared" si="0" ref="C17:Y17">SUM(C6:C16)</f>
        <v>50096279</v>
      </c>
      <c r="D17" s="25">
        <f>SUM(D6:D16)</f>
        <v>0</v>
      </c>
      <c r="E17" s="26">
        <f t="shared" si="0"/>
        <v>-8573003</v>
      </c>
      <c r="F17" s="27">
        <f t="shared" si="0"/>
        <v>138315000</v>
      </c>
      <c r="G17" s="27">
        <f t="shared" si="0"/>
        <v>26918947</v>
      </c>
      <c r="H17" s="27">
        <f t="shared" si="0"/>
        <v>-2916911</v>
      </c>
      <c r="I17" s="27">
        <f t="shared" si="0"/>
        <v>-2737109</v>
      </c>
      <c r="J17" s="27">
        <f t="shared" si="0"/>
        <v>21264927</v>
      </c>
      <c r="K17" s="27">
        <f t="shared" si="0"/>
        <v>-1042857</v>
      </c>
      <c r="L17" s="27">
        <f t="shared" si="0"/>
        <v>-4946483</v>
      </c>
      <c r="M17" s="27">
        <f t="shared" si="0"/>
        <v>20671293</v>
      </c>
      <c r="N17" s="27">
        <f t="shared" si="0"/>
        <v>14681953</v>
      </c>
      <c r="O17" s="27">
        <f t="shared" si="0"/>
        <v>-2386327</v>
      </c>
      <c r="P17" s="27">
        <f t="shared" si="0"/>
        <v>-7576931</v>
      </c>
      <c r="Q17" s="27">
        <f t="shared" si="0"/>
        <v>-5286506</v>
      </c>
      <c r="R17" s="27">
        <f t="shared" si="0"/>
        <v>-15249764</v>
      </c>
      <c r="S17" s="27">
        <f t="shared" si="0"/>
        <v>15293460</v>
      </c>
      <c r="T17" s="27">
        <f t="shared" si="0"/>
        <v>-20446289</v>
      </c>
      <c r="U17" s="27">
        <f t="shared" si="0"/>
        <v>-13392619</v>
      </c>
      <c r="V17" s="27">
        <f t="shared" si="0"/>
        <v>-18545448</v>
      </c>
      <c r="W17" s="27">
        <f t="shared" si="0"/>
        <v>2151668</v>
      </c>
      <c r="X17" s="27">
        <f t="shared" si="0"/>
        <v>138315000</v>
      </c>
      <c r="Y17" s="27">
        <f t="shared" si="0"/>
        <v>-136163332</v>
      </c>
      <c r="Z17" s="28">
        <f>+IF(X17&lt;&gt;0,+(Y17/X17)*100,0)</f>
        <v>-98.44437118172287</v>
      </c>
      <c r="AA17" s="29">
        <f>SUM(AA6:AA16)</f>
        <v>138315000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394682</v>
      </c>
      <c r="D21" s="17"/>
      <c r="E21" s="18"/>
      <c r="F21" s="19"/>
      <c r="G21" s="36"/>
      <c r="H21" s="36"/>
      <c r="I21" s="36"/>
      <c r="J21" s="19"/>
      <c r="K21" s="36"/>
      <c r="L21" s="36">
        <v>25702</v>
      </c>
      <c r="M21" s="19"/>
      <c r="N21" s="36">
        <v>25702</v>
      </c>
      <c r="O21" s="36"/>
      <c r="P21" s="36"/>
      <c r="Q21" s="19"/>
      <c r="R21" s="36"/>
      <c r="S21" s="36"/>
      <c r="T21" s="19"/>
      <c r="U21" s="36"/>
      <c r="V21" s="36"/>
      <c r="W21" s="36">
        <v>25702</v>
      </c>
      <c r="X21" s="19"/>
      <c r="Y21" s="36">
        <v>25702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-47624000</v>
      </c>
      <c r="F26" s="19">
        <v>-63989000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-63989000</v>
      </c>
      <c r="Y26" s="19">
        <v>63989000</v>
      </c>
      <c r="Z26" s="20">
        <v>-100</v>
      </c>
      <c r="AA26" s="21">
        <v>-63989000</v>
      </c>
    </row>
    <row r="27" spans="1:27" ht="13.5">
      <c r="A27" s="23" t="s">
        <v>51</v>
      </c>
      <c r="B27" s="24"/>
      <c r="C27" s="25">
        <f aca="true" t="shared" si="1" ref="C27:Y27">SUM(C21:C26)</f>
        <v>394682</v>
      </c>
      <c r="D27" s="25">
        <f>SUM(D21:D26)</f>
        <v>0</v>
      </c>
      <c r="E27" s="26">
        <f t="shared" si="1"/>
        <v>-47624000</v>
      </c>
      <c r="F27" s="27">
        <f t="shared" si="1"/>
        <v>-63989000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25702</v>
      </c>
      <c r="M27" s="27">
        <f t="shared" si="1"/>
        <v>0</v>
      </c>
      <c r="N27" s="27">
        <f t="shared" si="1"/>
        <v>25702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25702</v>
      </c>
      <c r="X27" s="27">
        <f t="shared" si="1"/>
        <v>-63989000</v>
      </c>
      <c r="Y27" s="27">
        <f t="shared" si="1"/>
        <v>64014702</v>
      </c>
      <c r="Z27" s="28">
        <f>+IF(X27&lt;&gt;0,+(Y27/X27)*100,0)</f>
        <v>-100.04016627857912</v>
      </c>
      <c r="AA27" s="29">
        <f>SUM(AA21:AA26)</f>
        <v>-63989000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134395</v>
      </c>
      <c r="D33" s="17"/>
      <c r="E33" s="18">
        <v>166000</v>
      </c>
      <c r="F33" s="19">
        <v>166000</v>
      </c>
      <c r="G33" s="19">
        <v>2042</v>
      </c>
      <c r="H33" s="36">
        <v>7162</v>
      </c>
      <c r="I33" s="36">
        <v>6258</v>
      </c>
      <c r="J33" s="36">
        <v>15462</v>
      </c>
      <c r="K33" s="19">
        <v>11425</v>
      </c>
      <c r="L33" s="19">
        <v>11425</v>
      </c>
      <c r="M33" s="19">
        <v>9387</v>
      </c>
      <c r="N33" s="19">
        <v>32237</v>
      </c>
      <c r="O33" s="36">
        <v>10951</v>
      </c>
      <c r="P33" s="36">
        <v>1502</v>
      </c>
      <c r="Q33" s="36">
        <v>2771</v>
      </c>
      <c r="R33" s="19">
        <v>15224</v>
      </c>
      <c r="S33" s="19"/>
      <c r="T33" s="19">
        <v>3613</v>
      </c>
      <c r="U33" s="19"/>
      <c r="V33" s="36">
        <v>3613</v>
      </c>
      <c r="W33" s="36">
        <v>66536</v>
      </c>
      <c r="X33" s="36">
        <v>166000</v>
      </c>
      <c r="Y33" s="19">
        <v>-99464</v>
      </c>
      <c r="Z33" s="20">
        <v>-59.92</v>
      </c>
      <c r="AA33" s="21">
        <v>166000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134395</v>
      </c>
      <c r="D36" s="25">
        <f>SUM(D31:D35)</f>
        <v>0</v>
      </c>
      <c r="E36" s="26">
        <f t="shared" si="2"/>
        <v>166000</v>
      </c>
      <c r="F36" s="27">
        <f t="shared" si="2"/>
        <v>166000</v>
      </c>
      <c r="G36" s="27">
        <f t="shared" si="2"/>
        <v>2042</v>
      </c>
      <c r="H36" s="27">
        <f t="shared" si="2"/>
        <v>7162</v>
      </c>
      <c r="I36" s="27">
        <f t="shared" si="2"/>
        <v>6258</v>
      </c>
      <c r="J36" s="27">
        <f t="shared" si="2"/>
        <v>15462</v>
      </c>
      <c r="K36" s="27">
        <f t="shared" si="2"/>
        <v>11425</v>
      </c>
      <c r="L36" s="27">
        <f t="shared" si="2"/>
        <v>11425</v>
      </c>
      <c r="M36" s="27">
        <f t="shared" si="2"/>
        <v>9387</v>
      </c>
      <c r="N36" s="27">
        <f t="shared" si="2"/>
        <v>32237</v>
      </c>
      <c r="O36" s="27">
        <f t="shared" si="2"/>
        <v>10951</v>
      </c>
      <c r="P36" s="27">
        <f t="shared" si="2"/>
        <v>1502</v>
      </c>
      <c r="Q36" s="27">
        <f t="shared" si="2"/>
        <v>2771</v>
      </c>
      <c r="R36" s="27">
        <f t="shared" si="2"/>
        <v>15224</v>
      </c>
      <c r="S36" s="27">
        <f t="shared" si="2"/>
        <v>0</v>
      </c>
      <c r="T36" s="27">
        <f t="shared" si="2"/>
        <v>3613</v>
      </c>
      <c r="U36" s="27">
        <f t="shared" si="2"/>
        <v>0</v>
      </c>
      <c r="V36" s="27">
        <f t="shared" si="2"/>
        <v>3613</v>
      </c>
      <c r="W36" s="27">
        <f t="shared" si="2"/>
        <v>66536</v>
      </c>
      <c r="X36" s="27">
        <f t="shared" si="2"/>
        <v>166000</v>
      </c>
      <c r="Y36" s="27">
        <f t="shared" si="2"/>
        <v>-99464</v>
      </c>
      <c r="Z36" s="28">
        <f>+IF(X36&lt;&gt;0,+(Y36/X36)*100,0)</f>
        <v>-59.91807228915663</v>
      </c>
      <c r="AA36" s="29">
        <f>SUM(AA31:AA35)</f>
        <v>166000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50625356</v>
      </c>
      <c r="D38" s="31">
        <f>+D17+D27+D36</f>
        <v>0</v>
      </c>
      <c r="E38" s="32">
        <f t="shared" si="3"/>
        <v>-56031003</v>
      </c>
      <c r="F38" s="33">
        <f t="shared" si="3"/>
        <v>74492000</v>
      </c>
      <c r="G38" s="33">
        <f t="shared" si="3"/>
        <v>26920989</v>
      </c>
      <c r="H38" s="33">
        <f t="shared" si="3"/>
        <v>-2909749</v>
      </c>
      <c r="I38" s="33">
        <f t="shared" si="3"/>
        <v>-2730851</v>
      </c>
      <c r="J38" s="33">
        <f t="shared" si="3"/>
        <v>21280389</v>
      </c>
      <c r="K38" s="33">
        <f t="shared" si="3"/>
        <v>-1031432</v>
      </c>
      <c r="L38" s="33">
        <f t="shared" si="3"/>
        <v>-4909356</v>
      </c>
      <c r="M38" s="33">
        <f t="shared" si="3"/>
        <v>20680680</v>
      </c>
      <c r="N38" s="33">
        <f t="shared" si="3"/>
        <v>14739892</v>
      </c>
      <c r="O38" s="33">
        <f t="shared" si="3"/>
        <v>-2375376</v>
      </c>
      <c r="P38" s="33">
        <f t="shared" si="3"/>
        <v>-7575429</v>
      </c>
      <c r="Q38" s="33">
        <f t="shared" si="3"/>
        <v>-5283735</v>
      </c>
      <c r="R38" s="33">
        <f t="shared" si="3"/>
        <v>-15234540</v>
      </c>
      <c r="S38" s="33">
        <f t="shared" si="3"/>
        <v>15293460</v>
      </c>
      <c r="T38" s="33">
        <f t="shared" si="3"/>
        <v>-20442676</v>
      </c>
      <c r="U38" s="33">
        <f t="shared" si="3"/>
        <v>-13392619</v>
      </c>
      <c r="V38" s="33">
        <f t="shared" si="3"/>
        <v>-18541835</v>
      </c>
      <c r="W38" s="33">
        <f t="shared" si="3"/>
        <v>2243906</v>
      </c>
      <c r="X38" s="33">
        <f t="shared" si="3"/>
        <v>74492000</v>
      </c>
      <c r="Y38" s="33">
        <f t="shared" si="3"/>
        <v>-72248094</v>
      </c>
      <c r="Z38" s="34">
        <f>+IF(X38&lt;&gt;0,+(Y38/X38)*100,0)</f>
        <v>-96.98772217150835</v>
      </c>
      <c r="AA38" s="35">
        <f>+AA17+AA27+AA36</f>
        <v>74492000</v>
      </c>
    </row>
    <row r="39" spans="1:27" ht="13.5">
      <c r="A39" s="22" t="s">
        <v>59</v>
      </c>
      <c r="B39" s="16"/>
      <c r="C39" s="31">
        <v>48518268</v>
      </c>
      <c r="D39" s="31"/>
      <c r="E39" s="32">
        <v>46597000</v>
      </c>
      <c r="F39" s="33">
        <v>59860000</v>
      </c>
      <c r="G39" s="33"/>
      <c r="H39" s="33">
        <v>26920989</v>
      </c>
      <c r="I39" s="33">
        <v>24011240</v>
      </c>
      <c r="J39" s="33"/>
      <c r="K39" s="33">
        <v>21280389</v>
      </c>
      <c r="L39" s="33">
        <v>20248957</v>
      </c>
      <c r="M39" s="33">
        <v>15339601</v>
      </c>
      <c r="N39" s="33">
        <v>21280389</v>
      </c>
      <c r="O39" s="33">
        <v>36020281</v>
      </c>
      <c r="P39" s="33">
        <v>33644905</v>
      </c>
      <c r="Q39" s="33">
        <v>26069476</v>
      </c>
      <c r="R39" s="33">
        <v>36020281</v>
      </c>
      <c r="S39" s="33">
        <v>20785741</v>
      </c>
      <c r="T39" s="33">
        <v>36079201</v>
      </c>
      <c r="U39" s="33">
        <v>15636525</v>
      </c>
      <c r="V39" s="33">
        <v>20785741</v>
      </c>
      <c r="W39" s="33"/>
      <c r="X39" s="33">
        <v>59860000</v>
      </c>
      <c r="Y39" s="33">
        <v>-59860000</v>
      </c>
      <c r="Z39" s="34">
        <v>-100</v>
      </c>
      <c r="AA39" s="35">
        <v>59860000</v>
      </c>
    </row>
    <row r="40" spans="1:27" ht="13.5">
      <c r="A40" s="41" t="s">
        <v>60</v>
      </c>
      <c r="B40" s="42"/>
      <c r="C40" s="43">
        <v>99143624</v>
      </c>
      <c r="D40" s="43"/>
      <c r="E40" s="44">
        <v>-9434003</v>
      </c>
      <c r="F40" s="45">
        <v>134352000</v>
      </c>
      <c r="G40" s="45">
        <v>26920989</v>
      </c>
      <c r="H40" s="45">
        <v>24011240</v>
      </c>
      <c r="I40" s="45">
        <v>21280389</v>
      </c>
      <c r="J40" s="45">
        <v>21280389</v>
      </c>
      <c r="K40" s="45">
        <v>20248957</v>
      </c>
      <c r="L40" s="45">
        <v>15339601</v>
      </c>
      <c r="M40" s="45">
        <v>36020281</v>
      </c>
      <c r="N40" s="45">
        <v>36020281</v>
      </c>
      <c r="O40" s="45">
        <v>33644905</v>
      </c>
      <c r="P40" s="45">
        <v>26069476</v>
      </c>
      <c r="Q40" s="45">
        <v>20785741</v>
      </c>
      <c r="R40" s="45">
        <v>33644905</v>
      </c>
      <c r="S40" s="45">
        <v>36079201</v>
      </c>
      <c r="T40" s="45">
        <v>15636525</v>
      </c>
      <c r="U40" s="45">
        <v>2243906</v>
      </c>
      <c r="V40" s="45">
        <v>2243906</v>
      </c>
      <c r="W40" s="45">
        <v>2243906</v>
      </c>
      <c r="X40" s="45">
        <v>134352000</v>
      </c>
      <c r="Y40" s="45">
        <v>-132108094</v>
      </c>
      <c r="Z40" s="46">
        <v>-98.33</v>
      </c>
      <c r="AA40" s="47">
        <v>134352000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6718708</v>
      </c>
      <c r="D6" s="17"/>
      <c r="E6" s="18">
        <v>7650000</v>
      </c>
      <c r="F6" s="19">
        <v>7650000</v>
      </c>
      <c r="G6" s="19">
        <v>181666</v>
      </c>
      <c r="H6" s="19">
        <v>3452126</v>
      </c>
      <c r="I6" s="19">
        <v>804899</v>
      </c>
      <c r="J6" s="19">
        <v>4438691</v>
      </c>
      <c r="K6" s="19">
        <v>256522</v>
      </c>
      <c r="L6" s="19">
        <v>237216</v>
      </c>
      <c r="M6" s="19">
        <v>95348</v>
      </c>
      <c r="N6" s="19">
        <v>589086</v>
      </c>
      <c r="O6" s="19">
        <v>146317</v>
      </c>
      <c r="P6" s="19">
        <v>298382</v>
      </c>
      <c r="Q6" s="19">
        <v>257080</v>
      </c>
      <c r="R6" s="19">
        <v>701779</v>
      </c>
      <c r="S6" s="19">
        <v>387230</v>
      </c>
      <c r="T6" s="19">
        <v>198921</v>
      </c>
      <c r="U6" s="19">
        <v>206264</v>
      </c>
      <c r="V6" s="19">
        <v>792415</v>
      </c>
      <c r="W6" s="19">
        <v>6521971</v>
      </c>
      <c r="X6" s="19">
        <v>7650000</v>
      </c>
      <c r="Y6" s="19">
        <v>-1128029</v>
      </c>
      <c r="Z6" s="20">
        <v>-14.75</v>
      </c>
      <c r="AA6" s="21">
        <v>7650000</v>
      </c>
    </row>
    <row r="7" spans="1:27" ht="13.5">
      <c r="A7" s="22" t="s">
        <v>34</v>
      </c>
      <c r="B7" s="16"/>
      <c r="C7" s="17">
        <v>1330607</v>
      </c>
      <c r="D7" s="17"/>
      <c r="E7" s="18">
        <v>720000</v>
      </c>
      <c r="F7" s="19">
        <v>765000</v>
      </c>
      <c r="G7" s="19">
        <v>79520</v>
      </c>
      <c r="H7" s="19">
        <v>54699</v>
      </c>
      <c r="I7" s="19">
        <v>42731</v>
      </c>
      <c r="J7" s="19">
        <v>176950</v>
      </c>
      <c r="K7" s="19">
        <v>64004</v>
      </c>
      <c r="L7" s="19">
        <v>90554</v>
      </c>
      <c r="M7" s="19">
        <v>42596</v>
      </c>
      <c r="N7" s="19">
        <v>197154</v>
      </c>
      <c r="O7" s="19">
        <v>72860</v>
      </c>
      <c r="P7" s="19">
        <v>39189</v>
      </c>
      <c r="Q7" s="19">
        <v>90965</v>
      </c>
      <c r="R7" s="19">
        <v>203014</v>
      </c>
      <c r="S7" s="19">
        <v>47496</v>
      </c>
      <c r="T7" s="19">
        <v>71239</v>
      </c>
      <c r="U7" s="19">
        <v>81970</v>
      </c>
      <c r="V7" s="19">
        <v>200705</v>
      </c>
      <c r="W7" s="19">
        <v>777823</v>
      </c>
      <c r="X7" s="19">
        <v>765000</v>
      </c>
      <c r="Y7" s="19">
        <v>12823</v>
      </c>
      <c r="Z7" s="20">
        <v>1.68</v>
      </c>
      <c r="AA7" s="21">
        <v>765000</v>
      </c>
    </row>
    <row r="8" spans="1:27" ht="13.5">
      <c r="A8" s="22" t="s">
        <v>35</v>
      </c>
      <c r="B8" s="16"/>
      <c r="C8" s="17">
        <v>7704145</v>
      </c>
      <c r="D8" s="17"/>
      <c r="E8" s="18">
        <v>17725160</v>
      </c>
      <c r="F8" s="19">
        <v>6031865</v>
      </c>
      <c r="G8" s="19">
        <v>903210</v>
      </c>
      <c r="H8" s="19">
        <v>436141</v>
      </c>
      <c r="I8" s="19">
        <v>1270138</v>
      </c>
      <c r="J8" s="19">
        <v>2609489</v>
      </c>
      <c r="K8" s="19">
        <v>579560</v>
      </c>
      <c r="L8" s="19">
        <v>894129</v>
      </c>
      <c r="M8" s="19">
        <v>308667</v>
      </c>
      <c r="N8" s="19">
        <v>1782356</v>
      </c>
      <c r="O8" s="19">
        <v>1218462</v>
      </c>
      <c r="P8" s="19">
        <v>310349</v>
      </c>
      <c r="Q8" s="19">
        <v>350526</v>
      </c>
      <c r="R8" s="19">
        <v>1879337</v>
      </c>
      <c r="S8" s="19">
        <v>184347</v>
      </c>
      <c r="T8" s="19">
        <v>556546</v>
      </c>
      <c r="U8" s="19">
        <v>398565</v>
      </c>
      <c r="V8" s="19">
        <v>1139458</v>
      </c>
      <c r="W8" s="19">
        <v>7410640</v>
      </c>
      <c r="X8" s="19">
        <v>6031865</v>
      </c>
      <c r="Y8" s="19">
        <v>1378775</v>
      </c>
      <c r="Z8" s="20">
        <v>22.86</v>
      </c>
      <c r="AA8" s="21">
        <v>6031865</v>
      </c>
    </row>
    <row r="9" spans="1:27" ht="13.5">
      <c r="A9" s="22" t="s">
        <v>36</v>
      </c>
      <c r="B9" s="16"/>
      <c r="C9" s="17">
        <v>101530138</v>
      </c>
      <c r="D9" s="17"/>
      <c r="E9" s="18">
        <v>123111320</v>
      </c>
      <c r="F9" s="19">
        <v>123111320</v>
      </c>
      <c r="G9" s="19">
        <v>47773000</v>
      </c>
      <c r="H9" s="19">
        <v>5380000</v>
      </c>
      <c r="I9" s="19"/>
      <c r="J9" s="19">
        <v>53153000</v>
      </c>
      <c r="K9" s="19"/>
      <c r="L9" s="19">
        <v>39304060</v>
      </c>
      <c r="M9" s="19"/>
      <c r="N9" s="19">
        <v>39304060</v>
      </c>
      <c r="O9" s="19"/>
      <c r="P9" s="19">
        <v>574000</v>
      </c>
      <c r="Q9" s="19">
        <v>33096320</v>
      </c>
      <c r="R9" s="19">
        <v>33670320</v>
      </c>
      <c r="S9" s="19"/>
      <c r="T9" s="19"/>
      <c r="U9" s="19"/>
      <c r="V9" s="19"/>
      <c r="W9" s="19">
        <v>126127380</v>
      </c>
      <c r="X9" s="19">
        <v>123111320</v>
      </c>
      <c r="Y9" s="19">
        <v>3016060</v>
      </c>
      <c r="Z9" s="20">
        <v>2.45</v>
      </c>
      <c r="AA9" s="21">
        <v>123111320</v>
      </c>
    </row>
    <row r="10" spans="1:27" ht="13.5">
      <c r="A10" s="22" t="s">
        <v>37</v>
      </c>
      <c r="B10" s="16"/>
      <c r="C10" s="17">
        <v>86206713</v>
      </c>
      <c r="D10" s="17"/>
      <c r="E10" s="18">
        <v>70395680</v>
      </c>
      <c r="F10" s="19">
        <v>84895680</v>
      </c>
      <c r="G10" s="19">
        <v>31587000</v>
      </c>
      <c r="H10" s="19"/>
      <c r="I10" s="19"/>
      <c r="J10" s="19">
        <v>31587000</v>
      </c>
      <c r="K10" s="19">
        <v>5000000</v>
      </c>
      <c r="L10" s="19">
        <v>3750000</v>
      </c>
      <c r="M10" s="19">
        <v>28270000</v>
      </c>
      <c r="N10" s="19">
        <v>37020000</v>
      </c>
      <c r="O10" s="19">
        <v>2250000</v>
      </c>
      <c r="P10" s="19">
        <v>1250000</v>
      </c>
      <c r="Q10" s="19">
        <v>10788680</v>
      </c>
      <c r="R10" s="19">
        <v>14288680</v>
      </c>
      <c r="S10" s="19"/>
      <c r="T10" s="19"/>
      <c r="U10" s="19"/>
      <c r="V10" s="19"/>
      <c r="W10" s="19">
        <v>82895680</v>
      </c>
      <c r="X10" s="19">
        <v>84895680</v>
      </c>
      <c r="Y10" s="19">
        <v>-2000000</v>
      </c>
      <c r="Z10" s="20">
        <v>-2.36</v>
      </c>
      <c r="AA10" s="21">
        <v>84895680</v>
      </c>
    </row>
    <row r="11" spans="1:27" ht="13.5">
      <c r="A11" s="22" t="s">
        <v>38</v>
      </c>
      <c r="B11" s="16"/>
      <c r="C11" s="17">
        <v>3134866</v>
      </c>
      <c r="D11" s="17"/>
      <c r="E11" s="18">
        <v>2000000</v>
      </c>
      <c r="F11" s="19">
        <v>3250000</v>
      </c>
      <c r="G11" s="19">
        <v>197918</v>
      </c>
      <c r="H11" s="19">
        <v>391914</v>
      </c>
      <c r="I11" s="19">
        <v>460409</v>
      </c>
      <c r="J11" s="19">
        <v>1050241</v>
      </c>
      <c r="K11" s="19">
        <v>242590</v>
      </c>
      <c r="L11" s="19">
        <v>205871</v>
      </c>
      <c r="M11" s="19">
        <v>222187</v>
      </c>
      <c r="N11" s="19">
        <v>670648</v>
      </c>
      <c r="O11" s="19">
        <v>404347</v>
      </c>
      <c r="P11" s="19">
        <v>384655</v>
      </c>
      <c r="Q11" s="19">
        <v>337150</v>
      </c>
      <c r="R11" s="19">
        <v>1126152</v>
      </c>
      <c r="S11" s="19">
        <v>353689</v>
      </c>
      <c r="T11" s="19">
        <v>328591</v>
      </c>
      <c r="U11" s="19">
        <v>287123</v>
      </c>
      <c r="V11" s="19">
        <v>969403</v>
      </c>
      <c r="W11" s="19">
        <v>3816444</v>
      </c>
      <c r="X11" s="19">
        <v>3250000</v>
      </c>
      <c r="Y11" s="19">
        <v>566444</v>
      </c>
      <c r="Z11" s="20">
        <v>17.43</v>
      </c>
      <c r="AA11" s="21">
        <v>3250000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-106919629</v>
      </c>
      <c r="D14" s="17"/>
      <c r="E14" s="18">
        <v>-124216853</v>
      </c>
      <c r="F14" s="19">
        <v>-125439740</v>
      </c>
      <c r="G14" s="19">
        <v>-6572566</v>
      </c>
      <c r="H14" s="19">
        <v>-8303504</v>
      </c>
      <c r="I14" s="19">
        <v>-8135934</v>
      </c>
      <c r="J14" s="19">
        <v>-23012004</v>
      </c>
      <c r="K14" s="19">
        <v>-8759102</v>
      </c>
      <c r="L14" s="19">
        <v>-8484351</v>
      </c>
      <c r="M14" s="19">
        <v>-11431045</v>
      </c>
      <c r="N14" s="19">
        <v>-28674498</v>
      </c>
      <c r="O14" s="19">
        <v>-8101977</v>
      </c>
      <c r="P14" s="19">
        <v>-8522840</v>
      </c>
      <c r="Q14" s="19">
        <v>-8996015</v>
      </c>
      <c r="R14" s="19">
        <v>-25620832</v>
      </c>
      <c r="S14" s="19">
        <v>-8768245</v>
      </c>
      <c r="T14" s="19">
        <v>-10162208</v>
      </c>
      <c r="U14" s="19">
        <v>-12495395</v>
      </c>
      <c r="V14" s="19">
        <v>-31425848</v>
      </c>
      <c r="W14" s="19">
        <v>-108733182</v>
      </c>
      <c r="X14" s="19">
        <v>-125439740</v>
      </c>
      <c r="Y14" s="19">
        <v>16706558</v>
      </c>
      <c r="Z14" s="20">
        <v>-13.32</v>
      </c>
      <c r="AA14" s="21">
        <v>-125439740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-540000</v>
      </c>
      <c r="F16" s="19">
        <v>-918571</v>
      </c>
      <c r="G16" s="19">
        <v>-73088</v>
      </c>
      <c r="H16" s="19">
        <v>-76140</v>
      </c>
      <c r="I16" s="19">
        <v>-79045</v>
      </c>
      <c r="J16" s="19">
        <v>-228273</v>
      </c>
      <c r="K16" s="19">
        <v>-74279</v>
      </c>
      <c r="L16" s="19">
        <v>-74418</v>
      </c>
      <c r="M16" s="19">
        <v>-76233</v>
      </c>
      <c r="N16" s="19">
        <v>-224930</v>
      </c>
      <c r="O16" s="19">
        <v>-77118</v>
      </c>
      <c r="P16" s="19">
        <v>-74791</v>
      </c>
      <c r="Q16" s="19">
        <v>-74046</v>
      </c>
      <c r="R16" s="19">
        <v>-225955</v>
      </c>
      <c r="S16" s="19">
        <v>-76699</v>
      </c>
      <c r="T16" s="19">
        <v>-76140</v>
      </c>
      <c r="U16" s="19">
        <v>-76233</v>
      </c>
      <c r="V16" s="19">
        <v>-229072</v>
      </c>
      <c r="W16" s="19">
        <v>-908230</v>
      </c>
      <c r="X16" s="19">
        <v>-918571</v>
      </c>
      <c r="Y16" s="19">
        <v>10341</v>
      </c>
      <c r="Z16" s="20">
        <v>-1.13</v>
      </c>
      <c r="AA16" s="21">
        <v>-918571</v>
      </c>
    </row>
    <row r="17" spans="1:27" ht="13.5">
      <c r="A17" s="23" t="s">
        <v>44</v>
      </c>
      <c r="B17" s="24"/>
      <c r="C17" s="25">
        <f aca="true" t="shared" si="0" ref="C17:Y17">SUM(C6:C16)</f>
        <v>99705548</v>
      </c>
      <c r="D17" s="25">
        <f>SUM(D6:D16)</f>
        <v>0</v>
      </c>
      <c r="E17" s="26">
        <f t="shared" si="0"/>
        <v>96845307</v>
      </c>
      <c r="F17" s="27">
        <f t="shared" si="0"/>
        <v>99345554</v>
      </c>
      <c r="G17" s="27">
        <f t="shared" si="0"/>
        <v>74076660</v>
      </c>
      <c r="H17" s="27">
        <f t="shared" si="0"/>
        <v>1335236</v>
      </c>
      <c r="I17" s="27">
        <f t="shared" si="0"/>
        <v>-5636802</v>
      </c>
      <c r="J17" s="27">
        <f t="shared" si="0"/>
        <v>69775094</v>
      </c>
      <c r="K17" s="27">
        <f t="shared" si="0"/>
        <v>-2690705</v>
      </c>
      <c r="L17" s="27">
        <f t="shared" si="0"/>
        <v>35923061</v>
      </c>
      <c r="M17" s="27">
        <f t="shared" si="0"/>
        <v>17431520</v>
      </c>
      <c r="N17" s="27">
        <f t="shared" si="0"/>
        <v>50663876</v>
      </c>
      <c r="O17" s="27">
        <f t="shared" si="0"/>
        <v>-4087109</v>
      </c>
      <c r="P17" s="27">
        <f t="shared" si="0"/>
        <v>-5741056</v>
      </c>
      <c r="Q17" s="27">
        <f t="shared" si="0"/>
        <v>35850660</v>
      </c>
      <c r="R17" s="27">
        <f t="shared" si="0"/>
        <v>26022495</v>
      </c>
      <c r="S17" s="27">
        <f t="shared" si="0"/>
        <v>-7872182</v>
      </c>
      <c r="T17" s="27">
        <f t="shared" si="0"/>
        <v>-9083051</v>
      </c>
      <c r="U17" s="27">
        <f t="shared" si="0"/>
        <v>-11597706</v>
      </c>
      <c r="V17" s="27">
        <f t="shared" si="0"/>
        <v>-28552939</v>
      </c>
      <c r="W17" s="27">
        <f t="shared" si="0"/>
        <v>117908526</v>
      </c>
      <c r="X17" s="27">
        <f t="shared" si="0"/>
        <v>99345554</v>
      </c>
      <c r="Y17" s="27">
        <f t="shared" si="0"/>
        <v>18562972</v>
      </c>
      <c r="Z17" s="28">
        <f>+IF(X17&lt;&gt;0,+(Y17/X17)*100,0)</f>
        <v>18.685256916479627</v>
      </c>
      <c r="AA17" s="29">
        <f>SUM(AA6:AA16)</f>
        <v>99345554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-90427159</v>
      </c>
      <c r="D26" s="17"/>
      <c r="E26" s="18">
        <v>-82595680</v>
      </c>
      <c r="F26" s="19">
        <v>-107405680</v>
      </c>
      <c r="G26" s="19">
        <v>-2824231</v>
      </c>
      <c r="H26" s="19">
        <v>-1794865</v>
      </c>
      <c r="I26" s="19">
        <v>-2061522</v>
      </c>
      <c r="J26" s="19">
        <v>-6680618</v>
      </c>
      <c r="K26" s="19">
        <v>-8247916</v>
      </c>
      <c r="L26" s="19">
        <v>-7903070</v>
      </c>
      <c r="M26" s="19">
        <v>-5023819</v>
      </c>
      <c r="N26" s="19">
        <v>-21174805</v>
      </c>
      <c r="O26" s="19">
        <v>-11747493</v>
      </c>
      <c r="P26" s="19">
        <v>-8745824</v>
      </c>
      <c r="Q26" s="19">
        <v>-7207220</v>
      </c>
      <c r="R26" s="19">
        <v>-27700537</v>
      </c>
      <c r="S26" s="19">
        <v>-10317512</v>
      </c>
      <c r="T26" s="19">
        <v>-10217556</v>
      </c>
      <c r="U26" s="19">
        <v>-9499510</v>
      </c>
      <c r="V26" s="19">
        <v>-30034578</v>
      </c>
      <c r="W26" s="19">
        <v>-85590538</v>
      </c>
      <c r="X26" s="19">
        <v>-107405680</v>
      </c>
      <c r="Y26" s="19">
        <v>21815142</v>
      </c>
      <c r="Z26" s="20">
        <v>-20.31</v>
      </c>
      <c r="AA26" s="21">
        <v>-107405680</v>
      </c>
    </row>
    <row r="27" spans="1:27" ht="13.5">
      <c r="A27" s="23" t="s">
        <v>51</v>
      </c>
      <c r="B27" s="24"/>
      <c r="C27" s="25">
        <f aca="true" t="shared" si="1" ref="C27:Y27">SUM(C21:C26)</f>
        <v>-90427159</v>
      </c>
      <c r="D27" s="25">
        <f>SUM(D21:D26)</f>
        <v>0</v>
      </c>
      <c r="E27" s="26">
        <f t="shared" si="1"/>
        <v>-82595680</v>
      </c>
      <c r="F27" s="27">
        <f t="shared" si="1"/>
        <v>-107405680</v>
      </c>
      <c r="G27" s="27">
        <f t="shared" si="1"/>
        <v>-2824231</v>
      </c>
      <c r="H27" s="27">
        <f t="shared" si="1"/>
        <v>-1794865</v>
      </c>
      <c r="I27" s="27">
        <f t="shared" si="1"/>
        <v>-2061522</v>
      </c>
      <c r="J27" s="27">
        <f t="shared" si="1"/>
        <v>-6680618</v>
      </c>
      <c r="K27" s="27">
        <f t="shared" si="1"/>
        <v>-8247916</v>
      </c>
      <c r="L27" s="27">
        <f t="shared" si="1"/>
        <v>-7903070</v>
      </c>
      <c r="M27" s="27">
        <f t="shared" si="1"/>
        <v>-5023819</v>
      </c>
      <c r="N27" s="27">
        <f t="shared" si="1"/>
        <v>-21174805</v>
      </c>
      <c r="O27" s="27">
        <f t="shared" si="1"/>
        <v>-11747493</v>
      </c>
      <c r="P27" s="27">
        <f t="shared" si="1"/>
        <v>-8745824</v>
      </c>
      <c r="Q27" s="27">
        <f t="shared" si="1"/>
        <v>-7207220</v>
      </c>
      <c r="R27" s="27">
        <f t="shared" si="1"/>
        <v>-27700537</v>
      </c>
      <c r="S27" s="27">
        <f t="shared" si="1"/>
        <v>-10317512</v>
      </c>
      <c r="T27" s="27">
        <f t="shared" si="1"/>
        <v>-10217556</v>
      </c>
      <c r="U27" s="27">
        <f t="shared" si="1"/>
        <v>-9499510</v>
      </c>
      <c r="V27" s="27">
        <f t="shared" si="1"/>
        <v>-30034578</v>
      </c>
      <c r="W27" s="27">
        <f t="shared" si="1"/>
        <v>-85590538</v>
      </c>
      <c r="X27" s="27">
        <f t="shared" si="1"/>
        <v>-107405680</v>
      </c>
      <c r="Y27" s="27">
        <f t="shared" si="1"/>
        <v>21815142</v>
      </c>
      <c r="Z27" s="28">
        <f>+IF(X27&lt;&gt;0,+(Y27/X27)*100,0)</f>
        <v>-20.310976104801906</v>
      </c>
      <c r="AA27" s="29">
        <f>SUM(AA21:AA26)</f>
        <v>-107405680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>
        <v>10000000</v>
      </c>
      <c r="T31" s="19"/>
      <c r="U31" s="19"/>
      <c r="V31" s="19">
        <v>10000000</v>
      </c>
      <c r="W31" s="19">
        <v>10000000</v>
      </c>
      <c r="X31" s="19"/>
      <c r="Y31" s="19">
        <v>10000000</v>
      </c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>
        <v>10000000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10000000</v>
      </c>
      <c r="Y32" s="19">
        <v>-10000000</v>
      </c>
      <c r="Z32" s="20">
        <v>-100</v>
      </c>
      <c r="AA32" s="21">
        <v>10000000</v>
      </c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10000000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10000000</v>
      </c>
      <c r="T36" s="27">
        <f t="shared" si="2"/>
        <v>0</v>
      </c>
      <c r="U36" s="27">
        <f t="shared" si="2"/>
        <v>0</v>
      </c>
      <c r="V36" s="27">
        <f t="shared" si="2"/>
        <v>10000000</v>
      </c>
      <c r="W36" s="27">
        <f t="shared" si="2"/>
        <v>10000000</v>
      </c>
      <c r="X36" s="27">
        <f t="shared" si="2"/>
        <v>10000000</v>
      </c>
      <c r="Y36" s="27">
        <f t="shared" si="2"/>
        <v>0</v>
      </c>
      <c r="Z36" s="28">
        <f>+IF(X36&lt;&gt;0,+(Y36/X36)*100,0)</f>
        <v>0</v>
      </c>
      <c r="AA36" s="29">
        <f>SUM(AA31:AA35)</f>
        <v>10000000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9278389</v>
      </c>
      <c r="D38" s="31">
        <f>+D17+D27+D36</f>
        <v>0</v>
      </c>
      <c r="E38" s="32">
        <f t="shared" si="3"/>
        <v>14249627</v>
      </c>
      <c r="F38" s="33">
        <f t="shared" si="3"/>
        <v>1939874</v>
      </c>
      <c r="G38" s="33">
        <f t="shared" si="3"/>
        <v>71252429</v>
      </c>
      <c r="H38" s="33">
        <f t="shared" si="3"/>
        <v>-459629</v>
      </c>
      <c r="I38" s="33">
        <f t="shared" si="3"/>
        <v>-7698324</v>
      </c>
      <c r="J38" s="33">
        <f t="shared" si="3"/>
        <v>63094476</v>
      </c>
      <c r="K38" s="33">
        <f t="shared" si="3"/>
        <v>-10938621</v>
      </c>
      <c r="L38" s="33">
        <f t="shared" si="3"/>
        <v>28019991</v>
      </c>
      <c r="M38" s="33">
        <f t="shared" si="3"/>
        <v>12407701</v>
      </c>
      <c r="N38" s="33">
        <f t="shared" si="3"/>
        <v>29489071</v>
      </c>
      <c r="O38" s="33">
        <f t="shared" si="3"/>
        <v>-15834602</v>
      </c>
      <c r="P38" s="33">
        <f t="shared" si="3"/>
        <v>-14486880</v>
      </c>
      <c r="Q38" s="33">
        <f t="shared" si="3"/>
        <v>28643440</v>
      </c>
      <c r="R38" s="33">
        <f t="shared" si="3"/>
        <v>-1678042</v>
      </c>
      <c r="S38" s="33">
        <f t="shared" si="3"/>
        <v>-8189694</v>
      </c>
      <c r="T38" s="33">
        <f t="shared" si="3"/>
        <v>-19300607</v>
      </c>
      <c r="U38" s="33">
        <f t="shared" si="3"/>
        <v>-21097216</v>
      </c>
      <c r="V38" s="33">
        <f t="shared" si="3"/>
        <v>-48587517</v>
      </c>
      <c r="W38" s="33">
        <f t="shared" si="3"/>
        <v>42317988</v>
      </c>
      <c r="X38" s="33">
        <f t="shared" si="3"/>
        <v>1939874</v>
      </c>
      <c r="Y38" s="33">
        <f t="shared" si="3"/>
        <v>40378114</v>
      </c>
      <c r="Z38" s="34">
        <f>+IF(X38&lt;&gt;0,+(Y38/X38)*100,0)</f>
        <v>2081.481271464023</v>
      </c>
      <c r="AA38" s="35">
        <f>+AA17+AA27+AA36</f>
        <v>1939874</v>
      </c>
    </row>
    <row r="39" spans="1:27" ht="13.5">
      <c r="A39" s="22" t="s">
        <v>59</v>
      </c>
      <c r="B39" s="16"/>
      <c r="C39" s="31">
        <v>42549958</v>
      </c>
      <c r="D39" s="31"/>
      <c r="E39" s="32">
        <v>43405669</v>
      </c>
      <c r="F39" s="33">
        <v>51828346</v>
      </c>
      <c r="G39" s="33">
        <v>51714532</v>
      </c>
      <c r="H39" s="33">
        <v>122966961</v>
      </c>
      <c r="I39" s="33">
        <v>122507332</v>
      </c>
      <c r="J39" s="33">
        <v>51714532</v>
      </c>
      <c r="K39" s="33">
        <v>114809008</v>
      </c>
      <c r="L39" s="33">
        <v>103870387</v>
      </c>
      <c r="M39" s="33">
        <v>131890378</v>
      </c>
      <c r="N39" s="33">
        <v>114809008</v>
      </c>
      <c r="O39" s="33">
        <v>144298079</v>
      </c>
      <c r="P39" s="33">
        <v>128463477</v>
      </c>
      <c r="Q39" s="33">
        <v>113976597</v>
      </c>
      <c r="R39" s="33">
        <v>144298079</v>
      </c>
      <c r="S39" s="33">
        <v>142620037</v>
      </c>
      <c r="T39" s="33">
        <v>134430343</v>
      </c>
      <c r="U39" s="33">
        <v>115129736</v>
      </c>
      <c r="V39" s="33">
        <v>142620037</v>
      </c>
      <c r="W39" s="33">
        <v>51714532</v>
      </c>
      <c r="X39" s="33">
        <v>51828346</v>
      </c>
      <c r="Y39" s="33">
        <v>-113814</v>
      </c>
      <c r="Z39" s="34">
        <v>-0.22</v>
      </c>
      <c r="AA39" s="35">
        <v>51828346</v>
      </c>
    </row>
    <row r="40" spans="1:27" ht="13.5">
      <c r="A40" s="41" t="s">
        <v>60</v>
      </c>
      <c r="B40" s="42"/>
      <c r="C40" s="43">
        <v>51828347</v>
      </c>
      <c r="D40" s="43"/>
      <c r="E40" s="44">
        <v>57655296</v>
      </c>
      <c r="F40" s="45">
        <v>53768220</v>
      </c>
      <c r="G40" s="45">
        <v>122966961</v>
      </c>
      <c r="H40" s="45">
        <v>122507332</v>
      </c>
      <c r="I40" s="45">
        <v>114809008</v>
      </c>
      <c r="J40" s="45">
        <v>114809008</v>
      </c>
      <c r="K40" s="45">
        <v>103870387</v>
      </c>
      <c r="L40" s="45">
        <v>131890378</v>
      </c>
      <c r="M40" s="45">
        <v>144298079</v>
      </c>
      <c r="N40" s="45">
        <v>144298079</v>
      </c>
      <c r="O40" s="45">
        <v>128463477</v>
      </c>
      <c r="P40" s="45">
        <v>113976597</v>
      </c>
      <c r="Q40" s="45">
        <v>142620037</v>
      </c>
      <c r="R40" s="45">
        <v>128463477</v>
      </c>
      <c r="S40" s="45">
        <v>134430343</v>
      </c>
      <c r="T40" s="45">
        <v>115129736</v>
      </c>
      <c r="U40" s="45">
        <v>94032520</v>
      </c>
      <c r="V40" s="45">
        <v>94032520</v>
      </c>
      <c r="W40" s="45">
        <v>94032520</v>
      </c>
      <c r="X40" s="45">
        <v>53768220</v>
      </c>
      <c r="Y40" s="45">
        <v>40264300</v>
      </c>
      <c r="Z40" s="46">
        <v>74.88</v>
      </c>
      <c r="AA40" s="47">
        <v>53768220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29642817</v>
      </c>
      <c r="D7" s="17"/>
      <c r="E7" s="18">
        <v>34659000</v>
      </c>
      <c r="F7" s="19">
        <v>24230945</v>
      </c>
      <c r="G7" s="19">
        <v>2450672</v>
      </c>
      <c r="H7" s="19">
        <v>2997162</v>
      </c>
      <c r="I7" s="19">
        <v>2462253</v>
      </c>
      <c r="J7" s="19">
        <v>7910087</v>
      </c>
      <c r="K7" s="19">
        <v>2226799</v>
      </c>
      <c r="L7" s="19">
        <v>2680887</v>
      </c>
      <c r="M7" s="19">
        <v>2239746</v>
      </c>
      <c r="N7" s="19">
        <v>7147432</v>
      </c>
      <c r="O7" s="19">
        <v>1524802</v>
      </c>
      <c r="P7" s="19">
        <v>3475433</v>
      </c>
      <c r="Q7" s="19">
        <v>3115726</v>
      </c>
      <c r="R7" s="19">
        <v>8115961</v>
      </c>
      <c r="S7" s="19">
        <v>2255938</v>
      </c>
      <c r="T7" s="19">
        <v>2331960</v>
      </c>
      <c r="U7" s="19">
        <v>2215821</v>
      </c>
      <c r="V7" s="19">
        <v>6803719</v>
      </c>
      <c r="W7" s="19">
        <v>29977199</v>
      </c>
      <c r="X7" s="19">
        <v>24230945</v>
      </c>
      <c r="Y7" s="19">
        <v>5746254</v>
      </c>
      <c r="Z7" s="20">
        <v>23.71</v>
      </c>
      <c r="AA7" s="21">
        <v>24230945</v>
      </c>
    </row>
    <row r="8" spans="1:27" ht="13.5">
      <c r="A8" s="22" t="s">
        <v>35</v>
      </c>
      <c r="B8" s="16"/>
      <c r="C8" s="17">
        <v>1493698</v>
      </c>
      <c r="D8" s="17"/>
      <c r="E8" s="18"/>
      <c r="F8" s="19">
        <v>1429038</v>
      </c>
      <c r="G8" s="19">
        <v>59356</v>
      </c>
      <c r="H8" s="19">
        <v>20115</v>
      </c>
      <c r="I8" s="19">
        <v>47788</v>
      </c>
      <c r="J8" s="19">
        <v>127259</v>
      </c>
      <c r="K8" s="19">
        <v>190688</v>
      </c>
      <c r="L8" s="19">
        <v>890218</v>
      </c>
      <c r="M8" s="19">
        <v>21873</v>
      </c>
      <c r="N8" s="19">
        <v>1102779</v>
      </c>
      <c r="O8" s="19">
        <v>21873</v>
      </c>
      <c r="P8" s="19">
        <v>23772</v>
      </c>
      <c r="Q8" s="19">
        <v>66610</v>
      </c>
      <c r="R8" s="19">
        <v>112255</v>
      </c>
      <c r="S8" s="19">
        <v>45655</v>
      </c>
      <c r="T8" s="19">
        <v>65982</v>
      </c>
      <c r="U8" s="19">
        <v>20856</v>
      </c>
      <c r="V8" s="19">
        <v>132493</v>
      </c>
      <c r="W8" s="19">
        <v>1474786</v>
      </c>
      <c r="X8" s="19">
        <v>1429038</v>
      </c>
      <c r="Y8" s="19">
        <v>45748</v>
      </c>
      <c r="Z8" s="20">
        <v>3.2</v>
      </c>
      <c r="AA8" s="21">
        <v>1429038</v>
      </c>
    </row>
    <row r="9" spans="1:27" ht="13.5">
      <c r="A9" s="22" t="s">
        <v>36</v>
      </c>
      <c r="B9" s="16"/>
      <c r="C9" s="17">
        <v>195570572</v>
      </c>
      <c r="D9" s="17"/>
      <c r="E9" s="18">
        <v>220188000</v>
      </c>
      <c r="F9" s="19">
        <v>218888000</v>
      </c>
      <c r="G9" s="19">
        <v>104163436</v>
      </c>
      <c r="H9" s="19">
        <v>7351597</v>
      </c>
      <c r="I9" s="19">
        <v>3349132</v>
      </c>
      <c r="J9" s="19">
        <v>114864165</v>
      </c>
      <c r="K9" s="19">
        <v>7850808</v>
      </c>
      <c r="L9" s="19">
        <v>65891673</v>
      </c>
      <c r="M9" s="19">
        <v>7859457</v>
      </c>
      <c r="N9" s="19">
        <v>81601938</v>
      </c>
      <c r="O9" s="19">
        <v>4294962</v>
      </c>
      <c r="P9" s="19">
        <v>6535722</v>
      </c>
      <c r="Q9" s="19">
        <v>61109938</v>
      </c>
      <c r="R9" s="19">
        <v>71940622</v>
      </c>
      <c r="S9" s="19">
        <v>3801004</v>
      </c>
      <c r="T9" s="19">
        <v>160857</v>
      </c>
      <c r="U9" s="19">
        <v>6659464</v>
      </c>
      <c r="V9" s="19">
        <v>10621325</v>
      </c>
      <c r="W9" s="19">
        <v>279028050</v>
      </c>
      <c r="X9" s="19">
        <v>218888000</v>
      </c>
      <c r="Y9" s="19">
        <v>60140050</v>
      </c>
      <c r="Z9" s="20">
        <v>27.48</v>
      </c>
      <c r="AA9" s="21">
        <v>218888000</v>
      </c>
    </row>
    <row r="10" spans="1:27" ht="13.5">
      <c r="A10" s="22" t="s">
        <v>37</v>
      </c>
      <c r="B10" s="16"/>
      <c r="C10" s="17">
        <v>253748055</v>
      </c>
      <c r="D10" s="17"/>
      <c r="E10" s="18">
        <v>348917000</v>
      </c>
      <c r="F10" s="19">
        <v>348917001</v>
      </c>
      <c r="G10" s="19">
        <v>66399000</v>
      </c>
      <c r="H10" s="19">
        <v>5792504</v>
      </c>
      <c r="I10" s="19">
        <v>2128000</v>
      </c>
      <c r="J10" s="19">
        <v>74319504</v>
      </c>
      <c r="K10" s="19"/>
      <c r="L10" s="19">
        <v>69287334</v>
      </c>
      <c r="M10" s="19">
        <v>1099768</v>
      </c>
      <c r="N10" s="19">
        <v>70387102</v>
      </c>
      <c r="O10" s="19">
        <v>4906698</v>
      </c>
      <c r="P10" s="19">
        <v>427169</v>
      </c>
      <c r="Q10" s="19">
        <v>91272859</v>
      </c>
      <c r="R10" s="19">
        <v>96606726</v>
      </c>
      <c r="S10" s="19">
        <v>845568</v>
      </c>
      <c r="T10" s="19"/>
      <c r="U10" s="19">
        <v>19204486</v>
      </c>
      <c r="V10" s="19">
        <v>20050054</v>
      </c>
      <c r="W10" s="19">
        <v>261363386</v>
      </c>
      <c r="X10" s="19">
        <v>348917001</v>
      </c>
      <c r="Y10" s="19">
        <v>-87553615</v>
      </c>
      <c r="Z10" s="20">
        <v>-25.09</v>
      </c>
      <c r="AA10" s="21">
        <v>348917001</v>
      </c>
    </row>
    <row r="11" spans="1:27" ht="13.5">
      <c r="A11" s="22" t="s">
        <v>38</v>
      </c>
      <c r="B11" s="16"/>
      <c r="C11" s="17">
        <v>23696230</v>
      </c>
      <c r="D11" s="17"/>
      <c r="E11" s="18">
        <v>6941940</v>
      </c>
      <c r="F11" s="19">
        <v>4576778</v>
      </c>
      <c r="G11" s="19">
        <v>321592</v>
      </c>
      <c r="H11" s="19">
        <v>650715</v>
      </c>
      <c r="I11" s="19">
        <v>680750</v>
      </c>
      <c r="J11" s="19">
        <v>1653057</v>
      </c>
      <c r="K11" s="19">
        <v>534482</v>
      </c>
      <c r="L11" s="19">
        <v>560630</v>
      </c>
      <c r="M11" s="19">
        <v>422515</v>
      </c>
      <c r="N11" s="19">
        <v>1517627</v>
      </c>
      <c r="O11" s="19">
        <v>733220</v>
      </c>
      <c r="P11" s="19">
        <v>2014990</v>
      </c>
      <c r="Q11" s="19">
        <v>564230</v>
      </c>
      <c r="R11" s="19">
        <v>3312440</v>
      </c>
      <c r="S11" s="19">
        <v>653562</v>
      </c>
      <c r="T11" s="19">
        <v>838877</v>
      </c>
      <c r="U11" s="19">
        <v>944756</v>
      </c>
      <c r="V11" s="19">
        <v>2437195</v>
      </c>
      <c r="W11" s="19">
        <v>8920319</v>
      </c>
      <c r="X11" s="19">
        <v>4576778</v>
      </c>
      <c r="Y11" s="19">
        <v>4343541</v>
      </c>
      <c r="Z11" s="20">
        <v>94.9</v>
      </c>
      <c r="AA11" s="21">
        <v>4576778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-315769205</v>
      </c>
      <c r="D14" s="17"/>
      <c r="E14" s="18">
        <v>-275952852</v>
      </c>
      <c r="F14" s="19">
        <v>-273643798</v>
      </c>
      <c r="G14" s="19">
        <v>-13144425</v>
      </c>
      <c r="H14" s="19">
        <v>-20702658</v>
      </c>
      <c r="I14" s="19">
        <v>-19997472</v>
      </c>
      <c r="J14" s="19">
        <v>-53844555</v>
      </c>
      <c r="K14" s="19">
        <v>-24454185</v>
      </c>
      <c r="L14" s="19">
        <v>-39595859</v>
      </c>
      <c r="M14" s="19">
        <v>-20534829</v>
      </c>
      <c r="N14" s="19">
        <v>-84584873</v>
      </c>
      <c r="O14" s="19">
        <v>-23710420</v>
      </c>
      <c r="P14" s="19">
        <v>-17724034</v>
      </c>
      <c r="Q14" s="19">
        <v>-20980352</v>
      </c>
      <c r="R14" s="19">
        <v>-62414806</v>
      </c>
      <c r="S14" s="19">
        <v>-21083372</v>
      </c>
      <c r="T14" s="19">
        <v>-20143185</v>
      </c>
      <c r="U14" s="19">
        <v>-20208733</v>
      </c>
      <c r="V14" s="19">
        <v>-61435290</v>
      </c>
      <c r="W14" s="19">
        <v>-262279524</v>
      </c>
      <c r="X14" s="19">
        <v>-273643798</v>
      </c>
      <c r="Y14" s="19">
        <v>11364274</v>
      </c>
      <c r="Z14" s="20">
        <v>-4.15</v>
      </c>
      <c r="AA14" s="21">
        <v>-273643798</v>
      </c>
    </row>
    <row r="15" spans="1:27" ht="13.5">
      <c r="A15" s="22" t="s">
        <v>42</v>
      </c>
      <c r="B15" s="16"/>
      <c r="C15" s="17">
        <v>-8725240</v>
      </c>
      <c r="D15" s="17"/>
      <c r="E15" s="18">
        <v>-13582601</v>
      </c>
      <c r="F15" s="19">
        <v>-9689087</v>
      </c>
      <c r="G15" s="19">
        <v>-1446524</v>
      </c>
      <c r="H15" s="19"/>
      <c r="I15" s="19"/>
      <c r="J15" s="19">
        <v>-1446524</v>
      </c>
      <c r="K15" s="19"/>
      <c r="L15" s="19">
        <v>-2206635</v>
      </c>
      <c r="M15" s="19">
        <v>-155388</v>
      </c>
      <c r="N15" s="19">
        <v>-2362023</v>
      </c>
      <c r="O15" s="19"/>
      <c r="P15" s="19"/>
      <c r="Q15" s="19">
        <v>-2232288</v>
      </c>
      <c r="R15" s="19">
        <v>-2232288</v>
      </c>
      <c r="S15" s="19"/>
      <c r="T15" s="19">
        <v>-104798</v>
      </c>
      <c r="U15" s="19">
        <v>-187431</v>
      </c>
      <c r="V15" s="19">
        <v>-292229</v>
      </c>
      <c r="W15" s="19">
        <v>-6333064</v>
      </c>
      <c r="X15" s="19">
        <v>-9689087</v>
      </c>
      <c r="Y15" s="19">
        <v>3356023</v>
      </c>
      <c r="Z15" s="20">
        <v>-34.64</v>
      </c>
      <c r="AA15" s="21">
        <v>-9689087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179656927</v>
      </c>
      <c r="D17" s="25">
        <f>SUM(D6:D16)</f>
        <v>0</v>
      </c>
      <c r="E17" s="26">
        <f t="shared" si="0"/>
        <v>321170487</v>
      </c>
      <c r="F17" s="27">
        <f t="shared" si="0"/>
        <v>314708877</v>
      </c>
      <c r="G17" s="27">
        <f t="shared" si="0"/>
        <v>158803107</v>
      </c>
      <c r="H17" s="27">
        <f t="shared" si="0"/>
        <v>-3890565</v>
      </c>
      <c r="I17" s="27">
        <f t="shared" si="0"/>
        <v>-11329549</v>
      </c>
      <c r="J17" s="27">
        <f t="shared" si="0"/>
        <v>143582993</v>
      </c>
      <c r="K17" s="27">
        <f t="shared" si="0"/>
        <v>-13651408</v>
      </c>
      <c r="L17" s="27">
        <f t="shared" si="0"/>
        <v>97508248</v>
      </c>
      <c r="M17" s="27">
        <f t="shared" si="0"/>
        <v>-9046858</v>
      </c>
      <c r="N17" s="27">
        <f t="shared" si="0"/>
        <v>74809982</v>
      </c>
      <c r="O17" s="27">
        <f t="shared" si="0"/>
        <v>-12228865</v>
      </c>
      <c r="P17" s="27">
        <f t="shared" si="0"/>
        <v>-5246948</v>
      </c>
      <c r="Q17" s="27">
        <f t="shared" si="0"/>
        <v>132916723</v>
      </c>
      <c r="R17" s="27">
        <f t="shared" si="0"/>
        <v>115440910</v>
      </c>
      <c r="S17" s="27">
        <f t="shared" si="0"/>
        <v>-13481645</v>
      </c>
      <c r="T17" s="27">
        <f t="shared" si="0"/>
        <v>-16850307</v>
      </c>
      <c r="U17" s="27">
        <f t="shared" si="0"/>
        <v>8649219</v>
      </c>
      <c r="V17" s="27">
        <f t="shared" si="0"/>
        <v>-21682733</v>
      </c>
      <c r="W17" s="27">
        <f t="shared" si="0"/>
        <v>312151152</v>
      </c>
      <c r="X17" s="27">
        <f t="shared" si="0"/>
        <v>314708877</v>
      </c>
      <c r="Y17" s="27">
        <f t="shared" si="0"/>
        <v>-2557725</v>
      </c>
      <c r="Z17" s="28">
        <f>+IF(X17&lt;&gt;0,+(Y17/X17)*100,0)</f>
        <v>-0.8127273130589194</v>
      </c>
      <c r="AA17" s="29">
        <f>SUM(AA6:AA16)</f>
        <v>314708877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-18075435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-1139236</v>
      </c>
      <c r="H24" s="19">
        <v>-2499496</v>
      </c>
      <c r="I24" s="19">
        <v>75731390</v>
      </c>
      <c r="J24" s="19">
        <v>72092658</v>
      </c>
      <c r="K24" s="19">
        <v>8854821</v>
      </c>
      <c r="L24" s="19">
        <v>517238</v>
      </c>
      <c r="M24" s="19">
        <v>-12911328</v>
      </c>
      <c r="N24" s="19">
        <v>-3539269</v>
      </c>
      <c r="O24" s="19">
        <v>-8935229</v>
      </c>
      <c r="P24" s="19"/>
      <c r="Q24" s="19">
        <v>3433931</v>
      </c>
      <c r="R24" s="19">
        <v>-5501298</v>
      </c>
      <c r="S24" s="19">
        <v>-4713184</v>
      </c>
      <c r="T24" s="19">
        <v>15010990</v>
      </c>
      <c r="U24" s="19">
        <v>6183524</v>
      </c>
      <c r="V24" s="19">
        <v>16481330</v>
      </c>
      <c r="W24" s="19">
        <v>79533421</v>
      </c>
      <c r="X24" s="19"/>
      <c r="Y24" s="19">
        <v>79533421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-255627506</v>
      </c>
      <c r="D26" s="17"/>
      <c r="E26" s="18">
        <v>-181509084</v>
      </c>
      <c r="F26" s="19">
        <v>-418871212</v>
      </c>
      <c r="G26" s="19">
        <v>-66829831</v>
      </c>
      <c r="H26" s="19">
        <v>-20757622</v>
      </c>
      <c r="I26" s="19">
        <v>-34360639</v>
      </c>
      <c r="J26" s="19">
        <v>-121948092</v>
      </c>
      <c r="K26" s="19">
        <v>-2570224</v>
      </c>
      <c r="L26" s="19">
        <v>-25489350</v>
      </c>
      <c r="M26" s="19">
        <v>-26838190</v>
      </c>
      <c r="N26" s="19">
        <v>-54897764</v>
      </c>
      <c r="O26" s="19">
        <v>-10137779</v>
      </c>
      <c r="P26" s="19">
        <v>-11917762</v>
      </c>
      <c r="Q26" s="19">
        <v>-3636098</v>
      </c>
      <c r="R26" s="19">
        <v>-25691639</v>
      </c>
      <c r="S26" s="19">
        <v>-38850488</v>
      </c>
      <c r="T26" s="19">
        <v>-20959485</v>
      </c>
      <c r="U26" s="19">
        <v>-21563464</v>
      </c>
      <c r="V26" s="19">
        <v>-81373437</v>
      </c>
      <c r="W26" s="19">
        <v>-283910932</v>
      </c>
      <c r="X26" s="19">
        <v>-418871212</v>
      </c>
      <c r="Y26" s="19">
        <v>134960280</v>
      </c>
      <c r="Z26" s="20">
        <v>-32.22</v>
      </c>
      <c r="AA26" s="21">
        <v>-418871212</v>
      </c>
    </row>
    <row r="27" spans="1:27" ht="13.5">
      <c r="A27" s="23" t="s">
        <v>51</v>
      </c>
      <c r="B27" s="24"/>
      <c r="C27" s="25">
        <f aca="true" t="shared" si="1" ref="C27:Y27">SUM(C21:C26)</f>
        <v>-273702941</v>
      </c>
      <c r="D27" s="25">
        <f>SUM(D21:D26)</f>
        <v>0</v>
      </c>
      <c r="E27" s="26">
        <f t="shared" si="1"/>
        <v>-181509084</v>
      </c>
      <c r="F27" s="27">
        <f t="shared" si="1"/>
        <v>-418871212</v>
      </c>
      <c r="G27" s="27">
        <f t="shared" si="1"/>
        <v>-67969067</v>
      </c>
      <c r="H27" s="27">
        <f t="shared" si="1"/>
        <v>-23257118</v>
      </c>
      <c r="I27" s="27">
        <f t="shared" si="1"/>
        <v>41370751</v>
      </c>
      <c r="J27" s="27">
        <f t="shared" si="1"/>
        <v>-49855434</v>
      </c>
      <c r="K27" s="27">
        <f t="shared" si="1"/>
        <v>6284597</v>
      </c>
      <c r="L27" s="27">
        <f t="shared" si="1"/>
        <v>-24972112</v>
      </c>
      <c r="M27" s="27">
        <f t="shared" si="1"/>
        <v>-39749518</v>
      </c>
      <c r="N27" s="27">
        <f t="shared" si="1"/>
        <v>-58437033</v>
      </c>
      <c r="O27" s="27">
        <f t="shared" si="1"/>
        <v>-19073008</v>
      </c>
      <c r="P27" s="27">
        <f t="shared" si="1"/>
        <v>-11917762</v>
      </c>
      <c r="Q27" s="27">
        <f t="shared" si="1"/>
        <v>-202167</v>
      </c>
      <c r="R27" s="27">
        <f t="shared" si="1"/>
        <v>-31192937</v>
      </c>
      <c r="S27" s="27">
        <f t="shared" si="1"/>
        <v>-43563672</v>
      </c>
      <c r="T27" s="27">
        <f t="shared" si="1"/>
        <v>-5948495</v>
      </c>
      <c r="U27" s="27">
        <f t="shared" si="1"/>
        <v>-15379940</v>
      </c>
      <c r="V27" s="27">
        <f t="shared" si="1"/>
        <v>-64892107</v>
      </c>
      <c r="W27" s="27">
        <f t="shared" si="1"/>
        <v>-204377511</v>
      </c>
      <c r="X27" s="27">
        <f t="shared" si="1"/>
        <v>-418871212</v>
      </c>
      <c r="Y27" s="27">
        <f t="shared" si="1"/>
        <v>214493701</v>
      </c>
      <c r="Z27" s="28">
        <f>+IF(X27&lt;&gt;0,+(Y27/X27)*100,0)</f>
        <v>-51.20755374327324</v>
      </c>
      <c r="AA27" s="29">
        <f>SUM(AA21:AA26)</f>
        <v>-418871212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170384427</v>
      </c>
      <c r="D32" s="17"/>
      <c r="E32" s="18"/>
      <c r="F32" s="19">
        <v>69166667</v>
      </c>
      <c r="G32" s="19"/>
      <c r="H32" s="19"/>
      <c r="I32" s="19"/>
      <c r="J32" s="19"/>
      <c r="K32" s="19"/>
      <c r="L32" s="19">
        <v>69166667</v>
      </c>
      <c r="M32" s="19"/>
      <c r="N32" s="19">
        <v>69166667</v>
      </c>
      <c r="O32" s="19"/>
      <c r="P32" s="19"/>
      <c r="Q32" s="19"/>
      <c r="R32" s="19"/>
      <c r="S32" s="19"/>
      <c r="T32" s="19"/>
      <c r="U32" s="19"/>
      <c r="V32" s="19"/>
      <c r="W32" s="19">
        <v>69166667</v>
      </c>
      <c r="X32" s="19">
        <v>69166667</v>
      </c>
      <c r="Y32" s="19"/>
      <c r="Z32" s="20"/>
      <c r="AA32" s="21">
        <v>69166667</v>
      </c>
    </row>
    <row r="33" spans="1:27" ht="13.5">
      <c r="A33" s="22" t="s">
        <v>55</v>
      </c>
      <c r="B33" s="16"/>
      <c r="C33" s="17">
        <v>-27508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-171122631</v>
      </c>
      <c r="F35" s="19">
        <v>-171122631</v>
      </c>
      <c r="G35" s="19">
        <v>-64060011</v>
      </c>
      <c r="H35" s="19"/>
      <c r="I35" s="19"/>
      <c r="J35" s="19">
        <v>-64060011</v>
      </c>
      <c r="K35" s="19"/>
      <c r="L35" s="19">
        <v>-52793365</v>
      </c>
      <c r="M35" s="19"/>
      <c r="N35" s="19">
        <v>-52793365</v>
      </c>
      <c r="O35" s="19"/>
      <c r="P35" s="19"/>
      <c r="Q35" s="19">
        <v>-50000000</v>
      </c>
      <c r="R35" s="19">
        <v>-50000000</v>
      </c>
      <c r="S35" s="19"/>
      <c r="T35" s="19"/>
      <c r="U35" s="19"/>
      <c r="V35" s="19"/>
      <c r="W35" s="19">
        <v>-166853376</v>
      </c>
      <c r="X35" s="19">
        <v>-171122631</v>
      </c>
      <c r="Y35" s="19">
        <v>4269255</v>
      </c>
      <c r="Z35" s="20">
        <v>-2.49</v>
      </c>
      <c r="AA35" s="21">
        <v>-171122631</v>
      </c>
    </row>
    <row r="36" spans="1:27" ht="13.5">
      <c r="A36" s="23" t="s">
        <v>57</v>
      </c>
      <c r="B36" s="24"/>
      <c r="C36" s="25">
        <f aca="true" t="shared" si="2" ref="C36:Y36">SUM(C31:C35)</f>
        <v>170356919</v>
      </c>
      <c r="D36" s="25">
        <f>SUM(D31:D35)</f>
        <v>0</v>
      </c>
      <c r="E36" s="26">
        <f t="shared" si="2"/>
        <v>-171122631</v>
      </c>
      <c r="F36" s="27">
        <f t="shared" si="2"/>
        <v>-101955964</v>
      </c>
      <c r="G36" s="27">
        <f t="shared" si="2"/>
        <v>-64060011</v>
      </c>
      <c r="H36" s="27">
        <f t="shared" si="2"/>
        <v>0</v>
      </c>
      <c r="I36" s="27">
        <f t="shared" si="2"/>
        <v>0</v>
      </c>
      <c r="J36" s="27">
        <f t="shared" si="2"/>
        <v>-64060011</v>
      </c>
      <c r="K36" s="27">
        <f t="shared" si="2"/>
        <v>0</v>
      </c>
      <c r="L36" s="27">
        <f t="shared" si="2"/>
        <v>16373302</v>
      </c>
      <c r="M36" s="27">
        <f t="shared" si="2"/>
        <v>0</v>
      </c>
      <c r="N36" s="27">
        <f t="shared" si="2"/>
        <v>16373302</v>
      </c>
      <c r="O36" s="27">
        <f t="shared" si="2"/>
        <v>0</v>
      </c>
      <c r="P36" s="27">
        <f t="shared" si="2"/>
        <v>0</v>
      </c>
      <c r="Q36" s="27">
        <f t="shared" si="2"/>
        <v>-50000000</v>
      </c>
      <c r="R36" s="27">
        <f t="shared" si="2"/>
        <v>-50000000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-97686709</v>
      </c>
      <c r="X36" s="27">
        <f t="shared" si="2"/>
        <v>-101955964</v>
      </c>
      <c r="Y36" s="27">
        <f t="shared" si="2"/>
        <v>4269255</v>
      </c>
      <c r="Z36" s="28">
        <f>+IF(X36&lt;&gt;0,+(Y36/X36)*100,0)</f>
        <v>-4.187351904200523</v>
      </c>
      <c r="AA36" s="29">
        <f>SUM(AA31:AA35)</f>
        <v>-101955964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76310905</v>
      </c>
      <c r="D38" s="31">
        <f>+D17+D27+D36</f>
        <v>0</v>
      </c>
      <c r="E38" s="32">
        <f t="shared" si="3"/>
        <v>-31461228</v>
      </c>
      <c r="F38" s="33">
        <f t="shared" si="3"/>
        <v>-206118299</v>
      </c>
      <c r="G38" s="33">
        <f t="shared" si="3"/>
        <v>26774029</v>
      </c>
      <c r="H38" s="33">
        <f t="shared" si="3"/>
        <v>-27147683</v>
      </c>
      <c r="I38" s="33">
        <f t="shared" si="3"/>
        <v>30041202</v>
      </c>
      <c r="J38" s="33">
        <f t="shared" si="3"/>
        <v>29667548</v>
      </c>
      <c r="K38" s="33">
        <f t="shared" si="3"/>
        <v>-7366811</v>
      </c>
      <c r="L38" s="33">
        <f t="shared" si="3"/>
        <v>88909438</v>
      </c>
      <c r="M38" s="33">
        <f t="shared" si="3"/>
        <v>-48796376</v>
      </c>
      <c r="N38" s="33">
        <f t="shared" si="3"/>
        <v>32746251</v>
      </c>
      <c r="O38" s="33">
        <f t="shared" si="3"/>
        <v>-31301873</v>
      </c>
      <c r="P38" s="33">
        <f t="shared" si="3"/>
        <v>-17164710</v>
      </c>
      <c r="Q38" s="33">
        <f t="shared" si="3"/>
        <v>82714556</v>
      </c>
      <c r="R38" s="33">
        <f t="shared" si="3"/>
        <v>34247973</v>
      </c>
      <c r="S38" s="33">
        <f t="shared" si="3"/>
        <v>-57045317</v>
      </c>
      <c r="T38" s="33">
        <f t="shared" si="3"/>
        <v>-22798802</v>
      </c>
      <c r="U38" s="33">
        <f t="shared" si="3"/>
        <v>-6730721</v>
      </c>
      <c r="V38" s="33">
        <f t="shared" si="3"/>
        <v>-86574840</v>
      </c>
      <c r="W38" s="33">
        <f t="shared" si="3"/>
        <v>10086932</v>
      </c>
      <c r="X38" s="33">
        <f t="shared" si="3"/>
        <v>-206118299</v>
      </c>
      <c r="Y38" s="33">
        <f t="shared" si="3"/>
        <v>216205231</v>
      </c>
      <c r="Z38" s="34">
        <f>+IF(X38&lt;&gt;0,+(Y38/X38)*100,0)</f>
        <v>-104.8937586080118</v>
      </c>
      <c r="AA38" s="35">
        <f>+AA17+AA27+AA36</f>
        <v>-206118299</v>
      </c>
    </row>
    <row r="39" spans="1:27" ht="13.5">
      <c r="A39" s="22" t="s">
        <v>59</v>
      </c>
      <c r="B39" s="16"/>
      <c r="C39" s="31">
        <v>25351559</v>
      </c>
      <c r="D39" s="31"/>
      <c r="E39" s="32">
        <v>25351559</v>
      </c>
      <c r="F39" s="33">
        <v>25351559</v>
      </c>
      <c r="G39" s="33">
        <v>1797810</v>
      </c>
      <c r="H39" s="33">
        <v>28571839</v>
      </c>
      <c r="I39" s="33">
        <v>1424156</v>
      </c>
      <c r="J39" s="33">
        <v>1797810</v>
      </c>
      <c r="K39" s="33">
        <v>31465358</v>
      </c>
      <c r="L39" s="33">
        <v>24098547</v>
      </c>
      <c r="M39" s="33">
        <v>113007985</v>
      </c>
      <c r="N39" s="33">
        <v>31465358</v>
      </c>
      <c r="O39" s="33">
        <v>64211609</v>
      </c>
      <c r="P39" s="33">
        <v>32909736</v>
      </c>
      <c r="Q39" s="33">
        <v>15745026</v>
      </c>
      <c r="R39" s="33">
        <v>64211609</v>
      </c>
      <c r="S39" s="33">
        <v>98459582</v>
      </c>
      <c r="T39" s="33">
        <v>41414265</v>
      </c>
      <c r="U39" s="33">
        <v>18615463</v>
      </c>
      <c r="V39" s="33">
        <v>98459582</v>
      </c>
      <c r="W39" s="33">
        <v>1797810</v>
      </c>
      <c r="X39" s="33">
        <v>25351559</v>
      </c>
      <c r="Y39" s="33">
        <v>-23553749</v>
      </c>
      <c r="Z39" s="34">
        <v>-92.91</v>
      </c>
      <c r="AA39" s="35">
        <v>25351559</v>
      </c>
    </row>
    <row r="40" spans="1:27" ht="13.5">
      <c r="A40" s="41" t="s">
        <v>60</v>
      </c>
      <c r="B40" s="42"/>
      <c r="C40" s="43">
        <v>101662463</v>
      </c>
      <c r="D40" s="43"/>
      <c r="E40" s="44">
        <v>-6109669</v>
      </c>
      <c r="F40" s="45">
        <v>-180766740</v>
      </c>
      <c r="G40" s="45">
        <v>28571839</v>
      </c>
      <c r="H40" s="45">
        <v>1424156</v>
      </c>
      <c r="I40" s="45">
        <v>31465358</v>
      </c>
      <c r="J40" s="45">
        <v>31465358</v>
      </c>
      <c r="K40" s="45">
        <v>24098547</v>
      </c>
      <c r="L40" s="45">
        <v>113007985</v>
      </c>
      <c r="M40" s="45">
        <v>64211609</v>
      </c>
      <c r="N40" s="45">
        <v>64211609</v>
      </c>
      <c r="O40" s="45">
        <v>32909736</v>
      </c>
      <c r="P40" s="45">
        <v>15745026</v>
      </c>
      <c r="Q40" s="45">
        <v>98459582</v>
      </c>
      <c r="R40" s="45">
        <v>32909736</v>
      </c>
      <c r="S40" s="45">
        <v>41414265</v>
      </c>
      <c r="T40" s="45">
        <v>18615463</v>
      </c>
      <c r="U40" s="45">
        <v>11884742</v>
      </c>
      <c r="V40" s="45">
        <v>11884742</v>
      </c>
      <c r="W40" s="45">
        <v>11884742</v>
      </c>
      <c r="X40" s="45">
        <v>-180766740</v>
      </c>
      <c r="Y40" s="45">
        <v>192651482</v>
      </c>
      <c r="Z40" s="46">
        <v>-106.57</v>
      </c>
      <c r="AA40" s="47">
        <v>-180766740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2652128</v>
      </c>
      <c r="D6" s="17"/>
      <c r="E6" s="18">
        <v>4157556</v>
      </c>
      <c r="F6" s="19">
        <v>4157000</v>
      </c>
      <c r="G6" s="19">
        <v>5682</v>
      </c>
      <c r="H6" s="19">
        <v>1491</v>
      </c>
      <c r="I6" s="19">
        <v>1804493</v>
      </c>
      <c r="J6" s="19">
        <v>1811666</v>
      </c>
      <c r="K6" s="19">
        <v>1050842</v>
      </c>
      <c r="L6" s="19">
        <v>1000</v>
      </c>
      <c r="M6" s="19"/>
      <c r="N6" s="19">
        <v>1051842</v>
      </c>
      <c r="O6" s="19"/>
      <c r="P6" s="19">
        <v>320</v>
      </c>
      <c r="Q6" s="19"/>
      <c r="R6" s="19">
        <v>320</v>
      </c>
      <c r="S6" s="19">
        <v>432789</v>
      </c>
      <c r="T6" s="19">
        <v>1603</v>
      </c>
      <c r="U6" s="19"/>
      <c r="V6" s="19">
        <v>434392</v>
      </c>
      <c r="W6" s="19">
        <v>3298220</v>
      </c>
      <c r="X6" s="19">
        <v>4157000</v>
      </c>
      <c r="Y6" s="19">
        <v>-858780</v>
      </c>
      <c r="Z6" s="20">
        <v>-20.66</v>
      </c>
      <c r="AA6" s="21">
        <v>4157000</v>
      </c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/>
      <c r="D8" s="17"/>
      <c r="E8" s="18">
        <v>140004</v>
      </c>
      <c r="F8" s="19">
        <v>552000</v>
      </c>
      <c r="G8" s="19">
        <v>501000</v>
      </c>
      <c r="H8" s="19">
        <v>612128</v>
      </c>
      <c r="I8" s="19">
        <v>621890</v>
      </c>
      <c r="J8" s="19">
        <v>1735018</v>
      </c>
      <c r="K8" s="19">
        <v>235542</v>
      </c>
      <c r="L8" s="19">
        <v>304304</v>
      </c>
      <c r="M8" s="19">
        <v>1022698</v>
      </c>
      <c r="N8" s="19">
        <v>1562544</v>
      </c>
      <c r="O8" s="19">
        <v>1851614</v>
      </c>
      <c r="P8" s="19"/>
      <c r="Q8" s="19">
        <v>253991</v>
      </c>
      <c r="R8" s="19">
        <v>2105605</v>
      </c>
      <c r="S8" s="19">
        <v>5909531</v>
      </c>
      <c r="T8" s="19">
        <v>903901</v>
      </c>
      <c r="U8" s="19">
        <v>1047163</v>
      </c>
      <c r="V8" s="19">
        <v>7860595</v>
      </c>
      <c r="W8" s="19">
        <v>13263762</v>
      </c>
      <c r="X8" s="19">
        <v>552000</v>
      </c>
      <c r="Y8" s="19">
        <v>12711762</v>
      </c>
      <c r="Z8" s="20">
        <v>2302.86</v>
      </c>
      <c r="AA8" s="21">
        <v>552000</v>
      </c>
    </row>
    <row r="9" spans="1:27" ht="13.5">
      <c r="A9" s="22" t="s">
        <v>36</v>
      </c>
      <c r="B9" s="16"/>
      <c r="C9" s="17">
        <v>102880536</v>
      </c>
      <c r="D9" s="17"/>
      <c r="E9" s="18">
        <v>115169001</v>
      </c>
      <c r="F9" s="19">
        <v>117300000</v>
      </c>
      <c r="G9" s="19">
        <v>43488000</v>
      </c>
      <c r="H9" s="19">
        <v>5992000</v>
      </c>
      <c r="I9" s="19"/>
      <c r="J9" s="19">
        <v>49480000</v>
      </c>
      <c r="K9" s="19">
        <v>3000000</v>
      </c>
      <c r="L9" s="19">
        <v>36230000</v>
      </c>
      <c r="M9" s="19">
        <v>1000000</v>
      </c>
      <c r="N9" s="19">
        <v>40230000</v>
      </c>
      <c r="O9" s="19">
        <v>500000</v>
      </c>
      <c r="P9" s="19">
        <v>306000</v>
      </c>
      <c r="Q9" s="19">
        <v>28708000</v>
      </c>
      <c r="R9" s="19">
        <v>29514000</v>
      </c>
      <c r="S9" s="19"/>
      <c r="T9" s="19"/>
      <c r="U9" s="19">
        <v>150000</v>
      </c>
      <c r="V9" s="19">
        <v>150000</v>
      </c>
      <c r="W9" s="19">
        <v>119374000</v>
      </c>
      <c r="X9" s="19">
        <v>117300000</v>
      </c>
      <c r="Y9" s="19">
        <v>2074000</v>
      </c>
      <c r="Z9" s="20">
        <v>1.77</v>
      </c>
      <c r="AA9" s="21">
        <v>117300000</v>
      </c>
    </row>
    <row r="10" spans="1:27" ht="13.5">
      <c r="A10" s="22" t="s">
        <v>37</v>
      </c>
      <c r="B10" s="16"/>
      <c r="C10" s="17">
        <v>30939504</v>
      </c>
      <c r="D10" s="17"/>
      <c r="E10" s="18">
        <v>35619999</v>
      </c>
      <c r="F10" s="19">
        <v>62376000</v>
      </c>
      <c r="G10" s="19">
        <v>16055000</v>
      </c>
      <c r="H10" s="19"/>
      <c r="I10" s="19"/>
      <c r="J10" s="19">
        <v>16055000</v>
      </c>
      <c r="K10" s="19"/>
      <c r="L10" s="19">
        <v>525000</v>
      </c>
      <c r="M10" s="19">
        <v>13856000</v>
      </c>
      <c r="N10" s="19">
        <v>14381000</v>
      </c>
      <c r="O10" s="19"/>
      <c r="P10" s="19"/>
      <c r="Q10" s="19">
        <v>29509000</v>
      </c>
      <c r="R10" s="19">
        <v>29509000</v>
      </c>
      <c r="S10" s="19"/>
      <c r="T10" s="19"/>
      <c r="U10" s="19"/>
      <c r="V10" s="19"/>
      <c r="W10" s="19">
        <v>59945000</v>
      </c>
      <c r="X10" s="19">
        <v>62376000</v>
      </c>
      <c r="Y10" s="19">
        <v>-2431000</v>
      </c>
      <c r="Z10" s="20">
        <v>-3.9</v>
      </c>
      <c r="AA10" s="21">
        <v>62376000</v>
      </c>
    </row>
    <row r="11" spans="1:27" ht="13.5">
      <c r="A11" s="22" t="s">
        <v>38</v>
      </c>
      <c r="B11" s="16"/>
      <c r="C11" s="17">
        <v>4503583</v>
      </c>
      <c r="D11" s="17"/>
      <c r="E11" s="18">
        <v>3200000</v>
      </c>
      <c r="F11" s="19">
        <v>4450000</v>
      </c>
      <c r="G11" s="19">
        <v>329035</v>
      </c>
      <c r="H11" s="19">
        <v>489042</v>
      </c>
      <c r="I11" s="19">
        <v>567193</v>
      </c>
      <c r="J11" s="19">
        <v>1385270</v>
      </c>
      <c r="K11" s="19">
        <v>551521</v>
      </c>
      <c r="L11" s="19">
        <v>506839</v>
      </c>
      <c r="M11" s="19">
        <v>462451</v>
      </c>
      <c r="N11" s="19">
        <v>1520811</v>
      </c>
      <c r="O11" s="19">
        <v>594229</v>
      </c>
      <c r="P11" s="19">
        <v>581024</v>
      </c>
      <c r="Q11" s="19">
        <v>512926</v>
      </c>
      <c r="R11" s="19">
        <v>1688179</v>
      </c>
      <c r="S11" s="19">
        <v>532249</v>
      </c>
      <c r="T11" s="19">
        <v>629747</v>
      </c>
      <c r="U11" s="19">
        <v>621683</v>
      </c>
      <c r="V11" s="19">
        <v>1783679</v>
      </c>
      <c r="W11" s="19">
        <v>6377939</v>
      </c>
      <c r="X11" s="19">
        <v>4450000</v>
      </c>
      <c r="Y11" s="19">
        <v>1927939</v>
      </c>
      <c r="Z11" s="20">
        <v>43.32</v>
      </c>
      <c r="AA11" s="21">
        <v>4450000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-85034029</v>
      </c>
      <c r="D14" s="17"/>
      <c r="E14" s="18">
        <v>-108715000</v>
      </c>
      <c r="F14" s="19">
        <v>-122352000</v>
      </c>
      <c r="G14" s="19">
        <v>-7597000</v>
      </c>
      <c r="H14" s="19">
        <v>-5518595</v>
      </c>
      <c r="I14" s="19">
        <v>-7619311</v>
      </c>
      <c r="J14" s="19">
        <v>-20734906</v>
      </c>
      <c r="K14" s="19">
        <v>-7948097</v>
      </c>
      <c r="L14" s="19">
        <v>-7534408</v>
      </c>
      <c r="M14" s="19">
        <v>-8149805</v>
      </c>
      <c r="N14" s="19">
        <v>-23632310</v>
      </c>
      <c r="O14" s="19">
        <v>-10348544</v>
      </c>
      <c r="P14" s="19">
        <v>-8261692</v>
      </c>
      <c r="Q14" s="19">
        <v>-6470590</v>
      </c>
      <c r="R14" s="19">
        <v>-25080826</v>
      </c>
      <c r="S14" s="19">
        <v>-7141548</v>
      </c>
      <c r="T14" s="19">
        <v>-6799954</v>
      </c>
      <c r="U14" s="19">
        <v>-16178230</v>
      </c>
      <c r="V14" s="19">
        <v>-30119732</v>
      </c>
      <c r="W14" s="19">
        <v>-99567774</v>
      </c>
      <c r="X14" s="19">
        <v>-122352000</v>
      </c>
      <c r="Y14" s="19">
        <v>22784226</v>
      </c>
      <c r="Z14" s="20">
        <v>-18.62</v>
      </c>
      <c r="AA14" s="21">
        <v>-122352000</v>
      </c>
    </row>
    <row r="15" spans="1:27" ht="13.5">
      <c r="A15" s="22" t="s">
        <v>42</v>
      </c>
      <c r="B15" s="16"/>
      <c r="C15" s="17">
        <v>-37000</v>
      </c>
      <c r="D15" s="17"/>
      <c r="E15" s="18">
        <v>-110000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>
        <v>-10572000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-10572000</v>
      </c>
      <c r="Y16" s="19">
        <v>10572000</v>
      </c>
      <c r="Z16" s="20">
        <v>-100</v>
      </c>
      <c r="AA16" s="21">
        <v>-10572000</v>
      </c>
    </row>
    <row r="17" spans="1:27" ht="13.5">
      <c r="A17" s="23" t="s">
        <v>44</v>
      </c>
      <c r="B17" s="24"/>
      <c r="C17" s="25">
        <f aca="true" t="shared" si="0" ref="C17:Y17">SUM(C6:C16)</f>
        <v>55904722</v>
      </c>
      <c r="D17" s="25">
        <f>SUM(D6:D16)</f>
        <v>0</v>
      </c>
      <c r="E17" s="26">
        <f t="shared" si="0"/>
        <v>49461560</v>
      </c>
      <c r="F17" s="27">
        <f t="shared" si="0"/>
        <v>55911000</v>
      </c>
      <c r="G17" s="27">
        <f t="shared" si="0"/>
        <v>52781717</v>
      </c>
      <c r="H17" s="27">
        <f t="shared" si="0"/>
        <v>1576066</v>
      </c>
      <c r="I17" s="27">
        <f t="shared" si="0"/>
        <v>-4625735</v>
      </c>
      <c r="J17" s="27">
        <f t="shared" si="0"/>
        <v>49732048</v>
      </c>
      <c r="K17" s="27">
        <f t="shared" si="0"/>
        <v>-3110192</v>
      </c>
      <c r="L17" s="27">
        <f t="shared" si="0"/>
        <v>30032735</v>
      </c>
      <c r="M17" s="27">
        <f t="shared" si="0"/>
        <v>8191344</v>
      </c>
      <c r="N17" s="27">
        <f t="shared" si="0"/>
        <v>35113887</v>
      </c>
      <c r="O17" s="27">
        <f t="shared" si="0"/>
        <v>-7402701</v>
      </c>
      <c r="P17" s="27">
        <f t="shared" si="0"/>
        <v>-7374348</v>
      </c>
      <c r="Q17" s="27">
        <f t="shared" si="0"/>
        <v>52513327</v>
      </c>
      <c r="R17" s="27">
        <f t="shared" si="0"/>
        <v>37736278</v>
      </c>
      <c r="S17" s="27">
        <f t="shared" si="0"/>
        <v>-266979</v>
      </c>
      <c r="T17" s="27">
        <f t="shared" si="0"/>
        <v>-5264703</v>
      </c>
      <c r="U17" s="27">
        <f t="shared" si="0"/>
        <v>-14359384</v>
      </c>
      <c r="V17" s="27">
        <f t="shared" si="0"/>
        <v>-19891066</v>
      </c>
      <c r="W17" s="27">
        <f t="shared" si="0"/>
        <v>102691147</v>
      </c>
      <c r="X17" s="27">
        <f t="shared" si="0"/>
        <v>55911000</v>
      </c>
      <c r="Y17" s="27">
        <f t="shared" si="0"/>
        <v>46780147</v>
      </c>
      <c r="Z17" s="28">
        <f>+IF(X17&lt;&gt;0,+(Y17/X17)*100,0)</f>
        <v>83.66895065371752</v>
      </c>
      <c r="AA17" s="29">
        <f>SUM(AA6:AA16)</f>
        <v>55911000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-41676198</v>
      </c>
      <c r="D26" s="17"/>
      <c r="E26" s="18">
        <v>-55527384</v>
      </c>
      <c r="F26" s="19">
        <v>-82608000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-82608000</v>
      </c>
      <c r="Y26" s="19">
        <v>82608000</v>
      </c>
      <c r="Z26" s="20">
        <v>-100</v>
      </c>
      <c r="AA26" s="21">
        <v>-82608000</v>
      </c>
    </row>
    <row r="27" spans="1:27" ht="13.5">
      <c r="A27" s="23" t="s">
        <v>51</v>
      </c>
      <c r="B27" s="24"/>
      <c r="C27" s="25">
        <f aca="true" t="shared" si="1" ref="C27:Y27">SUM(C21:C26)</f>
        <v>-41676198</v>
      </c>
      <c r="D27" s="25">
        <f>SUM(D21:D26)</f>
        <v>0</v>
      </c>
      <c r="E27" s="26">
        <f t="shared" si="1"/>
        <v>-55527384</v>
      </c>
      <c r="F27" s="27">
        <f t="shared" si="1"/>
        <v>-82608000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-82608000</v>
      </c>
      <c r="Y27" s="27">
        <f t="shared" si="1"/>
        <v>82608000</v>
      </c>
      <c r="Z27" s="28">
        <f>+IF(X27&lt;&gt;0,+(Y27/X27)*100,0)</f>
        <v>-100</v>
      </c>
      <c r="AA27" s="29">
        <f>SUM(AA21:AA26)</f>
        <v>-82608000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14228524</v>
      </c>
      <c r="D38" s="31">
        <f>+D17+D27+D36</f>
        <v>0</v>
      </c>
      <c r="E38" s="32">
        <f t="shared" si="3"/>
        <v>-6065824</v>
      </c>
      <c r="F38" s="33">
        <f t="shared" si="3"/>
        <v>-26697000</v>
      </c>
      <c r="G38" s="33">
        <f t="shared" si="3"/>
        <v>52781717</v>
      </c>
      <c r="H38" s="33">
        <f t="shared" si="3"/>
        <v>1576066</v>
      </c>
      <c r="I38" s="33">
        <f t="shared" si="3"/>
        <v>-4625735</v>
      </c>
      <c r="J38" s="33">
        <f t="shared" si="3"/>
        <v>49732048</v>
      </c>
      <c r="K38" s="33">
        <f t="shared" si="3"/>
        <v>-3110192</v>
      </c>
      <c r="L38" s="33">
        <f t="shared" si="3"/>
        <v>30032735</v>
      </c>
      <c r="M38" s="33">
        <f t="shared" si="3"/>
        <v>8191344</v>
      </c>
      <c r="N38" s="33">
        <f t="shared" si="3"/>
        <v>35113887</v>
      </c>
      <c r="O38" s="33">
        <f t="shared" si="3"/>
        <v>-7402701</v>
      </c>
      <c r="P38" s="33">
        <f t="shared" si="3"/>
        <v>-7374348</v>
      </c>
      <c r="Q38" s="33">
        <f t="shared" si="3"/>
        <v>52513327</v>
      </c>
      <c r="R38" s="33">
        <f t="shared" si="3"/>
        <v>37736278</v>
      </c>
      <c r="S38" s="33">
        <f t="shared" si="3"/>
        <v>-266979</v>
      </c>
      <c r="T38" s="33">
        <f t="shared" si="3"/>
        <v>-5264703</v>
      </c>
      <c r="U38" s="33">
        <f t="shared" si="3"/>
        <v>-14359384</v>
      </c>
      <c r="V38" s="33">
        <f t="shared" si="3"/>
        <v>-19891066</v>
      </c>
      <c r="W38" s="33">
        <f t="shared" si="3"/>
        <v>102691147</v>
      </c>
      <c r="X38" s="33">
        <f t="shared" si="3"/>
        <v>-26697000</v>
      </c>
      <c r="Y38" s="33">
        <f t="shared" si="3"/>
        <v>129388147</v>
      </c>
      <c r="Z38" s="34">
        <f>+IF(X38&lt;&gt;0,+(Y38/X38)*100,0)</f>
        <v>-484.6542570326254</v>
      </c>
      <c r="AA38" s="35">
        <f>+AA17+AA27+AA36</f>
        <v>-26697000</v>
      </c>
    </row>
    <row r="39" spans="1:27" ht="13.5">
      <c r="A39" s="22" t="s">
        <v>59</v>
      </c>
      <c r="B39" s="16"/>
      <c r="C39" s="31">
        <v>77557478</v>
      </c>
      <c r="D39" s="31"/>
      <c r="E39" s="32">
        <v>224582000</v>
      </c>
      <c r="F39" s="33">
        <v>118995000</v>
      </c>
      <c r="G39" s="33"/>
      <c r="H39" s="33">
        <v>52781717</v>
      </c>
      <c r="I39" s="33">
        <v>54357783</v>
      </c>
      <c r="J39" s="33"/>
      <c r="K39" s="33">
        <v>49732048</v>
      </c>
      <c r="L39" s="33">
        <v>46621856</v>
      </c>
      <c r="M39" s="33">
        <v>76654591</v>
      </c>
      <c r="N39" s="33">
        <v>49732048</v>
      </c>
      <c r="O39" s="33">
        <v>84845935</v>
      </c>
      <c r="P39" s="33">
        <v>77443234</v>
      </c>
      <c r="Q39" s="33">
        <v>70068886</v>
      </c>
      <c r="R39" s="33">
        <v>84845935</v>
      </c>
      <c r="S39" s="33">
        <v>122582213</v>
      </c>
      <c r="T39" s="33">
        <v>122315234</v>
      </c>
      <c r="U39" s="33">
        <v>117050531</v>
      </c>
      <c r="V39" s="33">
        <v>122582213</v>
      </c>
      <c r="W39" s="33"/>
      <c r="X39" s="33">
        <v>118995000</v>
      </c>
      <c r="Y39" s="33">
        <v>-118995000</v>
      </c>
      <c r="Z39" s="34">
        <v>-100</v>
      </c>
      <c r="AA39" s="35">
        <v>118995000</v>
      </c>
    </row>
    <row r="40" spans="1:27" ht="13.5">
      <c r="A40" s="41" t="s">
        <v>60</v>
      </c>
      <c r="B40" s="42"/>
      <c r="C40" s="43">
        <v>91786002</v>
      </c>
      <c r="D40" s="43"/>
      <c r="E40" s="44">
        <v>218516176</v>
      </c>
      <c r="F40" s="45">
        <v>92298000</v>
      </c>
      <c r="G40" s="45">
        <v>52781717</v>
      </c>
      <c r="H40" s="45">
        <v>54357783</v>
      </c>
      <c r="I40" s="45">
        <v>49732048</v>
      </c>
      <c r="J40" s="45">
        <v>49732048</v>
      </c>
      <c r="K40" s="45">
        <v>46621856</v>
      </c>
      <c r="L40" s="45">
        <v>76654591</v>
      </c>
      <c r="M40" s="45">
        <v>84845935</v>
      </c>
      <c r="N40" s="45">
        <v>84845935</v>
      </c>
      <c r="O40" s="45">
        <v>77443234</v>
      </c>
      <c r="P40" s="45">
        <v>70068886</v>
      </c>
      <c r="Q40" s="45">
        <v>122582213</v>
      </c>
      <c r="R40" s="45">
        <v>77443234</v>
      </c>
      <c r="S40" s="45">
        <v>122315234</v>
      </c>
      <c r="T40" s="45">
        <v>117050531</v>
      </c>
      <c r="U40" s="45">
        <v>102691147</v>
      </c>
      <c r="V40" s="45">
        <v>102691147</v>
      </c>
      <c r="W40" s="45">
        <v>102691147</v>
      </c>
      <c r="X40" s="45">
        <v>92298000</v>
      </c>
      <c r="Y40" s="45">
        <v>10393147</v>
      </c>
      <c r="Z40" s="46">
        <v>11.26</v>
      </c>
      <c r="AA40" s="47">
        <v>92298000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17822137</v>
      </c>
      <c r="D6" s="17"/>
      <c r="E6" s="18">
        <v>18020850</v>
      </c>
      <c r="F6" s="19">
        <v>34374965</v>
      </c>
      <c r="G6" s="19">
        <v>996504</v>
      </c>
      <c r="H6" s="19">
        <v>557269</v>
      </c>
      <c r="I6" s="19">
        <v>525907</v>
      </c>
      <c r="J6" s="19">
        <v>2079680</v>
      </c>
      <c r="K6" s="19">
        <v>853256</v>
      </c>
      <c r="L6" s="19">
        <v>948667</v>
      </c>
      <c r="M6" s="19">
        <v>3865127</v>
      </c>
      <c r="N6" s="19">
        <v>5667050</v>
      </c>
      <c r="O6" s="19">
        <v>999941</v>
      </c>
      <c r="P6" s="19">
        <v>1746803</v>
      </c>
      <c r="Q6" s="19">
        <v>1713355</v>
      </c>
      <c r="R6" s="19">
        <v>4460099</v>
      </c>
      <c r="S6" s="19">
        <v>2792341</v>
      </c>
      <c r="T6" s="19">
        <v>1179948</v>
      </c>
      <c r="U6" s="19">
        <v>1510935</v>
      </c>
      <c r="V6" s="19">
        <v>5483224</v>
      </c>
      <c r="W6" s="19">
        <v>17690053</v>
      </c>
      <c r="X6" s="19">
        <v>34374965</v>
      </c>
      <c r="Y6" s="19">
        <v>-16684912</v>
      </c>
      <c r="Z6" s="20">
        <v>-48.54</v>
      </c>
      <c r="AA6" s="21">
        <v>34374965</v>
      </c>
    </row>
    <row r="7" spans="1:27" ht="13.5">
      <c r="A7" s="22" t="s">
        <v>34</v>
      </c>
      <c r="B7" s="16"/>
      <c r="C7" s="17">
        <v>32508903</v>
      </c>
      <c r="D7" s="17"/>
      <c r="E7" s="18">
        <v>26837184</v>
      </c>
      <c r="F7" s="19">
        <v>32928114</v>
      </c>
      <c r="G7" s="19">
        <v>2218022</v>
      </c>
      <c r="H7" s="19">
        <v>2158942</v>
      </c>
      <c r="I7" s="19">
        <v>2396118</v>
      </c>
      <c r="J7" s="19">
        <v>6773082</v>
      </c>
      <c r="K7" s="19">
        <v>2731000</v>
      </c>
      <c r="L7" s="19">
        <v>2013007</v>
      </c>
      <c r="M7" s="19">
        <v>2210114</v>
      </c>
      <c r="N7" s="19">
        <v>6954121</v>
      </c>
      <c r="O7" s="19">
        <v>2494023</v>
      </c>
      <c r="P7" s="19">
        <v>2923785</v>
      </c>
      <c r="Q7" s="19">
        <v>3655958</v>
      </c>
      <c r="R7" s="19">
        <v>9073766</v>
      </c>
      <c r="S7" s="19">
        <v>2804430</v>
      </c>
      <c r="T7" s="19">
        <v>3008863</v>
      </c>
      <c r="U7" s="19">
        <v>2705291</v>
      </c>
      <c r="V7" s="19">
        <v>8518584</v>
      </c>
      <c r="W7" s="19">
        <v>31319553</v>
      </c>
      <c r="X7" s="19">
        <v>32928114</v>
      </c>
      <c r="Y7" s="19">
        <v>-1608561</v>
      </c>
      <c r="Z7" s="20">
        <v>-4.89</v>
      </c>
      <c r="AA7" s="21">
        <v>32928114</v>
      </c>
    </row>
    <row r="8" spans="1:27" ht="13.5">
      <c r="A8" s="22" t="s">
        <v>35</v>
      </c>
      <c r="B8" s="16"/>
      <c r="C8" s="17">
        <v>4622435</v>
      </c>
      <c r="D8" s="17"/>
      <c r="E8" s="18">
        <v>6103378</v>
      </c>
      <c r="F8" s="19">
        <v>5146951</v>
      </c>
      <c r="G8" s="19">
        <v>557984</v>
      </c>
      <c r="H8" s="19">
        <v>377942</v>
      </c>
      <c r="I8" s="19">
        <v>613610</v>
      </c>
      <c r="J8" s="19">
        <v>1549536</v>
      </c>
      <c r="K8" s="19">
        <v>381563</v>
      </c>
      <c r="L8" s="19">
        <v>238660</v>
      </c>
      <c r="M8" s="19">
        <v>356075</v>
      </c>
      <c r="N8" s="19">
        <v>976298</v>
      </c>
      <c r="O8" s="19">
        <v>330385</v>
      </c>
      <c r="P8" s="19">
        <v>1626538</v>
      </c>
      <c r="Q8" s="19">
        <v>979224</v>
      </c>
      <c r="R8" s="19">
        <v>2936147</v>
      </c>
      <c r="S8" s="19">
        <v>357259</v>
      </c>
      <c r="T8" s="19">
        <v>477523</v>
      </c>
      <c r="U8" s="19">
        <v>330062</v>
      </c>
      <c r="V8" s="19">
        <v>1164844</v>
      </c>
      <c r="W8" s="19">
        <v>6626825</v>
      </c>
      <c r="X8" s="19">
        <v>5146951</v>
      </c>
      <c r="Y8" s="19">
        <v>1479874</v>
      </c>
      <c r="Z8" s="20">
        <v>28.75</v>
      </c>
      <c r="AA8" s="21">
        <v>5146951</v>
      </c>
    </row>
    <row r="9" spans="1:27" ht="13.5">
      <c r="A9" s="22" t="s">
        <v>36</v>
      </c>
      <c r="B9" s="16"/>
      <c r="C9" s="17">
        <v>70243992</v>
      </c>
      <c r="D9" s="17"/>
      <c r="E9" s="18">
        <v>82855000</v>
      </c>
      <c r="F9" s="19">
        <v>82749000</v>
      </c>
      <c r="G9" s="19">
        <v>32272000</v>
      </c>
      <c r="H9" s="19">
        <v>1669000</v>
      </c>
      <c r="I9" s="19"/>
      <c r="J9" s="19">
        <v>33941000</v>
      </c>
      <c r="K9" s="19"/>
      <c r="L9" s="19">
        <v>27132000</v>
      </c>
      <c r="M9" s="19"/>
      <c r="N9" s="19">
        <v>27132000</v>
      </c>
      <c r="O9" s="19"/>
      <c r="P9" s="19">
        <v>551000</v>
      </c>
      <c r="Q9" s="19">
        <v>20975000</v>
      </c>
      <c r="R9" s="19">
        <v>21526000</v>
      </c>
      <c r="S9" s="19"/>
      <c r="T9" s="19">
        <v>8651025</v>
      </c>
      <c r="U9" s="19">
        <v>9455677</v>
      </c>
      <c r="V9" s="19">
        <v>18106702</v>
      </c>
      <c r="W9" s="19">
        <v>100705702</v>
      </c>
      <c r="X9" s="19">
        <v>82749000</v>
      </c>
      <c r="Y9" s="19">
        <v>17956702</v>
      </c>
      <c r="Z9" s="20">
        <v>21.7</v>
      </c>
      <c r="AA9" s="21">
        <v>82749000</v>
      </c>
    </row>
    <row r="10" spans="1:27" ht="13.5">
      <c r="A10" s="22" t="s">
        <v>37</v>
      </c>
      <c r="B10" s="16"/>
      <c r="C10" s="17">
        <v>39172676</v>
      </c>
      <c r="D10" s="17"/>
      <c r="E10" s="18">
        <v>38788900</v>
      </c>
      <c r="F10" s="19">
        <v>48890000</v>
      </c>
      <c r="G10" s="19">
        <v>12000000</v>
      </c>
      <c r="H10" s="19">
        <v>5000000</v>
      </c>
      <c r="I10" s="19"/>
      <c r="J10" s="19">
        <v>17000000</v>
      </c>
      <c r="K10" s="19"/>
      <c r="L10" s="19">
        <v>3500000</v>
      </c>
      <c r="M10" s="19">
        <v>11000000</v>
      </c>
      <c r="N10" s="19">
        <v>14500000</v>
      </c>
      <c r="O10" s="19">
        <v>3000000</v>
      </c>
      <c r="P10" s="19">
        <v>3000000</v>
      </c>
      <c r="Q10" s="19">
        <v>14814000</v>
      </c>
      <c r="R10" s="19">
        <v>20814000</v>
      </c>
      <c r="S10" s="19"/>
      <c r="T10" s="19"/>
      <c r="U10" s="19"/>
      <c r="V10" s="19"/>
      <c r="W10" s="19">
        <v>52314000</v>
      </c>
      <c r="X10" s="19">
        <v>48890000</v>
      </c>
      <c r="Y10" s="19">
        <v>3424000</v>
      </c>
      <c r="Z10" s="20">
        <v>7</v>
      </c>
      <c r="AA10" s="21">
        <v>48890000</v>
      </c>
    </row>
    <row r="11" spans="1:27" ht="13.5">
      <c r="A11" s="22" t="s">
        <v>38</v>
      </c>
      <c r="B11" s="16"/>
      <c r="C11" s="17">
        <v>5659966</v>
      </c>
      <c r="D11" s="17"/>
      <c r="E11" s="18">
        <v>5587615</v>
      </c>
      <c r="F11" s="19">
        <v>1761916</v>
      </c>
      <c r="G11" s="19">
        <v>59467</v>
      </c>
      <c r="H11" s="19">
        <v>82862</v>
      </c>
      <c r="I11" s="19">
        <v>64845</v>
      </c>
      <c r="J11" s="19">
        <v>207174</v>
      </c>
      <c r="K11" s="19"/>
      <c r="L11" s="19"/>
      <c r="M11" s="19"/>
      <c r="N11" s="19"/>
      <c r="O11" s="19">
        <v>11313</v>
      </c>
      <c r="P11" s="19">
        <v>4813</v>
      </c>
      <c r="Q11" s="19"/>
      <c r="R11" s="19">
        <v>16126</v>
      </c>
      <c r="S11" s="19"/>
      <c r="T11" s="19"/>
      <c r="U11" s="19"/>
      <c r="V11" s="19"/>
      <c r="W11" s="19">
        <v>223300</v>
      </c>
      <c r="X11" s="19">
        <v>1761916</v>
      </c>
      <c r="Y11" s="19">
        <v>-1538616</v>
      </c>
      <c r="Z11" s="20">
        <v>-87.33</v>
      </c>
      <c r="AA11" s="21">
        <v>1761916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-117474169</v>
      </c>
      <c r="D14" s="17"/>
      <c r="E14" s="18">
        <v>-123124851</v>
      </c>
      <c r="F14" s="19">
        <v>-117312460</v>
      </c>
      <c r="G14" s="19">
        <v>-16822397</v>
      </c>
      <c r="H14" s="19">
        <v>-13305783</v>
      </c>
      <c r="I14" s="19">
        <v>-8525625</v>
      </c>
      <c r="J14" s="19">
        <v>-38653805</v>
      </c>
      <c r="K14" s="19">
        <v>-15571340</v>
      </c>
      <c r="L14" s="19">
        <v>-11560833</v>
      </c>
      <c r="M14" s="19">
        <v>-15332410</v>
      </c>
      <c r="N14" s="19">
        <v>-42464583</v>
      </c>
      <c r="O14" s="19">
        <v>-10176331</v>
      </c>
      <c r="P14" s="19">
        <v>-11031957</v>
      </c>
      <c r="Q14" s="19">
        <v>-10303777</v>
      </c>
      <c r="R14" s="19">
        <v>-31512065</v>
      </c>
      <c r="S14" s="19">
        <v>-12284338</v>
      </c>
      <c r="T14" s="19">
        <v>-8256748</v>
      </c>
      <c r="U14" s="19">
        <v>-9469121</v>
      </c>
      <c r="V14" s="19">
        <v>-30010207</v>
      </c>
      <c r="W14" s="19">
        <v>-142640660</v>
      </c>
      <c r="X14" s="19">
        <v>-117312460</v>
      </c>
      <c r="Y14" s="19">
        <v>-25328200</v>
      </c>
      <c r="Z14" s="20">
        <v>21.59</v>
      </c>
      <c r="AA14" s="21">
        <v>-117312460</v>
      </c>
    </row>
    <row r="15" spans="1:27" ht="13.5">
      <c r="A15" s="22" t="s">
        <v>42</v>
      </c>
      <c r="B15" s="16"/>
      <c r="C15" s="17">
        <v>-782475</v>
      </c>
      <c r="D15" s="17"/>
      <c r="E15" s="18">
        <v>-970152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-2690716</v>
      </c>
      <c r="D16" s="17"/>
      <c r="E16" s="18">
        <v>-2810292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49082749</v>
      </c>
      <c r="D17" s="25">
        <f>SUM(D6:D16)</f>
        <v>0</v>
      </c>
      <c r="E17" s="26">
        <f t="shared" si="0"/>
        <v>51287632</v>
      </c>
      <c r="F17" s="27">
        <f t="shared" si="0"/>
        <v>88538486</v>
      </c>
      <c r="G17" s="27">
        <f t="shared" si="0"/>
        <v>31281580</v>
      </c>
      <c r="H17" s="27">
        <f t="shared" si="0"/>
        <v>-3459768</v>
      </c>
      <c r="I17" s="27">
        <f t="shared" si="0"/>
        <v>-4925145</v>
      </c>
      <c r="J17" s="27">
        <f t="shared" si="0"/>
        <v>22896667</v>
      </c>
      <c r="K17" s="27">
        <f t="shared" si="0"/>
        <v>-11605521</v>
      </c>
      <c r="L17" s="27">
        <f t="shared" si="0"/>
        <v>22271501</v>
      </c>
      <c r="M17" s="27">
        <f t="shared" si="0"/>
        <v>2098906</v>
      </c>
      <c r="N17" s="27">
        <f t="shared" si="0"/>
        <v>12764886</v>
      </c>
      <c r="O17" s="27">
        <f t="shared" si="0"/>
        <v>-3340669</v>
      </c>
      <c r="P17" s="27">
        <f t="shared" si="0"/>
        <v>-1179018</v>
      </c>
      <c r="Q17" s="27">
        <f t="shared" si="0"/>
        <v>31833760</v>
      </c>
      <c r="R17" s="27">
        <f t="shared" si="0"/>
        <v>27314073</v>
      </c>
      <c r="S17" s="27">
        <f t="shared" si="0"/>
        <v>-6330308</v>
      </c>
      <c r="T17" s="27">
        <f t="shared" si="0"/>
        <v>5060611</v>
      </c>
      <c r="U17" s="27">
        <f t="shared" si="0"/>
        <v>4532844</v>
      </c>
      <c r="V17" s="27">
        <f t="shared" si="0"/>
        <v>3263147</v>
      </c>
      <c r="W17" s="27">
        <f t="shared" si="0"/>
        <v>66238773</v>
      </c>
      <c r="X17" s="27">
        <f t="shared" si="0"/>
        <v>88538486</v>
      </c>
      <c r="Y17" s="27">
        <f t="shared" si="0"/>
        <v>-22299713</v>
      </c>
      <c r="Z17" s="28">
        <f>+IF(X17&lt;&gt;0,+(Y17/X17)*100,0)</f>
        <v>-25.18646298062969</v>
      </c>
      <c r="AA17" s="29">
        <f>SUM(AA6:AA16)</f>
        <v>88538486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>
        <v>-20469000</v>
      </c>
      <c r="J24" s="19">
        <v>-20469000</v>
      </c>
      <c r="K24" s="19">
        <v>16082750</v>
      </c>
      <c r="L24" s="19">
        <v>7998246</v>
      </c>
      <c r="M24" s="19">
        <v>-17370102</v>
      </c>
      <c r="N24" s="19">
        <v>6710894</v>
      </c>
      <c r="O24" s="19">
        <v>7270057</v>
      </c>
      <c r="P24" s="19">
        <v>4002415</v>
      </c>
      <c r="Q24" s="19">
        <v>-24846313</v>
      </c>
      <c r="R24" s="19">
        <v>-13573841</v>
      </c>
      <c r="S24" s="19">
        <v>8860727</v>
      </c>
      <c r="T24" s="19"/>
      <c r="U24" s="19"/>
      <c r="V24" s="19">
        <v>8860727</v>
      </c>
      <c r="W24" s="19">
        <v>-18471220</v>
      </c>
      <c r="X24" s="19"/>
      <c r="Y24" s="19">
        <v>-18471220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-19791653</v>
      </c>
      <c r="D26" s="17"/>
      <c r="E26" s="18">
        <v>-56335950</v>
      </c>
      <c r="F26" s="19">
        <v>-47539243</v>
      </c>
      <c r="G26" s="19">
        <v>-2147302</v>
      </c>
      <c r="H26" s="19">
        <v>-2521850</v>
      </c>
      <c r="I26" s="19">
        <v>-1395776</v>
      </c>
      <c r="J26" s="19">
        <v>-6064928</v>
      </c>
      <c r="K26" s="19">
        <v>-4526843</v>
      </c>
      <c r="L26" s="19">
        <v>-4576710</v>
      </c>
      <c r="M26" s="19">
        <v>-7106103</v>
      </c>
      <c r="N26" s="19">
        <v>-16209656</v>
      </c>
      <c r="O26" s="19">
        <v>-5516145</v>
      </c>
      <c r="P26" s="19">
        <v>-3208785</v>
      </c>
      <c r="Q26" s="19">
        <v>-6230033</v>
      </c>
      <c r="R26" s="19">
        <v>-14954963</v>
      </c>
      <c r="S26" s="19">
        <v>-1948028</v>
      </c>
      <c r="T26" s="19">
        <v>-5512576</v>
      </c>
      <c r="U26" s="19">
        <v>-1797828</v>
      </c>
      <c r="V26" s="19">
        <v>-9258432</v>
      </c>
      <c r="W26" s="19">
        <v>-46487979</v>
      </c>
      <c r="X26" s="19">
        <v>-47539243</v>
      </c>
      <c r="Y26" s="19">
        <v>1051264</v>
      </c>
      <c r="Z26" s="20">
        <v>-2.21</v>
      </c>
      <c r="AA26" s="21">
        <v>-47539243</v>
      </c>
    </row>
    <row r="27" spans="1:27" ht="13.5">
      <c r="A27" s="23" t="s">
        <v>51</v>
      </c>
      <c r="B27" s="24"/>
      <c r="C27" s="25">
        <f aca="true" t="shared" si="1" ref="C27:Y27">SUM(C21:C26)</f>
        <v>-19791653</v>
      </c>
      <c r="D27" s="25">
        <f>SUM(D21:D26)</f>
        <v>0</v>
      </c>
      <c r="E27" s="26">
        <f t="shared" si="1"/>
        <v>-56335950</v>
      </c>
      <c r="F27" s="27">
        <f t="shared" si="1"/>
        <v>-47539243</v>
      </c>
      <c r="G27" s="27">
        <f t="shared" si="1"/>
        <v>-2147302</v>
      </c>
      <c r="H27" s="27">
        <f t="shared" si="1"/>
        <v>-2521850</v>
      </c>
      <c r="I27" s="27">
        <f t="shared" si="1"/>
        <v>-21864776</v>
      </c>
      <c r="J27" s="27">
        <f t="shared" si="1"/>
        <v>-26533928</v>
      </c>
      <c r="K27" s="27">
        <f t="shared" si="1"/>
        <v>11555907</v>
      </c>
      <c r="L27" s="27">
        <f t="shared" si="1"/>
        <v>3421536</v>
      </c>
      <c r="M27" s="27">
        <f t="shared" si="1"/>
        <v>-24476205</v>
      </c>
      <c r="N27" s="27">
        <f t="shared" si="1"/>
        <v>-9498762</v>
      </c>
      <c r="O27" s="27">
        <f t="shared" si="1"/>
        <v>1753912</v>
      </c>
      <c r="P27" s="27">
        <f t="shared" si="1"/>
        <v>793630</v>
      </c>
      <c r="Q27" s="27">
        <f t="shared" si="1"/>
        <v>-31076346</v>
      </c>
      <c r="R27" s="27">
        <f t="shared" si="1"/>
        <v>-28528804</v>
      </c>
      <c r="S27" s="27">
        <f t="shared" si="1"/>
        <v>6912699</v>
      </c>
      <c r="T27" s="27">
        <f t="shared" si="1"/>
        <v>-5512576</v>
      </c>
      <c r="U27" s="27">
        <f t="shared" si="1"/>
        <v>-1797828</v>
      </c>
      <c r="V27" s="27">
        <f t="shared" si="1"/>
        <v>-397705</v>
      </c>
      <c r="W27" s="27">
        <f t="shared" si="1"/>
        <v>-64959199</v>
      </c>
      <c r="X27" s="27">
        <f t="shared" si="1"/>
        <v>-47539243</v>
      </c>
      <c r="Y27" s="27">
        <f t="shared" si="1"/>
        <v>-17419956</v>
      </c>
      <c r="Z27" s="28">
        <f>+IF(X27&lt;&gt;0,+(Y27/X27)*100,0)</f>
        <v>36.643318026751075</v>
      </c>
      <c r="AA27" s="29">
        <f>SUM(AA21:AA26)</f>
        <v>-47539243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5659366</v>
      </c>
      <c r="D32" s="17"/>
      <c r="E32" s="18">
        <v>10215000</v>
      </c>
      <c r="F32" s="19">
        <v>2050000</v>
      </c>
      <c r="G32" s="19">
        <v>2190510</v>
      </c>
      <c r="H32" s="19"/>
      <c r="I32" s="19"/>
      <c r="J32" s="19">
        <v>2190510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2190510</v>
      </c>
      <c r="X32" s="19">
        <v>2050000</v>
      </c>
      <c r="Y32" s="19">
        <v>140510</v>
      </c>
      <c r="Z32" s="20">
        <v>6.85</v>
      </c>
      <c r="AA32" s="21">
        <v>2050000</v>
      </c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-2706782</v>
      </c>
      <c r="D35" s="17"/>
      <c r="E35" s="18">
        <v>-2646864</v>
      </c>
      <c r="F35" s="19">
        <v>-3426923</v>
      </c>
      <c r="G35" s="19"/>
      <c r="H35" s="19"/>
      <c r="I35" s="19"/>
      <c r="J35" s="19"/>
      <c r="K35" s="19">
        <v>-396055</v>
      </c>
      <c r="L35" s="19">
        <v>-396055</v>
      </c>
      <c r="M35" s="19">
        <v>-396055</v>
      </c>
      <c r="N35" s="19">
        <v>-1188165</v>
      </c>
      <c r="O35" s="19">
        <v>-383276</v>
      </c>
      <c r="P35" s="19"/>
      <c r="Q35" s="19">
        <v>-338649</v>
      </c>
      <c r="R35" s="19">
        <v>-721925</v>
      </c>
      <c r="S35" s="19">
        <v>-343511</v>
      </c>
      <c r="T35" s="19"/>
      <c r="U35" s="19"/>
      <c r="V35" s="19">
        <v>-343511</v>
      </c>
      <c r="W35" s="19">
        <v>-2253601</v>
      </c>
      <c r="X35" s="19">
        <v>-3426923</v>
      </c>
      <c r="Y35" s="19">
        <v>1173322</v>
      </c>
      <c r="Z35" s="20">
        <v>-34.24</v>
      </c>
      <c r="AA35" s="21">
        <v>-3426923</v>
      </c>
    </row>
    <row r="36" spans="1:27" ht="13.5">
      <c r="A36" s="23" t="s">
        <v>57</v>
      </c>
      <c r="B36" s="24"/>
      <c r="C36" s="25">
        <f aca="true" t="shared" si="2" ref="C36:Y36">SUM(C31:C35)</f>
        <v>2952584</v>
      </c>
      <c r="D36" s="25">
        <f>SUM(D31:D35)</f>
        <v>0</v>
      </c>
      <c r="E36" s="26">
        <f t="shared" si="2"/>
        <v>7568136</v>
      </c>
      <c r="F36" s="27">
        <f t="shared" si="2"/>
        <v>-1376923</v>
      </c>
      <c r="G36" s="27">
        <f t="shared" si="2"/>
        <v>2190510</v>
      </c>
      <c r="H36" s="27">
        <f t="shared" si="2"/>
        <v>0</v>
      </c>
      <c r="I36" s="27">
        <f t="shared" si="2"/>
        <v>0</v>
      </c>
      <c r="J36" s="27">
        <f t="shared" si="2"/>
        <v>2190510</v>
      </c>
      <c r="K36" s="27">
        <f t="shared" si="2"/>
        <v>-396055</v>
      </c>
      <c r="L36" s="27">
        <f t="shared" si="2"/>
        <v>-396055</v>
      </c>
      <c r="M36" s="27">
        <f t="shared" si="2"/>
        <v>-396055</v>
      </c>
      <c r="N36" s="27">
        <f t="shared" si="2"/>
        <v>-1188165</v>
      </c>
      <c r="O36" s="27">
        <f t="shared" si="2"/>
        <v>-383276</v>
      </c>
      <c r="P36" s="27">
        <f t="shared" si="2"/>
        <v>0</v>
      </c>
      <c r="Q36" s="27">
        <f t="shared" si="2"/>
        <v>-338649</v>
      </c>
      <c r="R36" s="27">
        <f t="shared" si="2"/>
        <v>-721925</v>
      </c>
      <c r="S36" s="27">
        <f t="shared" si="2"/>
        <v>-343511</v>
      </c>
      <c r="T36" s="27">
        <f t="shared" si="2"/>
        <v>0</v>
      </c>
      <c r="U36" s="27">
        <f t="shared" si="2"/>
        <v>0</v>
      </c>
      <c r="V36" s="27">
        <f t="shared" si="2"/>
        <v>-343511</v>
      </c>
      <c r="W36" s="27">
        <f t="shared" si="2"/>
        <v>-63091</v>
      </c>
      <c r="X36" s="27">
        <f t="shared" si="2"/>
        <v>-1376923</v>
      </c>
      <c r="Y36" s="27">
        <f t="shared" si="2"/>
        <v>1313832</v>
      </c>
      <c r="Z36" s="28">
        <f>+IF(X36&lt;&gt;0,+(Y36/X36)*100,0)</f>
        <v>-95.41797181105987</v>
      </c>
      <c r="AA36" s="29">
        <f>SUM(AA31:AA35)</f>
        <v>-1376923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32243680</v>
      </c>
      <c r="D38" s="31">
        <f>+D17+D27+D36</f>
        <v>0</v>
      </c>
      <c r="E38" s="32">
        <f t="shared" si="3"/>
        <v>2519818</v>
      </c>
      <c r="F38" s="33">
        <f t="shared" si="3"/>
        <v>39622320</v>
      </c>
      <c r="G38" s="33">
        <f t="shared" si="3"/>
        <v>31324788</v>
      </c>
      <c r="H38" s="33">
        <f t="shared" si="3"/>
        <v>-5981618</v>
      </c>
      <c r="I38" s="33">
        <f t="shared" si="3"/>
        <v>-26789921</v>
      </c>
      <c r="J38" s="33">
        <f t="shared" si="3"/>
        <v>-1446751</v>
      </c>
      <c r="K38" s="33">
        <f t="shared" si="3"/>
        <v>-445669</v>
      </c>
      <c r="L38" s="33">
        <f t="shared" si="3"/>
        <v>25296982</v>
      </c>
      <c r="M38" s="33">
        <f t="shared" si="3"/>
        <v>-22773354</v>
      </c>
      <c r="N38" s="33">
        <f t="shared" si="3"/>
        <v>2077959</v>
      </c>
      <c r="O38" s="33">
        <f t="shared" si="3"/>
        <v>-1970033</v>
      </c>
      <c r="P38" s="33">
        <f t="shared" si="3"/>
        <v>-385388</v>
      </c>
      <c r="Q38" s="33">
        <f t="shared" si="3"/>
        <v>418765</v>
      </c>
      <c r="R38" s="33">
        <f t="shared" si="3"/>
        <v>-1936656</v>
      </c>
      <c r="S38" s="33">
        <f t="shared" si="3"/>
        <v>238880</v>
      </c>
      <c r="T38" s="33">
        <f t="shared" si="3"/>
        <v>-451965</v>
      </c>
      <c r="U38" s="33">
        <f t="shared" si="3"/>
        <v>2735016</v>
      </c>
      <c r="V38" s="33">
        <f t="shared" si="3"/>
        <v>2521931</v>
      </c>
      <c r="W38" s="33">
        <f t="shared" si="3"/>
        <v>1216483</v>
      </c>
      <c r="X38" s="33">
        <f t="shared" si="3"/>
        <v>39622320</v>
      </c>
      <c r="Y38" s="33">
        <f t="shared" si="3"/>
        <v>-38405837</v>
      </c>
      <c r="Z38" s="34">
        <f>+IF(X38&lt;&gt;0,+(Y38/X38)*100,0)</f>
        <v>-96.9298037065977</v>
      </c>
      <c r="AA38" s="35">
        <f>+AA17+AA27+AA36</f>
        <v>39622320</v>
      </c>
    </row>
    <row r="39" spans="1:27" ht="13.5">
      <c r="A39" s="22" t="s">
        <v>59</v>
      </c>
      <c r="B39" s="16"/>
      <c r="C39" s="31">
        <v>16175298</v>
      </c>
      <c r="D39" s="31"/>
      <c r="E39" s="32">
        <v>9625750</v>
      </c>
      <c r="F39" s="33"/>
      <c r="G39" s="33">
        <v>2180252</v>
      </c>
      <c r="H39" s="33">
        <v>33505040</v>
      </c>
      <c r="I39" s="33">
        <v>27523422</v>
      </c>
      <c r="J39" s="33">
        <v>2180252</v>
      </c>
      <c r="K39" s="33">
        <v>733501</v>
      </c>
      <c r="L39" s="33">
        <v>287832</v>
      </c>
      <c r="M39" s="33">
        <v>25584814</v>
      </c>
      <c r="N39" s="33">
        <v>733501</v>
      </c>
      <c r="O39" s="33">
        <v>2811460</v>
      </c>
      <c r="P39" s="33">
        <v>841427</v>
      </c>
      <c r="Q39" s="33">
        <v>456039</v>
      </c>
      <c r="R39" s="33">
        <v>2811460</v>
      </c>
      <c r="S39" s="33">
        <v>874804</v>
      </c>
      <c r="T39" s="33">
        <v>1113684</v>
      </c>
      <c r="U39" s="33">
        <v>661719</v>
      </c>
      <c r="V39" s="33">
        <v>874804</v>
      </c>
      <c r="W39" s="33">
        <v>2180252</v>
      </c>
      <c r="X39" s="33"/>
      <c r="Y39" s="33">
        <v>2180252</v>
      </c>
      <c r="Z39" s="34"/>
      <c r="AA39" s="35"/>
    </row>
    <row r="40" spans="1:27" ht="13.5">
      <c r="A40" s="41" t="s">
        <v>60</v>
      </c>
      <c r="B40" s="42"/>
      <c r="C40" s="43">
        <v>48418978</v>
      </c>
      <c r="D40" s="43"/>
      <c r="E40" s="44">
        <v>12145568</v>
      </c>
      <c r="F40" s="45">
        <v>39622320</v>
      </c>
      <c r="G40" s="45">
        <v>33505040</v>
      </c>
      <c r="H40" s="45">
        <v>27523422</v>
      </c>
      <c r="I40" s="45">
        <v>733501</v>
      </c>
      <c r="J40" s="45">
        <v>733501</v>
      </c>
      <c r="K40" s="45">
        <v>287832</v>
      </c>
      <c r="L40" s="45">
        <v>25584814</v>
      </c>
      <c r="M40" s="45">
        <v>2811460</v>
      </c>
      <c r="N40" s="45">
        <v>2811460</v>
      </c>
      <c r="O40" s="45">
        <v>841427</v>
      </c>
      <c r="P40" s="45">
        <v>456039</v>
      </c>
      <c r="Q40" s="45">
        <v>874804</v>
      </c>
      <c r="R40" s="45">
        <v>841427</v>
      </c>
      <c r="S40" s="45">
        <v>1113684</v>
      </c>
      <c r="T40" s="45">
        <v>661719</v>
      </c>
      <c r="U40" s="45">
        <v>3396735</v>
      </c>
      <c r="V40" s="45">
        <v>3396735</v>
      </c>
      <c r="W40" s="45">
        <v>3396735</v>
      </c>
      <c r="X40" s="45">
        <v>39622320</v>
      </c>
      <c r="Y40" s="45">
        <v>-36225585</v>
      </c>
      <c r="Z40" s="46">
        <v>-91.43</v>
      </c>
      <c r="AA40" s="47">
        <v>39622320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-106687351</v>
      </c>
      <c r="D7" s="17"/>
      <c r="E7" s="18">
        <v>68177000</v>
      </c>
      <c r="F7" s="19">
        <v>98478000</v>
      </c>
      <c r="G7" s="19">
        <v>5990426</v>
      </c>
      <c r="H7" s="19">
        <v>6110300</v>
      </c>
      <c r="I7" s="19">
        <v>6209513</v>
      </c>
      <c r="J7" s="19">
        <v>18310239</v>
      </c>
      <c r="K7" s="19">
        <v>6735518</v>
      </c>
      <c r="L7" s="19">
        <v>7560917</v>
      </c>
      <c r="M7" s="19">
        <v>5995970</v>
      </c>
      <c r="N7" s="19">
        <v>20292405</v>
      </c>
      <c r="O7" s="19">
        <v>6713751</v>
      </c>
      <c r="P7" s="19">
        <v>8349434</v>
      </c>
      <c r="Q7" s="19">
        <v>7298992</v>
      </c>
      <c r="R7" s="19">
        <v>22362177</v>
      </c>
      <c r="S7" s="19">
        <v>9936169</v>
      </c>
      <c r="T7" s="19">
        <v>7061695</v>
      </c>
      <c r="U7" s="19">
        <v>8575753</v>
      </c>
      <c r="V7" s="19">
        <v>25573617</v>
      </c>
      <c r="W7" s="19">
        <v>86538438</v>
      </c>
      <c r="X7" s="19">
        <v>98478000</v>
      </c>
      <c r="Y7" s="19">
        <v>-11939562</v>
      </c>
      <c r="Z7" s="20">
        <v>-12.12</v>
      </c>
      <c r="AA7" s="21">
        <v>98478000</v>
      </c>
    </row>
    <row r="8" spans="1:27" ht="13.5">
      <c r="A8" s="22" t="s">
        <v>35</v>
      </c>
      <c r="B8" s="16"/>
      <c r="C8" s="17">
        <v>-95617639</v>
      </c>
      <c r="D8" s="17"/>
      <c r="E8" s="18">
        <v>1372000</v>
      </c>
      <c r="F8" s="19">
        <v>339000</v>
      </c>
      <c r="G8" s="19">
        <v>30000</v>
      </c>
      <c r="H8" s="19">
        <v>112000</v>
      </c>
      <c r="I8" s="19">
        <v>122597</v>
      </c>
      <c r="J8" s="19">
        <v>264597</v>
      </c>
      <c r="K8" s="19">
        <v>59760</v>
      </c>
      <c r="L8" s="19">
        <v>33000</v>
      </c>
      <c r="M8" s="19">
        <v>28000</v>
      </c>
      <c r="N8" s="19">
        <v>120760</v>
      </c>
      <c r="O8" s="19">
        <v>31000</v>
      </c>
      <c r="P8" s="19">
        <v>59000</v>
      </c>
      <c r="Q8" s="19">
        <v>122000</v>
      </c>
      <c r="R8" s="19">
        <v>212000</v>
      </c>
      <c r="S8" s="19">
        <v>480000</v>
      </c>
      <c r="T8" s="19">
        <v>80000</v>
      </c>
      <c r="U8" s="19">
        <v>79000</v>
      </c>
      <c r="V8" s="19">
        <v>639000</v>
      </c>
      <c r="W8" s="19">
        <v>1236357</v>
      </c>
      <c r="X8" s="19">
        <v>339000</v>
      </c>
      <c r="Y8" s="19">
        <v>897357</v>
      </c>
      <c r="Z8" s="20">
        <v>264.71</v>
      </c>
      <c r="AA8" s="21">
        <v>339000</v>
      </c>
    </row>
    <row r="9" spans="1:27" ht="13.5">
      <c r="A9" s="22" t="s">
        <v>36</v>
      </c>
      <c r="B9" s="16"/>
      <c r="C9" s="17">
        <v>267042000</v>
      </c>
      <c r="D9" s="17"/>
      <c r="E9" s="18">
        <v>306828000</v>
      </c>
      <c r="F9" s="19">
        <v>301696000</v>
      </c>
      <c r="G9" s="19">
        <v>114839000</v>
      </c>
      <c r="H9" s="19">
        <v>1818000</v>
      </c>
      <c r="I9" s="19">
        <v>280848</v>
      </c>
      <c r="J9" s="19">
        <v>116937848</v>
      </c>
      <c r="K9" s="19"/>
      <c r="L9" s="19">
        <v>101201000</v>
      </c>
      <c r="M9" s="19">
        <v>989000</v>
      </c>
      <c r="N9" s="19">
        <v>102190000</v>
      </c>
      <c r="O9" s="19"/>
      <c r="P9" s="19">
        <v>990000</v>
      </c>
      <c r="Q9" s="19">
        <v>77732246</v>
      </c>
      <c r="R9" s="19">
        <v>78722246</v>
      </c>
      <c r="S9" s="19"/>
      <c r="T9" s="19"/>
      <c r="U9" s="19">
        <v>2250000</v>
      </c>
      <c r="V9" s="19">
        <v>2250000</v>
      </c>
      <c r="W9" s="19">
        <v>300100094</v>
      </c>
      <c r="X9" s="19">
        <v>301696000</v>
      </c>
      <c r="Y9" s="19">
        <v>-1595906</v>
      </c>
      <c r="Z9" s="20">
        <v>-0.53</v>
      </c>
      <c r="AA9" s="21">
        <v>301696000</v>
      </c>
    </row>
    <row r="10" spans="1:27" ht="13.5">
      <c r="A10" s="22" t="s">
        <v>37</v>
      </c>
      <c r="B10" s="16"/>
      <c r="C10" s="17">
        <v>259510000</v>
      </c>
      <c r="D10" s="17"/>
      <c r="E10" s="18">
        <v>209225000</v>
      </c>
      <c r="F10" s="19">
        <v>269658000</v>
      </c>
      <c r="G10" s="19">
        <v>64396000</v>
      </c>
      <c r="H10" s="19">
        <v>2782000</v>
      </c>
      <c r="I10" s="19">
        <v>2792000</v>
      </c>
      <c r="J10" s="19">
        <v>69970000</v>
      </c>
      <c r="K10" s="19">
        <v>3699616</v>
      </c>
      <c r="L10" s="19"/>
      <c r="M10" s="19">
        <v>53705000</v>
      </c>
      <c r="N10" s="19">
        <v>57404616</v>
      </c>
      <c r="O10" s="19"/>
      <c r="P10" s="19">
        <v>14900800</v>
      </c>
      <c r="Q10" s="19">
        <v>77368623</v>
      </c>
      <c r="R10" s="19">
        <v>92269423</v>
      </c>
      <c r="S10" s="19"/>
      <c r="T10" s="19"/>
      <c r="U10" s="19">
        <v>64967402</v>
      </c>
      <c r="V10" s="19">
        <v>64967402</v>
      </c>
      <c r="W10" s="19">
        <v>284611441</v>
      </c>
      <c r="X10" s="19">
        <v>269658000</v>
      </c>
      <c r="Y10" s="19">
        <v>14953441</v>
      </c>
      <c r="Z10" s="20">
        <v>5.55</v>
      </c>
      <c r="AA10" s="21">
        <v>269658000</v>
      </c>
    </row>
    <row r="11" spans="1:27" ht="13.5">
      <c r="A11" s="22" t="s">
        <v>38</v>
      </c>
      <c r="B11" s="16"/>
      <c r="C11" s="17">
        <v>44044579</v>
      </c>
      <c r="D11" s="17"/>
      <c r="E11" s="18">
        <v>16603000</v>
      </c>
      <c r="F11" s="19">
        <v>23219000</v>
      </c>
      <c r="G11" s="19">
        <v>713000</v>
      </c>
      <c r="H11" s="19"/>
      <c r="I11" s="19">
        <v>204000</v>
      </c>
      <c r="J11" s="19">
        <v>917000</v>
      </c>
      <c r="K11" s="19">
        <v>1932558</v>
      </c>
      <c r="L11" s="19">
        <v>654213</v>
      </c>
      <c r="M11" s="19">
        <v>547499</v>
      </c>
      <c r="N11" s="19">
        <v>3134270</v>
      </c>
      <c r="O11" s="19"/>
      <c r="P11" s="19">
        <v>202000</v>
      </c>
      <c r="Q11" s="19">
        <v>98000</v>
      </c>
      <c r="R11" s="19">
        <v>300000</v>
      </c>
      <c r="S11" s="19"/>
      <c r="T11" s="19">
        <v>1219000</v>
      </c>
      <c r="U11" s="19">
        <v>5008000</v>
      </c>
      <c r="V11" s="19">
        <v>6227000</v>
      </c>
      <c r="W11" s="19">
        <v>10578270</v>
      </c>
      <c r="X11" s="19">
        <v>23219000</v>
      </c>
      <c r="Y11" s="19">
        <v>-12640730</v>
      </c>
      <c r="Z11" s="20">
        <v>-54.44</v>
      </c>
      <c r="AA11" s="21">
        <v>23219000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-71946182</v>
      </c>
      <c r="D14" s="17"/>
      <c r="E14" s="18">
        <v>-378235000</v>
      </c>
      <c r="F14" s="19">
        <v>-373198000</v>
      </c>
      <c r="G14" s="19">
        <v>-22731000</v>
      </c>
      <c r="H14" s="19">
        <v>-19677522</v>
      </c>
      <c r="I14" s="19">
        <v>-27170000</v>
      </c>
      <c r="J14" s="19">
        <v>-69578522</v>
      </c>
      <c r="K14" s="19">
        <v>-22211000</v>
      </c>
      <c r="L14" s="19">
        <v>-32391498</v>
      </c>
      <c r="M14" s="19">
        <v>-29717998</v>
      </c>
      <c r="N14" s="19">
        <v>-84320496</v>
      </c>
      <c r="O14" s="19">
        <v>-19704459</v>
      </c>
      <c r="P14" s="19">
        <v>-25582439</v>
      </c>
      <c r="Q14" s="19">
        <v>-34243499</v>
      </c>
      <c r="R14" s="19">
        <v>-79530397</v>
      </c>
      <c r="S14" s="19">
        <v>-31479000</v>
      </c>
      <c r="T14" s="19">
        <v>-32150568</v>
      </c>
      <c r="U14" s="19">
        <v>-42384000</v>
      </c>
      <c r="V14" s="19">
        <v>-106013568</v>
      </c>
      <c r="W14" s="19">
        <v>-339442983</v>
      </c>
      <c r="X14" s="19">
        <v>-373198000</v>
      </c>
      <c r="Y14" s="19">
        <v>33755017</v>
      </c>
      <c r="Z14" s="20">
        <v>-9.04</v>
      </c>
      <c r="AA14" s="21">
        <v>-373198000</v>
      </c>
    </row>
    <row r="15" spans="1:27" ht="13.5">
      <c r="A15" s="22" t="s">
        <v>42</v>
      </c>
      <c r="B15" s="16"/>
      <c r="C15" s="17">
        <v>-2548678</v>
      </c>
      <c r="D15" s="17"/>
      <c r="E15" s="18">
        <v>-1311000</v>
      </c>
      <c r="F15" s="19">
        <v>-1075000</v>
      </c>
      <c r="G15" s="19"/>
      <c r="H15" s="19"/>
      <c r="I15" s="19">
        <v>-482000</v>
      </c>
      <c r="J15" s="19">
        <v>-482000</v>
      </c>
      <c r="K15" s="19">
        <v>-5000</v>
      </c>
      <c r="L15" s="19">
        <v>-11399</v>
      </c>
      <c r="M15" s="19">
        <v>-19000</v>
      </c>
      <c r="N15" s="19">
        <v>-35399</v>
      </c>
      <c r="O15" s="19"/>
      <c r="P15" s="19">
        <v>-7213</v>
      </c>
      <c r="Q15" s="19">
        <v>-376739</v>
      </c>
      <c r="R15" s="19">
        <v>-383952</v>
      </c>
      <c r="S15" s="19">
        <v>-13000</v>
      </c>
      <c r="T15" s="19">
        <v>-174000</v>
      </c>
      <c r="U15" s="19">
        <v>-174000</v>
      </c>
      <c r="V15" s="19">
        <v>-361000</v>
      </c>
      <c r="W15" s="19">
        <v>-1262351</v>
      </c>
      <c r="X15" s="19">
        <v>-1075000</v>
      </c>
      <c r="Y15" s="19">
        <v>-187351</v>
      </c>
      <c r="Z15" s="20">
        <v>17.43</v>
      </c>
      <c r="AA15" s="21">
        <v>-1075000</v>
      </c>
    </row>
    <row r="16" spans="1:27" ht="13.5">
      <c r="A16" s="22" t="s">
        <v>43</v>
      </c>
      <c r="B16" s="16"/>
      <c r="C16" s="17">
        <v>-83731826</v>
      </c>
      <c r="D16" s="17"/>
      <c r="E16" s="18">
        <v>-11900000</v>
      </c>
      <c r="F16" s="19">
        <v>-12480000</v>
      </c>
      <c r="G16" s="19"/>
      <c r="H16" s="19"/>
      <c r="I16" s="19"/>
      <c r="J16" s="19"/>
      <c r="K16" s="19">
        <v>-28000</v>
      </c>
      <c r="L16" s="19">
        <v>-2498000</v>
      </c>
      <c r="M16" s="19">
        <v>-3714000</v>
      </c>
      <c r="N16" s="19">
        <v>-6240000</v>
      </c>
      <c r="O16" s="19">
        <v>-226000</v>
      </c>
      <c r="P16" s="19">
        <v>-229000</v>
      </c>
      <c r="Q16" s="19">
        <v>-1503000</v>
      </c>
      <c r="R16" s="19">
        <v>-1958000</v>
      </c>
      <c r="S16" s="19">
        <v>-1186000</v>
      </c>
      <c r="T16" s="19">
        <v>-15000</v>
      </c>
      <c r="U16" s="19">
        <v>-1393000</v>
      </c>
      <c r="V16" s="19">
        <v>-2594000</v>
      </c>
      <c r="W16" s="19">
        <v>-10792000</v>
      </c>
      <c r="X16" s="19">
        <v>-12480000</v>
      </c>
      <c r="Y16" s="19">
        <v>1688000</v>
      </c>
      <c r="Z16" s="20">
        <v>-13.53</v>
      </c>
      <c r="AA16" s="21">
        <v>-12480000</v>
      </c>
    </row>
    <row r="17" spans="1:27" ht="13.5">
      <c r="A17" s="23" t="s">
        <v>44</v>
      </c>
      <c r="B17" s="24"/>
      <c r="C17" s="25">
        <f aca="true" t="shared" si="0" ref="C17:Y17">SUM(C6:C16)</f>
        <v>210064903</v>
      </c>
      <c r="D17" s="25">
        <f>SUM(D6:D16)</f>
        <v>0</v>
      </c>
      <c r="E17" s="26">
        <f t="shared" si="0"/>
        <v>210759000</v>
      </c>
      <c r="F17" s="27">
        <f t="shared" si="0"/>
        <v>306637000</v>
      </c>
      <c r="G17" s="27">
        <f t="shared" si="0"/>
        <v>163237426</v>
      </c>
      <c r="H17" s="27">
        <f t="shared" si="0"/>
        <v>-8855222</v>
      </c>
      <c r="I17" s="27">
        <f t="shared" si="0"/>
        <v>-18043042</v>
      </c>
      <c r="J17" s="27">
        <f t="shared" si="0"/>
        <v>136339162</v>
      </c>
      <c r="K17" s="27">
        <f t="shared" si="0"/>
        <v>-9816548</v>
      </c>
      <c r="L17" s="27">
        <f t="shared" si="0"/>
        <v>74548233</v>
      </c>
      <c r="M17" s="27">
        <f t="shared" si="0"/>
        <v>27814471</v>
      </c>
      <c r="N17" s="27">
        <f t="shared" si="0"/>
        <v>92546156</v>
      </c>
      <c r="O17" s="27">
        <f t="shared" si="0"/>
        <v>-13185708</v>
      </c>
      <c r="P17" s="27">
        <f t="shared" si="0"/>
        <v>-1317418</v>
      </c>
      <c r="Q17" s="27">
        <f t="shared" si="0"/>
        <v>126496623</v>
      </c>
      <c r="R17" s="27">
        <f t="shared" si="0"/>
        <v>111993497</v>
      </c>
      <c r="S17" s="27">
        <f t="shared" si="0"/>
        <v>-22261831</v>
      </c>
      <c r="T17" s="27">
        <f t="shared" si="0"/>
        <v>-23978873</v>
      </c>
      <c r="U17" s="27">
        <f t="shared" si="0"/>
        <v>36929155</v>
      </c>
      <c r="V17" s="27">
        <f t="shared" si="0"/>
        <v>-9311549</v>
      </c>
      <c r="W17" s="27">
        <f t="shared" si="0"/>
        <v>331567266</v>
      </c>
      <c r="X17" s="27">
        <f t="shared" si="0"/>
        <v>306637000</v>
      </c>
      <c r="Y17" s="27">
        <f t="shared" si="0"/>
        <v>24930266</v>
      </c>
      <c r="Z17" s="28">
        <f>+IF(X17&lt;&gt;0,+(Y17/X17)*100,0)</f>
        <v>8.1302210757345</v>
      </c>
      <c r="AA17" s="29">
        <f>SUM(AA6:AA16)</f>
        <v>306637000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-5644340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30000000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-222576727</v>
      </c>
      <c r="D26" s="17"/>
      <c r="E26" s="18">
        <v>-223288000</v>
      </c>
      <c r="F26" s="19">
        <v>-367027000</v>
      </c>
      <c r="G26" s="19">
        <v>-6550000</v>
      </c>
      <c r="H26" s="19">
        <v>-24012497</v>
      </c>
      <c r="I26" s="19">
        <v>-22136000</v>
      </c>
      <c r="J26" s="19">
        <v>-52698497</v>
      </c>
      <c r="K26" s="19">
        <v>-20450000</v>
      </c>
      <c r="L26" s="19">
        <v>-37145000</v>
      </c>
      <c r="M26" s="19">
        <v>-43246000</v>
      </c>
      <c r="N26" s="19">
        <v>-100841000</v>
      </c>
      <c r="O26" s="19">
        <v>-8295000</v>
      </c>
      <c r="P26" s="19">
        <v>-28019000</v>
      </c>
      <c r="Q26" s="19">
        <v>-181456000</v>
      </c>
      <c r="R26" s="19">
        <v>-217770000</v>
      </c>
      <c r="S26" s="19">
        <v>-67608000</v>
      </c>
      <c r="T26" s="19">
        <v>-44503000</v>
      </c>
      <c r="U26" s="19">
        <v>-26380000</v>
      </c>
      <c r="V26" s="19">
        <v>-138491000</v>
      </c>
      <c r="W26" s="19">
        <v>-509800497</v>
      </c>
      <c r="X26" s="19">
        <v>-367027000</v>
      </c>
      <c r="Y26" s="19">
        <v>-142773497</v>
      </c>
      <c r="Z26" s="20">
        <v>38.9</v>
      </c>
      <c r="AA26" s="21">
        <v>-367027000</v>
      </c>
    </row>
    <row r="27" spans="1:27" ht="13.5">
      <c r="A27" s="23" t="s">
        <v>51</v>
      </c>
      <c r="B27" s="24"/>
      <c r="C27" s="25">
        <f aca="true" t="shared" si="1" ref="C27:Y27">SUM(C21:C26)</f>
        <v>-228221067</v>
      </c>
      <c r="D27" s="25">
        <f>SUM(D21:D26)</f>
        <v>0</v>
      </c>
      <c r="E27" s="26">
        <f t="shared" si="1"/>
        <v>-193288000</v>
      </c>
      <c r="F27" s="27">
        <f t="shared" si="1"/>
        <v>-367027000</v>
      </c>
      <c r="G27" s="27">
        <f t="shared" si="1"/>
        <v>-6550000</v>
      </c>
      <c r="H27" s="27">
        <f t="shared" si="1"/>
        <v>-24012497</v>
      </c>
      <c r="I27" s="27">
        <f t="shared" si="1"/>
        <v>-22136000</v>
      </c>
      <c r="J27" s="27">
        <f t="shared" si="1"/>
        <v>-52698497</v>
      </c>
      <c r="K27" s="27">
        <f t="shared" si="1"/>
        <v>-20450000</v>
      </c>
      <c r="L27" s="27">
        <f t="shared" si="1"/>
        <v>-37145000</v>
      </c>
      <c r="M27" s="27">
        <f t="shared" si="1"/>
        <v>-43246000</v>
      </c>
      <c r="N27" s="27">
        <f t="shared" si="1"/>
        <v>-100841000</v>
      </c>
      <c r="O27" s="27">
        <f t="shared" si="1"/>
        <v>-8295000</v>
      </c>
      <c r="P27" s="27">
        <f t="shared" si="1"/>
        <v>-28019000</v>
      </c>
      <c r="Q27" s="27">
        <f t="shared" si="1"/>
        <v>-181456000</v>
      </c>
      <c r="R27" s="27">
        <f t="shared" si="1"/>
        <v>-217770000</v>
      </c>
      <c r="S27" s="27">
        <f t="shared" si="1"/>
        <v>-67608000</v>
      </c>
      <c r="T27" s="27">
        <f t="shared" si="1"/>
        <v>-44503000</v>
      </c>
      <c r="U27" s="27">
        <f t="shared" si="1"/>
        <v>-26380000</v>
      </c>
      <c r="V27" s="27">
        <f t="shared" si="1"/>
        <v>-138491000</v>
      </c>
      <c r="W27" s="27">
        <f t="shared" si="1"/>
        <v>-509800497</v>
      </c>
      <c r="X27" s="27">
        <f t="shared" si="1"/>
        <v>-367027000</v>
      </c>
      <c r="Y27" s="27">
        <f t="shared" si="1"/>
        <v>-142773497</v>
      </c>
      <c r="Z27" s="28">
        <f>+IF(X27&lt;&gt;0,+(Y27/X27)*100,0)</f>
        <v>38.89999836524288</v>
      </c>
      <c r="AA27" s="29">
        <f>SUM(AA21:AA26)</f>
        <v>-367027000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631214</v>
      </c>
      <c r="D33" s="17"/>
      <c r="E33" s="18">
        <v>554000</v>
      </c>
      <c r="F33" s="19">
        <v>631000</v>
      </c>
      <c r="G33" s="19"/>
      <c r="H33" s="36"/>
      <c r="I33" s="36"/>
      <c r="J33" s="36"/>
      <c r="K33" s="19"/>
      <c r="L33" s="19"/>
      <c r="M33" s="19">
        <v>436000</v>
      </c>
      <c r="N33" s="19">
        <v>436000</v>
      </c>
      <c r="O33" s="36"/>
      <c r="P33" s="36"/>
      <c r="Q33" s="36"/>
      <c r="R33" s="19"/>
      <c r="S33" s="19"/>
      <c r="T33" s="19"/>
      <c r="U33" s="19"/>
      <c r="V33" s="36"/>
      <c r="W33" s="36">
        <v>436000</v>
      </c>
      <c r="X33" s="36">
        <v>631000</v>
      </c>
      <c r="Y33" s="19">
        <v>-195000</v>
      </c>
      <c r="Z33" s="20">
        <v>-30.9</v>
      </c>
      <c r="AA33" s="21">
        <v>631000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-4693490</v>
      </c>
      <c r="D35" s="17"/>
      <c r="E35" s="18">
        <v>-4472000</v>
      </c>
      <c r="F35" s="19">
        <v>-3155000</v>
      </c>
      <c r="G35" s="19"/>
      <c r="H35" s="19"/>
      <c r="I35" s="19">
        <v>-1414949</v>
      </c>
      <c r="J35" s="19">
        <v>-1414949</v>
      </c>
      <c r="K35" s="19"/>
      <c r="L35" s="19"/>
      <c r="M35" s="19"/>
      <c r="N35" s="19"/>
      <c r="O35" s="19"/>
      <c r="P35" s="19"/>
      <c r="Q35" s="19">
        <v>-1489622</v>
      </c>
      <c r="R35" s="19">
        <v>-1489622</v>
      </c>
      <c r="S35" s="19"/>
      <c r="T35" s="19">
        <v>-4941270</v>
      </c>
      <c r="U35" s="19"/>
      <c r="V35" s="19">
        <v>-4941270</v>
      </c>
      <c r="W35" s="19">
        <v>-7845841</v>
      </c>
      <c r="X35" s="19">
        <v>-3155000</v>
      </c>
      <c r="Y35" s="19">
        <v>-4690841</v>
      </c>
      <c r="Z35" s="20">
        <v>148.68</v>
      </c>
      <c r="AA35" s="21">
        <v>-3155000</v>
      </c>
    </row>
    <row r="36" spans="1:27" ht="13.5">
      <c r="A36" s="23" t="s">
        <v>57</v>
      </c>
      <c r="B36" s="24"/>
      <c r="C36" s="25">
        <f aca="true" t="shared" si="2" ref="C36:Y36">SUM(C31:C35)</f>
        <v>-4062276</v>
      </c>
      <c r="D36" s="25">
        <f>SUM(D31:D35)</f>
        <v>0</v>
      </c>
      <c r="E36" s="26">
        <f t="shared" si="2"/>
        <v>-3918000</v>
      </c>
      <c r="F36" s="27">
        <f t="shared" si="2"/>
        <v>-2524000</v>
      </c>
      <c r="G36" s="27">
        <f t="shared" si="2"/>
        <v>0</v>
      </c>
      <c r="H36" s="27">
        <f t="shared" si="2"/>
        <v>0</v>
      </c>
      <c r="I36" s="27">
        <f t="shared" si="2"/>
        <v>-1414949</v>
      </c>
      <c r="J36" s="27">
        <f t="shared" si="2"/>
        <v>-1414949</v>
      </c>
      <c r="K36" s="27">
        <f t="shared" si="2"/>
        <v>0</v>
      </c>
      <c r="L36" s="27">
        <f t="shared" si="2"/>
        <v>0</v>
      </c>
      <c r="M36" s="27">
        <f t="shared" si="2"/>
        <v>436000</v>
      </c>
      <c r="N36" s="27">
        <f t="shared" si="2"/>
        <v>436000</v>
      </c>
      <c r="O36" s="27">
        <f t="shared" si="2"/>
        <v>0</v>
      </c>
      <c r="P36" s="27">
        <f t="shared" si="2"/>
        <v>0</v>
      </c>
      <c r="Q36" s="27">
        <f t="shared" si="2"/>
        <v>-1489622</v>
      </c>
      <c r="R36" s="27">
        <f t="shared" si="2"/>
        <v>-1489622</v>
      </c>
      <c r="S36" s="27">
        <f t="shared" si="2"/>
        <v>0</v>
      </c>
      <c r="T36" s="27">
        <f t="shared" si="2"/>
        <v>-4941270</v>
      </c>
      <c r="U36" s="27">
        <f t="shared" si="2"/>
        <v>0</v>
      </c>
      <c r="V36" s="27">
        <f t="shared" si="2"/>
        <v>-4941270</v>
      </c>
      <c r="W36" s="27">
        <f t="shared" si="2"/>
        <v>-7409841</v>
      </c>
      <c r="X36" s="27">
        <f t="shared" si="2"/>
        <v>-2524000</v>
      </c>
      <c r="Y36" s="27">
        <f t="shared" si="2"/>
        <v>-4885841</v>
      </c>
      <c r="Z36" s="28">
        <f>+IF(X36&lt;&gt;0,+(Y36/X36)*100,0)</f>
        <v>193.5753169572108</v>
      </c>
      <c r="AA36" s="29">
        <f>SUM(AA31:AA35)</f>
        <v>-2524000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-22218440</v>
      </c>
      <c r="D38" s="31">
        <f>+D17+D27+D36</f>
        <v>0</v>
      </c>
      <c r="E38" s="32">
        <f t="shared" si="3"/>
        <v>13553000</v>
      </c>
      <c r="F38" s="33">
        <f t="shared" si="3"/>
        <v>-62914000</v>
      </c>
      <c r="G38" s="33">
        <f t="shared" si="3"/>
        <v>156687426</v>
      </c>
      <c r="H38" s="33">
        <f t="shared" si="3"/>
        <v>-32867719</v>
      </c>
      <c r="I38" s="33">
        <f t="shared" si="3"/>
        <v>-41593991</v>
      </c>
      <c r="J38" s="33">
        <f t="shared" si="3"/>
        <v>82225716</v>
      </c>
      <c r="K38" s="33">
        <f t="shared" si="3"/>
        <v>-30266548</v>
      </c>
      <c r="L38" s="33">
        <f t="shared" si="3"/>
        <v>37403233</v>
      </c>
      <c r="M38" s="33">
        <f t="shared" si="3"/>
        <v>-14995529</v>
      </c>
      <c r="N38" s="33">
        <f t="shared" si="3"/>
        <v>-7858844</v>
      </c>
      <c r="O38" s="33">
        <f t="shared" si="3"/>
        <v>-21480708</v>
      </c>
      <c r="P38" s="33">
        <f t="shared" si="3"/>
        <v>-29336418</v>
      </c>
      <c r="Q38" s="33">
        <f t="shared" si="3"/>
        <v>-56448999</v>
      </c>
      <c r="R38" s="33">
        <f t="shared" si="3"/>
        <v>-107266125</v>
      </c>
      <c r="S38" s="33">
        <f t="shared" si="3"/>
        <v>-89869831</v>
      </c>
      <c r="T38" s="33">
        <f t="shared" si="3"/>
        <v>-73423143</v>
      </c>
      <c r="U38" s="33">
        <f t="shared" si="3"/>
        <v>10549155</v>
      </c>
      <c r="V38" s="33">
        <f t="shared" si="3"/>
        <v>-152743819</v>
      </c>
      <c r="W38" s="33">
        <f t="shared" si="3"/>
        <v>-185643072</v>
      </c>
      <c r="X38" s="33">
        <f t="shared" si="3"/>
        <v>-62914000</v>
      </c>
      <c r="Y38" s="33">
        <f t="shared" si="3"/>
        <v>-122729072</v>
      </c>
      <c r="Z38" s="34">
        <f>+IF(X38&lt;&gt;0,+(Y38/X38)*100,0)</f>
        <v>195.07434275360015</v>
      </c>
      <c r="AA38" s="35">
        <f>+AA17+AA27+AA36</f>
        <v>-62914000</v>
      </c>
    </row>
    <row r="39" spans="1:27" ht="13.5">
      <c r="A39" s="22" t="s">
        <v>59</v>
      </c>
      <c r="B39" s="16"/>
      <c r="C39" s="31">
        <v>148772941</v>
      </c>
      <c r="D39" s="31"/>
      <c r="E39" s="32">
        <v>151308000</v>
      </c>
      <c r="F39" s="33">
        <v>126554000</v>
      </c>
      <c r="G39" s="33">
        <v>126554326</v>
      </c>
      <c r="H39" s="33">
        <v>283241752</v>
      </c>
      <c r="I39" s="33">
        <v>250374033</v>
      </c>
      <c r="J39" s="33">
        <v>126554326</v>
      </c>
      <c r="K39" s="33">
        <v>208780042</v>
      </c>
      <c r="L39" s="33">
        <v>178513494</v>
      </c>
      <c r="M39" s="33">
        <v>215916727</v>
      </c>
      <c r="N39" s="33">
        <v>208780042</v>
      </c>
      <c r="O39" s="33">
        <v>200921198</v>
      </c>
      <c r="P39" s="33">
        <v>179440490</v>
      </c>
      <c r="Q39" s="33">
        <v>150104072</v>
      </c>
      <c r="R39" s="33">
        <v>200921198</v>
      </c>
      <c r="S39" s="33">
        <v>93655073</v>
      </c>
      <c r="T39" s="33">
        <v>3785242</v>
      </c>
      <c r="U39" s="33">
        <v>-69637901</v>
      </c>
      <c r="V39" s="33">
        <v>93655073</v>
      </c>
      <c r="W39" s="33">
        <v>126554326</v>
      </c>
      <c r="X39" s="33">
        <v>126554000</v>
      </c>
      <c r="Y39" s="33">
        <v>326</v>
      </c>
      <c r="Z39" s="34"/>
      <c r="AA39" s="35">
        <v>126554000</v>
      </c>
    </row>
    <row r="40" spans="1:27" ht="13.5">
      <c r="A40" s="41" t="s">
        <v>60</v>
      </c>
      <c r="B40" s="42"/>
      <c r="C40" s="43">
        <v>126554501</v>
      </c>
      <c r="D40" s="43"/>
      <c r="E40" s="44">
        <v>164861000</v>
      </c>
      <c r="F40" s="45">
        <v>63640000</v>
      </c>
      <c r="G40" s="45">
        <v>283241752</v>
      </c>
      <c r="H40" s="45">
        <v>250374033</v>
      </c>
      <c r="I40" s="45">
        <v>208780042</v>
      </c>
      <c r="J40" s="45">
        <v>208780042</v>
      </c>
      <c r="K40" s="45">
        <v>178513494</v>
      </c>
      <c r="L40" s="45">
        <v>215916727</v>
      </c>
      <c r="M40" s="45">
        <v>200921198</v>
      </c>
      <c r="N40" s="45">
        <v>200921198</v>
      </c>
      <c r="O40" s="45">
        <v>179440490</v>
      </c>
      <c r="P40" s="45">
        <v>150104072</v>
      </c>
      <c r="Q40" s="45">
        <v>93655073</v>
      </c>
      <c r="R40" s="45">
        <v>179440490</v>
      </c>
      <c r="S40" s="45">
        <v>3785242</v>
      </c>
      <c r="T40" s="45">
        <v>-69637901</v>
      </c>
      <c r="U40" s="45">
        <v>-59088746</v>
      </c>
      <c r="V40" s="45">
        <v>-59088746</v>
      </c>
      <c r="W40" s="45">
        <v>-59088746</v>
      </c>
      <c r="X40" s="45">
        <v>63640000</v>
      </c>
      <c r="Y40" s="45">
        <v>-122728746</v>
      </c>
      <c r="Z40" s="46">
        <v>-192.85</v>
      </c>
      <c r="AA40" s="47">
        <v>63640000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22634315</v>
      </c>
      <c r="D6" s="17"/>
      <c r="E6" s="18">
        <v>13253000</v>
      </c>
      <c r="F6" s="19">
        <v>13736004</v>
      </c>
      <c r="G6" s="19">
        <v>560460</v>
      </c>
      <c r="H6" s="19">
        <v>3218127</v>
      </c>
      <c r="I6" s="19">
        <v>544007</v>
      </c>
      <c r="J6" s="19">
        <v>4322594</v>
      </c>
      <c r="K6" s="19">
        <v>4615451</v>
      </c>
      <c r="L6" s="19">
        <v>317037</v>
      </c>
      <c r="M6" s="19">
        <v>4273931</v>
      </c>
      <c r="N6" s="19">
        <v>9206419</v>
      </c>
      <c r="O6" s="19">
        <v>367075</v>
      </c>
      <c r="P6" s="19">
        <v>326847</v>
      </c>
      <c r="Q6" s="19">
        <v>287815</v>
      </c>
      <c r="R6" s="19">
        <v>981737</v>
      </c>
      <c r="S6" s="19">
        <v>288760</v>
      </c>
      <c r="T6" s="19">
        <v>311266</v>
      </c>
      <c r="U6" s="19"/>
      <c r="V6" s="19">
        <v>600026</v>
      </c>
      <c r="W6" s="19">
        <v>15110776</v>
      </c>
      <c r="X6" s="19">
        <v>13736004</v>
      </c>
      <c r="Y6" s="19">
        <v>1374772</v>
      </c>
      <c r="Z6" s="20">
        <v>10.01</v>
      </c>
      <c r="AA6" s="21">
        <v>13736004</v>
      </c>
    </row>
    <row r="7" spans="1:27" ht="13.5">
      <c r="A7" s="22" t="s">
        <v>34</v>
      </c>
      <c r="B7" s="16"/>
      <c r="C7" s="17"/>
      <c r="D7" s="17"/>
      <c r="E7" s="18">
        <v>11622000</v>
      </c>
      <c r="F7" s="19">
        <v>12978888</v>
      </c>
      <c r="G7" s="19">
        <v>664145</v>
      </c>
      <c r="H7" s="19">
        <v>947825</v>
      </c>
      <c r="I7" s="19">
        <v>515417</v>
      </c>
      <c r="J7" s="19">
        <v>2127387</v>
      </c>
      <c r="K7" s="19">
        <v>515417</v>
      </c>
      <c r="L7" s="19">
        <v>953723</v>
      </c>
      <c r="M7" s="19">
        <v>1845069</v>
      </c>
      <c r="N7" s="19">
        <v>3314209</v>
      </c>
      <c r="O7" s="19">
        <v>955261</v>
      </c>
      <c r="P7" s="19">
        <v>771280</v>
      </c>
      <c r="Q7" s="19">
        <v>544846</v>
      </c>
      <c r="R7" s="19">
        <v>2271387</v>
      </c>
      <c r="S7" s="19">
        <v>514823</v>
      </c>
      <c r="T7" s="19">
        <v>461099</v>
      </c>
      <c r="U7" s="19"/>
      <c r="V7" s="19">
        <v>975922</v>
      </c>
      <c r="W7" s="19">
        <v>8688905</v>
      </c>
      <c r="X7" s="19">
        <v>12978888</v>
      </c>
      <c r="Y7" s="19">
        <v>-4289983</v>
      </c>
      <c r="Z7" s="20">
        <v>-33.05</v>
      </c>
      <c r="AA7" s="21">
        <v>12978888</v>
      </c>
    </row>
    <row r="8" spans="1:27" ht="13.5">
      <c r="A8" s="22" t="s">
        <v>35</v>
      </c>
      <c r="B8" s="16"/>
      <c r="C8" s="17">
        <v>3230277</v>
      </c>
      <c r="D8" s="17"/>
      <c r="E8" s="18">
        <v>4163000</v>
      </c>
      <c r="F8" s="19">
        <v>1664964</v>
      </c>
      <c r="G8" s="19">
        <v>7256102</v>
      </c>
      <c r="H8" s="19">
        <v>1570543</v>
      </c>
      <c r="I8" s="19">
        <v>795306</v>
      </c>
      <c r="J8" s="19">
        <v>9621951</v>
      </c>
      <c r="K8" s="19">
        <v>795306</v>
      </c>
      <c r="L8" s="19">
        <v>147401</v>
      </c>
      <c r="M8" s="19">
        <v>29785</v>
      </c>
      <c r="N8" s="19">
        <v>972492</v>
      </c>
      <c r="O8" s="19">
        <v>265126</v>
      </c>
      <c r="P8" s="19">
        <v>4988905</v>
      </c>
      <c r="Q8" s="19">
        <v>374937</v>
      </c>
      <c r="R8" s="19">
        <v>5628968</v>
      </c>
      <c r="S8" s="19">
        <v>1715709</v>
      </c>
      <c r="T8" s="19">
        <v>1180112</v>
      </c>
      <c r="U8" s="19"/>
      <c r="V8" s="19">
        <v>2895821</v>
      </c>
      <c r="W8" s="19">
        <v>19119232</v>
      </c>
      <c r="X8" s="19">
        <v>1664964</v>
      </c>
      <c r="Y8" s="19">
        <v>17454268</v>
      </c>
      <c r="Z8" s="20">
        <v>1048.33</v>
      </c>
      <c r="AA8" s="21">
        <v>1664964</v>
      </c>
    </row>
    <row r="9" spans="1:27" ht="13.5">
      <c r="A9" s="22" t="s">
        <v>36</v>
      </c>
      <c r="B9" s="16"/>
      <c r="C9" s="17">
        <v>28250000</v>
      </c>
      <c r="D9" s="17"/>
      <c r="E9" s="18">
        <v>29862000</v>
      </c>
      <c r="F9" s="19">
        <v>30246504</v>
      </c>
      <c r="G9" s="19">
        <v>1800000</v>
      </c>
      <c r="H9" s="19">
        <v>1784000</v>
      </c>
      <c r="I9" s="19">
        <v>500316</v>
      </c>
      <c r="J9" s="19">
        <v>4084316</v>
      </c>
      <c r="K9" s="19">
        <v>500316</v>
      </c>
      <c r="L9" s="19">
        <v>5126000</v>
      </c>
      <c r="M9" s="19"/>
      <c r="N9" s="19">
        <v>5626316</v>
      </c>
      <c r="O9" s="19"/>
      <c r="P9" s="19"/>
      <c r="Q9" s="19">
        <v>4731000</v>
      </c>
      <c r="R9" s="19">
        <v>4731000</v>
      </c>
      <c r="S9" s="19"/>
      <c r="T9" s="19"/>
      <c r="U9" s="19"/>
      <c r="V9" s="19"/>
      <c r="W9" s="19">
        <v>14441632</v>
      </c>
      <c r="X9" s="19">
        <v>30246504</v>
      </c>
      <c r="Y9" s="19">
        <v>-15804872</v>
      </c>
      <c r="Z9" s="20">
        <v>-52.25</v>
      </c>
      <c r="AA9" s="21">
        <v>30246504</v>
      </c>
    </row>
    <row r="10" spans="1:27" ht="13.5">
      <c r="A10" s="22" t="s">
        <v>37</v>
      </c>
      <c r="B10" s="16"/>
      <c r="C10" s="17"/>
      <c r="D10" s="17"/>
      <c r="E10" s="18">
        <v>9050000</v>
      </c>
      <c r="F10" s="19">
        <v>9050004</v>
      </c>
      <c r="G10" s="19">
        <v>4257000</v>
      </c>
      <c r="H10" s="19"/>
      <c r="I10" s="19"/>
      <c r="J10" s="19">
        <v>4257000</v>
      </c>
      <c r="K10" s="19">
        <v>4106000</v>
      </c>
      <c r="L10" s="19">
        <v>803000</v>
      </c>
      <c r="M10" s="19">
        <v>2690000</v>
      </c>
      <c r="N10" s="19">
        <v>7599000</v>
      </c>
      <c r="O10" s="19">
        <v>301000</v>
      </c>
      <c r="P10" s="19">
        <v>1525000</v>
      </c>
      <c r="Q10" s="19">
        <v>4943000</v>
      </c>
      <c r="R10" s="19">
        <v>6769000</v>
      </c>
      <c r="S10" s="19"/>
      <c r="T10" s="19"/>
      <c r="U10" s="19"/>
      <c r="V10" s="19"/>
      <c r="W10" s="19">
        <v>18625000</v>
      </c>
      <c r="X10" s="19">
        <v>9050004</v>
      </c>
      <c r="Y10" s="19">
        <v>9574996</v>
      </c>
      <c r="Z10" s="20">
        <v>105.8</v>
      </c>
      <c r="AA10" s="21">
        <v>9050004</v>
      </c>
    </row>
    <row r="11" spans="1:27" ht="13.5">
      <c r="A11" s="22" t="s">
        <v>38</v>
      </c>
      <c r="B11" s="16"/>
      <c r="C11" s="17">
        <v>1292905</v>
      </c>
      <c r="D11" s="17"/>
      <c r="E11" s="18">
        <v>1078000</v>
      </c>
      <c r="F11" s="19">
        <v>1078224</v>
      </c>
      <c r="G11" s="19">
        <v>70327</v>
      </c>
      <c r="H11" s="19">
        <v>85920</v>
      </c>
      <c r="I11" s="19">
        <v>98675</v>
      </c>
      <c r="J11" s="19">
        <v>254922</v>
      </c>
      <c r="K11" s="19">
        <v>98675</v>
      </c>
      <c r="L11" s="19">
        <v>98675</v>
      </c>
      <c r="M11" s="19">
        <v>114000</v>
      </c>
      <c r="N11" s="19">
        <v>311350</v>
      </c>
      <c r="O11" s="19">
        <v>126612</v>
      </c>
      <c r="P11" s="19">
        <v>114675</v>
      </c>
      <c r="Q11" s="19">
        <v>130596</v>
      </c>
      <c r="R11" s="19">
        <v>371883</v>
      </c>
      <c r="S11" s="19">
        <v>122094</v>
      </c>
      <c r="T11" s="19">
        <v>119988</v>
      </c>
      <c r="U11" s="19"/>
      <c r="V11" s="19">
        <v>242082</v>
      </c>
      <c r="W11" s="19">
        <v>1180237</v>
      </c>
      <c r="X11" s="19">
        <v>1078224</v>
      </c>
      <c r="Y11" s="19">
        <v>102013</v>
      </c>
      <c r="Z11" s="20">
        <v>9.46</v>
      </c>
      <c r="AA11" s="21">
        <v>1078224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-30507585</v>
      </c>
      <c r="D14" s="17"/>
      <c r="E14" s="18">
        <v>-62374604</v>
      </c>
      <c r="F14" s="19">
        <v>-53043592</v>
      </c>
      <c r="G14" s="19">
        <v>-6733242</v>
      </c>
      <c r="H14" s="19">
        <v>-11939694</v>
      </c>
      <c r="I14" s="19">
        <v>-5467876</v>
      </c>
      <c r="J14" s="19">
        <v>-24140812</v>
      </c>
      <c r="K14" s="19">
        <v>-5267876</v>
      </c>
      <c r="L14" s="19">
        <v>-1837875</v>
      </c>
      <c r="M14" s="19">
        <v>-10516601</v>
      </c>
      <c r="N14" s="19">
        <v>-17622352</v>
      </c>
      <c r="O14" s="19">
        <v>-5943998</v>
      </c>
      <c r="P14" s="19">
        <v>-3641130</v>
      </c>
      <c r="Q14" s="19">
        <v>-7859417</v>
      </c>
      <c r="R14" s="19">
        <v>-17444545</v>
      </c>
      <c r="S14" s="19">
        <v>-3793745</v>
      </c>
      <c r="T14" s="19">
        <v>-3798637</v>
      </c>
      <c r="U14" s="19"/>
      <c r="V14" s="19">
        <v>-7592382</v>
      </c>
      <c r="W14" s="19">
        <v>-66800091</v>
      </c>
      <c r="X14" s="19">
        <v>-53043592</v>
      </c>
      <c r="Y14" s="19">
        <v>-13756499</v>
      </c>
      <c r="Z14" s="20">
        <v>25.93</v>
      </c>
      <c r="AA14" s="21">
        <v>-53043592</v>
      </c>
    </row>
    <row r="15" spans="1:27" ht="13.5">
      <c r="A15" s="22" t="s">
        <v>42</v>
      </c>
      <c r="B15" s="16"/>
      <c r="C15" s="17">
        <v>-102872</v>
      </c>
      <c r="D15" s="17"/>
      <c r="E15" s="18">
        <v>-171000</v>
      </c>
      <c r="F15" s="19">
        <v>-100908</v>
      </c>
      <c r="G15" s="19"/>
      <c r="H15" s="19"/>
      <c r="I15" s="19"/>
      <c r="J15" s="19"/>
      <c r="K15" s="19"/>
      <c r="L15" s="19"/>
      <c r="M15" s="19">
        <v>-101000</v>
      </c>
      <c r="N15" s="19">
        <v>-101000</v>
      </c>
      <c r="O15" s="19"/>
      <c r="P15" s="19"/>
      <c r="Q15" s="19"/>
      <c r="R15" s="19"/>
      <c r="S15" s="19"/>
      <c r="T15" s="19"/>
      <c r="U15" s="19"/>
      <c r="V15" s="19"/>
      <c r="W15" s="19">
        <v>-101000</v>
      </c>
      <c r="X15" s="19">
        <v>-100908</v>
      </c>
      <c r="Y15" s="19">
        <v>-92</v>
      </c>
      <c r="Z15" s="20">
        <v>0.09</v>
      </c>
      <c r="AA15" s="21">
        <v>-100908</v>
      </c>
    </row>
    <row r="16" spans="1:27" ht="13.5">
      <c r="A16" s="22" t="s">
        <v>43</v>
      </c>
      <c r="B16" s="16"/>
      <c r="C16" s="17">
        <v>-6800850</v>
      </c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17996190</v>
      </c>
      <c r="D17" s="25">
        <f>SUM(D6:D16)</f>
        <v>0</v>
      </c>
      <c r="E17" s="26">
        <f t="shared" si="0"/>
        <v>6482396</v>
      </c>
      <c r="F17" s="27">
        <f t="shared" si="0"/>
        <v>15610088</v>
      </c>
      <c r="G17" s="27">
        <f t="shared" si="0"/>
        <v>7874792</v>
      </c>
      <c r="H17" s="27">
        <f t="shared" si="0"/>
        <v>-4333279</v>
      </c>
      <c r="I17" s="27">
        <f t="shared" si="0"/>
        <v>-3014155</v>
      </c>
      <c r="J17" s="27">
        <f t="shared" si="0"/>
        <v>527358</v>
      </c>
      <c r="K17" s="27">
        <f t="shared" si="0"/>
        <v>5363289</v>
      </c>
      <c r="L17" s="27">
        <f t="shared" si="0"/>
        <v>5607961</v>
      </c>
      <c r="M17" s="27">
        <f t="shared" si="0"/>
        <v>-1664816</v>
      </c>
      <c r="N17" s="27">
        <f t="shared" si="0"/>
        <v>9306434</v>
      </c>
      <c r="O17" s="27">
        <f t="shared" si="0"/>
        <v>-3928924</v>
      </c>
      <c r="P17" s="27">
        <f t="shared" si="0"/>
        <v>4085577</v>
      </c>
      <c r="Q17" s="27">
        <f t="shared" si="0"/>
        <v>3152777</v>
      </c>
      <c r="R17" s="27">
        <f t="shared" si="0"/>
        <v>3309430</v>
      </c>
      <c r="S17" s="27">
        <f t="shared" si="0"/>
        <v>-1152359</v>
      </c>
      <c r="T17" s="27">
        <f t="shared" si="0"/>
        <v>-1726172</v>
      </c>
      <c r="U17" s="27">
        <f t="shared" si="0"/>
        <v>0</v>
      </c>
      <c r="V17" s="27">
        <f t="shared" si="0"/>
        <v>-2878531</v>
      </c>
      <c r="W17" s="27">
        <f t="shared" si="0"/>
        <v>10264691</v>
      </c>
      <c r="X17" s="27">
        <f t="shared" si="0"/>
        <v>15610088</v>
      </c>
      <c r="Y17" s="27">
        <f t="shared" si="0"/>
        <v>-5345397</v>
      </c>
      <c r="Z17" s="28">
        <f>+IF(X17&lt;&gt;0,+(Y17/X17)*100,0)</f>
        <v>-34.24322143475425</v>
      </c>
      <c r="AA17" s="29">
        <f>SUM(AA6:AA16)</f>
        <v>15610088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615714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>
        <v>140004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140004</v>
      </c>
      <c r="Y22" s="19">
        <v>-140004</v>
      </c>
      <c r="Z22" s="20">
        <v>-100</v>
      </c>
      <c r="AA22" s="21">
        <v>140004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-15131397</v>
      </c>
      <c r="D26" s="17"/>
      <c r="E26" s="18">
        <v>-14725000</v>
      </c>
      <c r="F26" s="19">
        <v>-20724996</v>
      </c>
      <c r="G26" s="19"/>
      <c r="H26" s="19"/>
      <c r="I26" s="19"/>
      <c r="J26" s="19"/>
      <c r="K26" s="19"/>
      <c r="L26" s="19">
        <v>-1897000</v>
      </c>
      <c r="M26" s="19">
        <v>-1303000</v>
      </c>
      <c r="N26" s="19">
        <v>-3200000</v>
      </c>
      <c r="O26" s="19">
        <v>-2636646</v>
      </c>
      <c r="P26" s="19">
        <v>-1810204</v>
      </c>
      <c r="Q26" s="19">
        <v>-1058956</v>
      </c>
      <c r="R26" s="19">
        <v>-5505806</v>
      </c>
      <c r="S26" s="19"/>
      <c r="T26" s="19"/>
      <c r="U26" s="19"/>
      <c r="V26" s="19"/>
      <c r="W26" s="19">
        <v>-8705806</v>
      </c>
      <c r="X26" s="19">
        <v>-20724996</v>
      </c>
      <c r="Y26" s="19">
        <v>12019190</v>
      </c>
      <c r="Z26" s="20">
        <v>-57.99</v>
      </c>
      <c r="AA26" s="21">
        <v>-20724996</v>
      </c>
    </row>
    <row r="27" spans="1:27" ht="13.5">
      <c r="A27" s="23" t="s">
        <v>51</v>
      </c>
      <c r="B27" s="24"/>
      <c r="C27" s="25">
        <f aca="true" t="shared" si="1" ref="C27:Y27">SUM(C21:C26)</f>
        <v>-14515683</v>
      </c>
      <c r="D27" s="25">
        <f>SUM(D21:D26)</f>
        <v>0</v>
      </c>
      <c r="E27" s="26">
        <f t="shared" si="1"/>
        <v>-14725000</v>
      </c>
      <c r="F27" s="27">
        <f t="shared" si="1"/>
        <v>-20584992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-1897000</v>
      </c>
      <c r="M27" s="27">
        <f t="shared" si="1"/>
        <v>-1303000</v>
      </c>
      <c r="N27" s="27">
        <f t="shared" si="1"/>
        <v>-3200000</v>
      </c>
      <c r="O27" s="27">
        <f t="shared" si="1"/>
        <v>-2636646</v>
      </c>
      <c r="P27" s="27">
        <f t="shared" si="1"/>
        <v>-1810204</v>
      </c>
      <c r="Q27" s="27">
        <f t="shared" si="1"/>
        <v>-1058956</v>
      </c>
      <c r="R27" s="27">
        <f t="shared" si="1"/>
        <v>-5505806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-8705806</v>
      </c>
      <c r="X27" s="27">
        <f t="shared" si="1"/>
        <v>-20584992</v>
      </c>
      <c r="Y27" s="27">
        <f t="shared" si="1"/>
        <v>11879186</v>
      </c>
      <c r="Z27" s="28">
        <f>+IF(X27&lt;&gt;0,+(Y27/X27)*100,0)</f>
        <v>-57.70799425134584</v>
      </c>
      <c r="AA27" s="29">
        <f>SUM(AA21:AA26)</f>
        <v>-20584992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140000</v>
      </c>
      <c r="F33" s="19">
        <v>36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36</v>
      </c>
      <c r="Y33" s="19">
        <v>-36</v>
      </c>
      <c r="Z33" s="20">
        <v>-100</v>
      </c>
      <c r="AA33" s="21">
        <v>36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28988</v>
      </c>
      <c r="D35" s="17"/>
      <c r="E35" s="18">
        <v>-40000</v>
      </c>
      <c r="F35" s="19">
        <v>-39996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-39996</v>
      </c>
      <c r="Y35" s="19">
        <v>39996</v>
      </c>
      <c r="Z35" s="20">
        <v>-100</v>
      </c>
      <c r="AA35" s="21">
        <v>-39996</v>
      </c>
    </row>
    <row r="36" spans="1:27" ht="13.5">
      <c r="A36" s="23" t="s">
        <v>57</v>
      </c>
      <c r="B36" s="24"/>
      <c r="C36" s="25">
        <f aca="true" t="shared" si="2" ref="C36:Y36">SUM(C31:C35)</f>
        <v>28988</v>
      </c>
      <c r="D36" s="25">
        <f>SUM(D31:D35)</f>
        <v>0</v>
      </c>
      <c r="E36" s="26">
        <f t="shared" si="2"/>
        <v>100000</v>
      </c>
      <c r="F36" s="27">
        <f t="shared" si="2"/>
        <v>-39960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-39960</v>
      </c>
      <c r="Y36" s="27">
        <f t="shared" si="2"/>
        <v>39960</v>
      </c>
      <c r="Z36" s="28">
        <f>+IF(X36&lt;&gt;0,+(Y36/X36)*100,0)</f>
        <v>-100</v>
      </c>
      <c r="AA36" s="29">
        <f>SUM(AA31:AA35)</f>
        <v>-39960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3509495</v>
      </c>
      <c r="D38" s="31">
        <f>+D17+D27+D36</f>
        <v>0</v>
      </c>
      <c r="E38" s="32">
        <f t="shared" si="3"/>
        <v>-8142604</v>
      </c>
      <c r="F38" s="33">
        <f t="shared" si="3"/>
        <v>-5014864</v>
      </c>
      <c r="G38" s="33">
        <f t="shared" si="3"/>
        <v>7874792</v>
      </c>
      <c r="H38" s="33">
        <f t="shared" si="3"/>
        <v>-4333279</v>
      </c>
      <c r="I38" s="33">
        <f t="shared" si="3"/>
        <v>-3014155</v>
      </c>
      <c r="J38" s="33">
        <f t="shared" si="3"/>
        <v>527358</v>
      </c>
      <c r="K38" s="33">
        <f t="shared" si="3"/>
        <v>5363289</v>
      </c>
      <c r="L38" s="33">
        <f t="shared" si="3"/>
        <v>3710961</v>
      </c>
      <c r="M38" s="33">
        <f t="shared" si="3"/>
        <v>-2967816</v>
      </c>
      <c r="N38" s="33">
        <f t="shared" si="3"/>
        <v>6106434</v>
      </c>
      <c r="O38" s="33">
        <f t="shared" si="3"/>
        <v>-6565570</v>
      </c>
      <c r="P38" s="33">
        <f t="shared" si="3"/>
        <v>2275373</v>
      </c>
      <c r="Q38" s="33">
        <f t="shared" si="3"/>
        <v>2093821</v>
      </c>
      <c r="R38" s="33">
        <f t="shared" si="3"/>
        <v>-2196376</v>
      </c>
      <c r="S38" s="33">
        <f t="shared" si="3"/>
        <v>-1152359</v>
      </c>
      <c r="T38" s="33">
        <f t="shared" si="3"/>
        <v>-1726172</v>
      </c>
      <c r="U38" s="33">
        <f t="shared" si="3"/>
        <v>0</v>
      </c>
      <c r="V38" s="33">
        <f t="shared" si="3"/>
        <v>-2878531</v>
      </c>
      <c r="W38" s="33">
        <f t="shared" si="3"/>
        <v>1558885</v>
      </c>
      <c r="X38" s="33">
        <f t="shared" si="3"/>
        <v>-5014864</v>
      </c>
      <c r="Y38" s="33">
        <f t="shared" si="3"/>
        <v>6573749</v>
      </c>
      <c r="Z38" s="34">
        <f>+IF(X38&lt;&gt;0,+(Y38/X38)*100,0)</f>
        <v>-131.08528965092572</v>
      </c>
      <c r="AA38" s="35">
        <f>+AA17+AA27+AA36</f>
        <v>-5014864</v>
      </c>
    </row>
    <row r="39" spans="1:27" ht="13.5">
      <c r="A39" s="22" t="s">
        <v>59</v>
      </c>
      <c r="B39" s="16"/>
      <c r="C39" s="31">
        <v>4505791</v>
      </c>
      <c r="D39" s="31"/>
      <c r="E39" s="32">
        <v>18770000</v>
      </c>
      <c r="F39" s="33">
        <v>8014849</v>
      </c>
      <c r="G39" s="33">
        <v>8014736</v>
      </c>
      <c r="H39" s="33">
        <v>15889528</v>
      </c>
      <c r="I39" s="33">
        <v>11556249</v>
      </c>
      <c r="J39" s="33">
        <v>8014736</v>
      </c>
      <c r="K39" s="33">
        <v>8542094</v>
      </c>
      <c r="L39" s="33">
        <v>13905383</v>
      </c>
      <c r="M39" s="33">
        <v>17616344</v>
      </c>
      <c r="N39" s="33">
        <v>8542094</v>
      </c>
      <c r="O39" s="33">
        <v>14648528</v>
      </c>
      <c r="P39" s="33">
        <v>8082958</v>
      </c>
      <c r="Q39" s="33">
        <v>10358331</v>
      </c>
      <c r="R39" s="33">
        <v>14648528</v>
      </c>
      <c r="S39" s="33">
        <v>12452152</v>
      </c>
      <c r="T39" s="33">
        <v>11299793</v>
      </c>
      <c r="U39" s="33"/>
      <c r="V39" s="33">
        <v>12452152</v>
      </c>
      <c r="W39" s="33">
        <v>8014736</v>
      </c>
      <c r="X39" s="33">
        <v>8014849</v>
      </c>
      <c r="Y39" s="33">
        <v>-113</v>
      </c>
      <c r="Z39" s="34"/>
      <c r="AA39" s="35">
        <v>8014849</v>
      </c>
    </row>
    <row r="40" spans="1:27" ht="13.5">
      <c r="A40" s="41" t="s">
        <v>60</v>
      </c>
      <c r="B40" s="42"/>
      <c r="C40" s="43">
        <v>8015286</v>
      </c>
      <c r="D40" s="43"/>
      <c r="E40" s="44">
        <v>10627396</v>
      </c>
      <c r="F40" s="45">
        <v>2999985</v>
      </c>
      <c r="G40" s="45">
        <v>15889528</v>
      </c>
      <c r="H40" s="45">
        <v>11556249</v>
      </c>
      <c r="I40" s="45">
        <v>8542094</v>
      </c>
      <c r="J40" s="45">
        <v>8542094</v>
      </c>
      <c r="K40" s="45">
        <v>13905383</v>
      </c>
      <c r="L40" s="45">
        <v>17616344</v>
      </c>
      <c r="M40" s="45">
        <v>14648528</v>
      </c>
      <c r="N40" s="45">
        <v>14648528</v>
      </c>
      <c r="O40" s="45">
        <v>8082958</v>
      </c>
      <c r="P40" s="45">
        <v>10358331</v>
      </c>
      <c r="Q40" s="45">
        <v>12452152</v>
      </c>
      <c r="R40" s="45">
        <v>8082958</v>
      </c>
      <c r="S40" s="45">
        <v>11299793</v>
      </c>
      <c r="T40" s="45">
        <v>9573621</v>
      </c>
      <c r="U40" s="45"/>
      <c r="V40" s="45">
        <v>9573621</v>
      </c>
      <c r="W40" s="45">
        <v>9573621</v>
      </c>
      <c r="X40" s="45">
        <v>2999985</v>
      </c>
      <c r="Y40" s="45">
        <v>6573636</v>
      </c>
      <c r="Z40" s="46">
        <v>219.12</v>
      </c>
      <c r="AA40" s="47">
        <v>2999985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53801025</v>
      </c>
      <c r="D7" s="17"/>
      <c r="E7" s="18">
        <v>51283500</v>
      </c>
      <c r="F7" s="19">
        <v>51282000</v>
      </c>
      <c r="G7" s="19">
        <v>6026702</v>
      </c>
      <c r="H7" s="19">
        <v>4637945</v>
      </c>
      <c r="I7" s="19">
        <v>5363449</v>
      </c>
      <c r="J7" s="19">
        <v>16028096</v>
      </c>
      <c r="K7" s="19">
        <v>5320150</v>
      </c>
      <c r="L7" s="19">
        <v>5389750</v>
      </c>
      <c r="M7" s="19">
        <v>5618967</v>
      </c>
      <c r="N7" s="19">
        <v>16328867</v>
      </c>
      <c r="O7" s="19">
        <v>5284724</v>
      </c>
      <c r="P7" s="19">
        <v>4779818</v>
      </c>
      <c r="Q7" s="19">
        <v>4588370</v>
      </c>
      <c r="R7" s="19">
        <v>14652912</v>
      </c>
      <c r="S7" s="19">
        <v>4128133</v>
      </c>
      <c r="T7" s="19">
        <v>5385210</v>
      </c>
      <c r="U7" s="19">
        <v>5195651</v>
      </c>
      <c r="V7" s="19">
        <v>14708994</v>
      </c>
      <c r="W7" s="19">
        <v>61718869</v>
      </c>
      <c r="X7" s="19">
        <v>51282000</v>
      </c>
      <c r="Y7" s="19">
        <v>10436869</v>
      </c>
      <c r="Z7" s="20">
        <v>20.35</v>
      </c>
      <c r="AA7" s="21">
        <v>51282000</v>
      </c>
    </row>
    <row r="8" spans="1:27" ht="13.5">
      <c r="A8" s="22" t="s">
        <v>35</v>
      </c>
      <c r="B8" s="16"/>
      <c r="C8" s="17">
        <v>4614888</v>
      </c>
      <c r="D8" s="17"/>
      <c r="E8" s="18">
        <v>9126638</v>
      </c>
      <c r="F8" s="19">
        <v>10493000</v>
      </c>
      <c r="G8" s="19">
        <v>89372807</v>
      </c>
      <c r="H8" s="19">
        <v>47218323</v>
      </c>
      <c r="I8" s="19">
        <v>66290887</v>
      </c>
      <c r="J8" s="19">
        <v>202882017</v>
      </c>
      <c r="K8" s="19">
        <v>51823915</v>
      </c>
      <c r="L8" s="19">
        <v>150218134</v>
      </c>
      <c r="M8" s="19">
        <v>62042260</v>
      </c>
      <c r="N8" s="19">
        <v>264084309</v>
      </c>
      <c r="O8" s="19">
        <v>49224444</v>
      </c>
      <c r="P8" s="19">
        <v>73165356</v>
      </c>
      <c r="Q8" s="19">
        <v>75145870</v>
      </c>
      <c r="R8" s="19">
        <v>197535670</v>
      </c>
      <c r="S8" s="19">
        <v>87368617</v>
      </c>
      <c r="T8" s="19">
        <v>83674583</v>
      </c>
      <c r="U8" s="19">
        <v>113876147</v>
      </c>
      <c r="V8" s="19">
        <v>284919347</v>
      </c>
      <c r="W8" s="19">
        <v>949421343</v>
      </c>
      <c r="X8" s="19">
        <v>10493000</v>
      </c>
      <c r="Y8" s="19">
        <v>938928343</v>
      </c>
      <c r="Z8" s="20">
        <v>8948.14</v>
      </c>
      <c r="AA8" s="21">
        <v>10493000</v>
      </c>
    </row>
    <row r="9" spans="1:27" ht="13.5">
      <c r="A9" s="22" t="s">
        <v>36</v>
      </c>
      <c r="B9" s="16"/>
      <c r="C9" s="17">
        <v>371631044</v>
      </c>
      <c r="D9" s="17"/>
      <c r="E9" s="18">
        <v>457074554</v>
      </c>
      <c r="F9" s="19">
        <v>461114400</v>
      </c>
      <c r="G9" s="19">
        <v>152509000</v>
      </c>
      <c r="H9" s="19">
        <v>6374000</v>
      </c>
      <c r="I9" s="19"/>
      <c r="J9" s="19">
        <v>158883000</v>
      </c>
      <c r="K9" s="19"/>
      <c r="L9" s="19">
        <v>127249000</v>
      </c>
      <c r="M9" s="19"/>
      <c r="N9" s="19">
        <v>127249000</v>
      </c>
      <c r="O9" s="19"/>
      <c r="P9" s="19"/>
      <c r="Q9" s="19">
        <v>103494000</v>
      </c>
      <c r="R9" s="19">
        <v>103494000</v>
      </c>
      <c r="S9" s="19"/>
      <c r="T9" s="19"/>
      <c r="U9" s="19">
        <v>10341284</v>
      </c>
      <c r="V9" s="19">
        <v>10341284</v>
      </c>
      <c r="W9" s="19">
        <v>399967284</v>
      </c>
      <c r="X9" s="19">
        <v>461114400</v>
      </c>
      <c r="Y9" s="19">
        <v>-61147116</v>
      </c>
      <c r="Z9" s="20">
        <v>-13.26</v>
      </c>
      <c r="AA9" s="21">
        <v>461114400</v>
      </c>
    </row>
    <row r="10" spans="1:27" ht="13.5">
      <c r="A10" s="22" t="s">
        <v>37</v>
      </c>
      <c r="B10" s="16"/>
      <c r="C10" s="17">
        <v>277213524</v>
      </c>
      <c r="D10" s="17"/>
      <c r="E10" s="18">
        <v>342255000</v>
      </c>
      <c r="F10" s="19">
        <v>259755000</v>
      </c>
      <c r="G10" s="19">
        <v>51507409</v>
      </c>
      <c r="H10" s="19">
        <v>9353000</v>
      </c>
      <c r="I10" s="19"/>
      <c r="J10" s="19">
        <v>60860409</v>
      </c>
      <c r="K10" s="19"/>
      <c r="L10" s="19"/>
      <c r="M10" s="19">
        <v>2837689</v>
      </c>
      <c r="N10" s="19">
        <v>2837689</v>
      </c>
      <c r="O10" s="19"/>
      <c r="P10" s="19">
        <v>9442991</v>
      </c>
      <c r="Q10" s="19">
        <v>83171594</v>
      </c>
      <c r="R10" s="19">
        <v>92614585</v>
      </c>
      <c r="S10" s="19"/>
      <c r="T10" s="19">
        <v>11142186</v>
      </c>
      <c r="U10" s="19"/>
      <c r="V10" s="19">
        <v>11142186</v>
      </c>
      <c r="W10" s="19">
        <v>167454869</v>
      </c>
      <c r="X10" s="19">
        <v>259755000</v>
      </c>
      <c r="Y10" s="19">
        <v>-92300131</v>
      </c>
      <c r="Z10" s="20">
        <v>-35.53</v>
      </c>
      <c r="AA10" s="21">
        <v>259755000</v>
      </c>
    </row>
    <row r="11" spans="1:27" ht="13.5">
      <c r="A11" s="22" t="s">
        <v>38</v>
      </c>
      <c r="B11" s="16"/>
      <c r="C11" s="17">
        <v>32893942</v>
      </c>
      <c r="D11" s="17"/>
      <c r="E11" s="18">
        <v>28916004</v>
      </c>
      <c r="F11" s="19">
        <v>35414000</v>
      </c>
      <c r="G11" s="19">
        <v>306550</v>
      </c>
      <c r="H11" s="19">
        <v>2401876</v>
      </c>
      <c r="I11" s="19">
        <v>11458855</v>
      </c>
      <c r="J11" s="19">
        <v>14167281</v>
      </c>
      <c r="K11" s="19">
        <v>2673343</v>
      </c>
      <c r="L11" s="19">
        <v>1649844</v>
      </c>
      <c r="M11" s="19">
        <v>2456206</v>
      </c>
      <c r="N11" s="19">
        <v>6779393</v>
      </c>
      <c r="O11" s="19">
        <v>7782164</v>
      </c>
      <c r="P11" s="19">
        <v>2686001</v>
      </c>
      <c r="Q11" s="19">
        <v>1163863</v>
      </c>
      <c r="R11" s="19">
        <v>11632028</v>
      </c>
      <c r="S11" s="19">
        <v>3243185</v>
      </c>
      <c r="T11" s="19">
        <v>3217446</v>
      </c>
      <c r="U11" s="19">
        <v>128758</v>
      </c>
      <c r="V11" s="19">
        <v>6589389</v>
      </c>
      <c r="W11" s="19">
        <v>39168091</v>
      </c>
      <c r="X11" s="19">
        <v>35414000</v>
      </c>
      <c r="Y11" s="19">
        <v>3754091</v>
      </c>
      <c r="Z11" s="20">
        <v>10.6</v>
      </c>
      <c r="AA11" s="21">
        <v>35414000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-433986211</v>
      </c>
      <c r="D14" s="17"/>
      <c r="E14" s="18">
        <v>-430510888</v>
      </c>
      <c r="F14" s="19">
        <v>-518301000</v>
      </c>
      <c r="G14" s="19">
        <v>-104831083</v>
      </c>
      <c r="H14" s="19">
        <v>-74069917</v>
      </c>
      <c r="I14" s="19">
        <v>-80009099</v>
      </c>
      <c r="J14" s="19">
        <v>-258910099</v>
      </c>
      <c r="K14" s="19">
        <v>-78271795</v>
      </c>
      <c r="L14" s="19">
        <v>-187811613</v>
      </c>
      <c r="M14" s="19">
        <v>-91321982</v>
      </c>
      <c r="N14" s="19">
        <v>-357405390</v>
      </c>
      <c r="O14" s="19">
        <v>-64807784</v>
      </c>
      <c r="P14" s="19">
        <v>-104747409</v>
      </c>
      <c r="Q14" s="19">
        <v>-100971451</v>
      </c>
      <c r="R14" s="19">
        <v>-270526644</v>
      </c>
      <c r="S14" s="19">
        <v>-93551641</v>
      </c>
      <c r="T14" s="19">
        <v>-95340208</v>
      </c>
      <c r="U14" s="19">
        <v>-200097433</v>
      </c>
      <c r="V14" s="19">
        <v>-388989282</v>
      </c>
      <c r="W14" s="19">
        <v>-1275831415</v>
      </c>
      <c r="X14" s="19">
        <v>-518301000</v>
      </c>
      <c r="Y14" s="19">
        <v>-757530415</v>
      </c>
      <c r="Z14" s="20">
        <v>146.16</v>
      </c>
      <c r="AA14" s="21">
        <v>-518301000</v>
      </c>
    </row>
    <row r="15" spans="1:27" ht="13.5">
      <c r="A15" s="22" t="s">
        <v>42</v>
      </c>
      <c r="B15" s="16"/>
      <c r="C15" s="17">
        <v>-13637099</v>
      </c>
      <c r="D15" s="17"/>
      <c r="E15" s="18">
        <v>-7988004</v>
      </c>
      <c r="F15" s="19">
        <v>-15242000</v>
      </c>
      <c r="G15" s="19"/>
      <c r="H15" s="19"/>
      <c r="I15" s="19"/>
      <c r="J15" s="19"/>
      <c r="K15" s="19"/>
      <c r="L15" s="19"/>
      <c r="M15" s="19">
        <v>-1677088</v>
      </c>
      <c r="N15" s="19">
        <v>-1677088</v>
      </c>
      <c r="O15" s="19"/>
      <c r="P15" s="19"/>
      <c r="Q15" s="19"/>
      <c r="R15" s="19"/>
      <c r="S15" s="19"/>
      <c r="T15" s="19"/>
      <c r="U15" s="19"/>
      <c r="V15" s="19"/>
      <c r="W15" s="19">
        <v>-1677088</v>
      </c>
      <c r="X15" s="19">
        <v>-15242000</v>
      </c>
      <c r="Y15" s="19">
        <v>13564912</v>
      </c>
      <c r="Z15" s="20">
        <v>-89</v>
      </c>
      <c r="AA15" s="21">
        <v>-15242000</v>
      </c>
    </row>
    <row r="16" spans="1:27" ht="13.5">
      <c r="A16" s="22" t="s">
        <v>43</v>
      </c>
      <c r="B16" s="16"/>
      <c r="C16" s="17">
        <v>-12233119</v>
      </c>
      <c r="D16" s="17"/>
      <c r="E16" s="18">
        <v>-13277004</v>
      </c>
      <c r="F16" s="19">
        <v>-11597000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-11597000</v>
      </c>
      <c r="Y16" s="19">
        <v>11597000</v>
      </c>
      <c r="Z16" s="20">
        <v>-100</v>
      </c>
      <c r="AA16" s="21">
        <v>-11597000</v>
      </c>
    </row>
    <row r="17" spans="1:27" ht="13.5">
      <c r="A17" s="23" t="s">
        <v>44</v>
      </c>
      <c r="B17" s="24"/>
      <c r="C17" s="25">
        <f aca="true" t="shared" si="0" ref="C17:Y17">SUM(C6:C16)</f>
        <v>280297994</v>
      </c>
      <c r="D17" s="25">
        <f>SUM(D6:D16)</f>
        <v>0</v>
      </c>
      <c r="E17" s="26">
        <f t="shared" si="0"/>
        <v>436879800</v>
      </c>
      <c r="F17" s="27">
        <f t="shared" si="0"/>
        <v>272918400</v>
      </c>
      <c r="G17" s="27">
        <f t="shared" si="0"/>
        <v>194891385</v>
      </c>
      <c r="H17" s="27">
        <f t="shared" si="0"/>
        <v>-4084773</v>
      </c>
      <c r="I17" s="27">
        <f t="shared" si="0"/>
        <v>3104092</v>
      </c>
      <c r="J17" s="27">
        <f t="shared" si="0"/>
        <v>193910704</v>
      </c>
      <c r="K17" s="27">
        <f t="shared" si="0"/>
        <v>-18454387</v>
      </c>
      <c r="L17" s="27">
        <f t="shared" si="0"/>
        <v>96695115</v>
      </c>
      <c r="M17" s="27">
        <f t="shared" si="0"/>
        <v>-20043948</v>
      </c>
      <c r="N17" s="27">
        <f t="shared" si="0"/>
        <v>58196780</v>
      </c>
      <c r="O17" s="27">
        <f t="shared" si="0"/>
        <v>-2516452</v>
      </c>
      <c r="P17" s="27">
        <f t="shared" si="0"/>
        <v>-14673243</v>
      </c>
      <c r="Q17" s="27">
        <f t="shared" si="0"/>
        <v>166592246</v>
      </c>
      <c r="R17" s="27">
        <f t="shared" si="0"/>
        <v>149402551</v>
      </c>
      <c r="S17" s="27">
        <f t="shared" si="0"/>
        <v>1188294</v>
      </c>
      <c r="T17" s="27">
        <f t="shared" si="0"/>
        <v>8079217</v>
      </c>
      <c r="U17" s="27">
        <f t="shared" si="0"/>
        <v>-70555593</v>
      </c>
      <c r="V17" s="27">
        <f t="shared" si="0"/>
        <v>-61288082</v>
      </c>
      <c r="W17" s="27">
        <f t="shared" si="0"/>
        <v>340221953</v>
      </c>
      <c r="X17" s="27">
        <f t="shared" si="0"/>
        <v>272918400</v>
      </c>
      <c r="Y17" s="27">
        <f t="shared" si="0"/>
        <v>67303553</v>
      </c>
      <c r="Z17" s="28">
        <f>+IF(X17&lt;&gt;0,+(Y17/X17)*100,0)</f>
        <v>24.660687223726946</v>
      </c>
      <c r="AA17" s="29">
        <f>SUM(AA6:AA16)</f>
        <v>272918400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46151</v>
      </c>
      <c r="D23" s="40"/>
      <c r="E23" s="18">
        <v>57000</v>
      </c>
      <c r="F23" s="19">
        <v>59000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59000</v>
      </c>
      <c r="Y23" s="36">
        <v>-59000</v>
      </c>
      <c r="Z23" s="37">
        <v>-100</v>
      </c>
      <c r="AA23" s="38">
        <v>59000</v>
      </c>
    </row>
    <row r="24" spans="1:27" ht="13.5">
      <c r="A24" s="22" t="s">
        <v>49</v>
      </c>
      <c r="B24" s="16"/>
      <c r="C24" s="17"/>
      <c r="D24" s="17"/>
      <c r="E24" s="18">
        <v>4368000</v>
      </c>
      <c r="F24" s="19">
        <v>4368400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4368400</v>
      </c>
      <c r="Y24" s="19">
        <v>-4368400</v>
      </c>
      <c r="Z24" s="20">
        <v>-100</v>
      </c>
      <c r="AA24" s="21">
        <v>4368400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-202490125</v>
      </c>
      <c r="D26" s="17"/>
      <c r="E26" s="18">
        <v>-368696448</v>
      </c>
      <c r="F26" s="19">
        <v>-353513000</v>
      </c>
      <c r="G26" s="19">
        <v>-68931429</v>
      </c>
      <c r="H26" s="19">
        <v>-22501255</v>
      </c>
      <c r="I26" s="19">
        <v>-40312699</v>
      </c>
      <c r="J26" s="19">
        <v>-131745383</v>
      </c>
      <c r="K26" s="19">
        <v>-24933281</v>
      </c>
      <c r="L26" s="19">
        <v>-28982250</v>
      </c>
      <c r="M26" s="19">
        <v>-27944180</v>
      </c>
      <c r="N26" s="19">
        <v>-81859711</v>
      </c>
      <c r="O26" s="19">
        <v>-11728700</v>
      </c>
      <c r="P26" s="19">
        <v>-39321023</v>
      </c>
      <c r="Q26" s="19">
        <v>-45813585</v>
      </c>
      <c r="R26" s="19">
        <v>-96863308</v>
      </c>
      <c r="S26" s="19">
        <v>-57496573</v>
      </c>
      <c r="T26" s="19">
        <v>-82059348</v>
      </c>
      <c r="U26" s="19">
        <v>-110803891</v>
      </c>
      <c r="V26" s="19">
        <v>-250359812</v>
      </c>
      <c r="W26" s="19">
        <v>-560828214</v>
      </c>
      <c r="X26" s="19">
        <v>-353513000</v>
      </c>
      <c r="Y26" s="19">
        <v>-207315214</v>
      </c>
      <c r="Z26" s="20">
        <v>58.64</v>
      </c>
      <c r="AA26" s="21">
        <v>-353513000</v>
      </c>
    </row>
    <row r="27" spans="1:27" ht="13.5">
      <c r="A27" s="23" t="s">
        <v>51</v>
      </c>
      <c r="B27" s="24"/>
      <c r="C27" s="25">
        <f aca="true" t="shared" si="1" ref="C27:Y27">SUM(C21:C26)</f>
        <v>-202443974</v>
      </c>
      <c r="D27" s="25">
        <f>SUM(D21:D26)</f>
        <v>0</v>
      </c>
      <c r="E27" s="26">
        <f t="shared" si="1"/>
        <v>-364271448</v>
      </c>
      <c r="F27" s="27">
        <f t="shared" si="1"/>
        <v>-349085600</v>
      </c>
      <c r="G27" s="27">
        <f t="shared" si="1"/>
        <v>-68931429</v>
      </c>
      <c r="H27" s="27">
        <f t="shared" si="1"/>
        <v>-22501255</v>
      </c>
      <c r="I27" s="27">
        <f t="shared" si="1"/>
        <v>-40312699</v>
      </c>
      <c r="J27" s="27">
        <f t="shared" si="1"/>
        <v>-131745383</v>
      </c>
      <c r="K27" s="27">
        <f t="shared" si="1"/>
        <v>-24933281</v>
      </c>
      <c r="L27" s="27">
        <f t="shared" si="1"/>
        <v>-28982250</v>
      </c>
      <c r="M27" s="27">
        <f t="shared" si="1"/>
        <v>-27944180</v>
      </c>
      <c r="N27" s="27">
        <f t="shared" si="1"/>
        <v>-81859711</v>
      </c>
      <c r="O27" s="27">
        <f t="shared" si="1"/>
        <v>-11728700</v>
      </c>
      <c r="P27" s="27">
        <f t="shared" si="1"/>
        <v>-39321023</v>
      </c>
      <c r="Q27" s="27">
        <f t="shared" si="1"/>
        <v>-45813585</v>
      </c>
      <c r="R27" s="27">
        <f t="shared" si="1"/>
        <v>-96863308</v>
      </c>
      <c r="S27" s="27">
        <f t="shared" si="1"/>
        <v>-57496573</v>
      </c>
      <c r="T27" s="27">
        <f t="shared" si="1"/>
        <v>-82059348</v>
      </c>
      <c r="U27" s="27">
        <f t="shared" si="1"/>
        <v>-110803891</v>
      </c>
      <c r="V27" s="27">
        <f t="shared" si="1"/>
        <v>-250359812</v>
      </c>
      <c r="W27" s="27">
        <f t="shared" si="1"/>
        <v>-560828214</v>
      </c>
      <c r="X27" s="27">
        <f t="shared" si="1"/>
        <v>-349085600</v>
      </c>
      <c r="Y27" s="27">
        <f t="shared" si="1"/>
        <v>-211742614</v>
      </c>
      <c r="Z27" s="28">
        <f>+IF(X27&lt;&gt;0,+(Y27/X27)*100,0)</f>
        <v>60.65635878420651</v>
      </c>
      <c r="AA27" s="29">
        <f>SUM(AA21:AA26)</f>
        <v>-349085600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786996</v>
      </c>
      <c r="F33" s="19">
        <v>787400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787400</v>
      </c>
      <c r="Y33" s="19">
        <v>-787400</v>
      </c>
      <c r="Z33" s="20">
        <v>-100</v>
      </c>
      <c r="AA33" s="21">
        <v>787400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-4946233</v>
      </c>
      <c r="D35" s="17"/>
      <c r="E35" s="18">
        <v>-6938004</v>
      </c>
      <c r="F35" s="19">
        <v>-6939000</v>
      </c>
      <c r="G35" s="19"/>
      <c r="H35" s="19"/>
      <c r="I35" s="19"/>
      <c r="J35" s="19"/>
      <c r="K35" s="19"/>
      <c r="L35" s="19"/>
      <c r="M35" s="19">
        <v>-3948153</v>
      </c>
      <c r="N35" s="19">
        <v>-3948153</v>
      </c>
      <c r="O35" s="19"/>
      <c r="P35" s="19"/>
      <c r="Q35" s="19"/>
      <c r="R35" s="19"/>
      <c r="S35" s="19"/>
      <c r="T35" s="19"/>
      <c r="U35" s="19">
        <v>-1277050</v>
      </c>
      <c r="V35" s="19">
        <v>-1277050</v>
      </c>
      <c r="W35" s="19">
        <v>-5225203</v>
      </c>
      <c r="X35" s="19">
        <v>-6939000</v>
      </c>
      <c r="Y35" s="19">
        <v>1713797</v>
      </c>
      <c r="Z35" s="20">
        <v>-24.7</v>
      </c>
      <c r="AA35" s="21">
        <v>-6939000</v>
      </c>
    </row>
    <row r="36" spans="1:27" ht="13.5">
      <c r="A36" s="23" t="s">
        <v>57</v>
      </c>
      <c r="B36" s="24"/>
      <c r="C36" s="25">
        <f aca="true" t="shared" si="2" ref="C36:Y36">SUM(C31:C35)</f>
        <v>-4946233</v>
      </c>
      <c r="D36" s="25">
        <f>SUM(D31:D35)</f>
        <v>0</v>
      </c>
      <c r="E36" s="26">
        <f t="shared" si="2"/>
        <v>-6151008</v>
      </c>
      <c r="F36" s="27">
        <f t="shared" si="2"/>
        <v>-6151600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-3948153</v>
      </c>
      <c r="N36" s="27">
        <f t="shared" si="2"/>
        <v>-3948153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-1277050</v>
      </c>
      <c r="V36" s="27">
        <f t="shared" si="2"/>
        <v>-1277050</v>
      </c>
      <c r="W36" s="27">
        <f t="shared" si="2"/>
        <v>-5225203</v>
      </c>
      <c r="X36" s="27">
        <f t="shared" si="2"/>
        <v>-6151600</v>
      </c>
      <c r="Y36" s="27">
        <f t="shared" si="2"/>
        <v>926397</v>
      </c>
      <c r="Z36" s="28">
        <f>+IF(X36&lt;&gt;0,+(Y36/X36)*100,0)</f>
        <v>-15.059447948501203</v>
      </c>
      <c r="AA36" s="29">
        <f>SUM(AA31:AA35)</f>
        <v>-6151600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72907787</v>
      </c>
      <c r="D38" s="31">
        <f>+D17+D27+D36</f>
        <v>0</v>
      </c>
      <c r="E38" s="32">
        <f t="shared" si="3"/>
        <v>66457344</v>
      </c>
      <c r="F38" s="33">
        <f t="shared" si="3"/>
        <v>-82318800</v>
      </c>
      <c r="G38" s="33">
        <f t="shared" si="3"/>
        <v>125959956</v>
      </c>
      <c r="H38" s="33">
        <f t="shared" si="3"/>
        <v>-26586028</v>
      </c>
      <c r="I38" s="33">
        <f t="shared" si="3"/>
        <v>-37208607</v>
      </c>
      <c r="J38" s="33">
        <f t="shared" si="3"/>
        <v>62165321</v>
      </c>
      <c r="K38" s="33">
        <f t="shared" si="3"/>
        <v>-43387668</v>
      </c>
      <c r="L38" s="33">
        <f t="shared" si="3"/>
        <v>67712865</v>
      </c>
      <c r="M38" s="33">
        <f t="shared" si="3"/>
        <v>-51936281</v>
      </c>
      <c r="N38" s="33">
        <f t="shared" si="3"/>
        <v>-27611084</v>
      </c>
      <c r="O38" s="33">
        <f t="shared" si="3"/>
        <v>-14245152</v>
      </c>
      <c r="P38" s="33">
        <f t="shared" si="3"/>
        <v>-53994266</v>
      </c>
      <c r="Q38" s="33">
        <f t="shared" si="3"/>
        <v>120778661</v>
      </c>
      <c r="R38" s="33">
        <f t="shared" si="3"/>
        <v>52539243</v>
      </c>
      <c r="S38" s="33">
        <f t="shared" si="3"/>
        <v>-56308279</v>
      </c>
      <c r="T38" s="33">
        <f t="shared" si="3"/>
        <v>-73980131</v>
      </c>
      <c r="U38" s="33">
        <f t="shared" si="3"/>
        <v>-182636534</v>
      </c>
      <c r="V38" s="33">
        <f t="shared" si="3"/>
        <v>-312924944</v>
      </c>
      <c r="W38" s="33">
        <f t="shared" si="3"/>
        <v>-225831464</v>
      </c>
      <c r="X38" s="33">
        <f t="shared" si="3"/>
        <v>-82318800</v>
      </c>
      <c r="Y38" s="33">
        <f t="shared" si="3"/>
        <v>-143512664</v>
      </c>
      <c r="Z38" s="34">
        <f>+IF(X38&lt;&gt;0,+(Y38/X38)*100,0)</f>
        <v>174.3376531241952</v>
      </c>
      <c r="AA38" s="35">
        <f>+AA17+AA27+AA36</f>
        <v>-82318800</v>
      </c>
    </row>
    <row r="39" spans="1:27" ht="13.5">
      <c r="A39" s="22" t="s">
        <v>59</v>
      </c>
      <c r="B39" s="16"/>
      <c r="C39" s="31">
        <v>445848491</v>
      </c>
      <c r="D39" s="31"/>
      <c r="E39" s="32">
        <v>312031000</v>
      </c>
      <c r="F39" s="33">
        <v>518756000</v>
      </c>
      <c r="G39" s="33">
        <v>146745794</v>
      </c>
      <c r="H39" s="33">
        <v>272705750</v>
      </c>
      <c r="I39" s="33">
        <v>246119722</v>
      </c>
      <c r="J39" s="33">
        <v>146745794</v>
      </c>
      <c r="K39" s="33">
        <v>208911115</v>
      </c>
      <c r="L39" s="33">
        <v>165523447</v>
      </c>
      <c r="M39" s="33">
        <v>233236312</v>
      </c>
      <c r="N39" s="33">
        <v>208911115</v>
      </c>
      <c r="O39" s="33">
        <v>181300031</v>
      </c>
      <c r="P39" s="33">
        <v>167054879</v>
      </c>
      <c r="Q39" s="33">
        <v>113060613</v>
      </c>
      <c r="R39" s="33">
        <v>181300031</v>
      </c>
      <c r="S39" s="33">
        <v>233839274</v>
      </c>
      <c r="T39" s="33">
        <v>177530995</v>
      </c>
      <c r="U39" s="33">
        <v>103550864</v>
      </c>
      <c r="V39" s="33">
        <v>233839274</v>
      </c>
      <c r="W39" s="33">
        <v>146745794</v>
      </c>
      <c r="X39" s="33">
        <v>518756000</v>
      </c>
      <c r="Y39" s="33">
        <v>-372010206</v>
      </c>
      <c r="Z39" s="34">
        <v>-71.71</v>
      </c>
      <c r="AA39" s="35">
        <v>518756000</v>
      </c>
    </row>
    <row r="40" spans="1:27" ht="13.5">
      <c r="A40" s="41" t="s">
        <v>60</v>
      </c>
      <c r="B40" s="42"/>
      <c r="C40" s="43">
        <v>518756278</v>
      </c>
      <c r="D40" s="43"/>
      <c r="E40" s="44">
        <v>378488345</v>
      </c>
      <c r="F40" s="45">
        <v>436437200</v>
      </c>
      <c r="G40" s="45">
        <v>272705750</v>
      </c>
      <c r="H40" s="45">
        <v>246119722</v>
      </c>
      <c r="I40" s="45">
        <v>208911115</v>
      </c>
      <c r="J40" s="45">
        <v>208911115</v>
      </c>
      <c r="K40" s="45">
        <v>165523447</v>
      </c>
      <c r="L40" s="45">
        <v>233236312</v>
      </c>
      <c r="M40" s="45">
        <v>181300031</v>
      </c>
      <c r="N40" s="45">
        <v>181300031</v>
      </c>
      <c r="O40" s="45">
        <v>167054879</v>
      </c>
      <c r="P40" s="45">
        <v>113060613</v>
      </c>
      <c r="Q40" s="45">
        <v>233839274</v>
      </c>
      <c r="R40" s="45">
        <v>167054879</v>
      </c>
      <c r="S40" s="45">
        <v>177530995</v>
      </c>
      <c r="T40" s="45">
        <v>103550864</v>
      </c>
      <c r="U40" s="45">
        <v>-79085670</v>
      </c>
      <c r="V40" s="45">
        <v>-79085670</v>
      </c>
      <c r="W40" s="45">
        <v>-79085670</v>
      </c>
      <c r="X40" s="45">
        <v>436437200</v>
      </c>
      <c r="Y40" s="45">
        <v>-515522870</v>
      </c>
      <c r="Z40" s="46">
        <v>-118.12</v>
      </c>
      <c r="AA40" s="47">
        <v>436437200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1282432</v>
      </c>
      <c r="D6" s="17"/>
      <c r="E6" s="18">
        <v>1675956</v>
      </c>
      <c r="F6" s="19">
        <v>1675956</v>
      </c>
      <c r="G6" s="19">
        <v>39689</v>
      </c>
      <c r="H6" s="19">
        <v>24180</v>
      </c>
      <c r="I6" s="19">
        <v>323744</v>
      </c>
      <c r="J6" s="19">
        <v>387613</v>
      </c>
      <c r="K6" s="19">
        <v>10081</v>
      </c>
      <c r="L6" s="19">
        <v>144250</v>
      </c>
      <c r="M6" s="19">
        <v>47764</v>
      </c>
      <c r="N6" s="19">
        <v>202095</v>
      </c>
      <c r="O6" s="19">
        <v>402157</v>
      </c>
      <c r="P6" s="19">
        <v>50117</v>
      </c>
      <c r="Q6" s="19">
        <v>62418</v>
      </c>
      <c r="R6" s="19">
        <v>514692</v>
      </c>
      <c r="S6" s="19"/>
      <c r="T6" s="19"/>
      <c r="U6" s="19"/>
      <c r="V6" s="19"/>
      <c r="W6" s="19">
        <v>1104400</v>
      </c>
      <c r="X6" s="19">
        <v>1675956</v>
      </c>
      <c r="Y6" s="19">
        <v>-571556</v>
      </c>
      <c r="Z6" s="20">
        <v>-34.1</v>
      </c>
      <c r="AA6" s="21">
        <v>1675956</v>
      </c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/>
      <c r="D8" s="17"/>
      <c r="E8" s="18">
        <v>3405024</v>
      </c>
      <c r="F8" s="19">
        <v>3405024</v>
      </c>
      <c r="G8" s="19">
        <v>1982557</v>
      </c>
      <c r="H8" s="19">
        <v>33149</v>
      </c>
      <c r="I8" s="19">
        <v>23542</v>
      </c>
      <c r="J8" s="19">
        <v>2039248</v>
      </c>
      <c r="K8" s="19">
        <v>643603</v>
      </c>
      <c r="L8" s="19">
        <v>5505019</v>
      </c>
      <c r="M8" s="19">
        <v>367874</v>
      </c>
      <c r="N8" s="19">
        <v>6516496</v>
      </c>
      <c r="O8" s="19">
        <v>1759027</v>
      </c>
      <c r="P8" s="19">
        <v>170757</v>
      </c>
      <c r="Q8" s="19">
        <v>620351</v>
      </c>
      <c r="R8" s="19">
        <v>2550135</v>
      </c>
      <c r="S8" s="19"/>
      <c r="T8" s="19"/>
      <c r="U8" s="19"/>
      <c r="V8" s="19"/>
      <c r="W8" s="19">
        <v>11105879</v>
      </c>
      <c r="X8" s="19">
        <v>3405024</v>
      </c>
      <c r="Y8" s="19">
        <v>7700855</v>
      </c>
      <c r="Z8" s="20">
        <v>226.16</v>
      </c>
      <c r="AA8" s="21">
        <v>3405024</v>
      </c>
    </row>
    <row r="9" spans="1:27" ht="13.5">
      <c r="A9" s="22" t="s">
        <v>36</v>
      </c>
      <c r="B9" s="16"/>
      <c r="C9" s="17">
        <v>59525611</v>
      </c>
      <c r="D9" s="17"/>
      <c r="E9" s="18">
        <v>57390999</v>
      </c>
      <c r="F9" s="19">
        <v>57390999</v>
      </c>
      <c r="G9" s="19">
        <v>21345311</v>
      </c>
      <c r="H9" s="19">
        <v>1339784</v>
      </c>
      <c r="I9" s="19"/>
      <c r="J9" s="19">
        <v>22685095</v>
      </c>
      <c r="K9" s="19">
        <v>1793616</v>
      </c>
      <c r="L9" s="19">
        <v>17478021</v>
      </c>
      <c r="M9" s="19">
        <v>750000</v>
      </c>
      <c r="N9" s="19">
        <v>20021637</v>
      </c>
      <c r="O9" s="19">
        <v>754496</v>
      </c>
      <c r="P9" s="19">
        <v>1100000</v>
      </c>
      <c r="Q9" s="19">
        <v>13187800</v>
      </c>
      <c r="R9" s="19">
        <v>15042296</v>
      </c>
      <c r="S9" s="19"/>
      <c r="T9" s="19"/>
      <c r="U9" s="19"/>
      <c r="V9" s="19"/>
      <c r="W9" s="19">
        <v>57749028</v>
      </c>
      <c r="X9" s="19">
        <v>57390999</v>
      </c>
      <c r="Y9" s="19">
        <v>358029</v>
      </c>
      <c r="Z9" s="20">
        <v>0.62</v>
      </c>
      <c r="AA9" s="21">
        <v>57390999</v>
      </c>
    </row>
    <row r="10" spans="1:27" ht="13.5">
      <c r="A10" s="22" t="s">
        <v>37</v>
      </c>
      <c r="B10" s="16"/>
      <c r="C10" s="17"/>
      <c r="D10" s="17"/>
      <c r="E10" s="18">
        <v>17999001</v>
      </c>
      <c r="F10" s="19">
        <v>17999001</v>
      </c>
      <c r="G10" s="19">
        <v>6808000</v>
      </c>
      <c r="H10" s="19"/>
      <c r="I10" s="19"/>
      <c r="J10" s="19">
        <v>6808000</v>
      </c>
      <c r="K10" s="19"/>
      <c r="L10" s="19"/>
      <c r="M10" s="19"/>
      <c r="N10" s="19"/>
      <c r="O10" s="19"/>
      <c r="P10" s="19"/>
      <c r="Q10" s="19">
        <v>3483000</v>
      </c>
      <c r="R10" s="19">
        <v>3483000</v>
      </c>
      <c r="S10" s="19"/>
      <c r="T10" s="19"/>
      <c r="U10" s="19"/>
      <c r="V10" s="19"/>
      <c r="W10" s="19">
        <v>10291000</v>
      </c>
      <c r="X10" s="19">
        <v>17999001</v>
      </c>
      <c r="Y10" s="19">
        <v>-7708001</v>
      </c>
      <c r="Z10" s="20">
        <v>-42.82</v>
      </c>
      <c r="AA10" s="21">
        <v>17999001</v>
      </c>
    </row>
    <row r="11" spans="1:27" ht="13.5">
      <c r="A11" s="22" t="s">
        <v>38</v>
      </c>
      <c r="B11" s="16"/>
      <c r="C11" s="17">
        <v>856364</v>
      </c>
      <c r="D11" s="17"/>
      <c r="E11" s="18">
        <v>649992</v>
      </c>
      <c r="F11" s="19">
        <v>649992</v>
      </c>
      <c r="G11" s="19">
        <v>39490</v>
      </c>
      <c r="H11" s="19">
        <v>76288</v>
      </c>
      <c r="I11" s="19">
        <v>111664</v>
      </c>
      <c r="J11" s="19">
        <v>227442</v>
      </c>
      <c r="K11" s="19">
        <v>107612</v>
      </c>
      <c r="L11" s="19">
        <v>94136</v>
      </c>
      <c r="M11" s="19">
        <v>118207</v>
      </c>
      <c r="N11" s="19">
        <v>319955</v>
      </c>
      <c r="O11" s="19">
        <v>172792</v>
      </c>
      <c r="P11" s="19">
        <v>175368</v>
      </c>
      <c r="Q11" s="19">
        <v>118524</v>
      </c>
      <c r="R11" s="19">
        <v>466684</v>
      </c>
      <c r="S11" s="19"/>
      <c r="T11" s="19"/>
      <c r="U11" s="19"/>
      <c r="V11" s="19"/>
      <c r="W11" s="19">
        <v>1014081</v>
      </c>
      <c r="X11" s="19">
        <v>649992</v>
      </c>
      <c r="Y11" s="19">
        <v>364089</v>
      </c>
      <c r="Z11" s="20">
        <v>56.01</v>
      </c>
      <c r="AA11" s="21">
        <v>649992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-45331541</v>
      </c>
      <c r="D14" s="17"/>
      <c r="E14" s="18">
        <v>-61611248</v>
      </c>
      <c r="F14" s="19">
        <v>-68003636</v>
      </c>
      <c r="G14" s="19">
        <v>-3613932</v>
      </c>
      <c r="H14" s="19">
        <v>-3426481</v>
      </c>
      <c r="I14" s="19">
        <v>-3484258</v>
      </c>
      <c r="J14" s="19">
        <v>-10524671</v>
      </c>
      <c r="K14" s="19">
        <v>-4127929</v>
      </c>
      <c r="L14" s="19">
        <v>-3675591</v>
      </c>
      <c r="M14" s="19">
        <v>-4257253</v>
      </c>
      <c r="N14" s="19">
        <v>-12060773</v>
      </c>
      <c r="O14" s="19">
        <v>-3646393</v>
      </c>
      <c r="P14" s="19">
        <v>-5490560</v>
      </c>
      <c r="Q14" s="19">
        <v>-3910317</v>
      </c>
      <c r="R14" s="19">
        <v>-13047270</v>
      </c>
      <c r="S14" s="19"/>
      <c r="T14" s="19"/>
      <c r="U14" s="19"/>
      <c r="V14" s="19"/>
      <c r="W14" s="19">
        <v>-35632714</v>
      </c>
      <c r="X14" s="19">
        <v>-68003636</v>
      </c>
      <c r="Y14" s="19">
        <v>32370922</v>
      </c>
      <c r="Z14" s="20">
        <v>-47.6</v>
      </c>
      <c r="AA14" s="21">
        <v>-68003636</v>
      </c>
    </row>
    <row r="15" spans="1:27" ht="13.5">
      <c r="A15" s="22" t="s">
        <v>42</v>
      </c>
      <c r="B15" s="16"/>
      <c r="C15" s="17">
        <v>-299429</v>
      </c>
      <c r="D15" s="17"/>
      <c r="E15" s="18">
        <v>-335412</v>
      </c>
      <c r="F15" s="19">
        <v>-1135416</v>
      </c>
      <c r="G15" s="19">
        <v>-11240</v>
      </c>
      <c r="H15" s="19">
        <v>-218</v>
      </c>
      <c r="I15" s="19"/>
      <c r="J15" s="19">
        <v>-11458</v>
      </c>
      <c r="K15" s="19">
        <v>-287</v>
      </c>
      <c r="L15" s="19">
        <v>-211</v>
      </c>
      <c r="M15" s="19"/>
      <c r="N15" s="19">
        <v>-498</v>
      </c>
      <c r="O15" s="19"/>
      <c r="P15" s="19"/>
      <c r="Q15" s="19"/>
      <c r="R15" s="19"/>
      <c r="S15" s="19"/>
      <c r="T15" s="19"/>
      <c r="U15" s="19"/>
      <c r="V15" s="19"/>
      <c r="W15" s="19">
        <v>-11956</v>
      </c>
      <c r="X15" s="19">
        <v>-1135416</v>
      </c>
      <c r="Y15" s="19">
        <v>1123460</v>
      </c>
      <c r="Z15" s="20">
        <v>-98.95</v>
      </c>
      <c r="AA15" s="21">
        <v>-1135416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-337588</v>
      </c>
      <c r="H16" s="19">
        <v>-155233</v>
      </c>
      <c r="I16" s="19">
        <v>-2823897</v>
      </c>
      <c r="J16" s="19">
        <v>-3316718</v>
      </c>
      <c r="K16" s="19">
        <v>-125524</v>
      </c>
      <c r="L16" s="19">
        <v>-507911</v>
      </c>
      <c r="M16" s="19">
        <v>-560642</v>
      </c>
      <c r="N16" s="19">
        <v>-1194077</v>
      </c>
      <c r="O16" s="19">
        <v>-130626</v>
      </c>
      <c r="P16" s="19">
        <v>-921462</v>
      </c>
      <c r="Q16" s="19">
        <v>-99904</v>
      </c>
      <c r="R16" s="19">
        <v>-1151992</v>
      </c>
      <c r="S16" s="19"/>
      <c r="T16" s="19"/>
      <c r="U16" s="19"/>
      <c r="V16" s="19"/>
      <c r="W16" s="19">
        <v>-5662787</v>
      </c>
      <c r="X16" s="19"/>
      <c r="Y16" s="19">
        <v>-5662787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16033437</v>
      </c>
      <c r="D17" s="25">
        <f>SUM(D6:D16)</f>
        <v>0</v>
      </c>
      <c r="E17" s="26">
        <f t="shared" si="0"/>
        <v>19174312</v>
      </c>
      <c r="F17" s="27">
        <f t="shared" si="0"/>
        <v>11981920</v>
      </c>
      <c r="G17" s="27">
        <f t="shared" si="0"/>
        <v>26252287</v>
      </c>
      <c r="H17" s="27">
        <f t="shared" si="0"/>
        <v>-2108531</v>
      </c>
      <c r="I17" s="27">
        <f t="shared" si="0"/>
        <v>-5849205</v>
      </c>
      <c r="J17" s="27">
        <f t="shared" si="0"/>
        <v>18294551</v>
      </c>
      <c r="K17" s="27">
        <f t="shared" si="0"/>
        <v>-1698828</v>
      </c>
      <c r="L17" s="27">
        <f t="shared" si="0"/>
        <v>19037713</v>
      </c>
      <c r="M17" s="27">
        <f t="shared" si="0"/>
        <v>-3534050</v>
      </c>
      <c r="N17" s="27">
        <f t="shared" si="0"/>
        <v>13804835</v>
      </c>
      <c r="O17" s="27">
        <f t="shared" si="0"/>
        <v>-688547</v>
      </c>
      <c r="P17" s="27">
        <f t="shared" si="0"/>
        <v>-4915780</v>
      </c>
      <c r="Q17" s="27">
        <f t="shared" si="0"/>
        <v>13461872</v>
      </c>
      <c r="R17" s="27">
        <f t="shared" si="0"/>
        <v>7857545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39956931</v>
      </c>
      <c r="X17" s="27">
        <f t="shared" si="0"/>
        <v>11981920</v>
      </c>
      <c r="Y17" s="27">
        <f t="shared" si="0"/>
        <v>27975011</v>
      </c>
      <c r="Z17" s="28">
        <f>+IF(X17&lt;&gt;0,+(Y17/X17)*100,0)</f>
        <v>233.47686347430127</v>
      </c>
      <c r="AA17" s="29">
        <f>SUM(AA6:AA16)</f>
        <v>11981920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33000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-19525641</v>
      </c>
      <c r="D26" s="17"/>
      <c r="E26" s="18">
        <v>-17733000</v>
      </c>
      <c r="F26" s="19">
        <v>-17733000</v>
      </c>
      <c r="G26" s="19">
        <v>-6808000</v>
      </c>
      <c r="H26" s="19"/>
      <c r="I26" s="19">
        <v>-248698</v>
      </c>
      <c r="J26" s="19">
        <v>-7056698</v>
      </c>
      <c r="K26" s="19"/>
      <c r="L26" s="19">
        <v>-775926</v>
      </c>
      <c r="M26" s="19">
        <v>-538475</v>
      </c>
      <c r="N26" s="19">
        <v>-1314401</v>
      </c>
      <c r="O26" s="19">
        <v>-474633</v>
      </c>
      <c r="P26" s="19">
        <v>-832537</v>
      </c>
      <c r="Q26" s="19">
        <v>-1541294</v>
      </c>
      <c r="R26" s="19">
        <v>-2848464</v>
      </c>
      <c r="S26" s="19"/>
      <c r="T26" s="19"/>
      <c r="U26" s="19"/>
      <c r="V26" s="19"/>
      <c r="W26" s="19">
        <v>-11219563</v>
      </c>
      <c r="X26" s="19">
        <v>-17733000</v>
      </c>
      <c r="Y26" s="19">
        <v>6513437</v>
      </c>
      <c r="Z26" s="20">
        <v>-36.73</v>
      </c>
      <c r="AA26" s="21">
        <v>-17733000</v>
      </c>
    </row>
    <row r="27" spans="1:27" ht="13.5">
      <c r="A27" s="23" t="s">
        <v>51</v>
      </c>
      <c r="B27" s="24"/>
      <c r="C27" s="25">
        <f aca="true" t="shared" si="1" ref="C27:Y27">SUM(C21:C26)</f>
        <v>-19492641</v>
      </c>
      <c r="D27" s="25">
        <f>SUM(D21:D26)</f>
        <v>0</v>
      </c>
      <c r="E27" s="26">
        <f t="shared" si="1"/>
        <v>-17733000</v>
      </c>
      <c r="F27" s="27">
        <f t="shared" si="1"/>
        <v>-17733000</v>
      </c>
      <c r="G27" s="27">
        <f t="shared" si="1"/>
        <v>-6808000</v>
      </c>
      <c r="H27" s="27">
        <f t="shared" si="1"/>
        <v>0</v>
      </c>
      <c r="I27" s="27">
        <f t="shared" si="1"/>
        <v>-248698</v>
      </c>
      <c r="J27" s="27">
        <f t="shared" si="1"/>
        <v>-7056698</v>
      </c>
      <c r="K27" s="27">
        <f t="shared" si="1"/>
        <v>0</v>
      </c>
      <c r="L27" s="27">
        <f t="shared" si="1"/>
        <v>-775926</v>
      </c>
      <c r="M27" s="27">
        <f t="shared" si="1"/>
        <v>-538475</v>
      </c>
      <c r="N27" s="27">
        <f t="shared" si="1"/>
        <v>-1314401</v>
      </c>
      <c r="O27" s="27">
        <f t="shared" si="1"/>
        <v>-474633</v>
      </c>
      <c r="P27" s="27">
        <f t="shared" si="1"/>
        <v>-832537</v>
      </c>
      <c r="Q27" s="27">
        <f t="shared" si="1"/>
        <v>-1541294</v>
      </c>
      <c r="R27" s="27">
        <f t="shared" si="1"/>
        <v>-2848464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-11219563</v>
      </c>
      <c r="X27" s="27">
        <f t="shared" si="1"/>
        <v>-17733000</v>
      </c>
      <c r="Y27" s="27">
        <f t="shared" si="1"/>
        <v>6513437</v>
      </c>
      <c r="Z27" s="28">
        <f>+IF(X27&lt;&gt;0,+(Y27/X27)*100,0)</f>
        <v>-36.730598319517284</v>
      </c>
      <c r="AA27" s="29">
        <f>SUM(AA21:AA26)</f>
        <v>-17733000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-547832</v>
      </c>
      <c r="D35" s="17"/>
      <c r="E35" s="18"/>
      <c r="F35" s="19">
        <v>-1504000</v>
      </c>
      <c r="G35" s="19">
        <v>-108888</v>
      </c>
      <c r="H35" s="19">
        <v>-120033</v>
      </c>
      <c r="I35" s="19">
        <v>-120286</v>
      </c>
      <c r="J35" s="19">
        <v>-349207</v>
      </c>
      <c r="K35" s="19">
        <v>-120286</v>
      </c>
      <c r="L35" s="19">
        <v>-120286</v>
      </c>
      <c r="M35" s="19">
        <v>-120286</v>
      </c>
      <c r="N35" s="19">
        <v>-360858</v>
      </c>
      <c r="O35" s="19">
        <v>-22096</v>
      </c>
      <c r="P35" s="19">
        <v>-22096</v>
      </c>
      <c r="Q35" s="19">
        <v>-22096</v>
      </c>
      <c r="R35" s="19">
        <v>-66288</v>
      </c>
      <c r="S35" s="19"/>
      <c r="T35" s="19"/>
      <c r="U35" s="19"/>
      <c r="V35" s="19"/>
      <c r="W35" s="19">
        <v>-776353</v>
      </c>
      <c r="X35" s="19">
        <v>-1504000</v>
      </c>
      <c r="Y35" s="19">
        <v>727647</v>
      </c>
      <c r="Z35" s="20">
        <v>-48.38</v>
      </c>
      <c r="AA35" s="21">
        <v>-1504000</v>
      </c>
    </row>
    <row r="36" spans="1:27" ht="13.5">
      <c r="A36" s="23" t="s">
        <v>57</v>
      </c>
      <c r="B36" s="24"/>
      <c r="C36" s="25">
        <f aca="true" t="shared" si="2" ref="C36:Y36">SUM(C31:C35)</f>
        <v>-547832</v>
      </c>
      <c r="D36" s="25">
        <f>SUM(D31:D35)</f>
        <v>0</v>
      </c>
      <c r="E36" s="26">
        <f t="shared" si="2"/>
        <v>0</v>
      </c>
      <c r="F36" s="27">
        <f t="shared" si="2"/>
        <v>-1504000</v>
      </c>
      <c r="G36" s="27">
        <f t="shared" si="2"/>
        <v>-108888</v>
      </c>
      <c r="H36" s="27">
        <f t="shared" si="2"/>
        <v>-120033</v>
      </c>
      <c r="I36" s="27">
        <f t="shared" si="2"/>
        <v>-120286</v>
      </c>
      <c r="J36" s="27">
        <f t="shared" si="2"/>
        <v>-349207</v>
      </c>
      <c r="K36" s="27">
        <f t="shared" si="2"/>
        <v>-120286</v>
      </c>
      <c r="L36" s="27">
        <f t="shared" si="2"/>
        <v>-120286</v>
      </c>
      <c r="M36" s="27">
        <f t="shared" si="2"/>
        <v>-120286</v>
      </c>
      <c r="N36" s="27">
        <f t="shared" si="2"/>
        <v>-360858</v>
      </c>
      <c r="O36" s="27">
        <f t="shared" si="2"/>
        <v>-22096</v>
      </c>
      <c r="P36" s="27">
        <f t="shared" si="2"/>
        <v>-22096</v>
      </c>
      <c r="Q36" s="27">
        <f t="shared" si="2"/>
        <v>-22096</v>
      </c>
      <c r="R36" s="27">
        <f t="shared" si="2"/>
        <v>-66288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-776353</v>
      </c>
      <c r="X36" s="27">
        <f t="shared" si="2"/>
        <v>-1504000</v>
      </c>
      <c r="Y36" s="27">
        <f t="shared" si="2"/>
        <v>727647</v>
      </c>
      <c r="Z36" s="28">
        <f>+IF(X36&lt;&gt;0,+(Y36/X36)*100,0)</f>
        <v>-48.38078457446808</v>
      </c>
      <c r="AA36" s="29">
        <f>SUM(AA31:AA35)</f>
        <v>-1504000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-4007036</v>
      </c>
      <c r="D38" s="31">
        <f>+D17+D27+D36</f>
        <v>0</v>
      </c>
      <c r="E38" s="32">
        <f t="shared" si="3"/>
        <v>1441312</v>
      </c>
      <c r="F38" s="33">
        <f t="shared" si="3"/>
        <v>-7255080</v>
      </c>
      <c r="G38" s="33">
        <f t="shared" si="3"/>
        <v>19335399</v>
      </c>
      <c r="H38" s="33">
        <f t="shared" si="3"/>
        <v>-2228564</v>
      </c>
      <c r="I38" s="33">
        <f t="shared" si="3"/>
        <v>-6218189</v>
      </c>
      <c r="J38" s="33">
        <f t="shared" si="3"/>
        <v>10888646</v>
      </c>
      <c r="K38" s="33">
        <f t="shared" si="3"/>
        <v>-1819114</v>
      </c>
      <c r="L38" s="33">
        <f t="shared" si="3"/>
        <v>18141501</v>
      </c>
      <c r="M38" s="33">
        <f t="shared" si="3"/>
        <v>-4192811</v>
      </c>
      <c r="N38" s="33">
        <f t="shared" si="3"/>
        <v>12129576</v>
      </c>
      <c r="O38" s="33">
        <f t="shared" si="3"/>
        <v>-1185276</v>
      </c>
      <c r="P38" s="33">
        <f t="shared" si="3"/>
        <v>-5770413</v>
      </c>
      <c r="Q38" s="33">
        <f t="shared" si="3"/>
        <v>11898482</v>
      </c>
      <c r="R38" s="33">
        <f t="shared" si="3"/>
        <v>4942793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27961015</v>
      </c>
      <c r="X38" s="33">
        <f t="shared" si="3"/>
        <v>-7255080</v>
      </c>
      <c r="Y38" s="33">
        <f t="shared" si="3"/>
        <v>35216095</v>
      </c>
      <c r="Z38" s="34">
        <f>+IF(X38&lt;&gt;0,+(Y38/X38)*100,0)</f>
        <v>-485.399127232229</v>
      </c>
      <c r="AA38" s="35">
        <f>+AA17+AA27+AA36</f>
        <v>-7255080</v>
      </c>
    </row>
    <row r="39" spans="1:27" ht="13.5">
      <c r="A39" s="22" t="s">
        <v>59</v>
      </c>
      <c r="B39" s="16"/>
      <c r="C39" s="31">
        <v>12780095</v>
      </c>
      <c r="D39" s="31"/>
      <c r="E39" s="32">
        <v>12950941</v>
      </c>
      <c r="F39" s="33">
        <v>12950941</v>
      </c>
      <c r="G39" s="33">
        <v>8526750</v>
      </c>
      <c r="H39" s="33">
        <v>27862149</v>
      </c>
      <c r="I39" s="33">
        <v>25633585</v>
      </c>
      <c r="J39" s="33">
        <v>8526750</v>
      </c>
      <c r="K39" s="33">
        <v>19415396</v>
      </c>
      <c r="L39" s="33">
        <v>17596282</v>
      </c>
      <c r="M39" s="33">
        <v>35737783</v>
      </c>
      <c r="N39" s="33">
        <v>19415396</v>
      </c>
      <c r="O39" s="33">
        <v>31544972</v>
      </c>
      <c r="P39" s="33">
        <v>30359696</v>
      </c>
      <c r="Q39" s="33">
        <v>24589283</v>
      </c>
      <c r="R39" s="33">
        <v>31544972</v>
      </c>
      <c r="S39" s="33"/>
      <c r="T39" s="33"/>
      <c r="U39" s="33"/>
      <c r="V39" s="33"/>
      <c r="W39" s="33">
        <v>8526750</v>
      </c>
      <c r="X39" s="33">
        <v>12950941</v>
      </c>
      <c r="Y39" s="33">
        <v>-4424191</v>
      </c>
      <c r="Z39" s="34">
        <v>-34.16</v>
      </c>
      <c r="AA39" s="35">
        <v>12950941</v>
      </c>
    </row>
    <row r="40" spans="1:27" ht="13.5">
      <c r="A40" s="41" t="s">
        <v>60</v>
      </c>
      <c r="B40" s="42"/>
      <c r="C40" s="43">
        <v>8773059</v>
      </c>
      <c r="D40" s="43"/>
      <c r="E40" s="44">
        <v>14392253</v>
      </c>
      <c r="F40" s="45">
        <v>5695861</v>
      </c>
      <c r="G40" s="45">
        <v>27862149</v>
      </c>
      <c r="H40" s="45">
        <v>25633585</v>
      </c>
      <c r="I40" s="45">
        <v>19415396</v>
      </c>
      <c r="J40" s="45">
        <v>19415396</v>
      </c>
      <c r="K40" s="45">
        <v>17596282</v>
      </c>
      <c r="L40" s="45">
        <v>35737783</v>
      </c>
      <c r="M40" s="45">
        <v>31544972</v>
      </c>
      <c r="N40" s="45">
        <v>31544972</v>
      </c>
      <c r="O40" s="45">
        <v>30359696</v>
      </c>
      <c r="P40" s="45">
        <v>24589283</v>
      </c>
      <c r="Q40" s="45">
        <v>36487765</v>
      </c>
      <c r="R40" s="45">
        <v>30359696</v>
      </c>
      <c r="S40" s="45"/>
      <c r="T40" s="45"/>
      <c r="U40" s="45"/>
      <c r="V40" s="45"/>
      <c r="W40" s="45"/>
      <c r="X40" s="45">
        <v>5695861</v>
      </c>
      <c r="Y40" s="45">
        <v>-5695861</v>
      </c>
      <c r="Z40" s="46">
        <v>-100</v>
      </c>
      <c r="AA40" s="47">
        <v>5695861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26899024</v>
      </c>
      <c r="D7" s="17"/>
      <c r="E7" s="18">
        <v>21972756</v>
      </c>
      <c r="F7" s="19">
        <v>21972756</v>
      </c>
      <c r="G7" s="19">
        <v>2911380</v>
      </c>
      <c r="H7" s="19">
        <v>3195095</v>
      </c>
      <c r="I7" s="19">
        <v>592635</v>
      </c>
      <c r="J7" s="19">
        <v>6699110</v>
      </c>
      <c r="K7" s="19">
        <v>1892662</v>
      </c>
      <c r="L7" s="19">
        <v>4432622</v>
      </c>
      <c r="M7" s="19">
        <v>2769705</v>
      </c>
      <c r="N7" s="19">
        <v>9094989</v>
      </c>
      <c r="O7" s="19">
        <v>2644535</v>
      </c>
      <c r="P7" s="19">
        <v>1840127</v>
      </c>
      <c r="Q7" s="19">
        <v>10018539</v>
      </c>
      <c r="R7" s="19">
        <v>14503201</v>
      </c>
      <c r="S7" s="19">
        <v>1523103</v>
      </c>
      <c r="T7" s="19">
        <v>2633990</v>
      </c>
      <c r="U7" s="19">
        <v>2175550</v>
      </c>
      <c r="V7" s="19">
        <v>6332643</v>
      </c>
      <c r="W7" s="19">
        <v>36629943</v>
      </c>
      <c r="X7" s="19">
        <v>21972756</v>
      </c>
      <c r="Y7" s="19">
        <v>14657187</v>
      </c>
      <c r="Z7" s="20">
        <v>66.71</v>
      </c>
      <c r="AA7" s="21">
        <v>21972756</v>
      </c>
    </row>
    <row r="8" spans="1:27" ht="13.5">
      <c r="A8" s="22" t="s">
        <v>35</v>
      </c>
      <c r="B8" s="16"/>
      <c r="C8" s="17">
        <v>9158005</v>
      </c>
      <c r="D8" s="17"/>
      <c r="E8" s="18">
        <v>1834008</v>
      </c>
      <c r="F8" s="19">
        <v>1834008</v>
      </c>
      <c r="G8" s="19">
        <v>86900</v>
      </c>
      <c r="H8" s="19">
        <v>267821</v>
      </c>
      <c r="I8" s="19">
        <v>7387</v>
      </c>
      <c r="J8" s="19">
        <v>362108</v>
      </c>
      <c r="K8" s="19">
        <v>101615</v>
      </c>
      <c r="L8" s="19">
        <v>134628</v>
      </c>
      <c r="M8" s="19">
        <v>23184</v>
      </c>
      <c r="N8" s="19">
        <v>259427</v>
      </c>
      <c r="O8" s="19">
        <v>1210478</v>
      </c>
      <c r="P8" s="19">
        <v>41660</v>
      </c>
      <c r="Q8" s="19">
        <v>352567</v>
      </c>
      <c r="R8" s="19">
        <v>1604705</v>
      </c>
      <c r="S8" s="19">
        <v>24705</v>
      </c>
      <c r="T8" s="19">
        <v>147344</v>
      </c>
      <c r="U8" s="19">
        <v>240813</v>
      </c>
      <c r="V8" s="19">
        <v>412862</v>
      </c>
      <c r="W8" s="19">
        <v>2639102</v>
      </c>
      <c r="X8" s="19">
        <v>1834008</v>
      </c>
      <c r="Y8" s="19">
        <v>805094</v>
      </c>
      <c r="Z8" s="20">
        <v>43.9</v>
      </c>
      <c r="AA8" s="21">
        <v>1834008</v>
      </c>
    </row>
    <row r="9" spans="1:27" ht="13.5">
      <c r="A9" s="22" t="s">
        <v>36</v>
      </c>
      <c r="B9" s="16"/>
      <c r="C9" s="17">
        <v>306609665</v>
      </c>
      <c r="D9" s="17"/>
      <c r="E9" s="18">
        <v>312569004</v>
      </c>
      <c r="F9" s="19">
        <v>312569000</v>
      </c>
      <c r="G9" s="19">
        <v>119853000</v>
      </c>
      <c r="H9" s="19">
        <v>5209500</v>
      </c>
      <c r="I9" s="19"/>
      <c r="J9" s="19">
        <v>125062500</v>
      </c>
      <c r="K9" s="19">
        <v>1750000</v>
      </c>
      <c r="L9" s="19">
        <v>99886000</v>
      </c>
      <c r="M9" s="19"/>
      <c r="N9" s="19">
        <v>101636000</v>
      </c>
      <c r="O9" s="19"/>
      <c r="P9" s="19">
        <v>746000</v>
      </c>
      <c r="Q9" s="19">
        <v>82291500</v>
      </c>
      <c r="R9" s="19">
        <v>83037500</v>
      </c>
      <c r="S9" s="19"/>
      <c r="T9" s="19"/>
      <c r="U9" s="19">
        <v>15354544</v>
      </c>
      <c r="V9" s="19">
        <v>15354544</v>
      </c>
      <c r="W9" s="19">
        <v>325090544</v>
      </c>
      <c r="X9" s="19">
        <v>312569000</v>
      </c>
      <c r="Y9" s="19">
        <v>12521544</v>
      </c>
      <c r="Z9" s="20">
        <v>4.01</v>
      </c>
      <c r="AA9" s="21">
        <v>312569000</v>
      </c>
    </row>
    <row r="10" spans="1:27" ht="13.5">
      <c r="A10" s="22" t="s">
        <v>37</v>
      </c>
      <c r="B10" s="16"/>
      <c r="C10" s="17">
        <v>366430496</v>
      </c>
      <c r="D10" s="17"/>
      <c r="E10" s="18">
        <v>336993996</v>
      </c>
      <c r="F10" s="19">
        <v>329994000</v>
      </c>
      <c r="G10" s="19">
        <v>86887789</v>
      </c>
      <c r="H10" s="19">
        <v>14036809</v>
      </c>
      <c r="I10" s="19">
        <v>3004267</v>
      </c>
      <c r="J10" s="19">
        <v>103928865</v>
      </c>
      <c r="K10" s="19">
        <v>20235961</v>
      </c>
      <c r="L10" s="19">
        <v>93578808</v>
      </c>
      <c r="M10" s="19">
        <v>6820677</v>
      </c>
      <c r="N10" s="19">
        <v>120635446</v>
      </c>
      <c r="O10" s="19">
        <v>4420157</v>
      </c>
      <c r="P10" s="19"/>
      <c r="Q10" s="19">
        <v>94260562</v>
      </c>
      <c r="R10" s="19">
        <v>98680719</v>
      </c>
      <c r="S10" s="19"/>
      <c r="T10" s="19"/>
      <c r="U10" s="19"/>
      <c r="V10" s="19"/>
      <c r="W10" s="19">
        <v>323245030</v>
      </c>
      <c r="X10" s="19">
        <v>329994000</v>
      </c>
      <c r="Y10" s="19">
        <v>-6748970</v>
      </c>
      <c r="Z10" s="20">
        <v>-2.05</v>
      </c>
      <c r="AA10" s="21">
        <v>329994000</v>
      </c>
    </row>
    <row r="11" spans="1:27" ht="13.5">
      <c r="A11" s="22" t="s">
        <v>38</v>
      </c>
      <c r="B11" s="16"/>
      <c r="C11" s="17">
        <v>6980485</v>
      </c>
      <c r="D11" s="17"/>
      <c r="E11" s="18">
        <v>8580996</v>
      </c>
      <c r="F11" s="19">
        <v>2580996</v>
      </c>
      <c r="G11" s="19"/>
      <c r="H11" s="19">
        <v>381104</v>
      </c>
      <c r="I11" s="19">
        <v>319021</v>
      </c>
      <c r="J11" s="19">
        <v>700125</v>
      </c>
      <c r="K11" s="19">
        <v>43759</v>
      </c>
      <c r="L11" s="19">
        <v>32735</v>
      </c>
      <c r="M11" s="19">
        <v>106894</v>
      </c>
      <c r="N11" s="19">
        <v>183388</v>
      </c>
      <c r="O11" s="19">
        <v>255550</v>
      </c>
      <c r="P11" s="19">
        <v>56075</v>
      </c>
      <c r="Q11" s="19">
        <v>43060</v>
      </c>
      <c r="R11" s="19">
        <v>354685</v>
      </c>
      <c r="S11" s="19">
        <v>442294</v>
      </c>
      <c r="T11" s="19">
        <v>87624</v>
      </c>
      <c r="U11" s="19">
        <v>256172</v>
      </c>
      <c r="V11" s="19">
        <v>786090</v>
      </c>
      <c r="W11" s="19">
        <v>2024288</v>
      </c>
      <c r="X11" s="19">
        <v>2580996</v>
      </c>
      <c r="Y11" s="19">
        <v>-556708</v>
      </c>
      <c r="Z11" s="20">
        <v>-21.57</v>
      </c>
      <c r="AA11" s="21">
        <v>2580996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-494354257</v>
      </c>
      <c r="D14" s="17"/>
      <c r="E14" s="18">
        <v>-427900017</v>
      </c>
      <c r="F14" s="19">
        <v>-411231000</v>
      </c>
      <c r="G14" s="19">
        <v>-33365920</v>
      </c>
      <c r="H14" s="19">
        <v>-28350766</v>
      </c>
      <c r="I14" s="19">
        <v>-50532254</v>
      </c>
      <c r="J14" s="19">
        <v>-112248940</v>
      </c>
      <c r="K14" s="19">
        <v>-33752121</v>
      </c>
      <c r="L14" s="19">
        <v>-40659233</v>
      </c>
      <c r="M14" s="19">
        <v>-43360068</v>
      </c>
      <c r="N14" s="19">
        <v>-117771422</v>
      </c>
      <c r="O14" s="19">
        <v>-40276760</v>
      </c>
      <c r="P14" s="19">
        <v>-40091869</v>
      </c>
      <c r="Q14" s="19">
        <v>-40473153</v>
      </c>
      <c r="R14" s="19">
        <v>-120841782</v>
      </c>
      <c r="S14" s="19">
        <v>-31731088</v>
      </c>
      <c r="T14" s="19">
        <v>-31495371</v>
      </c>
      <c r="U14" s="19">
        <v>-64416292</v>
      </c>
      <c r="V14" s="19">
        <v>-127642751</v>
      </c>
      <c r="W14" s="19">
        <v>-478504895</v>
      </c>
      <c r="X14" s="19">
        <v>-411231000</v>
      </c>
      <c r="Y14" s="19">
        <v>-67273895</v>
      </c>
      <c r="Z14" s="20">
        <v>16.36</v>
      </c>
      <c r="AA14" s="21">
        <v>-411231000</v>
      </c>
    </row>
    <row r="15" spans="1:27" ht="13.5">
      <c r="A15" s="22" t="s">
        <v>42</v>
      </c>
      <c r="B15" s="16"/>
      <c r="C15" s="17"/>
      <c r="D15" s="17"/>
      <c r="E15" s="18">
        <v>-11004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-1829239</v>
      </c>
      <c r="D16" s="17"/>
      <c r="E16" s="18">
        <v>-1980996</v>
      </c>
      <c r="F16" s="19">
        <v>-1980996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>
        <v>-50000</v>
      </c>
      <c r="U16" s="19">
        <v>-100000</v>
      </c>
      <c r="V16" s="19">
        <v>-150000</v>
      </c>
      <c r="W16" s="19">
        <v>-150000</v>
      </c>
      <c r="X16" s="19">
        <v>-1980996</v>
      </c>
      <c r="Y16" s="19">
        <v>1830996</v>
      </c>
      <c r="Z16" s="20">
        <v>-92.43</v>
      </c>
      <c r="AA16" s="21">
        <v>-1980996</v>
      </c>
    </row>
    <row r="17" spans="1:27" ht="13.5">
      <c r="A17" s="23" t="s">
        <v>44</v>
      </c>
      <c r="B17" s="24"/>
      <c r="C17" s="25">
        <f aca="true" t="shared" si="0" ref="C17:Y17">SUM(C6:C16)</f>
        <v>219894179</v>
      </c>
      <c r="D17" s="25">
        <f>SUM(D6:D16)</f>
        <v>0</v>
      </c>
      <c r="E17" s="26">
        <f t="shared" si="0"/>
        <v>252058743</v>
      </c>
      <c r="F17" s="27">
        <f t="shared" si="0"/>
        <v>255738764</v>
      </c>
      <c r="G17" s="27">
        <f t="shared" si="0"/>
        <v>176373149</v>
      </c>
      <c r="H17" s="27">
        <f t="shared" si="0"/>
        <v>-5260437</v>
      </c>
      <c r="I17" s="27">
        <f t="shared" si="0"/>
        <v>-46608944</v>
      </c>
      <c r="J17" s="27">
        <f t="shared" si="0"/>
        <v>124503768</v>
      </c>
      <c r="K17" s="27">
        <f t="shared" si="0"/>
        <v>-9728124</v>
      </c>
      <c r="L17" s="27">
        <f t="shared" si="0"/>
        <v>157405560</v>
      </c>
      <c r="M17" s="27">
        <f t="shared" si="0"/>
        <v>-33639608</v>
      </c>
      <c r="N17" s="27">
        <f t="shared" si="0"/>
        <v>114037828</v>
      </c>
      <c r="O17" s="27">
        <f t="shared" si="0"/>
        <v>-31746040</v>
      </c>
      <c r="P17" s="27">
        <f t="shared" si="0"/>
        <v>-37408007</v>
      </c>
      <c r="Q17" s="27">
        <f t="shared" si="0"/>
        <v>146493075</v>
      </c>
      <c r="R17" s="27">
        <f t="shared" si="0"/>
        <v>77339028</v>
      </c>
      <c r="S17" s="27">
        <f t="shared" si="0"/>
        <v>-29740986</v>
      </c>
      <c r="T17" s="27">
        <f t="shared" si="0"/>
        <v>-28676413</v>
      </c>
      <c r="U17" s="27">
        <f t="shared" si="0"/>
        <v>-46489213</v>
      </c>
      <c r="V17" s="27">
        <f t="shared" si="0"/>
        <v>-104906612</v>
      </c>
      <c r="W17" s="27">
        <f t="shared" si="0"/>
        <v>210974012</v>
      </c>
      <c r="X17" s="27">
        <f t="shared" si="0"/>
        <v>255738764</v>
      </c>
      <c r="Y17" s="27">
        <f t="shared" si="0"/>
        <v>-44764752</v>
      </c>
      <c r="Z17" s="28">
        <f>+IF(X17&lt;&gt;0,+(Y17/X17)*100,0)</f>
        <v>-17.504093356766205</v>
      </c>
      <c r="AA17" s="29">
        <f>SUM(AA6:AA16)</f>
        <v>255738764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23291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884282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-315851983</v>
      </c>
      <c r="D26" s="17"/>
      <c r="E26" s="18">
        <v>-355007000</v>
      </c>
      <c r="F26" s="19">
        <v>-357486996</v>
      </c>
      <c r="G26" s="19"/>
      <c r="H26" s="19"/>
      <c r="I26" s="19"/>
      <c r="J26" s="19"/>
      <c r="K26" s="19">
        <v>-7239845</v>
      </c>
      <c r="L26" s="19">
        <v>-23043862</v>
      </c>
      <c r="M26" s="19">
        <v>-22659259</v>
      </c>
      <c r="N26" s="19">
        <v>-52942966</v>
      </c>
      <c r="O26" s="19">
        <v>-5506336</v>
      </c>
      <c r="P26" s="19">
        <v>-22477871</v>
      </c>
      <c r="Q26" s="19">
        <v>-23317834</v>
      </c>
      <c r="R26" s="19">
        <v>-51302041</v>
      </c>
      <c r="S26" s="19">
        <v>-11283060</v>
      </c>
      <c r="T26" s="19">
        <v>-22816272</v>
      </c>
      <c r="U26" s="19"/>
      <c r="V26" s="19">
        <v>-34099332</v>
      </c>
      <c r="W26" s="19">
        <v>-138344339</v>
      </c>
      <c r="X26" s="19">
        <v>-357486996</v>
      </c>
      <c r="Y26" s="19">
        <v>219142657</v>
      </c>
      <c r="Z26" s="20">
        <v>-61.3</v>
      </c>
      <c r="AA26" s="21">
        <v>-357486996</v>
      </c>
    </row>
    <row r="27" spans="1:27" ht="13.5">
      <c r="A27" s="23" t="s">
        <v>51</v>
      </c>
      <c r="B27" s="24"/>
      <c r="C27" s="25">
        <f aca="true" t="shared" si="1" ref="C27:Y27">SUM(C21:C26)</f>
        <v>-314944410</v>
      </c>
      <c r="D27" s="25">
        <f>SUM(D21:D26)</f>
        <v>0</v>
      </c>
      <c r="E27" s="26">
        <f t="shared" si="1"/>
        <v>-355007000</v>
      </c>
      <c r="F27" s="27">
        <f t="shared" si="1"/>
        <v>-357486996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-7239845</v>
      </c>
      <c r="L27" s="27">
        <f t="shared" si="1"/>
        <v>-23043862</v>
      </c>
      <c r="M27" s="27">
        <f t="shared" si="1"/>
        <v>-22659259</v>
      </c>
      <c r="N27" s="27">
        <f t="shared" si="1"/>
        <v>-52942966</v>
      </c>
      <c r="O27" s="27">
        <f t="shared" si="1"/>
        <v>-5506336</v>
      </c>
      <c r="P27" s="27">
        <f t="shared" si="1"/>
        <v>-22477871</v>
      </c>
      <c r="Q27" s="27">
        <f t="shared" si="1"/>
        <v>-23317834</v>
      </c>
      <c r="R27" s="27">
        <f t="shared" si="1"/>
        <v>-51302041</v>
      </c>
      <c r="S27" s="27">
        <f t="shared" si="1"/>
        <v>-11283060</v>
      </c>
      <c r="T27" s="27">
        <f t="shared" si="1"/>
        <v>-22816272</v>
      </c>
      <c r="U27" s="27">
        <f t="shared" si="1"/>
        <v>0</v>
      </c>
      <c r="V27" s="27">
        <f t="shared" si="1"/>
        <v>-34099332</v>
      </c>
      <c r="W27" s="27">
        <f t="shared" si="1"/>
        <v>-138344339</v>
      </c>
      <c r="X27" s="27">
        <f t="shared" si="1"/>
        <v>-357486996</v>
      </c>
      <c r="Y27" s="27">
        <f t="shared" si="1"/>
        <v>219142657</v>
      </c>
      <c r="Z27" s="28">
        <f>+IF(X27&lt;&gt;0,+(Y27/X27)*100,0)</f>
        <v>-61.30087512330099</v>
      </c>
      <c r="AA27" s="29">
        <f>SUM(AA21:AA26)</f>
        <v>-357486996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-45000</v>
      </c>
      <c r="F33" s="19">
        <v>-45000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-45000</v>
      </c>
      <c r="Y33" s="19">
        <v>45000</v>
      </c>
      <c r="Z33" s="20">
        <v>-100</v>
      </c>
      <c r="AA33" s="21">
        <v>-45000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-45000</v>
      </c>
      <c r="F36" s="27">
        <f t="shared" si="2"/>
        <v>-45000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-45000</v>
      </c>
      <c r="Y36" s="27">
        <f t="shared" si="2"/>
        <v>45000</v>
      </c>
      <c r="Z36" s="28">
        <f>+IF(X36&lt;&gt;0,+(Y36/X36)*100,0)</f>
        <v>-100</v>
      </c>
      <c r="AA36" s="29">
        <f>SUM(AA31:AA35)</f>
        <v>-45000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-95050231</v>
      </c>
      <c r="D38" s="31">
        <f>+D17+D27+D36</f>
        <v>0</v>
      </c>
      <c r="E38" s="32">
        <f t="shared" si="3"/>
        <v>-102993257</v>
      </c>
      <c r="F38" s="33">
        <f t="shared" si="3"/>
        <v>-101793232</v>
      </c>
      <c r="G38" s="33">
        <f t="shared" si="3"/>
        <v>176373149</v>
      </c>
      <c r="H38" s="33">
        <f t="shared" si="3"/>
        <v>-5260437</v>
      </c>
      <c r="I38" s="33">
        <f t="shared" si="3"/>
        <v>-46608944</v>
      </c>
      <c r="J38" s="33">
        <f t="shared" si="3"/>
        <v>124503768</v>
      </c>
      <c r="K38" s="33">
        <f t="shared" si="3"/>
        <v>-16967969</v>
      </c>
      <c r="L38" s="33">
        <f t="shared" si="3"/>
        <v>134361698</v>
      </c>
      <c r="M38" s="33">
        <f t="shared" si="3"/>
        <v>-56298867</v>
      </c>
      <c r="N38" s="33">
        <f t="shared" si="3"/>
        <v>61094862</v>
      </c>
      <c r="O38" s="33">
        <f t="shared" si="3"/>
        <v>-37252376</v>
      </c>
      <c r="P38" s="33">
        <f t="shared" si="3"/>
        <v>-59885878</v>
      </c>
      <c r="Q38" s="33">
        <f t="shared" si="3"/>
        <v>123175241</v>
      </c>
      <c r="R38" s="33">
        <f t="shared" si="3"/>
        <v>26036987</v>
      </c>
      <c r="S38" s="33">
        <f t="shared" si="3"/>
        <v>-41024046</v>
      </c>
      <c r="T38" s="33">
        <f t="shared" si="3"/>
        <v>-51492685</v>
      </c>
      <c r="U38" s="33">
        <f t="shared" si="3"/>
        <v>-46489213</v>
      </c>
      <c r="V38" s="33">
        <f t="shared" si="3"/>
        <v>-139005944</v>
      </c>
      <c r="W38" s="33">
        <f t="shared" si="3"/>
        <v>72629673</v>
      </c>
      <c r="X38" s="33">
        <f t="shared" si="3"/>
        <v>-101793232</v>
      </c>
      <c r="Y38" s="33">
        <f t="shared" si="3"/>
        <v>174422905</v>
      </c>
      <c r="Z38" s="34">
        <f>+IF(X38&lt;&gt;0,+(Y38/X38)*100,0)</f>
        <v>-171.35019841004754</v>
      </c>
      <c r="AA38" s="35">
        <f>+AA17+AA27+AA36</f>
        <v>-101793232</v>
      </c>
    </row>
    <row r="39" spans="1:27" ht="13.5">
      <c r="A39" s="22" t="s">
        <v>59</v>
      </c>
      <c r="B39" s="16"/>
      <c r="C39" s="31">
        <v>89550879</v>
      </c>
      <c r="D39" s="31"/>
      <c r="E39" s="32">
        <v>151121928</v>
      </c>
      <c r="F39" s="33">
        <v>-5499000</v>
      </c>
      <c r="G39" s="33">
        <v>-5499352</v>
      </c>
      <c r="H39" s="33">
        <v>170873797</v>
      </c>
      <c r="I39" s="33">
        <v>165613360</v>
      </c>
      <c r="J39" s="33">
        <v>-5499352</v>
      </c>
      <c r="K39" s="33">
        <v>119004416</v>
      </c>
      <c r="L39" s="33">
        <v>102036447</v>
      </c>
      <c r="M39" s="33">
        <v>236398145</v>
      </c>
      <c r="N39" s="33">
        <v>119004416</v>
      </c>
      <c r="O39" s="33">
        <v>180099278</v>
      </c>
      <c r="P39" s="33">
        <v>142846902</v>
      </c>
      <c r="Q39" s="33">
        <v>82961024</v>
      </c>
      <c r="R39" s="33">
        <v>180099278</v>
      </c>
      <c r="S39" s="33">
        <v>206136265</v>
      </c>
      <c r="T39" s="33">
        <v>165112219</v>
      </c>
      <c r="U39" s="33">
        <v>113619534</v>
      </c>
      <c r="V39" s="33">
        <v>206136265</v>
      </c>
      <c r="W39" s="33">
        <v>-5499352</v>
      </c>
      <c r="X39" s="33">
        <v>-5499000</v>
      </c>
      <c r="Y39" s="33">
        <v>-352</v>
      </c>
      <c r="Z39" s="34">
        <v>0.01</v>
      </c>
      <c r="AA39" s="35">
        <v>-5499000</v>
      </c>
    </row>
    <row r="40" spans="1:27" ht="13.5">
      <c r="A40" s="41" t="s">
        <v>60</v>
      </c>
      <c r="B40" s="42"/>
      <c r="C40" s="43">
        <v>-5499352</v>
      </c>
      <c r="D40" s="43"/>
      <c r="E40" s="44">
        <v>48128671</v>
      </c>
      <c r="F40" s="45">
        <v>-107292232</v>
      </c>
      <c r="G40" s="45">
        <v>170873797</v>
      </c>
      <c r="H40" s="45">
        <v>165613360</v>
      </c>
      <c r="I40" s="45">
        <v>119004416</v>
      </c>
      <c r="J40" s="45">
        <v>119004416</v>
      </c>
      <c r="K40" s="45">
        <v>102036447</v>
      </c>
      <c r="L40" s="45">
        <v>236398145</v>
      </c>
      <c r="M40" s="45">
        <v>180099278</v>
      </c>
      <c r="N40" s="45">
        <v>180099278</v>
      </c>
      <c r="O40" s="45">
        <v>142846902</v>
      </c>
      <c r="P40" s="45">
        <v>82961024</v>
      </c>
      <c r="Q40" s="45">
        <v>206136265</v>
      </c>
      <c r="R40" s="45">
        <v>142846902</v>
      </c>
      <c r="S40" s="45">
        <v>165112219</v>
      </c>
      <c r="T40" s="45">
        <v>113619534</v>
      </c>
      <c r="U40" s="45">
        <v>67130321</v>
      </c>
      <c r="V40" s="45">
        <v>67130321</v>
      </c>
      <c r="W40" s="45">
        <v>67130321</v>
      </c>
      <c r="X40" s="45">
        <v>-107292232</v>
      </c>
      <c r="Y40" s="45">
        <v>174422553</v>
      </c>
      <c r="Z40" s="46">
        <v>-162.57</v>
      </c>
      <c r="AA40" s="47">
        <v>-107292232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128031903</v>
      </c>
      <c r="D6" s="17"/>
      <c r="E6" s="18">
        <v>139992000</v>
      </c>
      <c r="F6" s="19">
        <v>135642169</v>
      </c>
      <c r="G6" s="19">
        <v>1440128</v>
      </c>
      <c r="H6" s="19">
        <v>5344922</v>
      </c>
      <c r="I6" s="19">
        <v>5563518</v>
      </c>
      <c r="J6" s="19">
        <v>12348568</v>
      </c>
      <c r="K6" s="19">
        <v>7162323</v>
      </c>
      <c r="L6" s="19">
        <v>7764514</v>
      </c>
      <c r="M6" s="19">
        <v>8226198</v>
      </c>
      <c r="N6" s="19">
        <v>23153035</v>
      </c>
      <c r="O6" s="19">
        <v>7519652</v>
      </c>
      <c r="P6" s="19">
        <v>8861895</v>
      </c>
      <c r="Q6" s="19">
        <v>9997193</v>
      </c>
      <c r="R6" s="19">
        <v>26378740</v>
      </c>
      <c r="S6" s="19">
        <v>9187081</v>
      </c>
      <c r="T6" s="19">
        <v>8842753</v>
      </c>
      <c r="U6" s="19">
        <v>10111696</v>
      </c>
      <c r="V6" s="19">
        <v>28141530</v>
      </c>
      <c r="W6" s="19">
        <v>90021873</v>
      </c>
      <c r="X6" s="19">
        <v>135642169</v>
      </c>
      <c r="Y6" s="19">
        <v>-45620296</v>
      </c>
      <c r="Z6" s="20">
        <v>-33.63</v>
      </c>
      <c r="AA6" s="21">
        <v>135642169</v>
      </c>
    </row>
    <row r="7" spans="1:27" ht="13.5">
      <c r="A7" s="22" t="s">
        <v>34</v>
      </c>
      <c r="B7" s="16"/>
      <c r="C7" s="17">
        <v>246250769</v>
      </c>
      <c r="D7" s="17"/>
      <c r="E7" s="18">
        <v>242009735</v>
      </c>
      <c r="F7" s="19">
        <v>268560635</v>
      </c>
      <c r="G7" s="19">
        <v>16863634</v>
      </c>
      <c r="H7" s="19">
        <v>19126773</v>
      </c>
      <c r="I7" s="19">
        <v>20815651</v>
      </c>
      <c r="J7" s="19">
        <v>56806058</v>
      </c>
      <c r="K7" s="19">
        <v>19339586</v>
      </c>
      <c r="L7" s="19">
        <v>20141964</v>
      </c>
      <c r="M7" s="19">
        <v>18795242</v>
      </c>
      <c r="N7" s="19">
        <v>58276792</v>
      </c>
      <c r="O7" s="19">
        <v>17921390</v>
      </c>
      <c r="P7" s="19">
        <v>21442706</v>
      </c>
      <c r="Q7" s="19">
        <v>17703584</v>
      </c>
      <c r="R7" s="19">
        <v>57067680</v>
      </c>
      <c r="S7" s="19">
        <v>20751882</v>
      </c>
      <c r="T7" s="19">
        <v>16921374</v>
      </c>
      <c r="U7" s="19">
        <v>24581421</v>
      </c>
      <c r="V7" s="19">
        <v>62254677</v>
      </c>
      <c r="W7" s="19">
        <v>234405207</v>
      </c>
      <c r="X7" s="19">
        <v>268560635</v>
      </c>
      <c r="Y7" s="19">
        <v>-34155428</v>
      </c>
      <c r="Z7" s="20">
        <v>-12.72</v>
      </c>
      <c r="AA7" s="21">
        <v>268560635</v>
      </c>
    </row>
    <row r="8" spans="1:27" ht="13.5">
      <c r="A8" s="22" t="s">
        <v>35</v>
      </c>
      <c r="B8" s="16"/>
      <c r="C8" s="17">
        <v>29429029</v>
      </c>
      <c r="D8" s="17"/>
      <c r="E8" s="18">
        <v>55076000</v>
      </c>
      <c r="F8" s="19">
        <v>32875607</v>
      </c>
      <c r="G8" s="19">
        <v>22202981</v>
      </c>
      <c r="H8" s="19">
        <v>20616485</v>
      </c>
      <c r="I8" s="19">
        <v>3597065</v>
      </c>
      <c r="J8" s="19">
        <v>46416531</v>
      </c>
      <c r="K8" s="19">
        <v>5301552</v>
      </c>
      <c r="L8" s="19">
        <v>1858676</v>
      </c>
      <c r="M8" s="19">
        <v>909584</v>
      </c>
      <c r="N8" s="19">
        <v>8069812</v>
      </c>
      <c r="O8" s="19">
        <v>3202027</v>
      </c>
      <c r="P8" s="19">
        <v>61399364</v>
      </c>
      <c r="Q8" s="19">
        <v>80879862</v>
      </c>
      <c r="R8" s="19">
        <v>145481253</v>
      </c>
      <c r="S8" s="19">
        <v>2486334</v>
      </c>
      <c r="T8" s="19">
        <v>53781450</v>
      </c>
      <c r="U8" s="19">
        <v>-51877300</v>
      </c>
      <c r="V8" s="19">
        <v>4390484</v>
      </c>
      <c r="W8" s="19">
        <v>204358080</v>
      </c>
      <c r="X8" s="19">
        <v>32875607</v>
      </c>
      <c r="Y8" s="19">
        <v>171482473</v>
      </c>
      <c r="Z8" s="20">
        <v>521.61</v>
      </c>
      <c r="AA8" s="21">
        <v>32875607</v>
      </c>
    </row>
    <row r="9" spans="1:27" ht="13.5">
      <c r="A9" s="22" t="s">
        <v>36</v>
      </c>
      <c r="B9" s="16"/>
      <c r="C9" s="17">
        <v>112181769</v>
      </c>
      <c r="D9" s="17"/>
      <c r="E9" s="18">
        <v>130838000</v>
      </c>
      <c r="F9" s="19">
        <v>130838000</v>
      </c>
      <c r="G9" s="19"/>
      <c r="H9" s="19"/>
      <c r="I9" s="19"/>
      <c r="J9" s="19"/>
      <c r="K9" s="19"/>
      <c r="L9" s="19">
        <v>40683000</v>
      </c>
      <c r="M9" s="19"/>
      <c r="N9" s="19">
        <v>40683000</v>
      </c>
      <c r="O9" s="19"/>
      <c r="P9" s="19"/>
      <c r="Q9" s="19"/>
      <c r="R9" s="19"/>
      <c r="S9" s="19"/>
      <c r="T9" s="19"/>
      <c r="U9" s="19"/>
      <c r="V9" s="19"/>
      <c r="W9" s="19">
        <v>40683000</v>
      </c>
      <c r="X9" s="19">
        <v>130838000</v>
      </c>
      <c r="Y9" s="19">
        <v>-90155000</v>
      </c>
      <c r="Z9" s="20">
        <v>-68.91</v>
      </c>
      <c r="AA9" s="21">
        <v>130838000</v>
      </c>
    </row>
    <row r="10" spans="1:27" ht="13.5">
      <c r="A10" s="22" t="s">
        <v>37</v>
      </c>
      <c r="B10" s="16"/>
      <c r="C10" s="17">
        <v>63478584</v>
      </c>
      <c r="D10" s="17"/>
      <c r="E10" s="18">
        <v>58150000</v>
      </c>
      <c r="F10" s="19">
        <v>97199000</v>
      </c>
      <c r="G10" s="19"/>
      <c r="H10" s="19"/>
      <c r="I10" s="19"/>
      <c r="J10" s="19"/>
      <c r="K10" s="19"/>
      <c r="L10" s="19">
        <v>13908000</v>
      </c>
      <c r="M10" s="19"/>
      <c r="N10" s="19">
        <v>13908000</v>
      </c>
      <c r="O10" s="19"/>
      <c r="P10" s="19"/>
      <c r="Q10" s="19"/>
      <c r="R10" s="19"/>
      <c r="S10" s="19"/>
      <c r="T10" s="19"/>
      <c r="U10" s="19"/>
      <c r="V10" s="19"/>
      <c r="W10" s="19">
        <v>13908000</v>
      </c>
      <c r="X10" s="19">
        <v>97199000</v>
      </c>
      <c r="Y10" s="19">
        <v>-83291000</v>
      </c>
      <c r="Z10" s="20">
        <v>-85.69</v>
      </c>
      <c r="AA10" s="21">
        <v>97199000</v>
      </c>
    </row>
    <row r="11" spans="1:27" ht="13.5">
      <c r="A11" s="22" t="s">
        <v>38</v>
      </c>
      <c r="B11" s="16"/>
      <c r="C11" s="17">
        <v>7184660</v>
      </c>
      <c r="D11" s="17"/>
      <c r="E11" s="18">
        <v>9000000</v>
      </c>
      <c r="F11" s="19">
        <v>7000000</v>
      </c>
      <c r="G11" s="19">
        <v>802536</v>
      </c>
      <c r="H11" s="19">
        <v>379767</v>
      </c>
      <c r="I11" s="19">
        <v>436199</v>
      </c>
      <c r="J11" s="19">
        <v>1618502</v>
      </c>
      <c r="K11" s="19">
        <v>478972</v>
      </c>
      <c r="L11" s="19">
        <v>719210</v>
      </c>
      <c r="M11" s="19">
        <v>234877</v>
      </c>
      <c r="N11" s="19">
        <v>1433059</v>
      </c>
      <c r="O11" s="19">
        <v>869373</v>
      </c>
      <c r="P11" s="19">
        <v>784409</v>
      </c>
      <c r="Q11" s="19">
        <v>557489</v>
      </c>
      <c r="R11" s="19">
        <v>2211271</v>
      </c>
      <c r="S11" s="19">
        <v>345555</v>
      </c>
      <c r="T11" s="19">
        <v>683975</v>
      </c>
      <c r="U11" s="19">
        <v>2159727</v>
      </c>
      <c r="V11" s="19">
        <v>3189257</v>
      </c>
      <c r="W11" s="19">
        <v>8452089</v>
      </c>
      <c r="X11" s="19">
        <v>7000000</v>
      </c>
      <c r="Y11" s="19">
        <v>1452089</v>
      </c>
      <c r="Z11" s="20">
        <v>20.74</v>
      </c>
      <c r="AA11" s="21">
        <v>7000000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-427413310</v>
      </c>
      <c r="D14" s="17"/>
      <c r="E14" s="18">
        <v>-521853000</v>
      </c>
      <c r="F14" s="19">
        <v>-521853411</v>
      </c>
      <c r="G14" s="19">
        <v>-13845114</v>
      </c>
      <c r="H14" s="19">
        <v>-33711435</v>
      </c>
      <c r="I14" s="19">
        <v>-32831203</v>
      </c>
      <c r="J14" s="19">
        <v>-80387752</v>
      </c>
      <c r="K14" s="19">
        <v>-24539372</v>
      </c>
      <c r="L14" s="19">
        <v>-38965492</v>
      </c>
      <c r="M14" s="19">
        <v>-37596876</v>
      </c>
      <c r="N14" s="19">
        <v>-101101740</v>
      </c>
      <c r="O14" s="19">
        <v>-34026792</v>
      </c>
      <c r="P14" s="19">
        <v>-35295846</v>
      </c>
      <c r="Q14" s="19">
        <v>-37430787</v>
      </c>
      <c r="R14" s="19">
        <v>-106753425</v>
      </c>
      <c r="S14" s="19">
        <v>-40404934</v>
      </c>
      <c r="T14" s="19">
        <v>-39252286</v>
      </c>
      <c r="U14" s="19">
        <v>-52099113</v>
      </c>
      <c r="V14" s="19">
        <v>-131756333</v>
      </c>
      <c r="W14" s="19">
        <v>-419999250</v>
      </c>
      <c r="X14" s="19">
        <v>-521853411</v>
      </c>
      <c r="Y14" s="19">
        <v>101854161</v>
      </c>
      <c r="Z14" s="20">
        <v>-19.52</v>
      </c>
      <c r="AA14" s="21">
        <v>-521853411</v>
      </c>
    </row>
    <row r="15" spans="1:27" ht="13.5">
      <c r="A15" s="22" t="s">
        <v>42</v>
      </c>
      <c r="B15" s="16"/>
      <c r="C15" s="17">
        <v>-469241</v>
      </c>
      <c r="D15" s="17"/>
      <c r="E15" s="18">
        <v>-477706</v>
      </c>
      <c r="F15" s="19">
        <v>-478000</v>
      </c>
      <c r="G15" s="19">
        <v>-19323</v>
      </c>
      <c r="H15" s="19">
        <v>-19472</v>
      </c>
      <c r="I15" s="19">
        <v>-20850</v>
      </c>
      <c r="J15" s="19">
        <v>-59645</v>
      </c>
      <c r="K15" s="19">
        <v>-19784</v>
      </c>
      <c r="L15" s="19">
        <v>-36512</v>
      </c>
      <c r="M15" s="19">
        <v>-37566</v>
      </c>
      <c r="N15" s="19">
        <v>-93862</v>
      </c>
      <c r="O15" s="19"/>
      <c r="P15" s="19">
        <v>-33649</v>
      </c>
      <c r="Q15" s="19">
        <v>-37069</v>
      </c>
      <c r="R15" s="19">
        <v>-70718</v>
      </c>
      <c r="S15" s="19"/>
      <c r="T15" s="19"/>
      <c r="U15" s="19"/>
      <c r="V15" s="19"/>
      <c r="W15" s="19">
        <v>-224225</v>
      </c>
      <c r="X15" s="19">
        <v>-478000</v>
      </c>
      <c r="Y15" s="19">
        <v>253775</v>
      </c>
      <c r="Z15" s="20">
        <v>-53.09</v>
      </c>
      <c r="AA15" s="21">
        <v>-478000</v>
      </c>
    </row>
    <row r="16" spans="1:27" ht="13.5">
      <c r="A16" s="22" t="s">
        <v>43</v>
      </c>
      <c r="B16" s="16"/>
      <c r="C16" s="17">
        <v>-15367303</v>
      </c>
      <c r="D16" s="17"/>
      <c r="E16" s="18">
        <v>-26492206</v>
      </c>
      <c r="F16" s="19">
        <v>-26492000</v>
      </c>
      <c r="G16" s="19">
        <v>-16500</v>
      </c>
      <c r="H16" s="19"/>
      <c r="I16" s="19"/>
      <c r="J16" s="19">
        <v>-16500</v>
      </c>
      <c r="K16" s="19"/>
      <c r="L16" s="19">
        <v>-293856</v>
      </c>
      <c r="M16" s="19">
        <v>-364618</v>
      </c>
      <c r="N16" s="19">
        <v>-658474</v>
      </c>
      <c r="O16" s="19">
        <v>-848864</v>
      </c>
      <c r="P16" s="19">
        <v>-328797</v>
      </c>
      <c r="Q16" s="19">
        <v>-722074</v>
      </c>
      <c r="R16" s="19">
        <v>-1899735</v>
      </c>
      <c r="S16" s="19">
        <v>-962421</v>
      </c>
      <c r="T16" s="19">
        <v>-350101</v>
      </c>
      <c r="U16" s="19">
        <v>-1070436</v>
      </c>
      <c r="V16" s="19">
        <v>-2382958</v>
      </c>
      <c r="W16" s="19">
        <v>-4957667</v>
      </c>
      <c r="X16" s="19">
        <v>-26492000</v>
      </c>
      <c r="Y16" s="19">
        <v>21534333</v>
      </c>
      <c r="Z16" s="20">
        <v>-81.29</v>
      </c>
      <c r="AA16" s="21">
        <v>-26492000</v>
      </c>
    </row>
    <row r="17" spans="1:27" ht="13.5">
      <c r="A17" s="23" t="s">
        <v>44</v>
      </c>
      <c r="B17" s="24"/>
      <c r="C17" s="25">
        <f aca="true" t="shared" si="0" ref="C17:Y17">SUM(C6:C16)</f>
        <v>143306860</v>
      </c>
      <c r="D17" s="25">
        <f>SUM(D6:D16)</f>
        <v>0</v>
      </c>
      <c r="E17" s="26">
        <f t="shared" si="0"/>
        <v>86242823</v>
      </c>
      <c r="F17" s="27">
        <f t="shared" si="0"/>
        <v>123292000</v>
      </c>
      <c r="G17" s="27">
        <f t="shared" si="0"/>
        <v>27428342</v>
      </c>
      <c r="H17" s="27">
        <f t="shared" si="0"/>
        <v>11737040</v>
      </c>
      <c r="I17" s="27">
        <f t="shared" si="0"/>
        <v>-2439620</v>
      </c>
      <c r="J17" s="27">
        <f t="shared" si="0"/>
        <v>36725762</v>
      </c>
      <c r="K17" s="27">
        <f t="shared" si="0"/>
        <v>7723277</v>
      </c>
      <c r="L17" s="27">
        <f t="shared" si="0"/>
        <v>45779504</v>
      </c>
      <c r="M17" s="27">
        <f t="shared" si="0"/>
        <v>-9833159</v>
      </c>
      <c r="N17" s="27">
        <f t="shared" si="0"/>
        <v>43669622</v>
      </c>
      <c r="O17" s="27">
        <f t="shared" si="0"/>
        <v>-5363214</v>
      </c>
      <c r="P17" s="27">
        <f t="shared" si="0"/>
        <v>56830082</v>
      </c>
      <c r="Q17" s="27">
        <f t="shared" si="0"/>
        <v>70948198</v>
      </c>
      <c r="R17" s="27">
        <f t="shared" si="0"/>
        <v>122415066</v>
      </c>
      <c r="S17" s="27">
        <f t="shared" si="0"/>
        <v>-8596503</v>
      </c>
      <c r="T17" s="27">
        <f t="shared" si="0"/>
        <v>40627165</v>
      </c>
      <c r="U17" s="27">
        <f t="shared" si="0"/>
        <v>-68194005</v>
      </c>
      <c r="V17" s="27">
        <f t="shared" si="0"/>
        <v>-36163343</v>
      </c>
      <c r="W17" s="27">
        <f t="shared" si="0"/>
        <v>166647107</v>
      </c>
      <c r="X17" s="27">
        <f t="shared" si="0"/>
        <v>123292000</v>
      </c>
      <c r="Y17" s="27">
        <f t="shared" si="0"/>
        <v>43355107</v>
      </c>
      <c r="Z17" s="28">
        <f>+IF(X17&lt;&gt;0,+(Y17/X17)*100,0)</f>
        <v>35.16457434383415</v>
      </c>
      <c r="AA17" s="29">
        <f>SUM(AA6:AA16)</f>
        <v>123292000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3212968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>
        <v>-151649</v>
      </c>
      <c r="V21" s="36">
        <v>-151649</v>
      </c>
      <c r="W21" s="36">
        <v>-151649</v>
      </c>
      <c r="X21" s="19"/>
      <c r="Y21" s="36">
        <v>-151649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-121885600</v>
      </c>
      <c r="D26" s="17"/>
      <c r="E26" s="18">
        <v>-111799000</v>
      </c>
      <c r="F26" s="19">
        <v>-153123000</v>
      </c>
      <c r="G26" s="19"/>
      <c r="H26" s="19"/>
      <c r="I26" s="19"/>
      <c r="J26" s="19"/>
      <c r="K26" s="19"/>
      <c r="L26" s="19">
        <v>-4180542</v>
      </c>
      <c r="M26" s="19">
        <v>-3405081</v>
      </c>
      <c r="N26" s="19">
        <v>-7585623</v>
      </c>
      <c r="O26" s="19">
        <v>-4787566</v>
      </c>
      <c r="P26" s="19">
        <v>-7940435</v>
      </c>
      <c r="Q26" s="19">
        <v>-11821657</v>
      </c>
      <c r="R26" s="19">
        <v>-24549658</v>
      </c>
      <c r="S26" s="19">
        <v>-4935316</v>
      </c>
      <c r="T26" s="19">
        <v>-3224446</v>
      </c>
      <c r="U26" s="19">
        <v>-12882031</v>
      </c>
      <c r="V26" s="19">
        <v>-21041793</v>
      </c>
      <c r="W26" s="19">
        <v>-53177074</v>
      </c>
      <c r="X26" s="19">
        <v>-153123000</v>
      </c>
      <c r="Y26" s="19">
        <v>99945926</v>
      </c>
      <c r="Z26" s="20">
        <v>-65.27</v>
      </c>
      <c r="AA26" s="21">
        <v>-153123000</v>
      </c>
    </row>
    <row r="27" spans="1:27" ht="13.5">
      <c r="A27" s="23" t="s">
        <v>51</v>
      </c>
      <c r="B27" s="24"/>
      <c r="C27" s="25">
        <f aca="true" t="shared" si="1" ref="C27:Y27">SUM(C21:C26)</f>
        <v>-118672632</v>
      </c>
      <c r="D27" s="25">
        <f>SUM(D21:D26)</f>
        <v>0</v>
      </c>
      <c r="E27" s="26">
        <f t="shared" si="1"/>
        <v>-111799000</v>
      </c>
      <c r="F27" s="27">
        <f t="shared" si="1"/>
        <v>-153123000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-4180542</v>
      </c>
      <c r="M27" s="27">
        <f t="shared" si="1"/>
        <v>-3405081</v>
      </c>
      <c r="N27" s="27">
        <f t="shared" si="1"/>
        <v>-7585623</v>
      </c>
      <c r="O27" s="27">
        <f t="shared" si="1"/>
        <v>-4787566</v>
      </c>
      <c r="P27" s="27">
        <f t="shared" si="1"/>
        <v>-7940435</v>
      </c>
      <c r="Q27" s="27">
        <f t="shared" si="1"/>
        <v>-11821657</v>
      </c>
      <c r="R27" s="27">
        <f t="shared" si="1"/>
        <v>-24549658</v>
      </c>
      <c r="S27" s="27">
        <f t="shared" si="1"/>
        <v>-4935316</v>
      </c>
      <c r="T27" s="27">
        <f t="shared" si="1"/>
        <v>-3224446</v>
      </c>
      <c r="U27" s="27">
        <f t="shared" si="1"/>
        <v>-13033680</v>
      </c>
      <c r="V27" s="27">
        <f t="shared" si="1"/>
        <v>-21193442</v>
      </c>
      <c r="W27" s="27">
        <f t="shared" si="1"/>
        <v>-53328723</v>
      </c>
      <c r="X27" s="27">
        <f t="shared" si="1"/>
        <v>-153123000</v>
      </c>
      <c r="Y27" s="27">
        <f t="shared" si="1"/>
        <v>99794277</v>
      </c>
      <c r="Z27" s="28">
        <f>+IF(X27&lt;&gt;0,+(Y27/X27)*100,0)</f>
        <v>-65.17262396896612</v>
      </c>
      <c r="AA27" s="29">
        <f>SUM(AA21:AA26)</f>
        <v>-153123000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930000</v>
      </c>
      <c r="F33" s="19">
        <v>930000</v>
      </c>
      <c r="G33" s="19">
        <v>74254640</v>
      </c>
      <c r="H33" s="36">
        <v>29404433</v>
      </c>
      <c r="I33" s="36">
        <v>41207079</v>
      </c>
      <c r="J33" s="36">
        <v>144866152</v>
      </c>
      <c r="K33" s="19">
        <v>34906456</v>
      </c>
      <c r="L33" s="19">
        <v>243506</v>
      </c>
      <c r="M33" s="19">
        <v>521019</v>
      </c>
      <c r="N33" s="19">
        <v>35670981</v>
      </c>
      <c r="O33" s="36">
        <v>80355</v>
      </c>
      <c r="P33" s="36">
        <v>11584</v>
      </c>
      <c r="Q33" s="36"/>
      <c r="R33" s="19">
        <v>91939</v>
      </c>
      <c r="S33" s="19">
        <v>171050</v>
      </c>
      <c r="T33" s="19">
        <v>-57213</v>
      </c>
      <c r="U33" s="19">
        <v>73929</v>
      </c>
      <c r="V33" s="36">
        <v>187766</v>
      </c>
      <c r="W33" s="36">
        <v>180816838</v>
      </c>
      <c r="X33" s="36">
        <v>930000</v>
      </c>
      <c r="Y33" s="19">
        <v>179886838</v>
      </c>
      <c r="Z33" s="20">
        <v>19342.67</v>
      </c>
      <c r="AA33" s="21">
        <v>930000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-247872</v>
      </c>
      <c r="D35" s="17"/>
      <c r="E35" s="18">
        <v>-228429</v>
      </c>
      <c r="F35" s="19">
        <v>-228000</v>
      </c>
      <c r="G35" s="19">
        <v>-57666</v>
      </c>
      <c r="H35" s="19">
        <v>-57666</v>
      </c>
      <c r="I35" s="19">
        <v>-57666</v>
      </c>
      <c r="J35" s="19">
        <v>-172998</v>
      </c>
      <c r="K35" s="19">
        <v>-57666</v>
      </c>
      <c r="L35" s="19">
        <v>-21154</v>
      </c>
      <c r="M35" s="19">
        <v>-20100</v>
      </c>
      <c r="N35" s="19">
        <v>-98920</v>
      </c>
      <c r="O35" s="19">
        <v>-20256</v>
      </c>
      <c r="P35" s="19">
        <v>-24018</v>
      </c>
      <c r="Q35" s="19">
        <v>-20597</v>
      </c>
      <c r="R35" s="19">
        <v>-64871</v>
      </c>
      <c r="S35" s="19">
        <v>-57666</v>
      </c>
      <c r="T35" s="19">
        <v>-57666</v>
      </c>
      <c r="U35" s="19">
        <v>-57666</v>
      </c>
      <c r="V35" s="19">
        <v>-172998</v>
      </c>
      <c r="W35" s="19">
        <v>-509787</v>
      </c>
      <c r="X35" s="19">
        <v>-228000</v>
      </c>
      <c r="Y35" s="19">
        <v>-281787</v>
      </c>
      <c r="Z35" s="20">
        <v>123.59</v>
      </c>
      <c r="AA35" s="21">
        <v>-228000</v>
      </c>
    </row>
    <row r="36" spans="1:27" ht="13.5">
      <c r="A36" s="23" t="s">
        <v>57</v>
      </c>
      <c r="B36" s="24"/>
      <c r="C36" s="25">
        <f aca="true" t="shared" si="2" ref="C36:Y36">SUM(C31:C35)</f>
        <v>-247872</v>
      </c>
      <c r="D36" s="25">
        <f>SUM(D31:D35)</f>
        <v>0</v>
      </c>
      <c r="E36" s="26">
        <f t="shared" si="2"/>
        <v>701571</v>
      </c>
      <c r="F36" s="27">
        <f t="shared" si="2"/>
        <v>702000</v>
      </c>
      <c r="G36" s="27">
        <f t="shared" si="2"/>
        <v>74196974</v>
      </c>
      <c r="H36" s="27">
        <f t="shared" si="2"/>
        <v>29346767</v>
      </c>
      <c r="I36" s="27">
        <f t="shared" si="2"/>
        <v>41149413</v>
      </c>
      <c r="J36" s="27">
        <f t="shared" si="2"/>
        <v>144693154</v>
      </c>
      <c r="K36" s="27">
        <f t="shared" si="2"/>
        <v>34848790</v>
      </c>
      <c r="L36" s="27">
        <f t="shared" si="2"/>
        <v>222352</v>
      </c>
      <c r="M36" s="27">
        <f t="shared" si="2"/>
        <v>500919</v>
      </c>
      <c r="N36" s="27">
        <f t="shared" si="2"/>
        <v>35572061</v>
      </c>
      <c r="O36" s="27">
        <f t="shared" si="2"/>
        <v>60099</v>
      </c>
      <c r="P36" s="27">
        <f t="shared" si="2"/>
        <v>-12434</v>
      </c>
      <c r="Q36" s="27">
        <f t="shared" si="2"/>
        <v>-20597</v>
      </c>
      <c r="R36" s="27">
        <f t="shared" si="2"/>
        <v>27068</v>
      </c>
      <c r="S36" s="27">
        <f t="shared" si="2"/>
        <v>113384</v>
      </c>
      <c r="T36" s="27">
        <f t="shared" si="2"/>
        <v>-114879</v>
      </c>
      <c r="U36" s="27">
        <f t="shared" si="2"/>
        <v>16263</v>
      </c>
      <c r="V36" s="27">
        <f t="shared" si="2"/>
        <v>14768</v>
      </c>
      <c r="W36" s="27">
        <f t="shared" si="2"/>
        <v>180307051</v>
      </c>
      <c r="X36" s="27">
        <f t="shared" si="2"/>
        <v>702000</v>
      </c>
      <c r="Y36" s="27">
        <f t="shared" si="2"/>
        <v>179605051</v>
      </c>
      <c r="Z36" s="28">
        <f>+IF(X36&lt;&gt;0,+(Y36/X36)*100,0)</f>
        <v>25584.7650997151</v>
      </c>
      <c r="AA36" s="29">
        <f>SUM(AA31:AA35)</f>
        <v>702000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24386356</v>
      </c>
      <c r="D38" s="31">
        <f>+D17+D27+D36</f>
        <v>0</v>
      </c>
      <c r="E38" s="32">
        <f t="shared" si="3"/>
        <v>-24854606</v>
      </c>
      <c r="F38" s="33">
        <f t="shared" si="3"/>
        <v>-29129000</v>
      </c>
      <c r="G38" s="33">
        <f t="shared" si="3"/>
        <v>101625316</v>
      </c>
      <c r="H38" s="33">
        <f t="shared" si="3"/>
        <v>41083807</v>
      </c>
      <c r="I38" s="33">
        <f t="shared" si="3"/>
        <v>38709793</v>
      </c>
      <c r="J38" s="33">
        <f t="shared" si="3"/>
        <v>181418916</v>
      </c>
      <c r="K38" s="33">
        <f t="shared" si="3"/>
        <v>42572067</v>
      </c>
      <c r="L38" s="33">
        <f t="shared" si="3"/>
        <v>41821314</v>
      </c>
      <c r="M38" s="33">
        <f t="shared" si="3"/>
        <v>-12737321</v>
      </c>
      <c r="N38" s="33">
        <f t="shared" si="3"/>
        <v>71656060</v>
      </c>
      <c r="O38" s="33">
        <f t="shared" si="3"/>
        <v>-10090681</v>
      </c>
      <c r="P38" s="33">
        <f t="shared" si="3"/>
        <v>48877213</v>
      </c>
      <c r="Q38" s="33">
        <f t="shared" si="3"/>
        <v>59105944</v>
      </c>
      <c r="R38" s="33">
        <f t="shared" si="3"/>
        <v>97892476</v>
      </c>
      <c r="S38" s="33">
        <f t="shared" si="3"/>
        <v>-13418435</v>
      </c>
      <c r="T38" s="33">
        <f t="shared" si="3"/>
        <v>37287840</v>
      </c>
      <c r="U38" s="33">
        <f t="shared" si="3"/>
        <v>-81211422</v>
      </c>
      <c r="V38" s="33">
        <f t="shared" si="3"/>
        <v>-57342017</v>
      </c>
      <c r="W38" s="33">
        <f t="shared" si="3"/>
        <v>293625435</v>
      </c>
      <c r="X38" s="33">
        <f t="shared" si="3"/>
        <v>-29129000</v>
      </c>
      <c r="Y38" s="33">
        <f t="shared" si="3"/>
        <v>322754435</v>
      </c>
      <c r="Z38" s="34">
        <f>+IF(X38&lt;&gt;0,+(Y38/X38)*100,0)</f>
        <v>-1108.0175598201106</v>
      </c>
      <c r="AA38" s="35">
        <f>+AA17+AA27+AA36</f>
        <v>-29129000</v>
      </c>
    </row>
    <row r="39" spans="1:27" ht="13.5">
      <c r="A39" s="22" t="s">
        <v>59</v>
      </c>
      <c r="B39" s="16"/>
      <c r="C39" s="31">
        <v>13205998</v>
      </c>
      <c r="D39" s="31"/>
      <c r="E39" s="32">
        <v>90328000</v>
      </c>
      <c r="F39" s="33">
        <v>121200000</v>
      </c>
      <c r="G39" s="33">
        <v>94799182</v>
      </c>
      <c r="H39" s="33">
        <v>196424498</v>
      </c>
      <c r="I39" s="33">
        <v>237508305</v>
      </c>
      <c r="J39" s="33">
        <v>94799182</v>
      </c>
      <c r="K39" s="33">
        <v>276218098</v>
      </c>
      <c r="L39" s="33">
        <v>318790165</v>
      </c>
      <c r="M39" s="33">
        <v>360611479</v>
      </c>
      <c r="N39" s="33">
        <v>276218098</v>
      </c>
      <c r="O39" s="33">
        <v>347874158</v>
      </c>
      <c r="P39" s="33">
        <v>337783477</v>
      </c>
      <c r="Q39" s="33">
        <v>386660690</v>
      </c>
      <c r="R39" s="33">
        <v>347874158</v>
      </c>
      <c r="S39" s="33">
        <v>445766634</v>
      </c>
      <c r="T39" s="33">
        <v>432348199</v>
      </c>
      <c r="U39" s="33">
        <v>469636039</v>
      </c>
      <c r="V39" s="33">
        <v>445766634</v>
      </c>
      <c r="W39" s="33">
        <v>94799182</v>
      </c>
      <c r="X39" s="33">
        <v>121200000</v>
      </c>
      <c r="Y39" s="33">
        <v>-26400818</v>
      </c>
      <c r="Z39" s="34">
        <v>-21.78</v>
      </c>
      <c r="AA39" s="35">
        <v>121200000</v>
      </c>
    </row>
    <row r="40" spans="1:27" ht="13.5">
      <c r="A40" s="41" t="s">
        <v>60</v>
      </c>
      <c r="B40" s="42"/>
      <c r="C40" s="43">
        <v>37592354</v>
      </c>
      <c r="D40" s="43"/>
      <c r="E40" s="44">
        <v>65473394</v>
      </c>
      <c r="F40" s="45">
        <v>92071001</v>
      </c>
      <c r="G40" s="45">
        <v>196424498</v>
      </c>
      <c r="H40" s="45">
        <v>237508305</v>
      </c>
      <c r="I40" s="45">
        <v>276218098</v>
      </c>
      <c r="J40" s="45">
        <v>276218098</v>
      </c>
      <c r="K40" s="45">
        <v>318790165</v>
      </c>
      <c r="L40" s="45">
        <v>360611479</v>
      </c>
      <c r="M40" s="45">
        <v>347874158</v>
      </c>
      <c r="N40" s="45">
        <v>347874158</v>
      </c>
      <c r="O40" s="45">
        <v>337783477</v>
      </c>
      <c r="P40" s="45">
        <v>386660690</v>
      </c>
      <c r="Q40" s="45">
        <v>445766634</v>
      </c>
      <c r="R40" s="45">
        <v>337783477</v>
      </c>
      <c r="S40" s="45">
        <v>432348199</v>
      </c>
      <c r="T40" s="45">
        <v>469636039</v>
      </c>
      <c r="U40" s="45">
        <v>388424617</v>
      </c>
      <c r="V40" s="45">
        <v>388424617</v>
      </c>
      <c r="W40" s="45">
        <v>388424617</v>
      </c>
      <c r="X40" s="45">
        <v>92071001</v>
      </c>
      <c r="Y40" s="45">
        <v>296353616</v>
      </c>
      <c r="Z40" s="46">
        <v>321.88</v>
      </c>
      <c r="AA40" s="47">
        <v>92071001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48313245</v>
      </c>
      <c r="F6" s="19">
        <v>55389223</v>
      </c>
      <c r="G6" s="19">
        <v>11294220</v>
      </c>
      <c r="H6" s="19">
        <v>5573728</v>
      </c>
      <c r="I6" s="19">
        <v>4108108</v>
      </c>
      <c r="J6" s="19">
        <v>20976056</v>
      </c>
      <c r="K6" s="19">
        <v>4362345</v>
      </c>
      <c r="L6" s="19">
        <v>4264041</v>
      </c>
      <c r="M6" s="19">
        <v>4155286</v>
      </c>
      <c r="N6" s="19">
        <v>12781672</v>
      </c>
      <c r="O6" s="19">
        <v>3612881</v>
      </c>
      <c r="P6" s="19">
        <v>6818104</v>
      </c>
      <c r="Q6" s="19">
        <v>3657916</v>
      </c>
      <c r="R6" s="19">
        <v>14088901</v>
      </c>
      <c r="S6" s="19">
        <v>5482491</v>
      </c>
      <c r="T6" s="19">
        <v>5124717</v>
      </c>
      <c r="U6" s="19">
        <v>3194594</v>
      </c>
      <c r="V6" s="19">
        <v>13801802</v>
      </c>
      <c r="W6" s="19">
        <v>61648431</v>
      </c>
      <c r="X6" s="19">
        <v>55389223</v>
      </c>
      <c r="Y6" s="19">
        <v>6259208</v>
      </c>
      <c r="Z6" s="20">
        <v>11.3</v>
      </c>
      <c r="AA6" s="21">
        <v>55389223</v>
      </c>
    </row>
    <row r="7" spans="1:27" ht="13.5">
      <c r="A7" s="22" t="s">
        <v>34</v>
      </c>
      <c r="B7" s="16"/>
      <c r="C7" s="17"/>
      <c r="D7" s="17"/>
      <c r="E7" s="18">
        <v>100354176</v>
      </c>
      <c r="F7" s="19">
        <v>100354175</v>
      </c>
      <c r="G7" s="19">
        <v>12278529</v>
      </c>
      <c r="H7" s="19">
        <v>9688635</v>
      </c>
      <c r="I7" s="19">
        <v>9676554</v>
      </c>
      <c r="J7" s="19">
        <v>31643718</v>
      </c>
      <c r="K7" s="19">
        <v>9355894</v>
      </c>
      <c r="L7" s="19">
        <v>9132220</v>
      </c>
      <c r="M7" s="19">
        <v>9614158</v>
      </c>
      <c r="N7" s="19">
        <v>28102272</v>
      </c>
      <c r="O7" s="19">
        <v>7732313</v>
      </c>
      <c r="P7" s="19">
        <v>10414525</v>
      </c>
      <c r="Q7" s="19">
        <v>8417760</v>
      </c>
      <c r="R7" s="19">
        <v>26564598</v>
      </c>
      <c r="S7" s="19">
        <v>10398596</v>
      </c>
      <c r="T7" s="19">
        <v>11235707</v>
      </c>
      <c r="U7" s="19">
        <v>8411938</v>
      </c>
      <c r="V7" s="19">
        <v>30046241</v>
      </c>
      <c r="W7" s="19">
        <v>116356829</v>
      </c>
      <c r="X7" s="19">
        <v>100354175</v>
      </c>
      <c r="Y7" s="19">
        <v>16002654</v>
      </c>
      <c r="Z7" s="20">
        <v>15.95</v>
      </c>
      <c r="AA7" s="21">
        <v>100354175</v>
      </c>
    </row>
    <row r="8" spans="1:27" ht="13.5">
      <c r="A8" s="22" t="s">
        <v>35</v>
      </c>
      <c r="B8" s="16"/>
      <c r="C8" s="17">
        <v>150618721</v>
      </c>
      <c r="D8" s="17"/>
      <c r="E8" s="18">
        <v>6994584</v>
      </c>
      <c r="F8" s="19">
        <v>6994579</v>
      </c>
      <c r="G8" s="19">
        <v>2136662</v>
      </c>
      <c r="H8" s="19">
        <v>9605476</v>
      </c>
      <c r="I8" s="19">
        <v>997874</v>
      </c>
      <c r="J8" s="19">
        <v>12740012</v>
      </c>
      <c r="K8" s="19">
        <v>14511656</v>
      </c>
      <c r="L8" s="19">
        <v>5443403</v>
      </c>
      <c r="M8" s="19">
        <v>5860931</v>
      </c>
      <c r="N8" s="19">
        <v>25815990</v>
      </c>
      <c r="O8" s="19">
        <v>6972113</v>
      </c>
      <c r="P8" s="19">
        <v>774771</v>
      </c>
      <c r="Q8" s="19">
        <v>5670243</v>
      </c>
      <c r="R8" s="19">
        <v>13417127</v>
      </c>
      <c r="S8" s="19">
        <v>831581</v>
      </c>
      <c r="T8" s="19">
        <v>407696</v>
      </c>
      <c r="U8" s="19">
        <v>748684</v>
      </c>
      <c r="V8" s="19">
        <v>1987961</v>
      </c>
      <c r="W8" s="19">
        <v>53961090</v>
      </c>
      <c r="X8" s="19">
        <v>6994579</v>
      </c>
      <c r="Y8" s="19">
        <v>46966511</v>
      </c>
      <c r="Z8" s="20">
        <v>671.47</v>
      </c>
      <c r="AA8" s="21">
        <v>6994579</v>
      </c>
    </row>
    <row r="9" spans="1:27" ht="13.5">
      <c r="A9" s="22" t="s">
        <v>36</v>
      </c>
      <c r="B9" s="16"/>
      <c r="C9" s="17">
        <v>56148206</v>
      </c>
      <c r="D9" s="17"/>
      <c r="E9" s="18">
        <v>52035996</v>
      </c>
      <c r="F9" s="19">
        <v>57139998</v>
      </c>
      <c r="G9" s="19">
        <v>14663000</v>
      </c>
      <c r="H9" s="19"/>
      <c r="I9" s="19"/>
      <c r="J9" s="19">
        <v>14663000</v>
      </c>
      <c r="K9" s="19"/>
      <c r="L9" s="19">
        <v>586163</v>
      </c>
      <c r="M9" s="19">
        <v>13148307</v>
      </c>
      <c r="N9" s="19">
        <v>13734470</v>
      </c>
      <c r="O9" s="19">
        <v>232895</v>
      </c>
      <c r="P9" s="19">
        <v>169665</v>
      </c>
      <c r="Q9" s="19">
        <v>10273321</v>
      </c>
      <c r="R9" s="19">
        <v>10675881</v>
      </c>
      <c r="S9" s="19">
        <v>83415</v>
      </c>
      <c r="T9" s="19"/>
      <c r="U9" s="19">
        <v>944541</v>
      </c>
      <c r="V9" s="19">
        <v>1027956</v>
      </c>
      <c r="W9" s="19">
        <v>40101307</v>
      </c>
      <c r="X9" s="19">
        <v>57139998</v>
      </c>
      <c r="Y9" s="19">
        <v>-17038691</v>
      </c>
      <c r="Z9" s="20">
        <v>-29.82</v>
      </c>
      <c r="AA9" s="21">
        <v>57139998</v>
      </c>
    </row>
    <row r="10" spans="1:27" ht="13.5">
      <c r="A10" s="22" t="s">
        <v>37</v>
      </c>
      <c r="B10" s="16"/>
      <c r="C10" s="17"/>
      <c r="D10" s="17"/>
      <c r="E10" s="18">
        <v>14383000</v>
      </c>
      <c r="F10" s="19">
        <v>14383000</v>
      </c>
      <c r="G10" s="19"/>
      <c r="H10" s="19"/>
      <c r="I10" s="19"/>
      <c r="J10" s="19"/>
      <c r="K10" s="19"/>
      <c r="L10" s="19">
        <v>699780</v>
      </c>
      <c r="M10" s="19"/>
      <c r="N10" s="19">
        <v>699780</v>
      </c>
      <c r="O10" s="19">
        <v>-162327</v>
      </c>
      <c r="P10" s="19">
        <v>2420121</v>
      </c>
      <c r="Q10" s="19">
        <v>8883000</v>
      </c>
      <c r="R10" s="19">
        <v>11140794</v>
      </c>
      <c r="S10" s="19"/>
      <c r="T10" s="19"/>
      <c r="U10" s="19"/>
      <c r="V10" s="19"/>
      <c r="W10" s="19">
        <v>11840574</v>
      </c>
      <c r="X10" s="19">
        <v>14383000</v>
      </c>
      <c r="Y10" s="19">
        <v>-2542426</v>
      </c>
      <c r="Z10" s="20">
        <v>-17.68</v>
      </c>
      <c r="AA10" s="21">
        <v>14383000</v>
      </c>
    </row>
    <row r="11" spans="1:27" ht="13.5">
      <c r="A11" s="22" t="s">
        <v>38</v>
      </c>
      <c r="B11" s="16"/>
      <c r="C11" s="17">
        <v>1955816</v>
      </c>
      <c r="D11" s="17"/>
      <c r="E11" s="18">
        <v>1921596</v>
      </c>
      <c r="F11" s="19">
        <v>1701599</v>
      </c>
      <c r="G11" s="19">
        <v>152627</v>
      </c>
      <c r="H11" s="19">
        <v>175954</v>
      </c>
      <c r="I11" s="19">
        <v>195805</v>
      </c>
      <c r="J11" s="19">
        <v>524386</v>
      </c>
      <c r="K11" s="19">
        <v>152616</v>
      </c>
      <c r="L11" s="19">
        <v>164211</v>
      </c>
      <c r="M11" s="19">
        <v>170729</v>
      </c>
      <c r="N11" s="19">
        <v>487556</v>
      </c>
      <c r="O11" s="19">
        <v>191293</v>
      </c>
      <c r="P11" s="19">
        <v>204809</v>
      </c>
      <c r="Q11" s="19">
        <v>46057</v>
      </c>
      <c r="R11" s="19">
        <v>442159</v>
      </c>
      <c r="S11" s="19">
        <v>234997</v>
      </c>
      <c r="T11" s="19">
        <v>225214</v>
      </c>
      <c r="U11" s="19">
        <v>226648</v>
      </c>
      <c r="V11" s="19">
        <v>686859</v>
      </c>
      <c r="W11" s="19">
        <v>2140960</v>
      </c>
      <c r="X11" s="19">
        <v>1701599</v>
      </c>
      <c r="Y11" s="19">
        <v>439361</v>
      </c>
      <c r="Z11" s="20">
        <v>25.82</v>
      </c>
      <c r="AA11" s="21">
        <v>1701599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-191880288</v>
      </c>
      <c r="D14" s="17"/>
      <c r="E14" s="18">
        <v>-203675532</v>
      </c>
      <c r="F14" s="19">
        <v>-205294205</v>
      </c>
      <c r="G14" s="19">
        <v>-38165098</v>
      </c>
      <c r="H14" s="19">
        <v>-28143455</v>
      </c>
      <c r="I14" s="19">
        <v>-11299899</v>
      </c>
      <c r="J14" s="19">
        <v>-77608452</v>
      </c>
      <c r="K14" s="19">
        <v>-24765583</v>
      </c>
      <c r="L14" s="19">
        <v>-19806917</v>
      </c>
      <c r="M14" s="19">
        <v>-36796029</v>
      </c>
      <c r="N14" s="19">
        <v>-81368529</v>
      </c>
      <c r="O14" s="19">
        <v>-14362853</v>
      </c>
      <c r="P14" s="19">
        <v>-21034104</v>
      </c>
      <c r="Q14" s="19">
        <v>-29002417</v>
      </c>
      <c r="R14" s="19">
        <v>-64399374</v>
      </c>
      <c r="S14" s="19">
        <v>-12304492</v>
      </c>
      <c r="T14" s="19">
        <v>-15837632</v>
      </c>
      <c r="U14" s="19">
        <v>-8384991</v>
      </c>
      <c r="V14" s="19">
        <v>-36527115</v>
      </c>
      <c r="W14" s="19">
        <v>-259903470</v>
      </c>
      <c r="X14" s="19">
        <v>-205294205</v>
      </c>
      <c r="Y14" s="19">
        <v>-54609265</v>
      </c>
      <c r="Z14" s="20">
        <v>26.6</v>
      </c>
      <c r="AA14" s="21">
        <v>-205294205</v>
      </c>
    </row>
    <row r="15" spans="1:27" ht="13.5">
      <c r="A15" s="22" t="s">
        <v>42</v>
      </c>
      <c r="B15" s="16"/>
      <c r="C15" s="17">
        <v>-1251918</v>
      </c>
      <c r="D15" s="17"/>
      <c r="E15" s="18">
        <v>-1028268</v>
      </c>
      <c r="F15" s="19">
        <v>-1038160</v>
      </c>
      <c r="G15" s="19"/>
      <c r="H15" s="19"/>
      <c r="I15" s="19">
        <v>-573790</v>
      </c>
      <c r="J15" s="19">
        <v>-573790</v>
      </c>
      <c r="K15" s="19"/>
      <c r="L15" s="19"/>
      <c r="M15" s="19"/>
      <c r="N15" s="19"/>
      <c r="O15" s="19"/>
      <c r="P15" s="19"/>
      <c r="Q15" s="19">
        <v>-512086</v>
      </c>
      <c r="R15" s="19">
        <v>-512086</v>
      </c>
      <c r="S15" s="19"/>
      <c r="T15" s="19"/>
      <c r="U15" s="19"/>
      <c r="V15" s="19"/>
      <c r="W15" s="19">
        <v>-1085876</v>
      </c>
      <c r="X15" s="19">
        <v>-1038160</v>
      </c>
      <c r="Y15" s="19">
        <v>-47716</v>
      </c>
      <c r="Z15" s="20">
        <v>4.6</v>
      </c>
      <c r="AA15" s="21">
        <v>-1038160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>
        <v>-137439</v>
      </c>
      <c r="M16" s="19">
        <v>-147472</v>
      </c>
      <c r="N16" s="19">
        <v>-284911</v>
      </c>
      <c r="O16" s="19">
        <v>-151845</v>
      </c>
      <c r="P16" s="19"/>
      <c r="Q16" s="19"/>
      <c r="R16" s="19">
        <v>-151845</v>
      </c>
      <c r="S16" s="19">
        <v>-167412</v>
      </c>
      <c r="T16" s="19">
        <v>-168205</v>
      </c>
      <c r="U16" s="19">
        <v>-33369</v>
      </c>
      <c r="V16" s="19">
        <v>-368986</v>
      </c>
      <c r="W16" s="19">
        <v>-805742</v>
      </c>
      <c r="X16" s="19"/>
      <c r="Y16" s="19">
        <v>-805742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15590537</v>
      </c>
      <c r="D17" s="25">
        <f>SUM(D6:D16)</f>
        <v>0</v>
      </c>
      <c r="E17" s="26">
        <f t="shared" si="0"/>
        <v>19298797</v>
      </c>
      <c r="F17" s="27">
        <f t="shared" si="0"/>
        <v>29630209</v>
      </c>
      <c r="G17" s="27">
        <f t="shared" si="0"/>
        <v>2359940</v>
      </c>
      <c r="H17" s="27">
        <f t="shared" si="0"/>
        <v>-3099662</v>
      </c>
      <c r="I17" s="27">
        <f t="shared" si="0"/>
        <v>3104652</v>
      </c>
      <c r="J17" s="27">
        <f t="shared" si="0"/>
        <v>2364930</v>
      </c>
      <c r="K17" s="27">
        <f t="shared" si="0"/>
        <v>3616928</v>
      </c>
      <c r="L17" s="27">
        <f t="shared" si="0"/>
        <v>345462</v>
      </c>
      <c r="M17" s="27">
        <f t="shared" si="0"/>
        <v>-3994090</v>
      </c>
      <c r="N17" s="27">
        <f t="shared" si="0"/>
        <v>-31700</v>
      </c>
      <c r="O17" s="27">
        <f t="shared" si="0"/>
        <v>4064470</v>
      </c>
      <c r="P17" s="27">
        <f t="shared" si="0"/>
        <v>-232109</v>
      </c>
      <c r="Q17" s="27">
        <f t="shared" si="0"/>
        <v>7433794</v>
      </c>
      <c r="R17" s="27">
        <f t="shared" si="0"/>
        <v>11266155</v>
      </c>
      <c r="S17" s="27">
        <f t="shared" si="0"/>
        <v>4559176</v>
      </c>
      <c r="T17" s="27">
        <f t="shared" si="0"/>
        <v>987497</v>
      </c>
      <c r="U17" s="27">
        <f t="shared" si="0"/>
        <v>5108045</v>
      </c>
      <c r="V17" s="27">
        <f t="shared" si="0"/>
        <v>10654718</v>
      </c>
      <c r="W17" s="27">
        <f t="shared" si="0"/>
        <v>24254103</v>
      </c>
      <c r="X17" s="27">
        <f t="shared" si="0"/>
        <v>29630209</v>
      </c>
      <c r="Y17" s="27">
        <f t="shared" si="0"/>
        <v>-5376106</v>
      </c>
      <c r="Z17" s="28">
        <f>+IF(X17&lt;&gt;0,+(Y17/X17)*100,0)</f>
        <v>-18.14400296670199</v>
      </c>
      <c r="AA17" s="29">
        <f>SUM(AA6:AA16)</f>
        <v>29630209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4250000</v>
      </c>
      <c r="F21" s="19">
        <v>16601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16601</v>
      </c>
      <c r="Y21" s="36">
        <v>-16601</v>
      </c>
      <c r="Z21" s="37">
        <v>-100</v>
      </c>
      <c r="AA21" s="38">
        <v>16601</v>
      </c>
    </row>
    <row r="22" spans="1:27" ht="13.5">
      <c r="A22" s="22" t="s">
        <v>47</v>
      </c>
      <c r="B22" s="16"/>
      <c r="C22" s="17">
        <v>12734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-14000</v>
      </c>
      <c r="F23" s="19">
        <v>-14000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-14000</v>
      </c>
      <c r="Y23" s="36">
        <v>14000</v>
      </c>
      <c r="Z23" s="37">
        <v>-100</v>
      </c>
      <c r="AA23" s="38">
        <v>-14000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-17735617</v>
      </c>
      <c r="D26" s="17"/>
      <c r="E26" s="18">
        <v>-36162823</v>
      </c>
      <c r="F26" s="19">
        <v>-36094773</v>
      </c>
      <c r="G26" s="19">
        <v>-779343</v>
      </c>
      <c r="H26" s="19">
        <v>-2018781</v>
      </c>
      <c r="I26" s="19">
        <v>-134293</v>
      </c>
      <c r="J26" s="19">
        <v>-2932417</v>
      </c>
      <c r="K26" s="19">
        <v>-2174085</v>
      </c>
      <c r="L26" s="19">
        <v>-812229</v>
      </c>
      <c r="M26" s="19">
        <v>-19831</v>
      </c>
      <c r="N26" s="19">
        <v>-3006145</v>
      </c>
      <c r="O26" s="19">
        <v>-75822</v>
      </c>
      <c r="P26" s="19">
        <v>-2682232</v>
      </c>
      <c r="Q26" s="19">
        <v>-2031257</v>
      </c>
      <c r="R26" s="19">
        <v>-4789311</v>
      </c>
      <c r="S26" s="19">
        <v>-5670072</v>
      </c>
      <c r="T26" s="19">
        <v>-2803693</v>
      </c>
      <c r="U26" s="19">
        <v>-3763637</v>
      </c>
      <c r="V26" s="19">
        <v>-12237402</v>
      </c>
      <c r="W26" s="19">
        <v>-22965275</v>
      </c>
      <c r="X26" s="19">
        <v>-36094773</v>
      </c>
      <c r="Y26" s="19">
        <v>13129498</v>
      </c>
      <c r="Z26" s="20">
        <v>-36.38</v>
      </c>
      <c r="AA26" s="21">
        <v>-36094773</v>
      </c>
    </row>
    <row r="27" spans="1:27" ht="13.5">
      <c r="A27" s="23" t="s">
        <v>51</v>
      </c>
      <c r="B27" s="24"/>
      <c r="C27" s="25">
        <f aca="true" t="shared" si="1" ref="C27:Y27">SUM(C21:C26)</f>
        <v>-17722883</v>
      </c>
      <c r="D27" s="25">
        <f>SUM(D21:D26)</f>
        <v>0</v>
      </c>
      <c r="E27" s="26">
        <f t="shared" si="1"/>
        <v>-31926823</v>
      </c>
      <c r="F27" s="27">
        <f t="shared" si="1"/>
        <v>-36092172</v>
      </c>
      <c r="G27" s="27">
        <f t="shared" si="1"/>
        <v>-779343</v>
      </c>
      <c r="H27" s="27">
        <f t="shared" si="1"/>
        <v>-2018781</v>
      </c>
      <c r="I27" s="27">
        <f t="shared" si="1"/>
        <v>-134293</v>
      </c>
      <c r="J27" s="27">
        <f t="shared" si="1"/>
        <v>-2932417</v>
      </c>
      <c r="K27" s="27">
        <f t="shared" si="1"/>
        <v>-2174085</v>
      </c>
      <c r="L27" s="27">
        <f t="shared" si="1"/>
        <v>-812229</v>
      </c>
      <c r="M27" s="27">
        <f t="shared" si="1"/>
        <v>-19831</v>
      </c>
      <c r="N27" s="27">
        <f t="shared" si="1"/>
        <v>-3006145</v>
      </c>
      <c r="O27" s="27">
        <f t="shared" si="1"/>
        <v>-75822</v>
      </c>
      <c r="P27" s="27">
        <f t="shared" si="1"/>
        <v>-2682232</v>
      </c>
      <c r="Q27" s="27">
        <f t="shared" si="1"/>
        <v>-2031257</v>
      </c>
      <c r="R27" s="27">
        <f t="shared" si="1"/>
        <v>-4789311</v>
      </c>
      <c r="S27" s="27">
        <f t="shared" si="1"/>
        <v>-5670072</v>
      </c>
      <c r="T27" s="27">
        <f t="shared" si="1"/>
        <v>-2803693</v>
      </c>
      <c r="U27" s="27">
        <f t="shared" si="1"/>
        <v>-3763637</v>
      </c>
      <c r="V27" s="27">
        <f t="shared" si="1"/>
        <v>-12237402</v>
      </c>
      <c r="W27" s="27">
        <f t="shared" si="1"/>
        <v>-22965275</v>
      </c>
      <c r="X27" s="27">
        <f t="shared" si="1"/>
        <v>-36092172</v>
      </c>
      <c r="Y27" s="27">
        <f t="shared" si="1"/>
        <v>13126897</v>
      </c>
      <c r="Z27" s="28">
        <f>+IF(X27&lt;&gt;0,+(Y27/X27)*100,0)</f>
        <v>-36.37048221980101</v>
      </c>
      <c r="AA27" s="29">
        <f>SUM(AA21:AA26)</f>
        <v>-36092172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365574</v>
      </c>
      <c r="D33" s="17"/>
      <c r="E33" s="18">
        <v>547000</v>
      </c>
      <c r="F33" s="19">
        <v>547000</v>
      </c>
      <c r="G33" s="19">
        <v>230007</v>
      </c>
      <c r="H33" s="36">
        <v>-148265</v>
      </c>
      <c r="I33" s="36">
        <v>32600</v>
      </c>
      <c r="J33" s="36">
        <v>114342</v>
      </c>
      <c r="K33" s="19">
        <v>33584</v>
      </c>
      <c r="L33" s="19">
        <v>48290</v>
      </c>
      <c r="M33" s="19">
        <v>12042</v>
      </c>
      <c r="N33" s="19">
        <v>93916</v>
      </c>
      <c r="O33" s="36">
        <v>-3421</v>
      </c>
      <c r="P33" s="36">
        <v>50980</v>
      </c>
      <c r="Q33" s="36">
        <v>29875</v>
      </c>
      <c r="R33" s="19">
        <v>77434</v>
      </c>
      <c r="S33" s="19"/>
      <c r="T33" s="19"/>
      <c r="U33" s="19"/>
      <c r="V33" s="36"/>
      <c r="W33" s="36">
        <v>285692</v>
      </c>
      <c r="X33" s="36">
        <v>547000</v>
      </c>
      <c r="Y33" s="19">
        <v>-261308</v>
      </c>
      <c r="Z33" s="20">
        <v>-47.77</v>
      </c>
      <c r="AA33" s="21">
        <v>547000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-1876560</v>
      </c>
      <c r="D35" s="17"/>
      <c r="E35" s="18">
        <v>-2889978</v>
      </c>
      <c r="F35" s="19">
        <v>-2889978</v>
      </c>
      <c r="G35" s="19"/>
      <c r="H35" s="19"/>
      <c r="I35" s="19">
        <v>-808719</v>
      </c>
      <c r="J35" s="19">
        <v>-808719</v>
      </c>
      <c r="K35" s="19"/>
      <c r="L35" s="19"/>
      <c r="M35" s="19"/>
      <c r="N35" s="19"/>
      <c r="O35" s="19"/>
      <c r="P35" s="19"/>
      <c r="Q35" s="19">
        <v>-1558578</v>
      </c>
      <c r="R35" s="19">
        <v>-1558578</v>
      </c>
      <c r="S35" s="19"/>
      <c r="T35" s="19"/>
      <c r="U35" s="19"/>
      <c r="V35" s="19"/>
      <c r="W35" s="19">
        <v>-2367297</v>
      </c>
      <c r="X35" s="19">
        <v>-2889978</v>
      </c>
      <c r="Y35" s="19">
        <v>522681</v>
      </c>
      <c r="Z35" s="20">
        <v>-18.09</v>
      </c>
      <c r="AA35" s="21">
        <v>-2889978</v>
      </c>
    </row>
    <row r="36" spans="1:27" ht="13.5">
      <c r="A36" s="23" t="s">
        <v>57</v>
      </c>
      <c r="B36" s="24"/>
      <c r="C36" s="25">
        <f aca="true" t="shared" si="2" ref="C36:Y36">SUM(C31:C35)</f>
        <v>-1510986</v>
      </c>
      <c r="D36" s="25">
        <f>SUM(D31:D35)</f>
        <v>0</v>
      </c>
      <c r="E36" s="26">
        <f t="shared" si="2"/>
        <v>-2342978</v>
      </c>
      <c r="F36" s="27">
        <f t="shared" si="2"/>
        <v>-2342978</v>
      </c>
      <c r="G36" s="27">
        <f t="shared" si="2"/>
        <v>230007</v>
      </c>
      <c r="H36" s="27">
        <f t="shared" si="2"/>
        <v>-148265</v>
      </c>
      <c r="I36" s="27">
        <f t="shared" si="2"/>
        <v>-776119</v>
      </c>
      <c r="J36" s="27">
        <f t="shared" si="2"/>
        <v>-694377</v>
      </c>
      <c r="K36" s="27">
        <f t="shared" si="2"/>
        <v>33584</v>
      </c>
      <c r="L36" s="27">
        <f t="shared" si="2"/>
        <v>48290</v>
      </c>
      <c r="M36" s="27">
        <f t="shared" si="2"/>
        <v>12042</v>
      </c>
      <c r="N36" s="27">
        <f t="shared" si="2"/>
        <v>93916</v>
      </c>
      <c r="O36" s="27">
        <f t="shared" si="2"/>
        <v>-3421</v>
      </c>
      <c r="P36" s="27">
        <f t="shared" si="2"/>
        <v>50980</v>
      </c>
      <c r="Q36" s="27">
        <f t="shared" si="2"/>
        <v>-1528703</v>
      </c>
      <c r="R36" s="27">
        <f t="shared" si="2"/>
        <v>-1481144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-2081605</v>
      </c>
      <c r="X36" s="27">
        <f t="shared" si="2"/>
        <v>-2342978</v>
      </c>
      <c r="Y36" s="27">
        <f t="shared" si="2"/>
        <v>261373</v>
      </c>
      <c r="Z36" s="28">
        <f>+IF(X36&lt;&gt;0,+(Y36/X36)*100,0)</f>
        <v>-11.155589168997745</v>
      </c>
      <c r="AA36" s="29">
        <f>SUM(AA31:AA35)</f>
        <v>-2342978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-3643332</v>
      </c>
      <c r="D38" s="31">
        <f>+D17+D27+D36</f>
        <v>0</v>
      </c>
      <c r="E38" s="32">
        <f t="shared" si="3"/>
        <v>-14971004</v>
      </c>
      <c r="F38" s="33">
        <f t="shared" si="3"/>
        <v>-8804941</v>
      </c>
      <c r="G38" s="33">
        <f t="shared" si="3"/>
        <v>1810604</v>
      </c>
      <c r="H38" s="33">
        <f t="shared" si="3"/>
        <v>-5266708</v>
      </c>
      <c r="I38" s="33">
        <f t="shared" si="3"/>
        <v>2194240</v>
      </c>
      <c r="J38" s="33">
        <f t="shared" si="3"/>
        <v>-1261864</v>
      </c>
      <c r="K38" s="33">
        <f t="shared" si="3"/>
        <v>1476427</v>
      </c>
      <c r="L38" s="33">
        <f t="shared" si="3"/>
        <v>-418477</v>
      </c>
      <c r="M38" s="33">
        <f t="shared" si="3"/>
        <v>-4001879</v>
      </c>
      <c r="N38" s="33">
        <f t="shared" si="3"/>
        <v>-2943929</v>
      </c>
      <c r="O38" s="33">
        <f t="shared" si="3"/>
        <v>3985227</v>
      </c>
      <c r="P38" s="33">
        <f t="shared" si="3"/>
        <v>-2863361</v>
      </c>
      <c r="Q38" s="33">
        <f t="shared" si="3"/>
        <v>3873834</v>
      </c>
      <c r="R38" s="33">
        <f t="shared" si="3"/>
        <v>4995700</v>
      </c>
      <c r="S38" s="33">
        <f t="shared" si="3"/>
        <v>-1110896</v>
      </c>
      <c r="T38" s="33">
        <f t="shared" si="3"/>
        <v>-1816196</v>
      </c>
      <c r="U38" s="33">
        <f t="shared" si="3"/>
        <v>1344408</v>
      </c>
      <c r="V38" s="33">
        <f t="shared" si="3"/>
        <v>-1582684</v>
      </c>
      <c r="W38" s="33">
        <f t="shared" si="3"/>
        <v>-792777</v>
      </c>
      <c r="X38" s="33">
        <f t="shared" si="3"/>
        <v>-8804941</v>
      </c>
      <c r="Y38" s="33">
        <f t="shared" si="3"/>
        <v>8012164</v>
      </c>
      <c r="Z38" s="34">
        <f>+IF(X38&lt;&gt;0,+(Y38/X38)*100,0)</f>
        <v>-90.99622586908873</v>
      </c>
      <c r="AA38" s="35">
        <f>+AA17+AA27+AA36</f>
        <v>-8804941</v>
      </c>
    </row>
    <row r="39" spans="1:27" ht="13.5">
      <c r="A39" s="22" t="s">
        <v>59</v>
      </c>
      <c r="B39" s="16"/>
      <c r="C39" s="31">
        <v>42074797</v>
      </c>
      <c r="D39" s="31"/>
      <c r="E39" s="32">
        <v>41532843</v>
      </c>
      <c r="F39" s="33">
        <v>38431465</v>
      </c>
      <c r="G39" s="33">
        <v>1965353</v>
      </c>
      <c r="H39" s="33">
        <v>3775957</v>
      </c>
      <c r="I39" s="33">
        <v>-1490751</v>
      </c>
      <c r="J39" s="33">
        <v>1965353</v>
      </c>
      <c r="K39" s="33">
        <v>703489</v>
      </c>
      <c r="L39" s="33">
        <v>2179916</v>
      </c>
      <c r="M39" s="33">
        <v>1761439</v>
      </c>
      <c r="N39" s="33">
        <v>703489</v>
      </c>
      <c r="O39" s="33">
        <v>-2240440</v>
      </c>
      <c r="P39" s="33">
        <v>1744787</v>
      </c>
      <c r="Q39" s="33">
        <v>-1118574</v>
      </c>
      <c r="R39" s="33">
        <v>-2240440</v>
      </c>
      <c r="S39" s="33">
        <v>2755260</v>
      </c>
      <c r="T39" s="33">
        <v>1644364</v>
      </c>
      <c r="U39" s="33">
        <v>-171832</v>
      </c>
      <c r="V39" s="33">
        <v>2755260</v>
      </c>
      <c r="W39" s="33">
        <v>1965353</v>
      </c>
      <c r="X39" s="33">
        <v>38431465</v>
      </c>
      <c r="Y39" s="33">
        <v>-36466112</v>
      </c>
      <c r="Z39" s="34">
        <v>-94.89</v>
      </c>
      <c r="AA39" s="35">
        <v>38431465</v>
      </c>
    </row>
    <row r="40" spans="1:27" ht="13.5">
      <c r="A40" s="41" t="s">
        <v>60</v>
      </c>
      <c r="B40" s="42"/>
      <c r="C40" s="43">
        <v>38431465</v>
      </c>
      <c r="D40" s="43"/>
      <c r="E40" s="44">
        <v>26561839</v>
      </c>
      <c r="F40" s="45">
        <v>29626524</v>
      </c>
      <c r="G40" s="45">
        <v>3775957</v>
      </c>
      <c r="H40" s="45">
        <v>-1490751</v>
      </c>
      <c r="I40" s="45">
        <v>703489</v>
      </c>
      <c r="J40" s="45">
        <v>703489</v>
      </c>
      <c r="K40" s="45">
        <v>2179916</v>
      </c>
      <c r="L40" s="45">
        <v>1761439</v>
      </c>
      <c r="M40" s="45">
        <v>-2240440</v>
      </c>
      <c r="N40" s="45">
        <v>-2240440</v>
      </c>
      <c r="O40" s="45">
        <v>1744787</v>
      </c>
      <c r="P40" s="45">
        <v>-1118574</v>
      </c>
      <c r="Q40" s="45">
        <v>2755260</v>
      </c>
      <c r="R40" s="45">
        <v>1744787</v>
      </c>
      <c r="S40" s="45">
        <v>1644364</v>
      </c>
      <c r="T40" s="45">
        <v>-171832</v>
      </c>
      <c r="U40" s="45">
        <v>1172576</v>
      </c>
      <c r="V40" s="45">
        <v>1172576</v>
      </c>
      <c r="W40" s="45">
        <v>1172576</v>
      </c>
      <c r="X40" s="45">
        <v>29626524</v>
      </c>
      <c r="Y40" s="45">
        <v>-28453948</v>
      </c>
      <c r="Z40" s="46">
        <v>-96.04</v>
      </c>
      <c r="AA40" s="47">
        <v>29626524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124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5443084631</v>
      </c>
      <c r="D6" s="17"/>
      <c r="E6" s="18">
        <v>5371740588</v>
      </c>
      <c r="F6" s="19">
        <v>5521968253</v>
      </c>
      <c r="G6" s="19">
        <v>445488127</v>
      </c>
      <c r="H6" s="19">
        <v>404494580</v>
      </c>
      <c r="I6" s="19">
        <v>569343373</v>
      </c>
      <c r="J6" s="19">
        <v>1419326080</v>
      </c>
      <c r="K6" s="19">
        <v>606501518</v>
      </c>
      <c r="L6" s="19">
        <v>409511549</v>
      </c>
      <c r="M6" s="19">
        <v>449372286</v>
      </c>
      <c r="N6" s="19">
        <v>1465385353</v>
      </c>
      <c r="O6" s="19">
        <v>426127481</v>
      </c>
      <c r="P6" s="19">
        <v>404003376</v>
      </c>
      <c r="Q6" s="19">
        <v>1135569710</v>
      </c>
      <c r="R6" s="19">
        <v>1965700567</v>
      </c>
      <c r="S6" s="19">
        <v>401191793</v>
      </c>
      <c r="T6" s="19">
        <v>425256643</v>
      </c>
      <c r="U6" s="19">
        <v>415728744</v>
      </c>
      <c r="V6" s="19">
        <v>1242177180</v>
      </c>
      <c r="W6" s="19">
        <v>6092589180</v>
      </c>
      <c r="X6" s="19">
        <v>5521968253</v>
      </c>
      <c r="Y6" s="19">
        <v>570620927</v>
      </c>
      <c r="Z6" s="20">
        <v>10.33</v>
      </c>
      <c r="AA6" s="21">
        <v>5521968253</v>
      </c>
    </row>
    <row r="7" spans="1:27" ht="13.5">
      <c r="A7" s="22" t="s">
        <v>34</v>
      </c>
      <c r="B7" s="16"/>
      <c r="C7" s="17">
        <v>13076734226</v>
      </c>
      <c r="D7" s="17"/>
      <c r="E7" s="18">
        <v>14248719176</v>
      </c>
      <c r="F7" s="19">
        <v>14790650355</v>
      </c>
      <c r="G7" s="19">
        <v>950017474</v>
      </c>
      <c r="H7" s="19">
        <v>919617480</v>
      </c>
      <c r="I7" s="19">
        <v>2208764087</v>
      </c>
      <c r="J7" s="19">
        <v>4078399041</v>
      </c>
      <c r="K7" s="19">
        <v>1060651498</v>
      </c>
      <c r="L7" s="19">
        <v>969437707</v>
      </c>
      <c r="M7" s="19">
        <v>1035576751</v>
      </c>
      <c r="N7" s="19">
        <v>3065665956</v>
      </c>
      <c r="O7" s="19">
        <v>1017359548</v>
      </c>
      <c r="P7" s="19">
        <v>912263120</v>
      </c>
      <c r="Q7" s="19">
        <v>1974644335</v>
      </c>
      <c r="R7" s="19">
        <v>3904267003</v>
      </c>
      <c r="S7" s="19">
        <v>897240833</v>
      </c>
      <c r="T7" s="19">
        <v>943394552</v>
      </c>
      <c r="U7" s="19">
        <v>991040434</v>
      </c>
      <c r="V7" s="19">
        <v>2831675819</v>
      </c>
      <c r="W7" s="19">
        <v>13880007819</v>
      </c>
      <c r="X7" s="19">
        <v>14790650355</v>
      </c>
      <c r="Y7" s="19">
        <v>-910642536</v>
      </c>
      <c r="Z7" s="20">
        <v>-6.16</v>
      </c>
      <c r="AA7" s="21">
        <v>14790650355</v>
      </c>
    </row>
    <row r="8" spans="1:27" ht="13.5">
      <c r="A8" s="22" t="s">
        <v>35</v>
      </c>
      <c r="B8" s="16"/>
      <c r="C8" s="17">
        <v>1890089370</v>
      </c>
      <c r="D8" s="17"/>
      <c r="E8" s="18">
        <v>3234114460</v>
      </c>
      <c r="F8" s="19">
        <v>2556844460</v>
      </c>
      <c r="G8" s="19">
        <v>2889728</v>
      </c>
      <c r="H8" s="19">
        <v>658530649</v>
      </c>
      <c r="I8" s="19">
        <v>599860580</v>
      </c>
      <c r="J8" s="19">
        <v>1261280957</v>
      </c>
      <c r="K8" s="19">
        <v>3019310</v>
      </c>
      <c r="L8" s="19">
        <v>3336864</v>
      </c>
      <c r="M8" s="19">
        <v>1400864244</v>
      </c>
      <c r="N8" s="19">
        <v>1407220418</v>
      </c>
      <c r="O8" s="19">
        <v>2506031</v>
      </c>
      <c r="P8" s="19">
        <v>2286762</v>
      </c>
      <c r="Q8" s="19">
        <v>153907832</v>
      </c>
      <c r="R8" s="19">
        <v>158700625</v>
      </c>
      <c r="S8" s="19">
        <v>2410608</v>
      </c>
      <c r="T8" s="19">
        <v>357197624</v>
      </c>
      <c r="U8" s="19">
        <v>2269083</v>
      </c>
      <c r="V8" s="19">
        <v>361877315</v>
      </c>
      <c r="W8" s="19">
        <v>3189079315</v>
      </c>
      <c r="X8" s="19">
        <v>2556844460</v>
      </c>
      <c r="Y8" s="19">
        <v>632234855</v>
      </c>
      <c r="Z8" s="20">
        <v>24.73</v>
      </c>
      <c r="AA8" s="21">
        <v>2556844460</v>
      </c>
    </row>
    <row r="9" spans="1:27" ht="13.5">
      <c r="A9" s="22" t="s">
        <v>36</v>
      </c>
      <c r="B9" s="16"/>
      <c r="C9" s="17">
        <v>2191385000</v>
      </c>
      <c r="D9" s="17"/>
      <c r="E9" s="18">
        <v>2584009904</v>
      </c>
      <c r="F9" s="19">
        <v>2640963721</v>
      </c>
      <c r="G9" s="19">
        <v>787727000</v>
      </c>
      <c r="H9" s="19">
        <v>26300000</v>
      </c>
      <c r="I9" s="19">
        <v>5112000</v>
      </c>
      <c r="J9" s="19">
        <v>819139000</v>
      </c>
      <c r="K9" s="19"/>
      <c r="L9" s="19">
        <v>40312000</v>
      </c>
      <c r="M9" s="19">
        <v>319095000</v>
      </c>
      <c r="N9" s="19">
        <v>359407000</v>
      </c>
      <c r="O9" s="19"/>
      <c r="P9" s="19"/>
      <c r="Q9" s="19">
        <v>569526000</v>
      </c>
      <c r="R9" s="19">
        <v>569526000</v>
      </c>
      <c r="S9" s="19">
        <v>135535874</v>
      </c>
      <c r="T9" s="19"/>
      <c r="U9" s="19"/>
      <c r="V9" s="19">
        <v>135535874</v>
      </c>
      <c r="W9" s="19">
        <v>1883607874</v>
      </c>
      <c r="X9" s="19">
        <v>2640963721</v>
      </c>
      <c r="Y9" s="19">
        <v>-757355847</v>
      </c>
      <c r="Z9" s="20">
        <v>-28.68</v>
      </c>
      <c r="AA9" s="21">
        <v>2640963721</v>
      </c>
    </row>
    <row r="10" spans="1:27" ht="13.5">
      <c r="A10" s="22" t="s">
        <v>37</v>
      </c>
      <c r="B10" s="16"/>
      <c r="C10" s="17">
        <v>2041011000</v>
      </c>
      <c r="D10" s="17"/>
      <c r="E10" s="18">
        <v>3377739831</v>
      </c>
      <c r="F10" s="19">
        <v>3406938931</v>
      </c>
      <c r="G10" s="19">
        <v>480019000</v>
      </c>
      <c r="H10" s="19"/>
      <c r="I10" s="19">
        <v>-95305000</v>
      </c>
      <c r="J10" s="19">
        <v>384714000</v>
      </c>
      <c r="K10" s="19">
        <v>35000000</v>
      </c>
      <c r="L10" s="19">
        <v>349011000</v>
      </c>
      <c r="M10" s="19">
        <v>369775000</v>
      </c>
      <c r="N10" s="19">
        <v>753786000</v>
      </c>
      <c r="O10" s="19"/>
      <c r="P10" s="19"/>
      <c r="Q10" s="19">
        <v>1305582000</v>
      </c>
      <c r="R10" s="19">
        <v>1305582000</v>
      </c>
      <c r="S10" s="19"/>
      <c r="T10" s="19"/>
      <c r="U10" s="19"/>
      <c r="V10" s="19"/>
      <c r="W10" s="19">
        <v>2444082000</v>
      </c>
      <c r="X10" s="19">
        <v>3406938931</v>
      </c>
      <c r="Y10" s="19">
        <v>-962856931</v>
      </c>
      <c r="Z10" s="20">
        <v>-28.26</v>
      </c>
      <c r="AA10" s="21">
        <v>3406938931</v>
      </c>
    </row>
    <row r="11" spans="1:27" ht="13.5">
      <c r="A11" s="22" t="s">
        <v>38</v>
      </c>
      <c r="B11" s="16"/>
      <c r="C11" s="17">
        <v>477911000</v>
      </c>
      <c r="D11" s="17"/>
      <c r="E11" s="18">
        <v>606014430</v>
      </c>
      <c r="F11" s="19">
        <v>611860972</v>
      </c>
      <c r="G11" s="19">
        <v>120866903</v>
      </c>
      <c r="H11" s="19">
        <v>102067695</v>
      </c>
      <c r="I11" s="19">
        <v>-77505188</v>
      </c>
      <c r="J11" s="19">
        <v>145429410</v>
      </c>
      <c r="K11" s="19">
        <v>65204905</v>
      </c>
      <c r="L11" s="19">
        <v>57847592</v>
      </c>
      <c r="M11" s="19">
        <v>9126626</v>
      </c>
      <c r="N11" s="19">
        <v>132179123</v>
      </c>
      <c r="O11" s="19">
        <v>76341480</v>
      </c>
      <c r="P11" s="19">
        <v>63062074</v>
      </c>
      <c r="Q11" s="19">
        <v>-7912087</v>
      </c>
      <c r="R11" s="19">
        <v>131491467</v>
      </c>
      <c r="S11" s="19">
        <v>64065898</v>
      </c>
      <c r="T11" s="19">
        <v>77741864</v>
      </c>
      <c r="U11" s="19">
        <v>433815571</v>
      </c>
      <c r="V11" s="19">
        <v>575623333</v>
      </c>
      <c r="W11" s="19">
        <v>984723333</v>
      </c>
      <c r="X11" s="19">
        <v>611860972</v>
      </c>
      <c r="Y11" s="19">
        <v>372862361</v>
      </c>
      <c r="Z11" s="20">
        <v>60.94</v>
      </c>
      <c r="AA11" s="21">
        <v>611860972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-19055039001</v>
      </c>
      <c r="D14" s="17"/>
      <c r="E14" s="18">
        <v>-22761914235</v>
      </c>
      <c r="F14" s="19">
        <v>-23281911653</v>
      </c>
      <c r="G14" s="19">
        <v>-2444006478</v>
      </c>
      <c r="H14" s="19">
        <v>-2448801110</v>
      </c>
      <c r="I14" s="19">
        <v>-997279012</v>
      </c>
      <c r="J14" s="19">
        <v>-5890086600</v>
      </c>
      <c r="K14" s="19">
        <v>-2205528577</v>
      </c>
      <c r="L14" s="19">
        <v>-2413682142</v>
      </c>
      <c r="M14" s="19">
        <v>-2319006011</v>
      </c>
      <c r="N14" s="19">
        <v>-6938216730</v>
      </c>
      <c r="O14" s="19">
        <v>-2010341236</v>
      </c>
      <c r="P14" s="19">
        <v>-2013454405</v>
      </c>
      <c r="Q14" s="19">
        <v>-2845091029</v>
      </c>
      <c r="R14" s="19">
        <v>-6868886670</v>
      </c>
      <c r="S14" s="19">
        <v>-1852585303</v>
      </c>
      <c r="T14" s="19">
        <v>-2019857820</v>
      </c>
      <c r="U14" s="19">
        <v>-1776160356</v>
      </c>
      <c r="V14" s="19">
        <v>-5648603479</v>
      </c>
      <c r="W14" s="19">
        <v>-25345793479</v>
      </c>
      <c r="X14" s="19">
        <v>-23281911653</v>
      </c>
      <c r="Y14" s="19">
        <v>-2063881826</v>
      </c>
      <c r="Z14" s="20">
        <v>8.86</v>
      </c>
      <c r="AA14" s="21">
        <v>-23281911653</v>
      </c>
    </row>
    <row r="15" spans="1:27" ht="13.5">
      <c r="A15" s="22" t="s">
        <v>42</v>
      </c>
      <c r="B15" s="16"/>
      <c r="C15" s="17">
        <v>-857206000</v>
      </c>
      <c r="D15" s="17"/>
      <c r="E15" s="18">
        <v>-1177330927</v>
      </c>
      <c r="F15" s="19">
        <v>-1177330925</v>
      </c>
      <c r="G15" s="19"/>
      <c r="H15" s="19">
        <v>-12953131</v>
      </c>
      <c r="I15" s="19">
        <v>-100259773</v>
      </c>
      <c r="J15" s="19">
        <v>-113212904</v>
      </c>
      <c r="K15" s="19">
        <v>-5514549</v>
      </c>
      <c r="L15" s="19"/>
      <c r="M15" s="19">
        <v>-388463180</v>
      </c>
      <c r="N15" s="19">
        <v>-393977729</v>
      </c>
      <c r="O15" s="19"/>
      <c r="P15" s="19">
        <v>-11050949</v>
      </c>
      <c r="Q15" s="19">
        <v>-99116418</v>
      </c>
      <c r="R15" s="19">
        <v>-110167367</v>
      </c>
      <c r="S15" s="19">
        <v>-2774881</v>
      </c>
      <c r="T15" s="19"/>
      <c r="U15" s="19">
        <v>-368120134</v>
      </c>
      <c r="V15" s="19">
        <v>-370895015</v>
      </c>
      <c r="W15" s="19">
        <v>-988253015</v>
      </c>
      <c r="X15" s="19">
        <v>-1177330925</v>
      </c>
      <c r="Y15" s="19">
        <v>189077910</v>
      </c>
      <c r="Z15" s="20">
        <v>-16.06</v>
      </c>
      <c r="AA15" s="21">
        <v>-1177330925</v>
      </c>
    </row>
    <row r="16" spans="1:27" ht="13.5">
      <c r="A16" s="22" t="s">
        <v>43</v>
      </c>
      <c r="B16" s="16"/>
      <c r="C16" s="17">
        <v>-166133000</v>
      </c>
      <c r="D16" s="17"/>
      <c r="E16" s="18">
        <v>-205214290</v>
      </c>
      <c r="F16" s="19">
        <v>-200628891</v>
      </c>
      <c r="G16" s="19"/>
      <c r="H16" s="19"/>
      <c r="I16" s="19">
        <v>-31340066</v>
      </c>
      <c r="J16" s="19">
        <v>-31340066</v>
      </c>
      <c r="K16" s="19"/>
      <c r="L16" s="19"/>
      <c r="M16" s="19">
        <v>-51846000</v>
      </c>
      <c r="N16" s="19">
        <v>-51846000</v>
      </c>
      <c r="O16" s="19"/>
      <c r="P16" s="19"/>
      <c r="Q16" s="19">
        <v>-61901934</v>
      </c>
      <c r="R16" s="19">
        <v>-61901934</v>
      </c>
      <c r="S16" s="19"/>
      <c r="T16" s="19"/>
      <c r="U16" s="19"/>
      <c r="V16" s="19"/>
      <c r="W16" s="19">
        <v>-145088000</v>
      </c>
      <c r="X16" s="19">
        <v>-200628891</v>
      </c>
      <c r="Y16" s="19">
        <v>55540891</v>
      </c>
      <c r="Z16" s="20">
        <v>-27.68</v>
      </c>
      <c r="AA16" s="21">
        <v>-200628891</v>
      </c>
    </row>
    <row r="17" spans="1:27" ht="13.5">
      <c r="A17" s="23" t="s">
        <v>44</v>
      </c>
      <c r="B17" s="24"/>
      <c r="C17" s="25">
        <f aca="true" t="shared" si="0" ref="C17:Y17">SUM(C6:C16)</f>
        <v>5041837226</v>
      </c>
      <c r="D17" s="25">
        <f>SUM(D6:D16)</f>
        <v>0</v>
      </c>
      <c r="E17" s="26">
        <f t="shared" si="0"/>
        <v>5277878937</v>
      </c>
      <c r="F17" s="27">
        <f t="shared" si="0"/>
        <v>4869355223</v>
      </c>
      <c r="G17" s="27">
        <f t="shared" si="0"/>
        <v>343001754</v>
      </c>
      <c r="H17" s="27">
        <f t="shared" si="0"/>
        <v>-350743837</v>
      </c>
      <c r="I17" s="27">
        <f t="shared" si="0"/>
        <v>2081391001</v>
      </c>
      <c r="J17" s="27">
        <f t="shared" si="0"/>
        <v>2073648918</v>
      </c>
      <c r="K17" s="27">
        <f t="shared" si="0"/>
        <v>-440665895</v>
      </c>
      <c r="L17" s="27">
        <f t="shared" si="0"/>
        <v>-584225430</v>
      </c>
      <c r="M17" s="27">
        <f t="shared" si="0"/>
        <v>824494716</v>
      </c>
      <c r="N17" s="27">
        <f t="shared" si="0"/>
        <v>-200396609</v>
      </c>
      <c r="O17" s="27">
        <f t="shared" si="0"/>
        <v>-488006696</v>
      </c>
      <c r="P17" s="27">
        <f t="shared" si="0"/>
        <v>-642890022</v>
      </c>
      <c r="Q17" s="27">
        <f t="shared" si="0"/>
        <v>2125208409</v>
      </c>
      <c r="R17" s="27">
        <f t="shared" si="0"/>
        <v>994311691</v>
      </c>
      <c r="S17" s="27">
        <f t="shared" si="0"/>
        <v>-354915178</v>
      </c>
      <c r="T17" s="27">
        <f t="shared" si="0"/>
        <v>-216267137</v>
      </c>
      <c r="U17" s="27">
        <f t="shared" si="0"/>
        <v>-301426658</v>
      </c>
      <c r="V17" s="27">
        <f t="shared" si="0"/>
        <v>-872608973</v>
      </c>
      <c r="W17" s="27">
        <f t="shared" si="0"/>
        <v>1994955027</v>
      </c>
      <c r="X17" s="27">
        <f t="shared" si="0"/>
        <v>4869355223</v>
      </c>
      <c r="Y17" s="27">
        <f t="shared" si="0"/>
        <v>-2874400196</v>
      </c>
      <c r="Z17" s="28">
        <f>+IF(X17&lt;&gt;0,+(Y17/X17)*100,0)</f>
        <v>-59.03040678615942</v>
      </c>
      <c r="AA17" s="29">
        <f>SUM(AA6:AA16)</f>
        <v>4869355223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34768000</v>
      </c>
      <c r="D21" s="17"/>
      <c r="E21" s="18">
        <v>34288745</v>
      </c>
      <c r="F21" s="19">
        <v>34288745</v>
      </c>
      <c r="G21" s="36"/>
      <c r="H21" s="36"/>
      <c r="I21" s="36">
        <v>1059908</v>
      </c>
      <c r="J21" s="19">
        <v>1059908</v>
      </c>
      <c r="K21" s="36"/>
      <c r="L21" s="36"/>
      <c r="M21" s="19">
        <v>4557000</v>
      </c>
      <c r="N21" s="36">
        <v>4557000</v>
      </c>
      <c r="O21" s="36"/>
      <c r="P21" s="36"/>
      <c r="Q21" s="19">
        <v>-239908</v>
      </c>
      <c r="R21" s="36">
        <v>-239908</v>
      </c>
      <c r="S21" s="36"/>
      <c r="T21" s="19"/>
      <c r="U21" s="36"/>
      <c r="V21" s="36"/>
      <c r="W21" s="36">
        <v>5377000</v>
      </c>
      <c r="X21" s="19">
        <v>34288745</v>
      </c>
      <c r="Y21" s="36">
        <v>-28911745</v>
      </c>
      <c r="Z21" s="37">
        <v>-84.32</v>
      </c>
      <c r="AA21" s="38">
        <v>34288745</v>
      </c>
    </row>
    <row r="22" spans="1:27" ht="13.5">
      <c r="A22" s="22" t="s">
        <v>47</v>
      </c>
      <c r="B22" s="16"/>
      <c r="C22" s="17">
        <v>65832000</v>
      </c>
      <c r="D22" s="17"/>
      <c r="E22" s="39"/>
      <c r="F22" s="36"/>
      <c r="G22" s="19"/>
      <c r="H22" s="19"/>
      <c r="I22" s="19">
        <v>-1634000</v>
      </c>
      <c r="J22" s="19">
        <v>-1634000</v>
      </c>
      <c r="K22" s="19"/>
      <c r="L22" s="19"/>
      <c r="M22" s="36">
        <v>-3587000</v>
      </c>
      <c r="N22" s="19">
        <v>-3587000</v>
      </c>
      <c r="O22" s="19"/>
      <c r="P22" s="19"/>
      <c r="Q22" s="19">
        <v>57377000</v>
      </c>
      <c r="R22" s="19">
        <v>57377000</v>
      </c>
      <c r="S22" s="19"/>
      <c r="T22" s="36"/>
      <c r="U22" s="19"/>
      <c r="V22" s="19"/>
      <c r="W22" s="19">
        <v>52156000</v>
      </c>
      <c r="X22" s="19"/>
      <c r="Y22" s="19">
        <v>52156000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>
        <v>-68508000</v>
      </c>
      <c r="J23" s="19">
        <v>-68508000</v>
      </c>
      <c r="K23" s="36"/>
      <c r="L23" s="36"/>
      <c r="M23" s="19">
        <v>-16502000</v>
      </c>
      <c r="N23" s="36">
        <v>-16502000</v>
      </c>
      <c r="O23" s="36"/>
      <c r="P23" s="36"/>
      <c r="Q23" s="19">
        <v>85010000</v>
      </c>
      <c r="R23" s="36">
        <v>85010000</v>
      </c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614571541</v>
      </c>
      <c r="H24" s="19">
        <v>669003661</v>
      </c>
      <c r="I24" s="19">
        <v>-1850449202</v>
      </c>
      <c r="J24" s="19">
        <v>-566874000</v>
      </c>
      <c r="K24" s="19">
        <v>332094203</v>
      </c>
      <c r="L24" s="19">
        <v>497914877</v>
      </c>
      <c r="M24" s="19">
        <v>-829354918</v>
      </c>
      <c r="N24" s="19">
        <v>654162</v>
      </c>
      <c r="O24" s="19">
        <v>474158186</v>
      </c>
      <c r="P24" s="19">
        <v>562141469</v>
      </c>
      <c r="Q24" s="19">
        <v>-470079817</v>
      </c>
      <c r="R24" s="19">
        <v>566219838</v>
      </c>
      <c r="S24" s="19">
        <v>430073019</v>
      </c>
      <c r="T24" s="19">
        <v>585574158</v>
      </c>
      <c r="U24" s="19">
        <v>-150121672</v>
      </c>
      <c r="V24" s="19">
        <v>865525505</v>
      </c>
      <c r="W24" s="19">
        <v>865525505</v>
      </c>
      <c r="X24" s="19"/>
      <c r="Y24" s="19">
        <v>865525505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-4212016000</v>
      </c>
      <c r="D26" s="17"/>
      <c r="E26" s="18">
        <v>-5711021000</v>
      </c>
      <c r="F26" s="19">
        <v>-5673548874</v>
      </c>
      <c r="G26" s="19">
        <v>-849134023</v>
      </c>
      <c r="H26" s="19">
        <v>-234918696</v>
      </c>
      <c r="I26" s="19">
        <v>-82987281</v>
      </c>
      <c r="J26" s="19">
        <v>-1167040000</v>
      </c>
      <c r="K26" s="19">
        <v>-371225304</v>
      </c>
      <c r="L26" s="19">
        <v>-247511280</v>
      </c>
      <c r="M26" s="19">
        <v>-476275836</v>
      </c>
      <c r="N26" s="19">
        <v>-1095012420</v>
      </c>
      <c r="O26" s="19">
        <v>-145878405</v>
      </c>
      <c r="P26" s="19">
        <v>-295054598</v>
      </c>
      <c r="Q26" s="19">
        <v>-1284692577</v>
      </c>
      <c r="R26" s="19">
        <v>-1725625580</v>
      </c>
      <c r="S26" s="19">
        <v>-307599726</v>
      </c>
      <c r="T26" s="19">
        <v>-303184549</v>
      </c>
      <c r="U26" s="19">
        <v>-250618399</v>
      </c>
      <c r="V26" s="19">
        <v>-861402674</v>
      </c>
      <c r="W26" s="19">
        <v>-4849080674</v>
      </c>
      <c r="X26" s="19">
        <v>-5673548874</v>
      </c>
      <c r="Y26" s="19">
        <v>824468200</v>
      </c>
      <c r="Z26" s="20">
        <v>-14.53</v>
      </c>
      <c r="AA26" s="21">
        <v>-5673548874</v>
      </c>
    </row>
    <row r="27" spans="1:27" ht="13.5">
      <c r="A27" s="23" t="s">
        <v>51</v>
      </c>
      <c r="B27" s="24"/>
      <c r="C27" s="25">
        <f aca="true" t="shared" si="1" ref="C27:Y27">SUM(C21:C26)</f>
        <v>-4111416000</v>
      </c>
      <c r="D27" s="25">
        <f>SUM(D21:D26)</f>
        <v>0</v>
      </c>
      <c r="E27" s="26">
        <f t="shared" si="1"/>
        <v>-5676732255</v>
      </c>
      <c r="F27" s="27">
        <f t="shared" si="1"/>
        <v>-5639260129</v>
      </c>
      <c r="G27" s="27">
        <f t="shared" si="1"/>
        <v>-234562482</v>
      </c>
      <c r="H27" s="27">
        <f t="shared" si="1"/>
        <v>434084965</v>
      </c>
      <c r="I27" s="27">
        <f t="shared" si="1"/>
        <v>-2002518575</v>
      </c>
      <c r="J27" s="27">
        <f t="shared" si="1"/>
        <v>-1802996092</v>
      </c>
      <c r="K27" s="27">
        <f t="shared" si="1"/>
        <v>-39131101</v>
      </c>
      <c r="L27" s="27">
        <f t="shared" si="1"/>
        <v>250403597</v>
      </c>
      <c r="M27" s="27">
        <f t="shared" si="1"/>
        <v>-1321162754</v>
      </c>
      <c r="N27" s="27">
        <f t="shared" si="1"/>
        <v>-1109890258</v>
      </c>
      <c r="O27" s="27">
        <f t="shared" si="1"/>
        <v>328279781</v>
      </c>
      <c r="P27" s="27">
        <f t="shared" si="1"/>
        <v>267086871</v>
      </c>
      <c r="Q27" s="27">
        <f t="shared" si="1"/>
        <v>-1612625302</v>
      </c>
      <c r="R27" s="27">
        <f t="shared" si="1"/>
        <v>-1017258650</v>
      </c>
      <c r="S27" s="27">
        <f t="shared" si="1"/>
        <v>122473293</v>
      </c>
      <c r="T27" s="27">
        <f t="shared" si="1"/>
        <v>282389609</v>
      </c>
      <c r="U27" s="27">
        <f t="shared" si="1"/>
        <v>-400740071</v>
      </c>
      <c r="V27" s="27">
        <f t="shared" si="1"/>
        <v>4122831</v>
      </c>
      <c r="W27" s="27">
        <f t="shared" si="1"/>
        <v>-3926022169</v>
      </c>
      <c r="X27" s="27">
        <f t="shared" si="1"/>
        <v>-5639260129</v>
      </c>
      <c r="Y27" s="27">
        <f t="shared" si="1"/>
        <v>1713237960</v>
      </c>
      <c r="Z27" s="28">
        <f>+IF(X27&lt;&gt;0,+(Y27/X27)*100,0)</f>
        <v>-30.38054497946711</v>
      </c>
      <c r="AA27" s="29">
        <f>SUM(AA21:AA26)</f>
        <v>-5639260129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1509589000</v>
      </c>
      <c r="D32" s="17"/>
      <c r="E32" s="18">
        <v>1000000000</v>
      </c>
      <c r="F32" s="19">
        <v>1000000000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>
        <v>1000000000</v>
      </c>
      <c r="V32" s="19">
        <v>1000000000</v>
      </c>
      <c r="W32" s="19">
        <v>1000000000</v>
      </c>
      <c r="X32" s="19">
        <v>1000000000</v>
      </c>
      <c r="Y32" s="19"/>
      <c r="Z32" s="20"/>
      <c r="AA32" s="21">
        <v>1000000000</v>
      </c>
    </row>
    <row r="33" spans="1:27" ht="13.5">
      <c r="A33" s="22" t="s">
        <v>55</v>
      </c>
      <c r="B33" s="16"/>
      <c r="C33" s="17"/>
      <c r="D33" s="17"/>
      <c r="E33" s="18">
        <v>62522000</v>
      </c>
      <c r="F33" s="19">
        <v>62522000</v>
      </c>
      <c r="G33" s="19"/>
      <c r="H33" s="36"/>
      <c r="I33" s="36">
        <v>-130161000</v>
      </c>
      <c r="J33" s="36">
        <v>-130161000</v>
      </c>
      <c r="K33" s="19"/>
      <c r="L33" s="19"/>
      <c r="M33" s="19">
        <v>-2231000</v>
      </c>
      <c r="N33" s="19">
        <v>-2231000</v>
      </c>
      <c r="O33" s="36"/>
      <c r="P33" s="36"/>
      <c r="Q33" s="36">
        <v>-6911000</v>
      </c>
      <c r="R33" s="19">
        <v>-6911000</v>
      </c>
      <c r="S33" s="19"/>
      <c r="T33" s="19"/>
      <c r="U33" s="19"/>
      <c r="V33" s="36"/>
      <c r="W33" s="36">
        <v>-139303000</v>
      </c>
      <c r="X33" s="36">
        <v>62522000</v>
      </c>
      <c r="Y33" s="19">
        <v>-201825000</v>
      </c>
      <c r="Z33" s="20">
        <v>-322.81</v>
      </c>
      <c r="AA33" s="21">
        <v>62522000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-1140027000</v>
      </c>
      <c r="D35" s="17"/>
      <c r="E35" s="18">
        <v>-1037825000</v>
      </c>
      <c r="F35" s="19">
        <v>-993039001</v>
      </c>
      <c r="G35" s="19"/>
      <c r="H35" s="19">
        <v>-37704288</v>
      </c>
      <c r="I35" s="19">
        <v>-234921500</v>
      </c>
      <c r="J35" s="19">
        <v>-272625788</v>
      </c>
      <c r="K35" s="19">
        <v>-58017716</v>
      </c>
      <c r="L35" s="19"/>
      <c r="M35" s="19">
        <v>-150577395</v>
      </c>
      <c r="N35" s="19">
        <v>-208595111</v>
      </c>
      <c r="O35" s="19"/>
      <c r="P35" s="19">
        <v>-39606469</v>
      </c>
      <c r="Q35" s="19">
        <v>-187230189</v>
      </c>
      <c r="R35" s="19">
        <v>-226836658</v>
      </c>
      <c r="S35" s="19">
        <v>-60757383</v>
      </c>
      <c r="T35" s="19"/>
      <c r="U35" s="19">
        <v>-223715401</v>
      </c>
      <c r="V35" s="19">
        <v>-284472784</v>
      </c>
      <c r="W35" s="19">
        <v>-992530341</v>
      </c>
      <c r="X35" s="19">
        <v>-993039001</v>
      </c>
      <c r="Y35" s="19">
        <v>508660</v>
      </c>
      <c r="Z35" s="20">
        <v>-0.05</v>
      </c>
      <c r="AA35" s="21">
        <v>-993039001</v>
      </c>
    </row>
    <row r="36" spans="1:27" ht="13.5">
      <c r="A36" s="23" t="s">
        <v>57</v>
      </c>
      <c r="B36" s="24"/>
      <c r="C36" s="25">
        <f aca="true" t="shared" si="2" ref="C36:Y36">SUM(C31:C35)</f>
        <v>369562000</v>
      </c>
      <c r="D36" s="25">
        <f>SUM(D31:D35)</f>
        <v>0</v>
      </c>
      <c r="E36" s="26">
        <f t="shared" si="2"/>
        <v>24697000</v>
      </c>
      <c r="F36" s="27">
        <f t="shared" si="2"/>
        <v>69482999</v>
      </c>
      <c r="G36" s="27">
        <f t="shared" si="2"/>
        <v>0</v>
      </c>
      <c r="H36" s="27">
        <f t="shared" si="2"/>
        <v>-37704288</v>
      </c>
      <c r="I36" s="27">
        <f t="shared" si="2"/>
        <v>-365082500</v>
      </c>
      <c r="J36" s="27">
        <f t="shared" si="2"/>
        <v>-402786788</v>
      </c>
      <c r="K36" s="27">
        <f t="shared" si="2"/>
        <v>-58017716</v>
      </c>
      <c r="L36" s="27">
        <f t="shared" si="2"/>
        <v>0</v>
      </c>
      <c r="M36" s="27">
        <f t="shared" si="2"/>
        <v>-152808395</v>
      </c>
      <c r="N36" s="27">
        <f t="shared" si="2"/>
        <v>-210826111</v>
      </c>
      <c r="O36" s="27">
        <f t="shared" si="2"/>
        <v>0</v>
      </c>
      <c r="P36" s="27">
        <f t="shared" si="2"/>
        <v>-39606469</v>
      </c>
      <c r="Q36" s="27">
        <f t="shared" si="2"/>
        <v>-194141189</v>
      </c>
      <c r="R36" s="27">
        <f t="shared" si="2"/>
        <v>-233747658</v>
      </c>
      <c r="S36" s="27">
        <f t="shared" si="2"/>
        <v>-60757383</v>
      </c>
      <c r="T36" s="27">
        <f t="shared" si="2"/>
        <v>0</v>
      </c>
      <c r="U36" s="27">
        <f t="shared" si="2"/>
        <v>776284599</v>
      </c>
      <c r="V36" s="27">
        <f t="shared" si="2"/>
        <v>715527216</v>
      </c>
      <c r="W36" s="27">
        <f t="shared" si="2"/>
        <v>-131833341</v>
      </c>
      <c r="X36" s="27">
        <f t="shared" si="2"/>
        <v>69482999</v>
      </c>
      <c r="Y36" s="27">
        <f t="shared" si="2"/>
        <v>-201316340</v>
      </c>
      <c r="Z36" s="28">
        <f>+IF(X36&lt;&gt;0,+(Y36/X36)*100,0)</f>
        <v>-289.7346730816843</v>
      </c>
      <c r="AA36" s="29">
        <f>SUM(AA31:AA35)</f>
        <v>69482999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1299983226</v>
      </c>
      <c r="D38" s="31">
        <f>+D17+D27+D36</f>
        <v>0</v>
      </c>
      <c r="E38" s="32">
        <f t="shared" si="3"/>
        <v>-374156318</v>
      </c>
      <c r="F38" s="33">
        <f t="shared" si="3"/>
        <v>-700421907</v>
      </c>
      <c r="G38" s="33">
        <f t="shared" si="3"/>
        <v>108439272</v>
      </c>
      <c r="H38" s="33">
        <f t="shared" si="3"/>
        <v>45636840</v>
      </c>
      <c r="I38" s="33">
        <f t="shared" si="3"/>
        <v>-286210074</v>
      </c>
      <c r="J38" s="33">
        <f t="shared" si="3"/>
        <v>-132133962</v>
      </c>
      <c r="K38" s="33">
        <f t="shared" si="3"/>
        <v>-537814712</v>
      </c>
      <c r="L38" s="33">
        <f t="shared" si="3"/>
        <v>-333821833</v>
      </c>
      <c r="M38" s="33">
        <f t="shared" si="3"/>
        <v>-649476433</v>
      </c>
      <c r="N38" s="33">
        <f t="shared" si="3"/>
        <v>-1521112978</v>
      </c>
      <c r="O38" s="33">
        <f t="shared" si="3"/>
        <v>-159726915</v>
      </c>
      <c r="P38" s="33">
        <f t="shared" si="3"/>
        <v>-415409620</v>
      </c>
      <c r="Q38" s="33">
        <f t="shared" si="3"/>
        <v>318441918</v>
      </c>
      <c r="R38" s="33">
        <f t="shared" si="3"/>
        <v>-256694617</v>
      </c>
      <c r="S38" s="33">
        <f t="shared" si="3"/>
        <v>-293199268</v>
      </c>
      <c r="T38" s="33">
        <f t="shared" si="3"/>
        <v>66122472</v>
      </c>
      <c r="U38" s="33">
        <f t="shared" si="3"/>
        <v>74117870</v>
      </c>
      <c r="V38" s="33">
        <f t="shared" si="3"/>
        <v>-152958926</v>
      </c>
      <c r="W38" s="33">
        <f t="shared" si="3"/>
        <v>-2062900483</v>
      </c>
      <c r="X38" s="33">
        <f t="shared" si="3"/>
        <v>-700421907</v>
      </c>
      <c r="Y38" s="33">
        <f t="shared" si="3"/>
        <v>-1362478576</v>
      </c>
      <c r="Z38" s="34">
        <f>+IF(X38&lt;&gt;0,+(Y38/X38)*100,0)</f>
        <v>194.5225531045533</v>
      </c>
      <c r="AA38" s="35">
        <f>+AA17+AA27+AA36</f>
        <v>-700421907</v>
      </c>
    </row>
    <row r="39" spans="1:27" ht="13.5">
      <c r="A39" s="22" t="s">
        <v>59</v>
      </c>
      <c r="B39" s="16"/>
      <c r="C39" s="31">
        <v>5559709345</v>
      </c>
      <c r="D39" s="31"/>
      <c r="E39" s="32">
        <v>5522458764</v>
      </c>
      <c r="F39" s="33">
        <v>5522458764</v>
      </c>
      <c r="G39" s="33">
        <v>6084664446</v>
      </c>
      <c r="H39" s="33">
        <v>6193103718</v>
      </c>
      <c r="I39" s="33">
        <v>6238740558</v>
      </c>
      <c r="J39" s="33">
        <v>6084664446</v>
      </c>
      <c r="K39" s="33">
        <v>5952530484</v>
      </c>
      <c r="L39" s="33">
        <v>5414715772</v>
      </c>
      <c r="M39" s="33">
        <v>5080893939</v>
      </c>
      <c r="N39" s="33">
        <v>5952530484</v>
      </c>
      <c r="O39" s="33">
        <v>4431417506</v>
      </c>
      <c r="P39" s="33">
        <v>4271690591</v>
      </c>
      <c r="Q39" s="33">
        <v>3856280971</v>
      </c>
      <c r="R39" s="33">
        <v>4431417506</v>
      </c>
      <c r="S39" s="33">
        <v>4174722889</v>
      </c>
      <c r="T39" s="33">
        <v>3881523621</v>
      </c>
      <c r="U39" s="33">
        <v>3947646093</v>
      </c>
      <c r="V39" s="33">
        <v>4174722889</v>
      </c>
      <c r="W39" s="33">
        <v>6084664446</v>
      </c>
      <c r="X39" s="33">
        <v>5522458764</v>
      </c>
      <c r="Y39" s="33">
        <v>562205682</v>
      </c>
      <c r="Z39" s="34">
        <v>10.18</v>
      </c>
      <c r="AA39" s="35">
        <v>5522458764</v>
      </c>
    </row>
    <row r="40" spans="1:27" ht="13.5">
      <c r="A40" s="41" t="s">
        <v>60</v>
      </c>
      <c r="B40" s="42"/>
      <c r="C40" s="43">
        <v>6859692571</v>
      </c>
      <c r="D40" s="43"/>
      <c r="E40" s="44">
        <v>5148302446</v>
      </c>
      <c r="F40" s="45">
        <v>4822036857</v>
      </c>
      <c r="G40" s="45">
        <v>6193103718</v>
      </c>
      <c r="H40" s="45">
        <v>6238740558</v>
      </c>
      <c r="I40" s="45">
        <v>5952530484</v>
      </c>
      <c r="J40" s="45">
        <v>5952530484</v>
      </c>
      <c r="K40" s="45">
        <v>5414715772</v>
      </c>
      <c r="L40" s="45">
        <v>5080893939</v>
      </c>
      <c r="M40" s="45">
        <v>4431417506</v>
      </c>
      <c r="N40" s="45">
        <v>4431417506</v>
      </c>
      <c r="O40" s="45">
        <v>4271690591</v>
      </c>
      <c r="P40" s="45">
        <v>3856280971</v>
      </c>
      <c r="Q40" s="45">
        <v>4174722889</v>
      </c>
      <c r="R40" s="45">
        <v>4271690591</v>
      </c>
      <c r="S40" s="45">
        <v>3881523621</v>
      </c>
      <c r="T40" s="45">
        <v>3947646093</v>
      </c>
      <c r="U40" s="45">
        <v>4021763963</v>
      </c>
      <c r="V40" s="45">
        <v>4021763963</v>
      </c>
      <c r="W40" s="45">
        <v>4021763963</v>
      </c>
      <c r="X40" s="45">
        <v>4822036857</v>
      </c>
      <c r="Y40" s="45">
        <v>-800272894</v>
      </c>
      <c r="Z40" s="46">
        <v>-16.6</v>
      </c>
      <c r="AA40" s="47">
        <v>4822036857</v>
      </c>
    </row>
    <row r="41" spans="1:27" ht="13.5">
      <c r="A41" s="48" t="s">
        <v>122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123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2015-08-05T07:21:52Z</dcterms:created>
  <dcterms:modified xsi:type="dcterms:W3CDTF">2015-08-05T07:26:15Z</dcterms:modified>
  <cp:category/>
  <cp:version/>
  <cp:contentType/>
  <cp:contentStatus/>
</cp:coreProperties>
</file>